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9.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6" rupBuild="23416" codeName="{7A2D7E96-6E34-419A-AE5F-296B3A7E7977}"/>
  <workbookPr codeName="ThisWorkbook" hidePivotFieldList="1" autoCompressPictures="0"/>
  <bookViews>
    <workbookView xWindow="0" yWindow="0" windowWidth="32600" windowHeight="15700" tabRatio="862"/>
  </bookViews>
  <sheets>
    <sheet name="General" sheetId="2" r:id="rId1"/>
    <sheet name="Index" sheetId="1" r:id="rId2"/>
    <sheet name="Introduction" sheetId="3" r:id="rId3"/>
    <sheet name="SoEF Definitions" sheetId="4" r:id="rId4"/>
    <sheet name="Currency" sheetId="5" r:id="rId5"/>
    <sheet name="1.1" sheetId="6" r:id="rId6"/>
    <sheet name="1.2" sheetId="7" r:id="rId7"/>
    <sheet name="1.3a" sheetId="8" r:id="rId8"/>
    <sheet name="1.3b" sheetId="9" r:id="rId9"/>
    <sheet name="1.4" sheetId="10" r:id="rId10"/>
    <sheet name="2.1" sheetId="55" r:id="rId11"/>
    <sheet name="2.2" sheetId="57" r:id="rId12"/>
    <sheet name="2.3" sheetId="58" r:id="rId13"/>
    <sheet name="2.4" sheetId="12" r:id="rId14"/>
    <sheet name="2.5" sheetId="64" r:id="rId15"/>
    <sheet name="3.1" sheetId="13" r:id="rId16"/>
    <sheet name="3.2" sheetId="14" r:id="rId17"/>
    <sheet name="3.3" sheetId="15" r:id="rId18"/>
    <sheet name="3.4" sheetId="16" r:id="rId19"/>
    <sheet name="4.1" sheetId="18" r:id="rId20"/>
    <sheet name="4.2" sheetId="19" r:id="rId21"/>
    <sheet name="4.3" sheetId="20" r:id="rId22"/>
    <sheet name="4.4" sheetId="21" r:id="rId23"/>
    <sheet name="4.5" sheetId="22" r:id="rId24"/>
    <sheet name="4.6" sheetId="59" r:id="rId25"/>
    <sheet name="4.7" sheetId="60" r:id="rId26"/>
    <sheet name="4.8" sheetId="24" r:id="rId27"/>
    <sheet name="4.9" sheetId="25" r:id="rId28"/>
    <sheet name="4.10" sheetId="65" r:id="rId29"/>
    <sheet name="5.1" sheetId="26" r:id="rId30"/>
    <sheet name="6.1" sheetId="27" r:id="rId31"/>
    <sheet name="6.2" sheetId="28" r:id="rId32"/>
    <sheet name="6.3" sheetId="29" r:id="rId33"/>
    <sheet name="6.4" sheetId="66" r:id="rId34"/>
    <sheet name="6.5" sheetId="31" r:id="rId35"/>
    <sheet name="6.6" sheetId="32" r:id="rId36"/>
    <sheet name="6.7" sheetId="61" r:id="rId37"/>
    <sheet name="6.8" sheetId="62" r:id="rId38"/>
    <sheet name="6.9" sheetId="34" r:id="rId39"/>
    <sheet name="6.10" sheetId="35" r:id="rId40"/>
    <sheet name="C1" sheetId="72" r:id="rId41"/>
    <sheet name="C2" sheetId="73" r:id="rId42"/>
    <sheet name="C3" sheetId="74" r:id="rId43"/>
    <sheet name="C4" sheetId="75" r:id="rId44"/>
    <sheet name="Pre-filling" sheetId="71" state="hidden" r:id="rId45"/>
  </sheets>
  <definedNames>
    <definedName name="_xlnm._FilterDatabase" localSheetId="44" hidden="1">'Pre-filling'!$B$7:$B$53</definedName>
    <definedName name="Afforestation__Sub_category">'SoEF Definitions'!$302:$304</definedName>
    <definedName name="Area_available_for_public_recreation">'SoEF Definitions'!$620:$622</definedName>
    <definedName name="Area_primarily_designated_or_managed_for_public_recreation">'SoEF Definitions'!$624:$629</definedName>
    <definedName name="Broadleaved">'SoEF Definitions'!$81:$83</definedName>
    <definedName name="Capital_transfers">'SoEF Definitions'!$522:$523</definedName>
    <definedName name="Carbon_in_above_ground_biomass">'SoEF Definitions'!$127:$131</definedName>
    <definedName name="Carbon_in_below_ground_biomass">'SoEF Definitions'!$133:$138</definedName>
    <definedName name="Carbon_in_dead_wood">'SoEF Definitions'!$140:$144</definedName>
    <definedName name="Carbon_in_litter">'SoEF Definitions'!$146:$150</definedName>
    <definedName name="Carbon_stock_in_harvested_wood_products__HWP">'SoEF Definitions'!$158:$160</definedName>
    <definedName name="Categories_of_forest_services">'3.4'!$A$43:$G$61</definedName>
    <definedName name="Chips_and_particles_Wood_residues_Wood_based_fuels">'SoEF Definitions'!$597:$599,'SoEF Definitions'!$585:$591</definedName>
    <definedName name="Coniferous">'SoEF Definitions'!$85:$87</definedName>
    <definedName name="Coppice_sprouting">'SoEF Definitions'!$327:$329</definedName>
    <definedName name="Country" localSheetId="0">General!$A$96:$A$142</definedName>
    <definedName name="Critically_endangered">'SoEF Definitions'!$394:$396</definedName>
    <definedName name="Damage_primarily_human_induced___Other">'SoEF Definitions'!$190:$190</definedName>
    <definedName name="Damage_primarily_human_induced_–_Forest_operations">'SoEF Definitions'!$189:$189</definedName>
    <definedName name="Damage_to_forest">'SoEF Definitions'!$168:$170</definedName>
    <definedName name="Deadwood">'SoEF Definitions'!$372:$375</definedName>
    <definedName name="Degraded_forest_land">'SoEF Definitions'!$197:$199</definedName>
    <definedName name="Development_phase_–_intermediate_phase">'SoEF Definitions'!$110:$111</definedName>
    <definedName name="Development_phase_–_mature_phase">'SoEF Definitions'!$104:$108</definedName>
    <definedName name="Development_phase_–_regeneration_phase">'SoEF Definitions'!$99:$102</definedName>
    <definedName name="Development_phase_–_unspecified">'SoEF Definitions'!$113:$114</definedName>
    <definedName name="Direct_wood_fibre_sources">'SoEF Definitions'!$581:$583</definedName>
    <definedName name="Education">'SoEF Definitions'!$540:$549</definedName>
    <definedName name="Endangered">'SoEF Definitions'!$390:$392</definedName>
    <definedName name="Energy_from_processed_wood_based_fuels">'SoEF Definitions'!$597:$611</definedName>
    <definedName name="Even_aged_stand">'SoEF Definitions'!$95:$97</definedName>
    <definedName name="Extinct_in_the_wild">'SoEF Definitions'!$398:$400</definedName>
    <definedName name="Factor_income">'SoEF Definitions'!$513:$514</definedName>
    <definedName name="Fatal_occupational_injury">'SoEF Definitions'!$A$560:$P$560</definedName>
    <definedName name="Fellings__annual">'SoEF Definitions'!$205:$207</definedName>
    <definedName name="Fixed_capital_consumption">'SoEF Definitions'!$525:$526</definedName>
    <definedName name="Forest">'SoEF Definitions'!$9:$22</definedName>
    <definedName name="Forest_available_for_wood_supply">'SoEF Definitions'!$24:$33</definedName>
    <definedName name="Forest_species">'SoEF Definitions'!$382:$384</definedName>
    <definedName name="Forestry_and_logging__ISIC_NACE_02">'SoEF Definitions'!$488:$495</definedName>
    <definedName name="ForestServiceCategories" localSheetId="18">'3.4'!$A$83:$A$99</definedName>
    <definedName name="ForestServiceCategories" localSheetId="44">'3.4'!$A$83:$A$99</definedName>
    <definedName name="Gross__annual__increment">'SoEF Definitions'!$209:$213</definedName>
    <definedName name="Gross_fixed_capital_formation">'SoEF Definitions'!$528:$532</definedName>
    <definedName name="Gross_Value_Added">'SoEF Definitions'!$477:$478</definedName>
    <definedName name="Growing_stock">'SoEF Definitions'!$A$73:$P$79</definedName>
    <definedName name="Indicator_1.1">'SoEF Definitions'!$7:$63</definedName>
    <definedName name="Indicator_1.2">'SoEF Definitions'!$71:$88</definedName>
    <definedName name="Indicator_1.3">'SoEF Definitions'!$89:$124</definedName>
    <definedName name="Indicator_1.4">'SoEF Definitions'!$125:$161</definedName>
    <definedName name="Indicator_2.4">'SoEF Definitions'!$167:$195</definedName>
    <definedName name="Indicator_2.5">'SoEF Definitions'!$196:$200</definedName>
    <definedName name="Indicator_3.1">'SoEF Definitions'!$203:$222</definedName>
    <definedName name="Indicator_3.2">'SoEF Definitions'!$223:$250</definedName>
    <definedName name="Indicator_3.3">'SoEF Definitions'!$251:$273</definedName>
    <definedName name="Indicator_3.4">'SoEF Definitions'!$274:$287</definedName>
    <definedName name="Indicator_4.1">'SoEF Definitions'!$290:$295</definedName>
    <definedName name="Indicator_4.2">'SoEF Definitions'!$297:$330</definedName>
    <definedName name="Indicator_4.3">'SoEF Definitions'!$331:$355</definedName>
    <definedName name="Indicator_4.4">'SoEF Definitions'!$357:$369</definedName>
    <definedName name="Indicator_4.5">'SoEF Definitions'!$370:$376</definedName>
    <definedName name="Indicator_4.8">'SoEF Definitions'!$380:$401</definedName>
    <definedName name="Indicator_6.1">'SoEF Definitions'!$442:$471</definedName>
    <definedName name="Indicator_6.10">'SoEF Definitions'!$618:$622</definedName>
    <definedName name="Indicator_6.2">'SoEF Definitions'!$472:$509</definedName>
    <definedName name="Indicator_6.3">'SoEF Definitions'!$511:$519</definedName>
    <definedName name="Indicator_6.4">'SoEF Definitions'!$520:$533</definedName>
    <definedName name="Indicator_6.5">'SoEF Definitions'!$534:$555</definedName>
    <definedName name="Indicator_6.6">'SoEF Definitions'!$556:$567</definedName>
    <definedName name="Indicator_6.9">'SoEF Definitions'!$571:$617</definedName>
    <definedName name="Indicators_2.1___2.3">'SoEF Definitions'!$164:$166</definedName>
    <definedName name="Indicators_4.6__4.7">'SoEF Definitions'!$377:$379</definedName>
    <definedName name="Indicators_4.9__5.1">'SoEF Definitions'!$402:$433</definedName>
    <definedName name="Indicators_6.7__6.8">'SoEF Definitions'!$568:$570</definedName>
    <definedName name="Industrial_round_wood_removals__Sub_category">'SoEF Definitions'!$229:$234</definedName>
    <definedName name="Introduced_species">'SoEF Definitions'!$359:$363</definedName>
    <definedName name="Invasive_introduced_tree_species">'SoEF Definitions'!$365:$368</definedName>
    <definedName name="Job_characteristics">'SoEF Definitions'!$551:$554</definedName>
    <definedName name="Manufacture_of_paper_and_paper_products__ISIC_NACE_17">'SoEF Definitions'!$A$506:$P$509</definedName>
    <definedName name="Manufacture_of_wood_and_of_products_of_wood_and_cork__except_furniture__manufacture_of_articles_of_straw_and_plaiting_materials__ISIC_NACE_16">'SoEF Definitions'!$A$497:$P$504</definedName>
    <definedName name="Marketed_non_wood_goods">'SoEF Definitions'!$A$267:$Q$272</definedName>
    <definedName name="MCPFE_Class_1.1__Main_Management_Objective_Biodiversity_“No_Active_Intervention”">'SoEF Definitions'!$406:$409</definedName>
    <definedName name="MCPFE_Class_1.2__Main_Management_Objective_Biodiversity_“Minimum_Intervention”">'SoEF Definitions'!$410:$419</definedName>
    <definedName name="MCPFE_Class_1.3__Main_Management_Objective_Biodiversity_“Conservation_Through_Active_Management”">'SoEF Definitions'!$A$420:$P$423</definedName>
    <definedName name="MCPFE_Class_2__Main_Management_Objective_“Protection_of_Landscapes_and_Specific_Natural_Elements”">'SoEF Definitions'!$A$424:$P$428</definedName>
    <definedName name="MCPFE_Class_3__Main_Management_Objective_“Protective_Functions”">'SoEF Definitions'!$A$429:$P$433</definedName>
    <definedName name="Mixed_forest">'SoEF Definitions'!$68:$68</definedName>
    <definedName name="National_currency_in_the_reporting_years">Currency!$1:$10</definedName>
    <definedName name="Natural__annual__losses">'SoEF Definitions'!$215:$217</definedName>
    <definedName name="Natural_expansion_of_forest__Sub_category">'SoEF Definitions'!$305:$307</definedName>
    <definedName name="Natural_regeneration">'SoEF Definitions'!$A$317:$P$319</definedName>
    <definedName name="Net__annual__increment">'SoEF Definitions'!$219:$221</definedName>
    <definedName name="Net_entrepreneurial_income">'SoEF Definitions'!$A$517:$P$518</definedName>
    <definedName name="Non_fatal_occupational_injury">'SoEF Definitions'!$A$561:$P$561</definedName>
    <definedName name="Non_wood_goods__NWG">'SoEF Definitions'!$A$253:$P$265</definedName>
    <definedName name="Non_wood_goods_categories" localSheetId="17">'3.3'!$A$48:$G$67</definedName>
    <definedName name="NonwoodGoodsCategories" localSheetId="17">'3.3'!$A$90:$A$105</definedName>
    <definedName name="NonwoodGoodsCategories" localSheetId="44">'3.3'!$A$90:$A$105</definedName>
    <definedName name="Other_land">'SoEF Definitions'!$44:$50</definedName>
    <definedName name="Other_land_with_tree_cover">'SoEF Definitions'!$52:$62</definedName>
    <definedName name="Other_types_of_ownership_Unknown">'SoEF Definitions'!$462:$466</definedName>
    <definedName name="Other_wooded_land">'SoEF Definitions'!$35:$42</definedName>
    <definedName name="Plantation">'SoEF Definitions'!$349:$355</definedName>
    <definedName name="Post_consumer_recovered_wood">'SoEF Definitions'!$613:$616</definedName>
    <definedName name="Predominantly_broadleaved_forest">'SoEF Definitions'!$66:$66</definedName>
    <definedName name="Predominantly_coniferous_forest">'SoEF Definitions'!$67:$67</definedName>
    <definedName name="Primarily_damaged_by_fire">'SoEF Definitions'!$184:$186</definedName>
    <definedName name="Primarily_damaged_by_insects_and_disease">'SoEF Definitions'!$172:$174</definedName>
    <definedName name="Primarily_damaged_by_storm__wind__snow_or_other_identifiable_abiotic_factors">'SoEF Definitions'!$180:$182</definedName>
    <definedName name="Primarily_damaged_by_wildlife_and_grazing">'SoEF Definitions'!$176:$178</definedName>
    <definedName name="Primarily_human_induced">'SoEF Definitions'!$188:$191</definedName>
    <definedName name="Private_ownership">'SoEF Definitions'!$458:$460</definedName>
    <definedName name="Public_ownership">'SoEF Definitions'!$450:$456</definedName>
    <definedName name="QualityHML">General!$A$89:$A$93</definedName>
    <definedName name="Recreation_facilities_categories" localSheetId="39">'6.10'!$A$62:$F$73</definedName>
    <definedName name="RecreationFacilitiesCategories" localSheetId="39">'6.10'!$A$91:$A$100</definedName>
    <definedName name="Regeneration_by_planting_and_or_seeding">'SoEF Definitions'!$320:$326</definedName>
    <definedName name="Renewable_energy">'SoEF Definitions'!$577:$579</definedName>
    <definedName name="Roundwood">'SoEF Definitions'!$244:$249</definedName>
    <definedName name="Select_your_country">General!$B$13</definedName>
    <definedName name="Semi_natural_forest_other_wooded_land">'SoEF Definitions'!$346:$348</definedName>
    <definedName name="Soil_carbon">'SoEF Definitions'!$152:$156</definedName>
    <definedName name="Total__national__Primary_Energy_Supply">'SoEF Definitions'!$573:$575</definedName>
    <definedName name="Total_forest_and_other_wooded_land">'SoEF Definitions'!$35:$42,'SoEF Definitions'!$9:$22</definedName>
    <definedName name="Total_wood_removals">'SoEF Definitions'!$225:$227</definedName>
    <definedName name="TypeOfInventory">General!$A$145:$A$149</definedName>
    <definedName name="Undisturbed_by_man__forest_other_wooded_land">'SoEF Definitions'!$335:$336</definedName>
    <definedName name="Uneven_aged_stand">'SoEF Definitions'!$116:$123</definedName>
    <definedName name="Unspecified___Mixed_damage">'SoEF Definitions'!$193:$194</definedName>
    <definedName name="Value_of_non_wood_forest_products">'SoEF Definitions'!$267:$272</definedName>
    <definedName name="Visit">'SoEF Definitions'!$A$631:$P$633</definedName>
    <definedName name="Vulnerable">'SoEF Definitions'!$A$386:$P$388</definedName>
    <definedName name="Wood_residues">'SoEF Definitions'!$A$589:$P$591</definedName>
    <definedName name="Woodfuel_removals__Sub_category">'SoEF Definitions'!$A$236:$P$242</definedName>
    <definedName name="Z_46A1E5AE_FDE6_413A_A40F_F7880A0D792D_.wvu.Cols" localSheetId="41" hidden="1">'C2'!#REF!</definedName>
    <definedName name="Z_46A1E5AE_FDE6_413A_A40F_F7880A0D792D_.wvu.Rows" localSheetId="5" hidden="1">'1.1'!$9:$9,'1.1'!$50:$50</definedName>
    <definedName name="Z_46A1E5AE_FDE6_413A_A40F_F7880A0D792D_.wvu.Rows" localSheetId="6" hidden="1">'1.2'!$11:$11,'1.2'!$40:$40,'1.2'!$48:$48</definedName>
    <definedName name="Z_46A1E5AE_FDE6_413A_A40F_F7880A0D792D_.wvu.Rows" localSheetId="7" hidden="1">'1.3a'!$10:$10,'1.3a'!$40:$40</definedName>
    <definedName name="Z_46A1E5AE_FDE6_413A_A40F_F7880A0D792D_.wvu.Rows" localSheetId="8" hidden="1">'1.3b'!$11:$11</definedName>
    <definedName name="Z_46A1E5AE_FDE6_413A_A40F_F7880A0D792D_.wvu.Rows" localSheetId="9" hidden="1">'1.4'!$11:$11</definedName>
    <definedName name="Z_46A1E5AE_FDE6_413A_A40F_F7880A0D792D_.wvu.Rows" localSheetId="13" hidden="1">'2.4'!$12:$12</definedName>
    <definedName name="Z_46A1E5AE_FDE6_413A_A40F_F7880A0D792D_.wvu.Rows" localSheetId="15" hidden="1">'3.1'!$11:$11</definedName>
    <definedName name="Z_46A1E5AE_FDE6_413A_A40F_F7880A0D792D_.wvu.Rows" localSheetId="16" hidden="1">'3.2'!$11:$11</definedName>
    <definedName name="Z_46A1E5AE_FDE6_413A_A40F_F7880A0D792D_.wvu.Rows" localSheetId="17" hidden="1">'3.3'!$10:$10,'3.3'!$89:$105</definedName>
    <definedName name="Z_46A1E5AE_FDE6_413A_A40F_F7880A0D792D_.wvu.Rows" localSheetId="18" hidden="1">'3.4'!$10:$10,'3.4'!$82:$99</definedName>
    <definedName name="Z_46A1E5AE_FDE6_413A_A40F_F7880A0D792D_.wvu.Rows" localSheetId="19" hidden="1">'4.1'!$10:$10</definedName>
    <definedName name="Z_46A1E5AE_FDE6_413A_A40F_F7880A0D792D_.wvu.Rows" localSheetId="20" hidden="1">'4.2'!$11:$11,'4.2'!$22:$22</definedName>
    <definedName name="Z_46A1E5AE_FDE6_413A_A40F_F7880A0D792D_.wvu.Rows" localSheetId="21" hidden="1">'4.3'!$10:$10</definedName>
    <definedName name="Z_46A1E5AE_FDE6_413A_A40F_F7880A0D792D_.wvu.Rows" localSheetId="22" hidden="1">'4.4'!$10:$10,'4.4'!$31:$31,'4.4'!$43:$43</definedName>
    <definedName name="Z_46A1E5AE_FDE6_413A_A40F_F7880A0D792D_.wvu.Rows" localSheetId="23" hidden="1">'4.5'!$10:$10</definedName>
    <definedName name="Z_46A1E5AE_FDE6_413A_A40F_F7880A0D792D_.wvu.Rows" localSheetId="26" hidden="1">'4.8'!$11:$11</definedName>
    <definedName name="Z_46A1E5AE_FDE6_413A_A40F_F7880A0D792D_.wvu.Rows" localSheetId="27" hidden="1">'4.9'!$11:$11</definedName>
    <definedName name="Z_46A1E5AE_FDE6_413A_A40F_F7880A0D792D_.wvu.Rows" localSheetId="29" hidden="1">'5.1'!$11:$11</definedName>
    <definedName name="Z_46A1E5AE_FDE6_413A_A40F_F7880A0D792D_.wvu.Rows" localSheetId="30" hidden="1">'6.1'!$11:$11</definedName>
    <definedName name="Z_46A1E5AE_FDE6_413A_A40F_F7880A0D792D_.wvu.Rows" localSheetId="39" hidden="1">'6.10'!$10:$10,'6.10'!#REF!</definedName>
    <definedName name="Z_46A1E5AE_FDE6_413A_A40F_F7880A0D792D_.wvu.Rows" localSheetId="31" hidden="1">'6.2'!$10:$10</definedName>
    <definedName name="Z_46A1E5AE_FDE6_413A_A40F_F7880A0D792D_.wvu.Rows" localSheetId="32" hidden="1">'6.3'!$10:$10</definedName>
    <definedName name="Z_46A1E5AE_FDE6_413A_A40F_F7880A0D792D_.wvu.Rows" localSheetId="33" hidden="1">'6.4'!$10:$10</definedName>
    <definedName name="Z_46A1E5AE_FDE6_413A_A40F_F7880A0D792D_.wvu.Rows" localSheetId="34" hidden="1">'6.5'!$11:$11,'6.5'!$32:$32</definedName>
    <definedName name="Z_46A1E5AE_FDE6_413A_A40F_F7880A0D792D_.wvu.Rows" localSheetId="35" hidden="1">'6.6'!$10:$10</definedName>
    <definedName name="Z_46A1E5AE_FDE6_413A_A40F_F7880A0D792D_.wvu.Rows" localSheetId="38" hidden="1">'6.9'!$10:$10</definedName>
    <definedName name="Z_46A1E5AE_FDE6_413A_A40F_F7880A0D792D_.wvu.Rows" localSheetId="0" hidden="1">General!$88:$149</definedName>
    <definedName name="Z_5FBC50CB_3E08_4B56_AFD1_12B9F91E8308_.wvu.Cols" localSheetId="41" hidden="1">'C2'!#REF!</definedName>
    <definedName name="Z_5FBC50CB_3E08_4B56_AFD1_12B9F91E8308_.wvu.Rows" localSheetId="5" hidden="1">'1.1'!$9:$9,'1.1'!$50:$50</definedName>
    <definedName name="Z_5FBC50CB_3E08_4B56_AFD1_12B9F91E8308_.wvu.Rows" localSheetId="6" hidden="1">'1.2'!$11:$11,'1.2'!$40:$40,'1.2'!$48:$48</definedName>
    <definedName name="Z_5FBC50CB_3E08_4B56_AFD1_12B9F91E8308_.wvu.Rows" localSheetId="7" hidden="1">'1.3a'!$10:$10,'1.3a'!$40:$40</definedName>
    <definedName name="Z_5FBC50CB_3E08_4B56_AFD1_12B9F91E8308_.wvu.Rows" localSheetId="8" hidden="1">'1.3b'!$11:$11</definedName>
    <definedName name="Z_5FBC50CB_3E08_4B56_AFD1_12B9F91E8308_.wvu.Rows" localSheetId="9" hidden="1">'1.4'!$11:$11</definedName>
    <definedName name="Z_5FBC50CB_3E08_4B56_AFD1_12B9F91E8308_.wvu.Rows" localSheetId="13" hidden="1">'2.4'!$12:$12</definedName>
    <definedName name="Z_5FBC50CB_3E08_4B56_AFD1_12B9F91E8308_.wvu.Rows" localSheetId="15" hidden="1">'3.1'!$11:$11</definedName>
    <definedName name="Z_5FBC50CB_3E08_4B56_AFD1_12B9F91E8308_.wvu.Rows" localSheetId="16" hidden="1">'3.2'!$11:$11</definedName>
    <definedName name="Z_5FBC50CB_3E08_4B56_AFD1_12B9F91E8308_.wvu.Rows" localSheetId="17" hidden="1">'3.3'!$10:$10,'3.3'!$89:$105</definedName>
    <definedName name="Z_5FBC50CB_3E08_4B56_AFD1_12B9F91E8308_.wvu.Rows" localSheetId="18" hidden="1">'3.4'!$10:$10,'3.4'!$82:$99</definedName>
    <definedName name="Z_5FBC50CB_3E08_4B56_AFD1_12B9F91E8308_.wvu.Rows" localSheetId="19" hidden="1">'4.1'!$10:$10</definedName>
    <definedName name="Z_5FBC50CB_3E08_4B56_AFD1_12B9F91E8308_.wvu.Rows" localSheetId="20" hidden="1">'4.2'!$11:$11,'4.2'!$22:$22</definedName>
    <definedName name="Z_5FBC50CB_3E08_4B56_AFD1_12B9F91E8308_.wvu.Rows" localSheetId="21" hidden="1">'4.3'!$10:$10</definedName>
    <definedName name="Z_5FBC50CB_3E08_4B56_AFD1_12B9F91E8308_.wvu.Rows" localSheetId="22" hidden="1">'4.4'!$10:$10,'4.4'!$31:$31,'4.4'!$43:$43</definedName>
    <definedName name="Z_5FBC50CB_3E08_4B56_AFD1_12B9F91E8308_.wvu.Rows" localSheetId="23" hidden="1">'4.5'!$10:$10</definedName>
    <definedName name="Z_5FBC50CB_3E08_4B56_AFD1_12B9F91E8308_.wvu.Rows" localSheetId="26" hidden="1">'4.8'!$11:$11</definedName>
    <definedName name="Z_5FBC50CB_3E08_4B56_AFD1_12B9F91E8308_.wvu.Rows" localSheetId="27" hidden="1">'4.9'!$11:$11</definedName>
    <definedName name="Z_5FBC50CB_3E08_4B56_AFD1_12B9F91E8308_.wvu.Rows" localSheetId="29" hidden="1">'5.1'!$11:$11</definedName>
    <definedName name="Z_5FBC50CB_3E08_4B56_AFD1_12B9F91E8308_.wvu.Rows" localSheetId="30" hidden="1">'6.1'!$11:$11</definedName>
    <definedName name="Z_5FBC50CB_3E08_4B56_AFD1_12B9F91E8308_.wvu.Rows" localSheetId="39" hidden="1">'6.10'!$10:$10,'6.10'!#REF!</definedName>
    <definedName name="Z_5FBC50CB_3E08_4B56_AFD1_12B9F91E8308_.wvu.Rows" localSheetId="31" hidden="1">'6.2'!$10:$10</definedName>
    <definedName name="Z_5FBC50CB_3E08_4B56_AFD1_12B9F91E8308_.wvu.Rows" localSheetId="32" hidden="1">'6.3'!$10:$10</definedName>
    <definedName name="Z_5FBC50CB_3E08_4B56_AFD1_12B9F91E8308_.wvu.Rows" localSheetId="33" hidden="1">'6.4'!$10:$10</definedName>
    <definedName name="Z_5FBC50CB_3E08_4B56_AFD1_12B9F91E8308_.wvu.Rows" localSheetId="34" hidden="1">'6.5'!$11:$11,'6.5'!$32:$32</definedName>
    <definedName name="Z_5FBC50CB_3E08_4B56_AFD1_12B9F91E8308_.wvu.Rows" localSheetId="35" hidden="1">'6.6'!$10:$10</definedName>
    <definedName name="Z_5FBC50CB_3E08_4B56_AFD1_12B9F91E8308_.wvu.Rows" localSheetId="38" hidden="1">'6.9'!$10:$10</definedName>
    <definedName name="Z_5FBC50CB_3E08_4B56_AFD1_12B9F91E8308_.wvu.Rows" localSheetId="0" hidden="1">General!$88:$149</definedName>
    <definedName name="Z_90CDF4A5_69E1_409D_BE6A_F24A1874C0D7_.wvu.Cols" localSheetId="41" hidden="1">'C2'!#REF!</definedName>
    <definedName name="Z_90CDF4A5_69E1_409D_BE6A_F24A1874C0D7_.wvu.Rows" localSheetId="5" hidden="1">'1.1'!$9:$9,'1.1'!$50:$50</definedName>
    <definedName name="Z_90CDF4A5_69E1_409D_BE6A_F24A1874C0D7_.wvu.Rows" localSheetId="6" hidden="1">'1.2'!$11:$11,'1.2'!$40:$40,'1.2'!$48:$48</definedName>
    <definedName name="Z_90CDF4A5_69E1_409D_BE6A_F24A1874C0D7_.wvu.Rows" localSheetId="7" hidden="1">'1.3a'!$10:$10,'1.3a'!$40:$40</definedName>
    <definedName name="Z_90CDF4A5_69E1_409D_BE6A_F24A1874C0D7_.wvu.Rows" localSheetId="8" hidden="1">'1.3b'!$11:$11</definedName>
    <definedName name="Z_90CDF4A5_69E1_409D_BE6A_F24A1874C0D7_.wvu.Rows" localSheetId="9" hidden="1">'1.4'!$11:$11</definedName>
    <definedName name="Z_90CDF4A5_69E1_409D_BE6A_F24A1874C0D7_.wvu.Rows" localSheetId="13" hidden="1">'2.4'!$12:$12</definedName>
    <definedName name="Z_90CDF4A5_69E1_409D_BE6A_F24A1874C0D7_.wvu.Rows" localSheetId="15" hidden="1">'3.1'!$11:$11</definedName>
    <definedName name="Z_90CDF4A5_69E1_409D_BE6A_F24A1874C0D7_.wvu.Rows" localSheetId="16" hidden="1">'3.2'!$11:$11</definedName>
    <definedName name="Z_90CDF4A5_69E1_409D_BE6A_F24A1874C0D7_.wvu.Rows" localSheetId="17" hidden="1">'3.3'!$10:$10</definedName>
    <definedName name="Z_90CDF4A5_69E1_409D_BE6A_F24A1874C0D7_.wvu.Rows" localSheetId="18" hidden="1">'3.4'!$10:$10</definedName>
    <definedName name="Z_90CDF4A5_69E1_409D_BE6A_F24A1874C0D7_.wvu.Rows" localSheetId="19" hidden="1">'4.1'!$10:$10</definedName>
    <definedName name="Z_90CDF4A5_69E1_409D_BE6A_F24A1874C0D7_.wvu.Rows" localSheetId="20" hidden="1">'4.2'!$11:$11,'4.2'!$22:$22</definedName>
    <definedName name="Z_90CDF4A5_69E1_409D_BE6A_F24A1874C0D7_.wvu.Rows" localSheetId="21" hidden="1">'4.3'!$10:$10</definedName>
    <definedName name="Z_90CDF4A5_69E1_409D_BE6A_F24A1874C0D7_.wvu.Rows" localSheetId="22" hidden="1">'4.4'!$10:$10,'4.4'!$31:$31,'4.4'!$43:$43</definedName>
    <definedName name="Z_90CDF4A5_69E1_409D_BE6A_F24A1874C0D7_.wvu.Rows" localSheetId="23" hidden="1">'4.5'!$10:$10</definedName>
    <definedName name="Z_90CDF4A5_69E1_409D_BE6A_F24A1874C0D7_.wvu.Rows" localSheetId="26" hidden="1">'4.8'!$11:$11</definedName>
    <definedName name="Z_90CDF4A5_69E1_409D_BE6A_F24A1874C0D7_.wvu.Rows" localSheetId="27" hidden="1">'4.9'!$11:$11</definedName>
    <definedName name="Z_90CDF4A5_69E1_409D_BE6A_F24A1874C0D7_.wvu.Rows" localSheetId="29" hidden="1">'5.1'!$11:$11</definedName>
    <definedName name="Z_90CDF4A5_69E1_409D_BE6A_F24A1874C0D7_.wvu.Rows" localSheetId="30" hidden="1">'6.1'!$11:$11</definedName>
    <definedName name="Z_90CDF4A5_69E1_409D_BE6A_F24A1874C0D7_.wvu.Rows" localSheetId="39" hidden="1">'6.10'!$10:$10,'6.10'!#REF!</definedName>
    <definedName name="Z_90CDF4A5_69E1_409D_BE6A_F24A1874C0D7_.wvu.Rows" localSheetId="31" hidden="1">'6.2'!$10:$10</definedName>
    <definedName name="Z_90CDF4A5_69E1_409D_BE6A_F24A1874C0D7_.wvu.Rows" localSheetId="32" hidden="1">'6.3'!$10:$10</definedName>
    <definedName name="Z_90CDF4A5_69E1_409D_BE6A_F24A1874C0D7_.wvu.Rows" localSheetId="33" hidden="1">'6.4'!$10:$10</definedName>
    <definedName name="Z_90CDF4A5_69E1_409D_BE6A_F24A1874C0D7_.wvu.Rows" localSheetId="34" hidden="1">'6.5'!$11:$11,'6.5'!$32:$32</definedName>
    <definedName name="Z_90CDF4A5_69E1_409D_BE6A_F24A1874C0D7_.wvu.Rows" localSheetId="35" hidden="1">'6.6'!$10:$10</definedName>
    <definedName name="Z_90CDF4A5_69E1_409D_BE6A_F24A1874C0D7_.wvu.Rows" localSheetId="38" hidden="1">'6.9'!$10:$10</definedName>
    <definedName name="Z_90CDF4A5_69E1_409D_BE6A_F24A1874C0D7_.wvu.Rows" localSheetId="0" hidden="1">General!$88:$142</definedName>
    <definedName name="Z_C754446C_5585_4458_A42A_F2417FB7555A_.wvu.Cols" localSheetId="41" hidden="1">'C2'!#REF!</definedName>
    <definedName name="Z_C754446C_5585_4458_A42A_F2417FB7555A_.wvu.Rows" localSheetId="5" hidden="1">'1.1'!$9:$9,'1.1'!$50:$50</definedName>
    <definedName name="Z_C754446C_5585_4458_A42A_F2417FB7555A_.wvu.Rows" localSheetId="6" hidden="1">'1.2'!$11:$11,'1.2'!$40:$40,'1.2'!$48:$48</definedName>
    <definedName name="Z_C754446C_5585_4458_A42A_F2417FB7555A_.wvu.Rows" localSheetId="7" hidden="1">'1.3a'!$10:$10,'1.3a'!$40:$40</definedName>
    <definedName name="Z_C754446C_5585_4458_A42A_F2417FB7555A_.wvu.Rows" localSheetId="8" hidden="1">'1.3b'!$11:$11</definedName>
    <definedName name="Z_C754446C_5585_4458_A42A_F2417FB7555A_.wvu.Rows" localSheetId="9" hidden="1">'1.4'!$11:$11</definedName>
    <definedName name="Z_C754446C_5585_4458_A42A_F2417FB7555A_.wvu.Rows" localSheetId="13" hidden="1">'2.4'!$12:$12</definedName>
    <definedName name="Z_C754446C_5585_4458_A42A_F2417FB7555A_.wvu.Rows" localSheetId="15" hidden="1">'3.1'!$11:$11</definedName>
    <definedName name="Z_C754446C_5585_4458_A42A_F2417FB7555A_.wvu.Rows" localSheetId="16" hidden="1">'3.2'!$11:$11</definedName>
    <definedName name="Z_C754446C_5585_4458_A42A_F2417FB7555A_.wvu.Rows" localSheetId="17" hidden="1">'3.3'!$10:$10</definedName>
    <definedName name="Z_C754446C_5585_4458_A42A_F2417FB7555A_.wvu.Rows" localSheetId="18" hidden="1">'3.4'!$10:$10</definedName>
    <definedName name="Z_C754446C_5585_4458_A42A_F2417FB7555A_.wvu.Rows" localSheetId="19" hidden="1">'4.1'!$10:$10</definedName>
    <definedName name="Z_C754446C_5585_4458_A42A_F2417FB7555A_.wvu.Rows" localSheetId="20" hidden="1">'4.2'!$11:$11,'4.2'!$22:$22</definedName>
    <definedName name="Z_C754446C_5585_4458_A42A_F2417FB7555A_.wvu.Rows" localSheetId="21" hidden="1">'4.3'!$10:$10</definedName>
    <definedName name="Z_C754446C_5585_4458_A42A_F2417FB7555A_.wvu.Rows" localSheetId="22" hidden="1">'4.4'!$10:$10,'4.4'!$31:$31,'4.4'!$43:$43</definedName>
    <definedName name="Z_C754446C_5585_4458_A42A_F2417FB7555A_.wvu.Rows" localSheetId="23" hidden="1">'4.5'!$10:$10</definedName>
    <definedName name="Z_C754446C_5585_4458_A42A_F2417FB7555A_.wvu.Rows" localSheetId="26" hidden="1">'4.8'!$11:$11</definedName>
    <definedName name="Z_C754446C_5585_4458_A42A_F2417FB7555A_.wvu.Rows" localSheetId="27" hidden="1">'4.9'!$11:$11</definedName>
    <definedName name="Z_C754446C_5585_4458_A42A_F2417FB7555A_.wvu.Rows" localSheetId="29" hidden="1">'5.1'!$11:$11</definedName>
    <definedName name="Z_C754446C_5585_4458_A42A_F2417FB7555A_.wvu.Rows" localSheetId="30" hidden="1">'6.1'!$11:$11</definedName>
    <definedName name="Z_C754446C_5585_4458_A42A_F2417FB7555A_.wvu.Rows" localSheetId="39" hidden="1">'6.10'!$10:$10,'6.10'!#REF!</definedName>
    <definedName name="Z_C754446C_5585_4458_A42A_F2417FB7555A_.wvu.Rows" localSheetId="31" hidden="1">'6.2'!$10:$10</definedName>
    <definedName name="Z_C754446C_5585_4458_A42A_F2417FB7555A_.wvu.Rows" localSheetId="32" hidden="1">'6.3'!$10:$10</definedName>
    <definedName name="Z_C754446C_5585_4458_A42A_F2417FB7555A_.wvu.Rows" localSheetId="33" hidden="1">'6.4'!$10:$10</definedName>
    <definedName name="Z_C754446C_5585_4458_A42A_F2417FB7555A_.wvu.Rows" localSheetId="34" hidden="1">'6.5'!$11:$11,'6.5'!$32:$32</definedName>
    <definedName name="Z_C754446C_5585_4458_A42A_F2417FB7555A_.wvu.Rows" localSheetId="35" hidden="1">'6.6'!$10:$10</definedName>
    <definedName name="Z_C754446C_5585_4458_A42A_F2417FB7555A_.wvu.Rows" localSheetId="38" hidden="1">'6.9'!$10:$10</definedName>
    <definedName name="Z_C754446C_5585_4458_A42A_F2417FB7555A_.wvu.Rows" localSheetId="0" hidden="1">General!$88:$142</definedName>
  </definedNames>
  <calcPr calcId="140001" concurrentCalc="0"/>
  <customWorkbookViews>
    <customWorkbookView name="Vlad - Personal View" guid="{5FBC50CB-3E08-4B56-AFD1-12B9F91E8308}" mergeInterval="0" personalView="1" xWindow="515" yWindow="32" windowWidth="840" windowHeight="207" tabRatio="669" activeSheetId="37"/>
    <customWorkbookView name="Alexander - Personal View" guid="{C754446C-5585-4458-A42A-F2417FB7555A}" mergeInterval="0" personalView="1" maximized="1" windowWidth="1362" windowHeight="553" activeSheetId="39"/>
    <customWorkbookView name="123 - Personal View" guid="{90CDF4A5-69E1-409D-BE6A-F24A1874C0D7}" mergeInterval="0" personalView="1" maximized="1" windowWidth="1362" windowHeight="553" activeSheetId="39"/>
    <customWorkbookView name="Alex - Personal View" guid="{46A1E5AE-FDE6-413A-A40F-F7880A0D792D}" mergeInterval="0" personalView="1" maximized="1" windowWidth="1362" windowHeight="533" tabRatio="669" activeSheetId="37"/>
  </customWorkbookViews>
  <extLst>
    <ext xmlns:mx="http://schemas.microsoft.com/office/mac/excel/2008/main" uri="{7523E5D3-25F3-A5E0-1632-64F254C22452}">
      <mx:ArchID Flags="2"/>
    </ext>
  </extLst>
</workbook>
</file>

<file path=xl/calcChain.xml><?xml version="1.0" encoding="utf-8"?>
<calcChain xmlns="http://schemas.openxmlformats.org/spreadsheetml/2006/main">
  <c r="F28" i="75" l="1"/>
  <c r="F27" i="75"/>
  <c r="F26" i="75"/>
  <c r="G20" i="75"/>
  <c r="G19" i="75"/>
  <c r="G18" i="75"/>
  <c r="G17" i="75"/>
  <c r="G10" i="75"/>
  <c r="G9" i="75"/>
  <c r="G8" i="75"/>
  <c r="G7" i="75"/>
  <c r="G54" i="74"/>
  <c r="F54" i="74"/>
  <c r="D54" i="74"/>
  <c r="G53" i="74"/>
  <c r="F53" i="74"/>
  <c r="D53" i="74"/>
  <c r="D43" i="74"/>
  <c r="G42" i="74"/>
  <c r="F42" i="74"/>
  <c r="D42" i="74"/>
  <c r="G37" i="74"/>
  <c r="F37" i="74"/>
  <c r="D37" i="74"/>
  <c r="G36" i="74"/>
  <c r="F36" i="74"/>
  <c r="D36" i="74"/>
  <c r="G31" i="74"/>
  <c r="F31" i="74"/>
  <c r="E31" i="74"/>
  <c r="D31" i="74"/>
  <c r="G30" i="74"/>
  <c r="F30" i="74"/>
  <c r="E30" i="74"/>
  <c r="D30" i="74"/>
  <c r="E16" i="74"/>
  <c r="E15" i="74"/>
  <c r="E484" i="73"/>
  <c r="E479" i="73"/>
  <c r="E474" i="73"/>
  <c r="E469" i="73"/>
  <c r="E464" i="73"/>
  <c r="E459" i="73"/>
  <c r="H453" i="73"/>
  <c r="H447" i="73"/>
  <c r="H441" i="73"/>
  <c r="H435" i="73"/>
  <c r="G435" i="73"/>
  <c r="E435" i="73"/>
  <c r="H429" i="73"/>
  <c r="H423" i="73"/>
  <c r="H417" i="73"/>
  <c r="H411" i="73"/>
  <c r="E406" i="73"/>
  <c r="E401" i="73"/>
  <c r="E396" i="73"/>
  <c r="E391" i="73"/>
  <c r="E386" i="73"/>
  <c r="E381" i="73"/>
  <c r="E376" i="73"/>
  <c r="H375" i="73"/>
  <c r="H374" i="73"/>
  <c r="H373" i="73"/>
  <c r="H368" i="73"/>
  <c r="H363" i="73"/>
  <c r="H358" i="73"/>
  <c r="H357" i="73"/>
  <c r="H356" i="73"/>
  <c r="H351" i="73"/>
  <c r="G351" i="73"/>
  <c r="E351" i="73"/>
  <c r="H335" i="73"/>
  <c r="H329" i="73"/>
  <c r="H323" i="73"/>
  <c r="H318" i="73"/>
  <c r="H313" i="73"/>
  <c r="H308" i="73"/>
  <c r="H303" i="73"/>
  <c r="E271" i="73"/>
  <c r="H270" i="73"/>
  <c r="H269" i="73"/>
  <c r="H268" i="73"/>
  <c r="H267" i="73"/>
  <c r="H266" i="73"/>
  <c r="H265" i="73"/>
  <c r="H264" i="73"/>
  <c r="H263" i="73"/>
  <c r="H262" i="73"/>
  <c r="H261" i="73"/>
  <c r="H260" i="73"/>
  <c r="H259" i="73"/>
  <c r="H258" i="73"/>
  <c r="H257" i="73"/>
  <c r="H256" i="73"/>
  <c r="H255" i="73"/>
  <c r="H254" i="73"/>
  <c r="H253" i="73"/>
  <c r="H252" i="73"/>
  <c r="H251" i="73"/>
  <c r="H250" i="73"/>
  <c r="H249" i="73"/>
  <c r="H248" i="73"/>
  <c r="H247" i="73"/>
  <c r="H246" i="73"/>
  <c r="H245" i="73"/>
  <c r="H244" i="73"/>
  <c r="H243" i="73"/>
  <c r="H242" i="73"/>
  <c r="H241" i="73"/>
  <c r="H240" i="73"/>
  <c r="H239" i="73"/>
  <c r="H238" i="73"/>
  <c r="H237" i="73"/>
  <c r="H236" i="73"/>
  <c r="H235" i="73"/>
  <c r="H234" i="73"/>
  <c r="H233" i="73"/>
  <c r="H232" i="73"/>
  <c r="H231" i="73"/>
  <c r="H230" i="73"/>
  <c r="H229" i="73"/>
  <c r="H228" i="73"/>
  <c r="H227" i="73"/>
  <c r="H226" i="73"/>
  <c r="H225" i="73"/>
  <c r="H224" i="73"/>
  <c r="H223" i="73"/>
  <c r="H222" i="73"/>
  <c r="H221" i="73"/>
  <c r="H220" i="73"/>
  <c r="G220" i="73"/>
  <c r="E220" i="73"/>
  <c r="H219" i="73"/>
  <c r="G219" i="73"/>
  <c r="E219" i="73"/>
  <c r="H218" i="73"/>
  <c r="G218" i="73"/>
  <c r="E218" i="73"/>
  <c r="H217" i="73"/>
  <c r="G217" i="73"/>
  <c r="E217" i="73"/>
  <c r="H216" i="73"/>
  <c r="G216" i="73"/>
  <c r="E216" i="73"/>
  <c r="H211" i="73"/>
  <c r="H206" i="73"/>
  <c r="H201" i="73"/>
  <c r="H196" i="73"/>
  <c r="H191" i="73"/>
  <c r="H186" i="73"/>
  <c r="H181" i="73"/>
  <c r="H176" i="73"/>
  <c r="H171" i="73"/>
  <c r="H166" i="73"/>
  <c r="G166" i="73"/>
  <c r="E166" i="73"/>
  <c r="H160" i="73"/>
  <c r="H154" i="73"/>
  <c r="H148" i="73"/>
  <c r="H142" i="73"/>
  <c r="H136" i="73"/>
  <c r="F131" i="73"/>
  <c r="E131" i="73"/>
  <c r="F126" i="73"/>
  <c r="F121" i="73"/>
  <c r="F116" i="73"/>
  <c r="F111" i="73"/>
  <c r="F106" i="73"/>
  <c r="F101" i="73"/>
  <c r="F96" i="73"/>
  <c r="F91" i="73"/>
  <c r="F86" i="73"/>
  <c r="F81" i="73"/>
  <c r="F76" i="73"/>
  <c r="F71" i="73"/>
  <c r="F66" i="73"/>
  <c r="F61" i="73"/>
  <c r="F56" i="73"/>
  <c r="F51" i="73"/>
  <c r="F46" i="73"/>
  <c r="F41" i="73"/>
  <c r="E41" i="73"/>
  <c r="E36" i="73"/>
  <c r="E35" i="73"/>
  <c r="H29" i="73"/>
  <c r="H23" i="73"/>
  <c r="H17" i="73"/>
  <c r="H11" i="73"/>
  <c r="G11" i="73"/>
  <c r="F11" i="73"/>
  <c r="E11" i="73"/>
  <c r="H5" i="73"/>
  <c r="D49" i="72"/>
  <c r="D43" i="72"/>
  <c r="G37" i="72"/>
  <c r="F37" i="72"/>
  <c r="D37" i="72"/>
  <c r="D16" i="72"/>
  <c r="D10" i="72"/>
  <c r="A1" i="75"/>
  <c r="A1" i="74"/>
  <c r="A1" i="73"/>
  <c r="A1" i="72"/>
  <c r="B57" i="71"/>
  <c r="BNY57" i="71"/>
  <c r="BNO67" i="71"/>
  <c r="F15" i="35"/>
  <c r="BNW57" i="71"/>
  <c r="BNO65" i="71"/>
  <c r="F13" i="35"/>
  <c r="BNU57" i="71"/>
  <c r="BNN67" i="71"/>
  <c r="E15" i="35"/>
  <c r="BNS57" i="71"/>
  <c r="BNN65" i="71"/>
  <c r="E13" i="35"/>
  <c r="BNQ57" i="71"/>
  <c r="BNM67" i="71"/>
  <c r="D15" i="35"/>
  <c r="BNO57" i="71"/>
  <c r="BNM65" i="71"/>
  <c r="D13" i="35"/>
  <c r="BNM57" i="71"/>
  <c r="BNL67" i="71"/>
  <c r="C15" i="35"/>
  <c r="BNK57" i="71"/>
  <c r="BNL65" i="71"/>
  <c r="C13" i="35"/>
  <c r="BNI57" i="71"/>
  <c r="BNG57" i="71"/>
  <c r="BNE57" i="71"/>
  <c r="BNC57" i="71"/>
  <c r="BNA57" i="71"/>
  <c r="BMY57" i="71"/>
  <c r="BMW57" i="71"/>
  <c r="BMU57" i="71"/>
  <c r="BMS57" i="71"/>
  <c r="BMQ57" i="71"/>
  <c r="BMO57" i="71"/>
  <c r="BMM57" i="71"/>
  <c r="BMK57" i="71"/>
  <c r="BMI57" i="71"/>
  <c r="BMG57" i="71"/>
  <c r="BME57" i="71"/>
  <c r="BMC57" i="71"/>
  <c r="BMA57" i="71"/>
  <c r="BLY57" i="71"/>
  <c r="BLW57" i="71"/>
  <c r="BLU57" i="71"/>
  <c r="BLS57" i="71"/>
  <c r="BLQ57" i="71"/>
  <c r="BLO57" i="71"/>
  <c r="BLM57" i="71"/>
  <c r="BLK57" i="71"/>
  <c r="BLI57" i="71"/>
  <c r="BLG57" i="71"/>
  <c r="BLE57" i="71"/>
  <c r="BLC57" i="71"/>
  <c r="BLA57" i="71"/>
  <c r="BKY57" i="71"/>
  <c r="BKW57" i="71"/>
  <c r="BKU57" i="71"/>
  <c r="BKS57" i="71"/>
  <c r="BKQ57" i="71"/>
  <c r="BKO57" i="71"/>
  <c r="BKM57" i="71"/>
  <c r="BKK57" i="71"/>
  <c r="BKI57" i="71"/>
  <c r="BKG57" i="71"/>
  <c r="BKE57" i="71"/>
  <c r="BKC57" i="71"/>
  <c r="BKA57" i="71"/>
  <c r="BJY57" i="71"/>
  <c r="BJW57" i="71"/>
  <c r="BJU57" i="71"/>
  <c r="BJS57" i="71"/>
  <c r="BJQ57" i="71"/>
  <c r="BJO57" i="71"/>
  <c r="BJM57" i="71"/>
  <c r="BJK57" i="71"/>
  <c r="BJI57" i="71"/>
  <c r="BJG57" i="71"/>
  <c r="BIX66" i="71"/>
  <c r="F14" i="32"/>
  <c r="BJE57" i="71"/>
  <c r="BIX64" i="71"/>
  <c r="F12" i="32"/>
  <c r="BJC57" i="71"/>
  <c r="BIW66" i="71"/>
  <c r="E14" i="32"/>
  <c r="BJA57" i="71"/>
  <c r="BIW64" i="71"/>
  <c r="E12" i="32"/>
  <c r="BIY57" i="71"/>
  <c r="BIV66" i="71"/>
  <c r="D14" i="32"/>
  <c r="BIW57" i="71"/>
  <c r="BIV64" i="71"/>
  <c r="D12" i="32"/>
  <c r="BIU57" i="71"/>
  <c r="BIU66" i="71"/>
  <c r="C14" i="32"/>
  <c r="BIS57" i="71"/>
  <c r="BIU64" i="71"/>
  <c r="C12" i="32"/>
  <c r="BIQ57" i="71"/>
  <c r="BIO57" i="71"/>
  <c r="BIM57" i="71"/>
  <c r="BIK57" i="71"/>
  <c r="BII57" i="71"/>
  <c r="BIG57" i="71"/>
  <c r="BIE57" i="71"/>
  <c r="BIC57" i="71"/>
  <c r="BIA57" i="71"/>
  <c r="BHY57" i="71"/>
  <c r="BHW57" i="71"/>
  <c r="BHU57" i="71"/>
  <c r="BHS57" i="71"/>
  <c r="BHQ57" i="71"/>
  <c r="BHO57" i="71"/>
  <c r="BHM57" i="71"/>
  <c r="BNX57" i="71"/>
  <c r="BNO66" i="71"/>
  <c r="F14" i="35"/>
  <c r="BNT57" i="71"/>
  <c r="BNN66" i="71"/>
  <c r="E14" i="35"/>
  <c r="BNP57" i="71"/>
  <c r="BNM66" i="71"/>
  <c r="D14" i="35"/>
  <c r="BNL57" i="71"/>
  <c r="BNL66" i="71"/>
  <c r="C14" i="35"/>
  <c r="BNH57" i="71"/>
  <c r="BND57" i="71"/>
  <c r="BMZ57" i="71"/>
  <c r="BMV57" i="71"/>
  <c r="BMR57" i="71"/>
  <c r="BMN57" i="71"/>
  <c r="BMJ57" i="71"/>
  <c r="BMF57" i="71"/>
  <c r="BMB57" i="71"/>
  <c r="BLX57" i="71"/>
  <c r="BLT57" i="71"/>
  <c r="BLP57" i="71"/>
  <c r="BLL57" i="71"/>
  <c r="BLH57" i="71"/>
  <c r="BLD57" i="71"/>
  <c r="BKZ57" i="71"/>
  <c r="BKV57" i="71"/>
  <c r="BKR57" i="71"/>
  <c r="BKN57" i="71"/>
  <c r="BKJ57" i="71"/>
  <c r="BKF57" i="71"/>
  <c r="BKB57" i="71"/>
  <c r="BJX57" i="71"/>
  <c r="BJT57" i="71"/>
  <c r="BJP57" i="71"/>
  <c r="BJL57" i="71"/>
  <c r="BJH57" i="71"/>
  <c r="BIX67" i="71"/>
  <c r="F15" i="32"/>
  <c r="BJD57" i="71"/>
  <c r="BIW67" i="71"/>
  <c r="E15" i="32"/>
  <c r="BIZ57" i="71"/>
  <c r="BIV67" i="71"/>
  <c r="D15" i="32"/>
  <c r="BIV57" i="71"/>
  <c r="BIU67" i="71"/>
  <c r="C15" i="32"/>
  <c r="BIR57" i="71"/>
  <c r="BIN57" i="71"/>
  <c r="BIJ57" i="71"/>
  <c r="BIF57" i="71"/>
  <c r="BIB57" i="71"/>
  <c r="BHX57" i="71"/>
  <c r="BHT57" i="71"/>
  <c r="BHP57" i="71"/>
  <c r="BHL57" i="71"/>
  <c r="BHJ57" i="71"/>
  <c r="BHH57" i="71"/>
  <c r="BHF57" i="71"/>
  <c r="BHD57" i="71"/>
  <c r="BHB57" i="71"/>
  <c r="BGZ57" i="71"/>
  <c r="BGX57" i="71"/>
  <c r="BGV57" i="71"/>
  <c r="BGT57" i="71"/>
  <c r="BGR57" i="71"/>
  <c r="BGP57" i="71"/>
  <c r="BGN57" i="71"/>
  <c r="BGL57" i="71"/>
  <c r="BGJ57" i="71"/>
  <c r="BGH57" i="71"/>
  <c r="BGF57" i="71"/>
  <c r="BGD57" i="71"/>
  <c r="BGB57" i="71"/>
  <c r="BFZ57" i="71"/>
  <c r="BFX57" i="71"/>
  <c r="BFV57" i="71"/>
  <c r="BFT57" i="71"/>
  <c r="BFR57" i="71"/>
  <c r="BFP57" i="71"/>
  <c r="BFN57" i="71"/>
  <c r="BFL57" i="71"/>
  <c r="BFJ57" i="71"/>
  <c r="BFH57" i="71"/>
  <c r="BFF57" i="71"/>
  <c r="BFD57" i="71"/>
  <c r="BFB57" i="71"/>
  <c r="BEZ57" i="71"/>
  <c r="BEX57" i="71"/>
  <c r="BEV57" i="71"/>
  <c r="BET57" i="71"/>
  <c r="BER57" i="71"/>
  <c r="BEP57" i="71"/>
  <c r="BEN57" i="71"/>
  <c r="BEL57" i="71"/>
  <c r="BEJ57" i="71"/>
  <c r="BEH57" i="71"/>
  <c r="BEF57" i="71"/>
  <c r="BED57" i="71"/>
  <c r="BEB57" i="71"/>
  <c r="BDZ57" i="71"/>
  <c r="BDX57" i="71"/>
  <c r="BDV57" i="71"/>
  <c r="BDT57" i="71"/>
  <c r="BDR57" i="71"/>
  <c r="BDP57" i="71"/>
  <c r="BDN57" i="71"/>
  <c r="BDL57" i="71"/>
  <c r="BDJ57" i="71"/>
  <c r="BDH57" i="71"/>
  <c r="BDF57" i="71"/>
  <c r="BDD57" i="71"/>
  <c r="BDB57" i="71"/>
  <c r="BCZ57" i="71"/>
  <c r="BCX57" i="71"/>
  <c r="BCV57" i="71"/>
  <c r="BCT57" i="71"/>
  <c r="BCR57" i="71"/>
  <c r="BCP57" i="71"/>
  <c r="BCN57" i="71"/>
  <c r="BCL57" i="71"/>
  <c r="BCJ57" i="71"/>
  <c r="BCH57" i="71"/>
  <c r="BCF57" i="71"/>
  <c r="BCD57" i="71"/>
  <c r="BCB57" i="71"/>
  <c r="BBZ57" i="71"/>
  <c r="BBX57" i="71"/>
  <c r="BBV57" i="71"/>
  <c r="BBT57" i="71"/>
  <c r="BBR57" i="71"/>
  <c r="BBP57" i="71"/>
  <c r="BBN57" i="71"/>
  <c r="BBL57" i="71"/>
  <c r="BBJ57" i="71"/>
  <c r="AYB78" i="71"/>
  <c r="J26" i="27"/>
  <c r="BBH57" i="71"/>
  <c r="AYB76" i="71"/>
  <c r="J24" i="27"/>
  <c r="BBF57" i="71"/>
  <c r="AYB73" i="71"/>
  <c r="J21" i="27"/>
  <c r="BBD57" i="71"/>
  <c r="AYB71" i="71"/>
  <c r="J19" i="27"/>
  <c r="BBB57" i="71"/>
  <c r="AYB68" i="71"/>
  <c r="J16" i="27"/>
  <c r="BAZ57" i="71"/>
  <c r="AYB66" i="71"/>
  <c r="J14" i="27"/>
  <c r="BAX57" i="71"/>
  <c r="AYA78" i="71"/>
  <c r="I26" i="27"/>
  <c r="BAV57" i="71"/>
  <c r="AYA76" i="71"/>
  <c r="I24" i="27"/>
  <c r="BAT57" i="71"/>
  <c r="AYA73" i="71"/>
  <c r="I21" i="27"/>
  <c r="BAR57" i="71"/>
  <c r="AYA71" i="71"/>
  <c r="I19" i="27"/>
  <c r="BAP57" i="71"/>
  <c r="AYA68" i="71"/>
  <c r="I16" i="27"/>
  <c r="BAN57" i="71"/>
  <c r="AYA66" i="71"/>
  <c r="I14" i="27"/>
  <c r="BAL57" i="71"/>
  <c r="AXZ78" i="71"/>
  <c r="H26" i="27"/>
  <c r="BAJ57" i="71"/>
  <c r="AXZ76" i="71"/>
  <c r="H24" i="27"/>
  <c r="BAH57" i="71"/>
  <c r="AXZ73" i="71"/>
  <c r="H21" i="27"/>
  <c r="BAF57" i="71"/>
  <c r="AXZ71" i="71"/>
  <c r="H19" i="27"/>
  <c r="BAD57" i="71"/>
  <c r="AXZ68" i="71"/>
  <c r="H16" i="27"/>
  <c r="BAB57" i="71"/>
  <c r="AXZ66" i="71"/>
  <c r="H14" i="27"/>
  <c r="AZZ57" i="71"/>
  <c r="AXY78" i="71"/>
  <c r="G26" i="27"/>
  <c r="AZX57" i="71"/>
  <c r="AXY76" i="71"/>
  <c r="G24" i="27"/>
  <c r="AZV57" i="71"/>
  <c r="AXY73" i="71"/>
  <c r="G21" i="27"/>
  <c r="AZT57" i="71"/>
  <c r="AXY71" i="71"/>
  <c r="G19" i="27"/>
  <c r="AZR57" i="71"/>
  <c r="AXY68" i="71"/>
  <c r="G16" i="27"/>
  <c r="AZP57" i="71"/>
  <c r="AXY66" i="71"/>
  <c r="G14" i="27"/>
  <c r="AZN57" i="71"/>
  <c r="AXX78" i="71"/>
  <c r="F26" i="27"/>
  <c r="AZL57" i="71"/>
  <c r="AXX76" i="71"/>
  <c r="F24" i="27"/>
  <c r="AZJ57" i="71"/>
  <c r="AXX73" i="71"/>
  <c r="F21" i="27"/>
  <c r="AZH57" i="71"/>
  <c r="AXX71" i="71"/>
  <c r="F19" i="27"/>
  <c r="AZF57" i="71"/>
  <c r="AXX68" i="71"/>
  <c r="F16" i="27"/>
  <c r="AZD57" i="71"/>
  <c r="AXX66" i="71"/>
  <c r="F14" i="27"/>
  <c r="AZB57" i="71"/>
  <c r="AXW78" i="71"/>
  <c r="E26" i="27"/>
  <c r="AYZ57" i="71"/>
  <c r="AXW76" i="71"/>
  <c r="E24" i="27"/>
  <c r="AYX57" i="71"/>
  <c r="AXW73" i="71"/>
  <c r="E21" i="27"/>
  <c r="AYV57" i="71"/>
  <c r="AXW71" i="71"/>
  <c r="E19" i="27"/>
  <c r="AYT57" i="71"/>
  <c r="AXW68" i="71"/>
  <c r="E16" i="27"/>
  <c r="AYR57" i="71"/>
  <c r="AXW66" i="71"/>
  <c r="E14" i="27"/>
  <c r="AYP57" i="71"/>
  <c r="AXV78" i="71"/>
  <c r="D26" i="27"/>
  <c r="E488" i="73"/>
  <c r="AYN57" i="71"/>
  <c r="AXV76" i="71"/>
  <c r="D24" i="27"/>
  <c r="E486" i="73"/>
  <c r="AYL57" i="71"/>
  <c r="AXV73" i="71"/>
  <c r="D21" i="27"/>
  <c r="E483" i="73"/>
  <c r="AYJ57" i="71"/>
  <c r="AXV71" i="71"/>
  <c r="D19" i="27"/>
  <c r="AYH57" i="71"/>
  <c r="AXV68" i="71"/>
  <c r="D16" i="27"/>
  <c r="E478" i="73"/>
  <c r="AYF57" i="71"/>
  <c r="AXV66" i="71"/>
  <c r="D14" i="27"/>
  <c r="AYD57" i="71"/>
  <c r="AXU78" i="71"/>
  <c r="C26" i="27"/>
  <c r="AYB57" i="71"/>
  <c r="AXU76" i="71"/>
  <c r="C24" i="27"/>
  <c r="AXZ57" i="71"/>
  <c r="AXU73" i="71"/>
  <c r="C21" i="27"/>
  <c r="AXX57" i="71"/>
  <c r="AXU71" i="71"/>
  <c r="C19" i="27"/>
  <c r="AXV57" i="71"/>
  <c r="AXU68" i="71"/>
  <c r="C16" i="27"/>
  <c r="AXT57" i="71"/>
  <c r="AXU66" i="71"/>
  <c r="C14" i="27"/>
  <c r="AXR57" i="71"/>
  <c r="AWD80" i="71"/>
  <c r="BNV57" i="71"/>
  <c r="BNO64" i="71"/>
  <c r="F12" i="35"/>
  <c r="BNN57" i="71"/>
  <c r="BNM64" i="71"/>
  <c r="D12" i="35"/>
  <c r="BNF57" i="71"/>
  <c r="BMX57" i="71"/>
  <c r="BMP57" i="71"/>
  <c r="BMH57" i="71"/>
  <c r="BLZ57" i="71"/>
  <c r="BLR57" i="71"/>
  <c r="BLJ57" i="71"/>
  <c r="BLB57" i="71"/>
  <c r="BKT57" i="71"/>
  <c r="BKL57" i="71"/>
  <c r="BKD57" i="71"/>
  <c r="BJV57" i="71"/>
  <c r="BJN57" i="71"/>
  <c r="BJF57" i="71"/>
  <c r="BIX65" i="71"/>
  <c r="F13" i="32"/>
  <c r="BIX57" i="71"/>
  <c r="BIV65" i="71"/>
  <c r="D13" i="32"/>
  <c r="BIP57" i="71"/>
  <c r="BIH57" i="71"/>
  <c r="BHZ57" i="71"/>
  <c r="BHR57" i="71"/>
  <c r="BHK57" i="71"/>
  <c r="BHG57" i="71"/>
  <c r="BHC57" i="71"/>
  <c r="BGY57" i="71"/>
  <c r="BGU57" i="71"/>
  <c r="BGQ57" i="71"/>
  <c r="BGM57" i="71"/>
  <c r="BGI57" i="71"/>
  <c r="BGE57" i="71"/>
  <c r="BGA57" i="71"/>
  <c r="BFW57" i="71"/>
  <c r="BFS57" i="71"/>
  <c r="BFO57" i="71"/>
  <c r="BFK57" i="71"/>
  <c r="BFG57" i="71"/>
  <c r="BFC57" i="71"/>
  <c r="BEY57" i="71"/>
  <c r="BEU57" i="71"/>
  <c r="BEQ57" i="71"/>
  <c r="BEM57" i="71"/>
  <c r="BEI57" i="71"/>
  <c r="BEE57" i="71"/>
  <c r="BEA57" i="71"/>
  <c r="BDW57" i="71"/>
  <c r="BDS57" i="71"/>
  <c r="BDO57" i="71"/>
  <c r="BDK57" i="71"/>
  <c r="BDG57" i="71"/>
  <c r="BDC57" i="71"/>
  <c r="BCY57" i="71"/>
  <c r="BCU57" i="71"/>
  <c r="BCQ57" i="71"/>
  <c r="BCM57" i="71"/>
  <c r="BCI57" i="71"/>
  <c r="BCE57" i="71"/>
  <c r="BCA57" i="71"/>
  <c r="BBW57" i="71"/>
  <c r="BBS57" i="71"/>
  <c r="BBO57" i="71"/>
  <c r="BBK57" i="71"/>
  <c r="BBG57" i="71"/>
  <c r="AYB75" i="71"/>
  <c r="J23" i="27"/>
  <c r="BBC57" i="71"/>
  <c r="AYB70" i="71"/>
  <c r="J18" i="27"/>
  <c r="BAY57" i="71"/>
  <c r="AYB65" i="71"/>
  <c r="J13" i="27"/>
  <c r="BAU57" i="71"/>
  <c r="AYA75" i="71"/>
  <c r="I23" i="27"/>
  <c r="BAQ57" i="71"/>
  <c r="AYA70" i="71"/>
  <c r="I18" i="27"/>
  <c r="BAM57" i="71"/>
  <c r="AYA65" i="71"/>
  <c r="I13" i="27"/>
  <c r="BAI57" i="71"/>
  <c r="AXZ75" i="71"/>
  <c r="H23" i="27"/>
  <c r="BAE57" i="71"/>
  <c r="AXZ70" i="71"/>
  <c r="H18" i="27"/>
  <c r="BAA57" i="71"/>
  <c r="AXZ65" i="71"/>
  <c r="H13" i="27"/>
  <c r="AZW57" i="71"/>
  <c r="AXY75" i="71"/>
  <c r="G23" i="27"/>
  <c r="AZS57" i="71"/>
  <c r="AXY70" i="71"/>
  <c r="G18" i="27"/>
  <c r="AZO57" i="71"/>
  <c r="AXY65" i="71"/>
  <c r="G13" i="27"/>
  <c r="AZK57" i="71"/>
  <c r="AXX75" i="71"/>
  <c r="F23" i="27"/>
  <c r="AZG57" i="71"/>
  <c r="AXX70" i="71"/>
  <c r="F18" i="27"/>
  <c r="AZC57" i="71"/>
  <c r="AXX65" i="71"/>
  <c r="F13" i="27"/>
  <c r="AYY57" i="71"/>
  <c r="AXW75" i="71"/>
  <c r="E23" i="27"/>
  <c r="AYU57" i="71"/>
  <c r="AXW70" i="71"/>
  <c r="E18" i="27"/>
  <c r="AYQ57" i="71"/>
  <c r="AXW65" i="71"/>
  <c r="E13" i="27"/>
  <c r="AYM57" i="71"/>
  <c r="AXV75" i="71"/>
  <c r="D23" i="27"/>
  <c r="E485" i="73"/>
  <c r="AYI57" i="71"/>
  <c r="AXV70" i="71"/>
  <c r="D18" i="27"/>
  <c r="E480" i="73"/>
  <c r="AYE57" i="71"/>
  <c r="AXV65" i="71"/>
  <c r="D13" i="27"/>
  <c r="E475" i="73"/>
  <c r="AYA57" i="71"/>
  <c r="AXU75" i="71"/>
  <c r="C23" i="27"/>
  <c r="AXW57" i="71"/>
  <c r="AXU70" i="71"/>
  <c r="C18" i="27"/>
  <c r="AXS57" i="71"/>
  <c r="AXU65" i="71"/>
  <c r="C13" i="27"/>
  <c r="AXP57" i="71"/>
  <c r="AWD78" i="71"/>
  <c r="E27" i="26"/>
  <c r="AXN57" i="71"/>
  <c r="AWD76" i="71"/>
  <c r="AXL57" i="71"/>
  <c r="AWD73" i="71"/>
  <c r="AXJ57" i="71"/>
  <c r="AWD71" i="71"/>
  <c r="AXH57" i="71"/>
  <c r="AWD68" i="71"/>
  <c r="AXF57" i="71"/>
  <c r="AWD66" i="71"/>
  <c r="AXD57" i="71"/>
  <c r="AWD64" i="71"/>
  <c r="AXB57" i="71"/>
  <c r="AWC79" i="71"/>
  <c r="AWZ57" i="71"/>
  <c r="AWC77" i="71"/>
  <c r="AWX57" i="71"/>
  <c r="AWC74" i="71"/>
  <c r="AWV57" i="71"/>
  <c r="AWC72" i="71"/>
  <c r="AWT57" i="71"/>
  <c r="AWC70" i="71"/>
  <c r="AWR57" i="71"/>
  <c r="AWC67" i="71"/>
  <c r="AWP57" i="71"/>
  <c r="AWC65" i="71"/>
  <c r="AWN57" i="71"/>
  <c r="AWB80" i="71"/>
  <c r="AWL57" i="71"/>
  <c r="AWB78" i="71"/>
  <c r="AWJ57" i="71"/>
  <c r="AWB76" i="71"/>
  <c r="AWH57" i="71"/>
  <c r="AWB73" i="71"/>
  <c r="AWF57" i="71"/>
  <c r="AWB71" i="71"/>
  <c r="AWD57" i="71"/>
  <c r="AWB68" i="71"/>
  <c r="AWB57" i="71"/>
  <c r="AWB66" i="71"/>
  <c r="AVZ57" i="71"/>
  <c r="AWB64" i="71"/>
  <c r="AVX57" i="71"/>
  <c r="ATW80" i="71"/>
  <c r="AVV57" i="71"/>
  <c r="ATW78" i="71"/>
  <c r="AVT57" i="71"/>
  <c r="ATW75" i="71"/>
  <c r="AVR57" i="71"/>
  <c r="ATW73" i="71"/>
  <c r="AVP57" i="71"/>
  <c r="ATW71" i="71"/>
  <c r="AVN57" i="71"/>
  <c r="ATW68" i="71"/>
  <c r="AVL57" i="71"/>
  <c r="ATW66" i="71"/>
  <c r="AVJ57" i="71"/>
  <c r="ATV81" i="71"/>
  <c r="AVH57" i="71"/>
  <c r="ATV79" i="71"/>
  <c r="AVF57" i="71"/>
  <c r="ATV77" i="71"/>
  <c r="AVD57" i="71"/>
  <c r="ATV74" i="71"/>
  <c r="AVB57" i="71"/>
  <c r="ATV72" i="71"/>
  <c r="AUZ57" i="71"/>
  <c r="ATV69" i="71"/>
  <c r="AUX57" i="71"/>
  <c r="ATV67" i="71"/>
  <c r="AUV57" i="71"/>
  <c r="ATV65" i="71"/>
  <c r="AUT57" i="71"/>
  <c r="ATU80" i="71"/>
  <c r="AUR57" i="71"/>
  <c r="ATU78" i="71"/>
  <c r="AUP57" i="71"/>
  <c r="ATU75" i="71"/>
  <c r="AUN57" i="71"/>
  <c r="ATU73" i="71"/>
  <c r="AUL57" i="71"/>
  <c r="ATU71" i="71"/>
  <c r="AUJ57" i="71"/>
  <c r="ATU68" i="71"/>
  <c r="AUH57" i="71"/>
  <c r="ATU66" i="71"/>
  <c r="AUF57" i="71"/>
  <c r="ATT81" i="71"/>
  <c r="AUD57" i="71"/>
  <c r="ATT79" i="71"/>
  <c r="AUB57" i="71"/>
  <c r="ATT77" i="71"/>
  <c r="ATZ57" i="71"/>
  <c r="ATT74" i="71"/>
  <c r="ATX57" i="71"/>
  <c r="ATT72" i="71"/>
  <c r="ATV57" i="71"/>
  <c r="ATT69" i="71"/>
  <c r="ATT57" i="71"/>
  <c r="ATT67" i="71"/>
  <c r="ATR57" i="71"/>
  <c r="ATT65" i="71"/>
  <c r="ATP57" i="71"/>
  <c r="AON97" i="71"/>
  <c r="G45" i="24"/>
  <c r="ATN57" i="71"/>
  <c r="AON95" i="71"/>
  <c r="G43" i="24"/>
  <c r="ATL57" i="71"/>
  <c r="AON92" i="71"/>
  <c r="G40" i="24"/>
  <c r="ATJ57" i="71"/>
  <c r="AON90" i="71"/>
  <c r="G38" i="24"/>
  <c r="ATH57" i="71"/>
  <c r="AON87" i="71"/>
  <c r="G35" i="24"/>
  <c r="ATF57" i="71"/>
  <c r="AON85" i="71"/>
  <c r="G33" i="24"/>
  <c r="ATD57" i="71"/>
  <c r="AON82" i="71"/>
  <c r="G30" i="24"/>
  <c r="ATB57" i="71"/>
  <c r="AON80" i="71"/>
  <c r="G28" i="24"/>
  <c r="ASZ57" i="71"/>
  <c r="AON77" i="71"/>
  <c r="G25" i="24"/>
  <c r="ASX57" i="71"/>
  <c r="AON75" i="71"/>
  <c r="G23" i="24"/>
  <c r="ASV57" i="71"/>
  <c r="AON72" i="71"/>
  <c r="G20" i="24"/>
  <c r="AST57" i="71"/>
  <c r="AON70" i="71"/>
  <c r="G18" i="24"/>
  <c r="ASR57" i="71"/>
  <c r="AON67" i="71"/>
  <c r="G15" i="24"/>
  <c r="ASP57" i="71"/>
  <c r="AON65" i="71"/>
  <c r="G13" i="24"/>
  <c r="ASN57" i="71"/>
  <c r="AOM97" i="71"/>
  <c r="F45" i="24"/>
  <c r="ASL57" i="71"/>
  <c r="AOM95" i="71"/>
  <c r="F43" i="24"/>
  <c r="ASJ57" i="71"/>
  <c r="AOM92" i="71"/>
  <c r="F40" i="24"/>
  <c r="ASH57" i="71"/>
  <c r="AOM90" i="71"/>
  <c r="F38" i="24"/>
  <c r="ASF57" i="71"/>
  <c r="AOM87" i="71"/>
  <c r="F35" i="24"/>
  <c r="ASD57" i="71"/>
  <c r="AOM85" i="71"/>
  <c r="F33" i="24"/>
  <c r="ASB57" i="71"/>
  <c r="AOM82" i="71"/>
  <c r="F30" i="24"/>
  <c r="ARZ57" i="71"/>
  <c r="AOM80" i="71"/>
  <c r="F28" i="24"/>
  <c r="ARX57" i="71"/>
  <c r="AOM77" i="71"/>
  <c r="F25" i="24"/>
  <c r="ARV57" i="71"/>
  <c r="AOM75" i="71"/>
  <c r="F23" i="24"/>
  <c r="ART57" i="71"/>
  <c r="AOM72" i="71"/>
  <c r="F20" i="24"/>
  <c r="ARR57" i="71"/>
  <c r="AOM70" i="71"/>
  <c r="F18" i="24"/>
  <c r="ARP57" i="71"/>
  <c r="AOM67" i="71"/>
  <c r="F15" i="24"/>
  <c r="ARN57" i="71"/>
  <c r="AOM65" i="71"/>
  <c r="F13" i="24"/>
  <c r="ARL57" i="71"/>
  <c r="AOL97" i="71"/>
  <c r="E45" i="24"/>
  <c r="ARJ57" i="71"/>
  <c r="AOL95" i="71"/>
  <c r="E43" i="24"/>
  <c r="ARH57" i="71"/>
  <c r="AOL92" i="71"/>
  <c r="E40" i="24"/>
  <c r="ARF57" i="71"/>
  <c r="AOL90" i="71"/>
  <c r="E38" i="24"/>
  <c r="ARD57" i="71"/>
  <c r="AOL87" i="71"/>
  <c r="E35" i="24"/>
  <c r="ARB57" i="71"/>
  <c r="AOL85" i="71"/>
  <c r="E33" i="24"/>
  <c r="AQZ57" i="71"/>
  <c r="AOL82" i="71"/>
  <c r="E30" i="24"/>
  <c r="AQX57" i="71"/>
  <c r="AOL80" i="71"/>
  <c r="E28" i="24"/>
  <c r="AQV57" i="71"/>
  <c r="AOL77" i="71"/>
  <c r="E25" i="24"/>
  <c r="AQT57" i="71"/>
  <c r="AOL75" i="71"/>
  <c r="E23" i="24"/>
  <c r="AQR57" i="71"/>
  <c r="AOL72" i="71"/>
  <c r="E20" i="24"/>
  <c r="AQP57" i="71"/>
  <c r="AOL70" i="71"/>
  <c r="E18" i="24"/>
  <c r="AQN57" i="71"/>
  <c r="AOL67" i="71"/>
  <c r="E15" i="24"/>
  <c r="AQL57" i="71"/>
  <c r="AOL65" i="71"/>
  <c r="E13" i="24"/>
  <c r="AQJ57" i="71"/>
  <c r="AOK97" i="71"/>
  <c r="D45" i="24"/>
  <c r="AQH57" i="71"/>
  <c r="AOK95" i="71"/>
  <c r="D43" i="24"/>
  <c r="AQF57" i="71"/>
  <c r="AOK92" i="71"/>
  <c r="D40" i="24"/>
  <c r="AQD57" i="71"/>
  <c r="AOK90" i="71"/>
  <c r="D38" i="24"/>
  <c r="AQB57" i="71"/>
  <c r="AOK87" i="71"/>
  <c r="D35" i="24"/>
  <c r="APZ57" i="71"/>
  <c r="AOK85" i="71"/>
  <c r="D33" i="24"/>
  <c r="APX57" i="71"/>
  <c r="AOK82" i="71"/>
  <c r="D30" i="24"/>
  <c r="APV57" i="71"/>
  <c r="AOK80" i="71"/>
  <c r="D28" i="24"/>
  <c r="APT57" i="71"/>
  <c r="AOK77" i="71"/>
  <c r="D25" i="24"/>
  <c r="APR57" i="71"/>
  <c r="AOK75" i="71"/>
  <c r="D23" i="24"/>
  <c r="APP57" i="71"/>
  <c r="AOK72" i="71"/>
  <c r="D20" i="24"/>
  <c r="APN57" i="71"/>
  <c r="AOK70" i="71"/>
  <c r="D18" i="24"/>
  <c r="APL57" i="71"/>
  <c r="AOK67" i="71"/>
  <c r="D15" i="24"/>
  <c r="APJ57" i="71"/>
  <c r="AOK65" i="71"/>
  <c r="D13" i="24"/>
  <c r="APH57" i="71"/>
  <c r="AOJ97" i="71"/>
  <c r="C45" i="24"/>
  <c r="APF57" i="71"/>
  <c r="AOJ95" i="71"/>
  <c r="C43" i="24"/>
  <c r="E407" i="73"/>
  <c r="APD57" i="71"/>
  <c r="AOJ92" i="71"/>
  <c r="C40" i="24"/>
  <c r="E404" i="73"/>
  <c r="APB57" i="71"/>
  <c r="AOJ90" i="71"/>
  <c r="C38" i="24"/>
  <c r="E402" i="73"/>
  <c r="AOZ57" i="71"/>
  <c r="AOJ87" i="71"/>
  <c r="C35" i="24"/>
  <c r="AOX57" i="71"/>
  <c r="AOJ85" i="71"/>
  <c r="C33" i="24"/>
  <c r="AOV57" i="71"/>
  <c r="AOJ82" i="71"/>
  <c r="C30" i="24"/>
  <c r="E394" i="73"/>
  <c r="AOT57" i="71"/>
  <c r="AOJ80" i="71"/>
  <c r="C28" i="24"/>
  <c r="AOR57" i="71"/>
  <c r="AOJ77" i="71"/>
  <c r="C25" i="24"/>
  <c r="AOP57" i="71"/>
  <c r="AOJ75" i="71"/>
  <c r="C23" i="24"/>
  <c r="E387" i="73"/>
  <c r="AON57" i="71"/>
  <c r="AOJ72" i="71"/>
  <c r="C20" i="24"/>
  <c r="E384" i="73"/>
  <c r="AOL57" i="71"/>
  <c r="AOJ70" i="71"/>
  <c r="C18" i="24"/>
  <c r="AOJ57" i="71"/>
  <c r="AOJ67" i="71"/>
  <c r="C15" i="24"/>
  <c r="AOH57" i="71"/>
  <c r="AOJ65" i="71"/>
  <c r="C13" i="24"/>
  <c r="E377" i="73"/>
  <c r="AOF57" i="71"/>
  <c r="AOD57" i="71"/>
  <c r="AOB57" i="71"/>
  <c r="ANZ57" i="71"/>
  <c r="AMV76" i="71"/>
  <c r="E24" i="22"/>
  <c r="ANX57" i="71"/>
  <c r="AMV74" i="71"/>
  <c r="E22" i="22"/>
  <c r="ANV57" i="71"/>
  <c r="AMV71" i="71"/>
  <c r="E19" i="22"/>
  <c r="ANT57" i="71"/>
  <c r="AMV69" i="71"/>
  <c r="E17" i="22"/>
  <c r="ANR57" i="71"/>
  <c r="AMV66" i="71"/>
  <c r="E14" i="22"/>
  <c r="ANP57" i="71"/>
  <c r="AMV64" i="71"/>
  <c r="E12" i="22"/>
  <c r="ANN57" i="71"/>
  <c r="AMU76" i="71"/>
  <c r="D24" i="22"/>
  <c r="ANL57" i="71"/>
  <c r="AMU74" i="71"/>
  <c r="D22" i="22"/>
  <c r="ANJ57" i="71"/>
  <c r="AMU71" i="71"/>
  <c r="D19" i="22"/>
  <c r="ANH57" i="71"/>
  <c r="AMU69" i="71"/>
  <c r="D17" i="22"/>
  <c r="ANF57" i="71"/>
  <c r="AMU66" i="71"/>
  <c r="D14" i="22"/>
  <c r="AND57" i="71"/>
  <c r="AMU64" i="71"/>
  <c r="D12" i="22"/>
  <c r="ANB57" i="71"/>
  <c r="AMT76" i="71"/>
  <c r="C24" i="22"/>
  <c r="AMZ57" i="71"/>
  <c r="AMT74" i="71"/>
  <c r="C22" i="22"/>
  <c r="AMX57" i="71"/>
  <c r="AMT71" i="71"/>
  <c r="C19" i="22"/>
  <c r="AMV57" i="71"/>
  <c r="AMT69" i="71"/>
  <c r="C17" i="22"/>
  <c r="G352" i="73"/>
  <c r="AMT57" i="71"/>
  <c r="AMT66" i="71"/>
  <c r="C14" i="22"/>
  <c r="E354" i="73"/>
  <c r="AMR57" i="71"/>
  <c r="AMT64" i="71"/>
  <c r="C12" i="22"/>
  <c r="E352" i="73"/>
  <c r="AMP57" i="71"/>
  <c r="AMN57" i="71"/>
  <c r="AML57" i="71"/>
  <c r="AMJ57" i="71"/>
  <c r="AMH57" i="71"/>
  <c r="AMF57" i="71"/>
  <c r="AMD57" i="71"/>
  <c r="AMB57" i="71"/>
  <c r="ALZ57" i="71"/>
  <c r="ALX57" i="71"/>
  <c r="ALV57" i="71"/>
  <c r="ALT57" i="71"/>
  <c r="ALR57" i="71"/>
  <c r="ALP57" i="71"/>
  <c r="ALN57" i="71"/>
  <c r="ALL57" i="71"/>
  <c r="ALJ57" i="71"/>
  <c r="ALH57" i="71"/>
  <c r="ALF57" i="71"/>
  <c r="ALD57" i="71"/>
  <c r="ALB57" i="71"/>
  <c r="AKZ57" i="71"/>
  <c r="AKX57" i="71"/>
  <c r="AKB78" i="71"/>
  <c r="D26" i="21"/>
  <c r="AKV57" i="71"/>
  <c r="AKB76" i="71"/>
  <c r="D24" i="21"/>
  <c r="AKT57" i="71"/>
  <c r="AKB73" i="71"/>
  <c r="D21" i="21"/>
  <c r="AKR57" i="71"/>
  <c r="AKB71" i="71"/>
  <c r="D19" i="21"/>
  <c r="AKP57" i="71"/>
  <c r="AKB68" i="71"/>
  <c r="D16" i="21"/>
  <c r="AKN57" i="71"/>
  <c r="AKB66" i="71"/>
  <c r="D14" i="21"/>
  <c r="AKL57" i="71"/>
  <c r="AKB64" i="71"/>
  <c r="D12" i="21"/>
  <c r="AKJ57" i="71"/>
  <c r="AKA77" i="71"/>
  <c r="C25" i="21"/>
  <c r="AKH57" i="71"/>
  <c r="AKA75" i="71"/>
  <c r="C23" i="21"/>
  <c r="AKF57" i="71"/>
  <c r="AKA72" i="71"/>
  <c r="C20" i="21"/>
  <c r="AKD57" i="71"/>
  <c r="AKA70" i="71"/>
  <c r="C18" i="21"/>
  <c r="AKB57" i="71"/>
  <c r="AKA67" i="71"/>
  <c r="C15" i="21"/>
  <c r="AJZ57" i="71"/>
  <c r="AKA65" i="71"/>
  <c r="C13" i="21"/>
  <c r="AJX57" i="71"/>
  <c r="AIJ80" i="71"/>
  <c r="E28" i="20"/>
  <c r="AJV57" i="71"/>
  <c r="AIJ78" i="71"/>
  <c r="E26" i="20"/>
  <c r="AJT57" i="71"/>
  <c r="AIJ76" i="71"/>
  <c r="E24" i="20"/>
  <c r="AJR57" i="71"/>
  <c r="AIJ73" i="71"/>
  <c r="E21" i="20"/>
  <c r="AJP57" i="71"/>
  <c r="AIJ71" i="71"/>
  <c r="E19" i="20"/>
  <c r="AJN57" i="71"/>
  <c r="AIJ68" i="71"/>
  <c r="E16" i="20"/>
  <c r="D54" i="72"/>
  <c r="AJL57" i="71"/>
  <c r="AIJ66" i="71"/>
  <c r="E14" i="20"/>
  <c r="D52" i="72"/>
  <c r="AJJ57" i="71"/>
  <c r="AIJ64" i="71"/>
  <c r="E12" i="20"/>
  <c r="D50" i="72"/>
  <c r="AJH57" i="71"/>
  <c r="AII79" i="71"/>
  <c r="D27" i="20"/>
  <c r="AJF57" i="71"/>
  <c r="AII77" i="71"/>
  <c r="D25" i="20"/>
  <c r="AJD57" i="71"/>
  <c r="AII74" i="71"/>
  <c r="D22" i="20"/>
  <c r="AJB57" i="71"/>
  <c r="AII72" i="71"/>
  <c r="D20" i="20"/>
  <c r="AIZ57" i="71"/>
  <c r="AII70" i="71"/>
  <c r="D18" i="20"/>
  <c r="AIX57" i="71"/>
  <c r="AII67" i="71"/>
  <c r="D15" i="20"/>
  <c r="D47" i="72"/>
  <c r="AIV57" i="71"/>
  <c r="AII65" i="71"/>
  <c r="D13" i="20"/>
  <c r="D45" i="72"/>
  <c r="AIT57" i="71"/>
  <c r="AIH80" i="71"/>
  <c r="C28" i="20"/>
  <c r="AIR57" i="71"/>
  <c r="AIH78" i="71"/>
  <c r="C26" i="20"/>
  <c r="AIP57" i="71"/>
  <c r="AIH76" i="71"/>
  <c r="C24" i="20"/>
  <c r="AIN57" i="71"/>
  <c r="AIH73" i="71"/>
  <c r="C21" i="20"/>
  <c r="AIL57" i="71"/>
  <c r="AIH71" i="71"/>
  <c r="C19" i="20"/>
  <c r="AIJ57" i="71"/>
  <c r="AIH68" i="71"/>
  <c r="C16" i="20"/>
  <c r="AIH57" i="71"/>
  <c r="AIH66" i="71"/>
  <c r="C14" i="20"/>
  <c r="AIF57" i="71"/>
  <c r="AIH64" i="71"/>
  <c r="C12" i="20"/>
  <c r="AID57" i="71"/>
  <c r="AHR67" i="71"/>
  <c r="G26" i="19"/>
  <c r="AIB57" i="71"/>
  <c r="AHR65" i="71"/>
  <c r="G24" i="19"/>
  <c r="AHZ57" i="71"/>
  <c r="AHQ67" i="71"/>
  <c r="F26" i="19"/>
  <c r="AHX57" i="71"/>
  <c r="AHQ65" i="71"/>
  <c r="F24" i="19"/>
  <c r="AHV57" i="71"/>
  <c r="AHP67" i="71"/>
  <c r="E26" i="19"/>
  <c r="AHT57" i="71"/>
  <c r="AHP65" i="71"/>
  <c r="E24" i="19"/>
  <c r="AHR57" i="71"/>
  <c r="AHO67" i="71"/>
  <c r="D26" i="19"/>
  <c r="AHP57" i="71"/>
  <c r="AHO65" i="71"/>
  <c r="D24" i="19"/>
  <c r="AHN57" i="71"/>
  <c r="AHN67" i="71"/>
  <c r="C26" i="19"/>
  <c r="AHL57" i="71"/>
  <c r="AHN65" i="71"/>
  <c r="C24" i="19"/>
  <c r="AHJ57" i="71"/>
  <c r="AHD67" i="71"/>
  <c r="E15" i="19"/>
  <c r="AHH57" i="71"/>
  <c r="AHD65" i="71"/>
  <c r="E13" i="19"/>
  <c r="AHF57" i="71"/>
  <c r="AHC67" i="71"/>
  <c r="D15" i="19"/>
  <c r="AHD57" i="71"/>
  <c r="AHC65" i="71"/>
  <c r="D13" i="19"/>
  <c r="AHB57" i="71"/>
  <c r="AHB67" i="71"/>
  <c r="C15" i="19"/>
  <c r="AGZ57" i="71"/>
  <c r="AHB65" i="71"/>
  <c r="C13" i="19"/>
  <c r="AGX57" i="71"/>
  <c r="AFI76" i="71"/>
  <c r="F24" i="18"/>
  <c r="AGV57" i="71"/>
  <c r="AFI74" i="71"/>
  <c r="F22" i="18"/>
  <c r="AGT57" i="71"/>
  <c r="AFI71" i="71"/>
  <c r="F19" i="18"/>
  <c r="AGR57" i="71"/>
  <c r="AFI69" i="71"/>
  <c r="F17" i="18"/>
  <c r="AGP57" i="71"/>
  <c r="AFI66" i="71"/>
  <c r="F14" i="18"/>
  <c r="AGN57" i="71"/>
  <c r="AFI64" i="71"/>
  <c r="F12" i="18"/>
  <c r="AGL57" i="71"/>
  <c r="AFH76" i="71"/>
  <c r="E24" i="18"/>
  <c r="AGJ57" i="71"/>
  <c r="AFH74" i="71"/>
  <c r="E22" i="18"/>
  <c r="AGH57" i="71"/>
  <c r="AFH71" i="71"/>
  <c r="E19" i="18"/>
  <c r="AGF57" i="71"/>
  <c r="AFH69" i="71"/>
  <c r="E17" i="18"/>
  <c r="AGD57" i="71"/>
  <c r="AFH66" i="71"/>
  <c r="E14" i="18"/>
  <c r="AGB57" i="71"/>
  <c r="AFH64" i="71"/>
  <c r="E12" i="18"/>
  <c r="AFZ57" i="71"/>
  <c r="AFG76" i="71"/>
  <c r="D24" i="18"/>
  <c r="AFX57" i="71"/>
  <c r="AFG74" i="71"/>
  <c r="D22" i="18"/>
  <c r="AFV57" i="71"/>
  <c r="AFG71" i="71"/>
  <c r="D19" i="18"/>
  <c r="AFT57" i="71"/>
  <c r="AFG69" i="71"/>
  <c r="D17" i="18"/>
  <c r="AFR57" i="71"/>
  <c r="AFG66" i="71"/>
  <c r="D14" i="18"/>
  <c r="AFP57" i="71"/>
  <c r="AFG64" i="71"/>
  <c r="D12" i="18"/>
  <c r="AFN57" i="71"/>
  <c r="AFF76" i="71"/>
  <c r="C24" i="18"/>
  <c r="AFL57" i="71"/>
  <c r="AFF74" i="71"/>
  <c r="C22" i="18"/>
  <c r="AFJ57" i="71"/>
  <c r="AFF71" i="71"/>
  <c r="C19" i="18"/>
  <c r="AFH57" i="71"/>
  <c r="AFF69" i="71"/>
  <c r="C17" i="18"/>
  <c r="AFF57" i="71"/>
  <c r="AFF66" i="71"/>
  <c r="C14" i="18"/>
  <c r="AFD57" i="71"/>
  <c r="AFF64" i="71"/>
  <c r="C12" i="18"/>
  <c r="AFB57" i="71"/>
  <c r="AEZ57" i="71"/>
  <c r="AEX57" i="71"/>
  <c r="AEV57" i="71"/>
  <c r="AET57" i="71"/>
  <c r="AER57" i="71"/>
  <c r="AEP57" i="71"/>
  <c r="AEN57" i="71"/>
  <c r="AEL57" i="71"/>
  <c r="AEJ57" i="71"/>
  <c r="AEH57" i="71"/>
  <c r="AEF57" i="71"/>
  <c r="AED57" i="71"/>
  <c r="AEB57" i="71"/>
  <c r="ADZ57" i="71"/>
  <c r="BNR57" i="71"/>
  <c r="BNN64" i="71"/>
  <c r="E12" i="35"/>
  <c r="BNB57" i="71"/>
  <c r="BML57" i="71"/>
  <c r="BLV57" i="71"/>
  <c r="BLF57" i="71"/>
  <c r="BKP57" i="71"/>
  <c r="BJZ57" i="71"/>
  <c r="BJJ57" i="71"/>
  <c r="BIT57" i="71"/>
  <c r="BIU65" i="71"/>
  <c r="C13" i="32"/>
  <c r="BID57" i="71"/>
  <c r="BHN57" i="71"/>
  <c r="BHE57" i="71"/>
  <c r="BGW57" i="71"/>
  <c r="BGO57" i="71"/>
  <c r="BGG57" i="71"/>
  <c r="BFY57" i="71"/>
  <c r="BFQ57" i="71"/>
  <c r="BFI57" i="71"/>
  <c r="BFA57" i="71"/>
  <c r="BES57" i="71"/>
  <c r="BEK57" i="71"/>
  <c r="BEC57" i="71"/>
  <c r="BDU57" i="71"/>
  <c r="BDM57" i="71"/>
  <c r="BDE57" i="71"/>
  <c r="BCW57" i="71"/>
  <c r="BCO57" i="71"/>
  <c r="BCG57" i="71"/>
  <c r="BBY57" i="71"/>
  <c r="BBQ57" i="71"/>
  <c r="BBI57" i="71"/>
  <c r="AYB77" i="71"/>
  <c r="J25" i="27"/>
  <c r="BBA57" i="71"/>
  <c r="AYB67" i="71"/>
  <c r="J15" i="27"/>
  <c r="BAS57" i="71"/>
  <c r="AYA72" i="71"/>
  <c r="I20" i="27"/>
  <c r="BAK57" i="71"/>
  <c r="AXZ77" i="71"/>
  <c r="H25" i="27"/>
  <c r="BAC57" i="71"/>
  <c r="AXZ67" i="71"/>
  <c r="H15" i="27"/>
  <c r="AZU57" i="71"/>
  <c r="AXY72" i="71"/>
  <c r="G20" i="27"/>
  <c r="AZM57" i="71"/>
  <c r="AXX77" i="71"/>
  <c r="F25" i="27"/>
  <c r="AZE57" i="71"/>
  <c r="AXX67" i="71"/>
  <c r="F15" i="27"/>
  <c r="AYW57" i="71"/>
  <c r="AXW72" i="71"/>
  <c r="E20" i="27"/>
  <c r="AYO57" i="71"/>
  <c r="AXV77" i="71"/>
  <c r="D25" i="27"/>
  <c r="AYG57" i="71"/>
  <c r="AXV67" i="71"/>
  <c r="D15" i="27"/>
  <c r="AXY57" i="71"/>
  <c r="AXU72" i="71"/>
  <c r="C20" i="27"/>
  <c r="AXQ57" i="71"/>
  <c r="AWD79" i="71"/>
  <c r="AXM57" i="71"/>
  <c r="AWD74" i="71"/>
  <c r="AXI57" i="71"/>
  <c r="AWD70" i="71"/>
  <c r="AXE57" i="71"/>
  <c r="AWD65" i="71"/>
  <c r="AXA57" i="71"/>
  <c r="AWC78" i="71"/>
  <c r="AWW57" i="71"/>
  <c r="AWC73" i="71"/>
  <c r="AWS57" i="71"/>
  <c r="AWC68" i="71"/>
  <c r="AWO57" i="71"/>
  <c r="AWC64" i="71"/>
  <c r="AWK57" i="71"/>
  <c r="AWB77" i="71"/>
  <c r="AWG57" i="71"/>
  <c r="AWB72" i="71"/>
  <c r="AWC57" i="71"/>
  <c r="AWB67" i="71"/>
  <c r="AVY57" i="71"/>
  <c r="ATW81" i="71"/>
  <c r="F29" i="25"/>
  <c r="AVU57" i="71"/>
  <c r="ATW77" i="71"/>
  <c r="AVQ57" i="71"/>
  <c r="ATW72" i="71"/>
  <c r="AVM57" i="71"/>
  <c r="ATW67" i="71"/>
  <c r="AVI57" i="71"/>
  <c r="ATV80" i="71"/>
  <c r="AVE57" i="71"/>
  <c r="ATV75" i="71"/>
  <c r="AVA57" i="71"/>
  <c r="ATV71" i="71"/>
  <c r="AUW57" i="71"/>
  <c r="ATV66" i="71"/>
  <c r="AUS57" i="71"/>
  <c r="ATU79" i="71"/>
  <c r="AUO57" i="71"/>
  <c r="ATU74" i="71"/>
  <c r="AUK57" i="71"/>
  <c r="ATU69" i="71"/>
  <c r="AUG57" i="71"/>
  <c r="ATU65" i="71"/>
  <c r="AUC57" i="71"/>
  <c r="ATT78" i="71"/>
  <c r="ATY57" i="71"/>
  <c r="ATT73" i="71"/>
  <c r="ATU57" i="71"/>
  <c r="ATT68" i="71"/>
  <c r="ATQ57" i="71"/>
  <c r="AON98" i="71"/>
  <c r="G46" i="24"/>
  <c r="ATM57" i="71"/>
  <c r="AON93" i="71"/>
  <c r="G41" i="24"/>
  <c r="ATI57" i="71"/>
  <c r="AON88" i="71"/>
  <c r="G36" i="24"/>
  <c r="ATE57" i="71"/>
  <c r="AON83" i="71"/>
  <c r="G31" i="24"/>
  <c r="ATA57" i="71"/>
  <c r="AON78" i="71"/>
  <c r="G26" i="24"/>
  <c r="ASW57" i="71"/>
  <c r="AON73" i="71"/>
  <c r="G21" i="24"/>
  <c r="ASS57" i="71"/>
  <c r="AON68" i="71"/>
  <c r="G16" i="24"/>
  <c r="ASO57" i="71"/>
  <c r="AOM98" i="71"/>
  <c r="F46" i="24"/>
  <c r="ASK57" i="71"/>
  <c r="AOM93" i="71"/>
  <c r="F41" i="24"/>
  <c r="ASG57" i="71"/>
  <c r="AOM88" i="71"/>
  <c r="F36" i="24"/>
  <c r="ASC57" i="71"/>
  <c r="AOM83" i="71"/>
  <c r="F31" i="24"/>
  <c r="ARY57" i="71"/>
  <c r="AOM78" i="71"/>
  <c r="F26" i="24"/>
  <c r="ARU57" i="71"/>
  <c r="AOM73" i="71"/>
  <c r="F21" i="24"/>
  <c r="ARQ57" i="71"/>
  <c r="AOM68" i="71"/>
  <c r="F16" i="24"/>
  <c r="ARM57" i="71"/>
  <c r="AOL98" i="71"/>
  <c r="E46" i="24"/>
  <c r="ARI57" i="71"/>
  <c r="AOL93" i="71"/>
  <c r="E41" i="24"/>
  <c r="ARE57" i="71"/>
  <c r="AOL88" i="71"/>
  <c r="E36" i="24"/>
  <c r="ARA57" i="71"/>
  <c r="AOL83" i="71"/>
  <c r="E31" i="24"/>
  <c r="AQW57" i="71"/>
  <c r="AOL78" i="71"/>
  <c r="E26" i="24"/>
  <c r="AQS57" i="71"/>
  <c r="AOL73" i="71"/>
  <c r="E21" i="24"/>
  <c r="AQO57" i="71"/>
  <c r="AOL68" i="71"/>
  <c r="E16" i="24"/>
  <c r="AQK57" i="71"/>
  <c r="AOK98" i="71"/>
  <c r="D46" i="24"/>
  <c r="AQG57" i="71"/>
  <c r="AOK93" i="71"/>
  <c r="D41" i="24"/>
  <c r="AQC57" i="71"/>
  <c r="AOK88" i="71"/>
  <c r="D36" i="24"/>
  <c r="APY57" i="71"/>
  <c r="AOK83" i="71"/>
  <c r="D31" i="24"/>
  <c r="APU57" i="71"/>
  <c r="AOK78" i="71"/>
  <c r="D26" i="24"/>
  <c r="APQ57" i="71"/>
  <c r="AOK73" i="71"/>
  <c r="D21" i="24"/>
  <c r="APM57" i="71"/>
  <c r="AOK68" i="71"/>
  <c r="D16" i="24"/>
  <c r="API57" i="71"/>
  <c r="AOJ98" i="71"/>
  <c r="C46" i="24"/>
  <c r="APE57" i="71"/>
  <c r="AOJ93" i="71"/>
  <c r="C41" i="24"/>
  <c r="APA57" i="71"/>
  <c r="AOJ88" i="71"/>
  <c r="C36" i="24"/>
  <c r="AOW57" i="71"/>
  <c r="AOJ83" i="71"/>
  <c r="C31" i="24"/>
  <c r="AOS57" i="71"/>
  <c r="AOJ78" i="71"/>
  <c r="C26" i="24"/>
  <c r="AOO57" i="71"/>
  <c r="AOJ73" i="71"/>
  <c r="C21" i="24"/>
  <c r="AOK57" i="71"/>
  <c r="AOJ68" i="71"/>
  <c r="C16" i="24"/>
  <c r="AOG57" i="71"/>
  <c r="AOC57" i="71"/>
  <c r="ANY57" i="71"/>
  <c r="AMV75" i="71"/>
  <c r="E23" i="22"/>
  <c r="ANU57" i="71"/>
  <c r="AMV70" i="71"/>
  <c r="E18" i="22"/>
  <c r="ANQ57" i="71"/>
  <c r="AMV65" i="71"/>
  <c r="E13" i="22"/>
  <c r="ANM57" i="71"/>
  <c r="AMU75" i="71"/>
  <c r="D23" i="22"/>
  <c r="ANI57" i="71"/>
  <c r="AMU70" i="71"/>
  <c r="D18" i="22"/>
  <c r="ANE57" i="71"/>
  <c r="AMU65" i="71"/>
  <c r="D13" i="22"/>
  <c r="ANA57" i="71"/>
  <c r="AMT75" i="71"/>
  <c r="C23" i="22"/>
  <c r="AMW57" i="71"/>
  <c r="AMT70" i="71"/>
  <c r="C18" i="22"/>
  <c r="AMS57" i="71"/>
  <c r="AMT65" i="71"/>
  <c r="C13" i="22"/>
  <c r="AMO57" i="71"/>
  <c r="AMK57" i="71"/>
  <c r="AMG57" i="71"/>
  <c r="AMC57" i="71"/>
  <c r="ALY57" i="71"/>
  <c r="ALU57" i="71"/>
  <c r="ALQ57" i="71"/>
  <c r="ALM57" i="71"/>
  <c r="ALI57" i="71"/>
  <c r="ALE57" i="71"/>
  <c r="ALA57" i="71"/>
  <c r="AKW57" i="71"/>
  <c r="AKB77" i="71"/>
  <c r="D25" i="21"/>
  <c r="AKS57" i="71"/>
  <c r="AKB72" i="71"/>
  <c r="D20" i="21"/>
  <c r="AKO57" i="71"/>
  <c r="AKB67" i="71"/>
  <c r="D15" i="21"/>
  <c r="AKK57" i="71"/>
  <c r="AKA78" i="71"/>
  <c r="C26" i="21"/>
  <c r="AKG57" i="71"/>
  <c r="AKA73" i="71"/>
  <c r="C21" i="21"/>
  <c r="AKC57" i="71"/>
  <c r="AKA68" i="71"/>
  <c r="C16" i="21"/>
  <c r="AJY57" i="71"/>
  <c r="AKA64" i="71"/>
  <c r="C12" i="21"/>
  <c r="AJU57" i="71"/>
  <c r="AIJ77" i="71"/>
  <c r="E25" i="20"/>
  <c r="AJQ57" i="71"/>
  <c r="AIJ72" i="71"/>
  <c r="E20" i="20"/>
  <c r="AJM57" i="71"/>
  <c r="AIJ67" i="71"/>
  <c r="E15" i="20"/>
  <c r="D53" i="72"/>
  <c r="AJI57" i="71"/>
  <c r="AII80" i="71"/>
  <c r="D28" i="20"/>
  <c r="AJE57" i="71"/>
  <c r="AII76" i="71"/>
  <c r="D24" i="20"/>
  <c r="AJA57" i="71"/>
  <c r="AII71" i="71"/>
  <c r="D19" i="20"/>
  <c r="AIW57" i="71"/>
  <c r="AII66" i="71"/>
  <c r="D14" i="20"/>
  <c r="D46" i="72"/>
  <c r="AIS57" i="71"/>
  <c r="AIH79" i="71"/>
  <c r="C27" i="20"/>
  <c r="AIO57" i="71"/>
  <c r="AIH74" i="71"/>
  <c r="C22" i="20"/>
  <c r="AIK57" i="71"/>
  <c r="AIH70" i="71"/>
  <c r="C18" i="20"/>
  <c r="AIG57" i="71"/>
  <c r="AIH65" i="71"/>
  <c r="C13" i="20"/>
  <c r="AIC57" i="71"/>
  <c r="AHR66" i="71"/>
  <c r="G25" i="19"/>
  <c r="AHY57" i="71"/>
  <c r="AHQ66" i="71"/>
  <c r="F25" i="19"/>
  <c r="AHU57" i="71"/>
  <c r="AHP66" i="71"/>
  <c r="E25" i="19"/>
  <c r="AHQ57" i="71"/>
  <c r="AHO66" i="71"/>
  <c r="D25" i="19"/>
  <c r="AHM57" i="71"/>
  <c r="AHN66" i="71"/>
  <c r="C25" i="19"/>
  <c r="AHI57" i="71"/>
  <c r="AHD66" i="71"/>
  <c r="E14" i="19"/>
  <c r="AHE57" i="71"/>
  <c r="AHC66" i="71"/>
  <c r="D14" i="19"/>
  <c r="AHA57" i="71"/>
  <c r="AHB66" i="71"/>
  <c r="C14" i="19"/>
  <c r="AGW57" i="71"/>
  <c r="AFI75" i="71"/>
  <c r="F23" i="18"/>
  <c r="AGS57" i="71"/>
  <c r="AFI70" i="71"/>
  <c r="F18" i="18"/>
  <c r="AGO57" i="71"/>
  <c r="AFI65" i="71"/>
  <c r="F13" i="18"/>
  <c r="AGK57" i="71"/>
  <c r="AFH75" i="71"/>
  <c r="E23" i="18"/>
  <c r="AGG57" i="71"/>
  <c r="AFH70" i="71"/>
  <c r="E18" i="18"/>
  <c r="AGC57" i="71"/>
  <c r="AFH65" i="71"/>
  <c r="E13" i="18"/>
  <c r="AFY57" i="71"/>
  <c r="AFG75" i="71"/>
  <c r="D23" i="18"/>
  <c r="AFU57" i="71"/>
  <c r="AFG70" i="71"/>
  <c r="D18" i="18"/>
  <c r="AFQ57" i="71"/>
  <c r="AFG65" i="71"/>
  <c r="D13" i="18"/>
  <c r="AFM57" i="71"/>
  <c r="AFF75" i="71"/>
  <c r="C23" i="18"/>
  <c r="AFI57" i="71"/>
  <c r="AFF70" i="71"/>
  <c r="C18" i="18"/>
  <c r="AFE57" i="71"/>
  <c r="AFF65" i="71"/>
  <c r="C13" i="18"/>
  <c r="AFA57" i="71"/>
  <c r="AEW57" i="71"/>
  <c r="AES57" i="71"/>
  <c r="AEO57" i="71"/>
  <c r="AEK57" i="71"/>
  <c r="AEG57" i="71"/>
  <c r="AEC57" i="71"/>
  <c r="ADY57" i="71"/>
  <c r="ADW57" i="71"/>
  <c r="ADU57" i="71"/>
  <c r="ADS57" i="71"/>
  <c r="ADQ57" i="71"/>
  <c r="ADO57" i="71"/>
  <c r="ADM57" i="71"/>
  <c r="ADK57" i="71"/>
  <c r="ADI57" i="71"/>
  <c r="ADG57" i="71"/>
  <c r="ADE57" i="71"/>
  <c r="ADC57" i="71"/>
  <c r="ADA57" i="71"/>
  <c r="ACY57" i="71"/>
  <c r="ACW57" i="71"/>
  <c r="ACU57" i="71"/>
  <c r="ACS57" i="71"/>
  <c r="ACQ57" i="71"/>
  <c r="ACO57" i="71"/>
  <c r="ACM57" i="71"/>
  <c r="ACK57" i="71"/>
  <c r="ACI57" i="71"/>
  <c r="ACG57" i="71"/>
  <c r="ACE57" i="71"/>
  <c r="ACC57" i="71"/>
  <c r="ACA57" i="71"/>
  <c r="ABY57" i="71"/>
  <c r="ABW57" i="71"/>
  <c r="ABU57" i="71"/>
  <c r="ABS57" i="71"/>
  <c r="ABQ57" i="71"/>
  <c r="ABO57" i="71"/>
  <c r="ABM57" i="71"/>
  <c r="ABK57" i="71"/>
  <c r="ABI57" i="71"/>
  <c r="ABG57" i="71"/>
  <c r="ABE57" i="71"/>
  <c r="ABC57" i="71"/>
  <c r="ABA57" i="71"/>
  <c r="AAY57" i="71"/>
  <c r="AAW57" i="71"/>
  <c r="AAU57" i="71"/>
  <c r="AAS57" i="71"/>
  <c r="AAQ57" i="71"/>
  <c r="AAO57" i="71"/>
  <c r="AAM57" i="71"/>
  <c r="AAK57" i="71"/>
  <c r="AAL63" i="71"/>
  <c r="D11" i="15"/>
  <c r="AAI57" i="71"/>
  <c r="AAG57" i="71"/>
  <c r="AAE57" i="71"/>
  <c r="AAC57" i="71"/>
  <c r="AAA57" i="71"/>
  <c r="ZY57" i="71"/>
  <c r="ZW57" i="71"/>
  <c r="ZU57" i="71"/>
  <c r="ZS57" i="71"/>
  <c r="ZQ57" i="71"/>
  <c r="ZO57" i="71"/>
  <c r="ZM57" i="71"/>
  <c r="ZK57" i="71"/>
  <c r="ZI57" i="71"/>
  <c r="ZG57" i="71"/>
  <c r="ZE57" i="71"/>
  <c r="ZC57" i="71"/>
  <c r="ZA57" i="71"/>
  <c r="YY57" i="71"/>
  <c r="YW57" i="71"/>
  <c r="YU57" i="71"/>
  <c r="YS57" i="71"/>
  <c r="YQ57" i="71"/>
  <c r="YO57" i="71"/>
  <c r="YM57" i="71"/>
  <c r="YK57" i="71"/>
  <c r="YI57" i="71"/>
  <c r="YG57" i="71"/>
  <c r="YE57" i="71"/>
  <c r="YC57" i="71"/>
  <c r="YA57" i="71"/>
  <c r="XB92" i="71"/>
  <c r="C40" i="14"/>
  <c r="XY57" i="71"/>
  <c r="XB90" i="71"/>
  <c r="C38" i="14"/>
  <c r="XW57" i="71"/>
  <c r="XB88" i="71"/>
  <c r="C36" i="14"/>
  <c r="XU57" i="71"/>
  <c r="XB86" i="71"/>
  <c r="C34" i="14"/>
  <c r="XS57" i="71"/>
  <c r="XB84" i="71"/>
  <c r="C32" i="14"/>
  <c r="XQ57" i="71"/>
  <c r="XB82" i="71"/>
  <c r="C30" i="14"/>
  <c r="XO57" i="71"/>
  <c r="XB80" i="71"/>
  <c r="C28" i="14"/>
  <c r="XM57" i="71"/>
  <c r="XB78" i="71"/>
  <c r="C26" i="14"/>
  <c r="XK57" i="71"/>
  <c r="XB76" i="71"/>
  <c r="C24" i="14"/>
  <c r="XI57" i="71"/>
  <c r="XB74" i="71"/>
  <c r="C22" i="14"/>
  <c r="XG57" i="71"/>
  <c r="XB72" i="71"/>
  <c r="C20" i="14"/>
  <c r="XE57" i="71"/>
  <c r="XB70" i="71"/>
  <c r="C18" i="14"/>
  <c r="XC57" i="71"/>
  <c r="XB68" i="71"/>
  <c r="C16" i="14"/>
  <c r="XA57" i="71"/>
  <c r="XB66" i="71"/>
  <c r="C14" i="14"/>
  <c r="WY57" i="71"/>
  <c r="WL73" i="71"/>
  <c r="G21" i="13"/>
  <c r="WW57" i="71"/>
  <c r="WL71" i="71"/>
  <c r="G19" i="13"/>
  <c r="WU57" i="71"/>
  <c r="WK73" i="71"/>
  <c r="F21" i="13"/>
  <c r="WS57" i="71"/>
  <c r="WK71" i="71"/>
  <c r="F19" i="13"/>
  <c r="WQ57" i="71"/>
  <c r="WJ73" i="71"/>
  <c r="E21" i="13"/>
  <c r="E19" i="74"/>
  <c r="WO57" i="71"/>
  <c r="WJ71" i="71"/>
  <c r="E19" i="13"/>
  <c r="E17" i="74"/>
  <c r="WM57" i="71"/>
  <c r="WI73" i="71"/>
  <c r="D21" i="13"/>
  <c r="WK57" i="71"/>
  <c r="WI71" i="71"/>
  <c r="D19" i="13"/>
  <c r="WI57" i="71"/>
  <c r="WH73" i="71"/>
  <c r="C21" i="13"/>
  <c r="WG57" i="71"/>
  <c r="WH71" i="71"/>
  <c r="C19" i="13"/>
  <c r="WE57" i="71"/>
  <c r="WC57" i="71"/>
  <c r="WA57" i="71"/>
  <c r="VY57" i="71"/>
  <c r="VW57" i="71"/>
  <c r="VU57" i="71"/>
  <c r="VS57" i="71"/>
  <c r="VQ57" i="71"/>
  <c r="VO57" i="71"/>
  <c r="VM57" i="71"/>
  <c r="VK57" i="71"/>
  <c r="VI57" i="71"/>
  <c r="VG57" i="71"/>
  <c r="VE57" i="71"/>
  <c r="VC57" i="71"/>
  <c r="VA57" i="71"/>
  <c r="UY57" i="71"/>
  <c r="UW57" i="71"/>
  <c r="UU57" i="71"/>
  <c r="US57" i="71"/>
  <c r="UQ57" i="71"/>
  <c r="UO57" i="71"/>
  <c r="UM57" i="71"/>
  <c r="UK57" i="71"/>
  <c r="UI57" i="71"/>
  <c r="UG57" i="71"/>
  <c r="UE57" i="71"/>
  <c r="UC57" i="71"/>
  <c r="UA57" i="71"/>
  <c r="TY57" i="71"/>
  <c r="TW57" i="71"/>
  <c r="TU57" i="71"/>
  <c r="TS57" i="71"/>
  <c r="TQ57" i="71"/>
  <c r="TO57" i="71"/>
  <c r="TM57" i="71"/>
  <c r="TK57" i="71"/>
  <c r="TI57" i="71"/>
  <c r="TG57" i="71"/>
  <c r="TE57" i="71"/>
  <c r="TC57" i="71"/>
  <c r="TA57" i="71"/>
  <c r="SY57" i="71"/>
  <c r="SW57" i="71"/>
  <c r="SU57" i="71"/>
  <c r="SS57" i="71"/>
  <c r="SQ57" i="71"/>
  <c r="SO57" i="71"/>
  <c r="SM57" i="71"/>
  <c r="SD79" i="71"/>
  <c r="C27" i="12"/>
  <c r="SK57" i="71"/>
  <c r="SD77" i="71"/>
  <c r="C25" i="12"/>
  <c r="SI57" i="71"/>
  <c r="SD74" i="71"/>
  <c r="C22" i="12"/>
  <c r="SG57" i="71"/>
  <c r="SD72" i="71"/>
  <c r="C20" i="12"/>
  <c r="SE57" i="71"/>
  <c r="SD69" i="71"/>
  <c r="C17" i="12"/>
  <c r="SC57" i="71"/>
  <c r="SD67" i="71"/>
  <c r="C15" i="12"/>
  <c r="SA57" i="71"/>
  <c r="PK81" i="71"/>
  <c r="G29" i="10"/>
  <c r="RY57" i="71"/>
  <c r="PK79" i="71"/>
  <c r="G27" i="10"/>
  <c r="RW57" i="71"/>
  <c r="PK77" i="71"/>
  <c r="G25" i="10"/>
  <c r="RU57" i="71"/>
  <c r="PK74" i="71"/>
  <c r="G22" i="10"/>
  <c r="RS57" i="71"/>
  <c r="PK72" i="71"/>
  <c r="G20" i="10"/>
  <c r="RQ57" i="71"/>
  <c r="PK69" i="71"/>
  <c r="G17" i="10"/>
  <c r="RO57" i="71"/>
  <c r="PK67" i="71"/>
  <c r="G15" i="10"/>
  <c r="RM57" i="71"/>
  <c r="PK65" i="71"/>
  <c r="G13" i="10"/>
  <c r="RK57" i="71"/>
  <c r="PJ80" i="71"/>
  <c r="F28" i="10"/>
  <c r="RI57" i="71"/>
  <c r="PJ78" i="71"/>
  <c r="F26" i="10"/>
  <c r="RG57" i="71"/>
  <c r="PJ75" i="71"/>
  <c r="F23" i="10"/>
  <c r="RE57" i="71"/>
  <c r="PJ73" i="71"/>
  <c r="F21" i="10"/>
  <c r="RC57" i="71"/>
  <c r="PJ71" i="71"/>
  <c r="F19" i="10"/>
  <c r="RA57" i="71"/>
  <c r="PJ68" i="71"/>
  <c r="F16" i="10"/>
  <c r="QY57" i="71"/>
  <c r="PJ66" i="71"/>
  <c r="F14" i="10"/>
  <c r="QW57" i="71"/>
  <c r="PI81" i="71"/>
  <c r="E29" i="10"/>
  <c r="QU57" i="71"/>
  <c r="PI79" i="71"/>
  <c r="E27" i="10"/>
  <c r="QS57" i="71"/>
  <c r="PI77" i="71"/>
  <c r="E25" i="10"/>
  <c r="QQ57" i="71"/>
  <c r="PI74" i="71"/>
  <c r="E22" i="10"/>
  <c r="F51" i="74"/>
  <c r="QO57" i="71"/>
  <c r="PI72" i="71"/>
  <c r="E20" i="10"/>
  <c r="F49" i="74"/>
  <c r="QM57" i="71"/>
  <c r="PI69" i="71"/>
  <c r="E17" i="10"/>
  <c r="QK57" i="71"/>
  <c r="PI67" i="71"/>
  <c r="E15" i="10"/>
  <c r="QI57" i="71"/>
  <c r="PI65" i="71"/>
  <c r="E13" i="10"/>
  <c r="D48" i="74"/>
  <c r="QG57" i="71"/>
  <c r="PH80" i="71"/>
  <c r="D28" i="10"/>
  <c r="QE57" i="71"/>
  <c r="PH78" i="71"/>
  <c r="D26" i="10"/>
  <c r="QC57" i="71"/>
  <c r="PH75" i="71"/>
  <c r="D23" i="10"/>
  <c r="QA57" i="71"/>
  <c r="PH73" i="71"/>
  <c r="D21" i="10"/>
  <c r="PY57" i="71"/>
  <c r="PH71" i="71"/>
  <c r="D19" i="10"/>
  <c r="PW57" i="71"/>
  <c r="PH68" i="71"/>
  <c r="D16" i="10"/>
  <c r="PU57" i="71"/>
  <c r="PH66" i="71"/>
  <c r="D14" i="10"/>
  <c r="PS57" i="71"/>
  <c r="PG81" i="71"/>
  <c r="C29" i="10"/>
  <c r="PQ57" i="71"/>
  <c r="PG79" i="71"/>
  <c r="C27" i="10"/>
  <c r="PO57" i="71"/>
  <c r="PG77" i="71"/>
  <c r="C25" i="10"/>
  <c r="PM57" i="71"/>
  <c r="PG74" i="71"/>
  <c r="C22" i="10"/>
  <c r="PK57" i="71"/>
  <c r="PG72" i="71"/>
  <c r="C20" i="10"/>
  <c r="PI57" i="71"/>
  <c r="PG69" i="71"/>
  <c r="C17" i="10"/>
  <c r="PG57" i="71"/>
  <c r="PG67" i="71"/>
  <c r="C15" i="10"/>
  <c r="PE57" i="71"/>
  <c r="PG65" i="71"/>
  <c r="C13" i="10"/>
  <c r="PC57" i="71"/>
  <c r="NI72" i="71"/>
  <c r="I20" i="9"/>
  <c r="PA57" i="71"/>
  <c r="NI70" i="71"/>
  <c r="I18" i="9"/>
  <c r="OY57" i="71"/>
  <c r="NI67" i="71"/>
  <c r="I15" i="9"/>
  <c r="OW57" i="71"/>
  <c r="NI65" i="71"/>
  <c r="I13" i="9"/>
  <c r="OU57" i="71"/>
  <c r="NH72" i="71"/>
  <c r="H20" i="9"/>
  <c r="OS57" i="71"/>
  <c r="NH70" i="71"/>
  <c r="H18" i="9"/>
  <c r="OQ57" i="71"/>
  <c r="NH67" i="71"/>
  <c r="H15" i="9"/>
  <c r="OO57" i="71"/>
  <c r="NH65" i="71"/>
  <c r="H13" i="9"/>
  <c r="OM57" i="71"/>
  <c r="NG72" i="71"/>
  <c r="G20" i="9"/>
  <c r="OK57" i="71"/>
  <c r="NG70" i="71"/>
  <c r="G18" i="9"/>
  <c r="OI57" i="71"/>
  <c r="NG67" i="71"/>
  <c r="G15" i="9"/>
  <c r="OG57" i="71"/>
  <c r="NG65" i="71"/>
  <c r="G13" i="9"/>
  <c r="OE57" i="71"/>
  <c r="NF72" i="71"/>
  <c r="F20" i="9"/>
  <c r="OC57" i="71"/>
  <c r="NF70" i="71"/>
  <c r="F18" i="9"/>
  <c r="OA57" i="71"/>
  <c r="NF67" i="71"/>
  <c r="F15" i="9"/>
  <c r="NY57" i="71"/>
  <c r="NF65" i="71"/>
  <c r="F13" i="9"/>
  <c r="NW57" i="71"/>
  <c r="NE72" i="71"/>
  <c r="E20" i="9"/>
  <c r="NU57" i="71"/>
  <c r="NE70" i="71"/>
  <c r="E18" i="9"/>
  <c r="NS57" i="71"/>
  <c r="NE67" i="71"/>
  <c r="E15" i="9"/>
  <c r="NQ57" i="71"/>
  <c r="NE65" i="71"/>
  <c r="E13" i="9"/>
  <c r="NO57" i="71"/>
  <c r="ND72" i="71"/>
  <c r="D20" i="9"/>
  <c r="NM57" i="71"/>
  <c r="ND70" i="71"/>
  <c r="D18" i="9"/>
  <c r="NK57" i="71"/>
  <c r="ND67" i="71"/>
  <c r="D15" i="9"/>
  <c r="NI57" i="71"/>
  <c r="ND65" i="71"/>
  <c r="D13" i="9"/>
  <c r="E132" i="73"/>
  <c r="NG57" i="71"/>
  <c r="NC72" i="71"/>
  <c r="C20" i="9"/>
  <c r="NE57" i="71"/>
  <c r="NC70" i="71"/>
  <c r="C18" i="9"/>
  <c r="NC57" i="71"/>
  <c r="NC67" i="71"/>
  <c r="C15" i="9"/>
  <c r="NA57" i="71"/>
  <c r="NC65" i="71"/>
  <c r="C13" i="9"/>
  <c r="MY57" i="71"/>
  <c r="KE81" i="71"/>
  <c r="G59" i="8"/>
  <c r="MW57" i="71"/>
  <c r="KE79" i="71"/>
  <c r="G57" i="8"/>
  <c r="MU57" i="71"/>
  <c r="KE76" i="71"/>
  <c r="G54" i="8"/>
  <c r="MS57" i="71"/>
  <c r="KE74" i="71"/>
  <c r="G52" i="8"/>
  <c r="MQ57" i="71"/>
  <c r="KE71" i="71"/>
  <c r="G49" i="8"/>
  <c r="MO57" i="71"/>
  <c r="KE69" i="71"/>
  <c r="G47" i="8"/>
  <c r="MM57" i="71"/>
  <c r="KE66" i="71"/>
  <c r="G44" i="8"/>
  <c r="MK57" i="71"/>
  <c r="KE64" i="71"/>
  <c r="G42" i="8"/>
  <c r="MI57" i="71"/>
  <c r="KD81" i="71"/>
  <c r="F59" i="8"/>
  <c r="MG57" i="71"/>
  <c r="KD79" i="71"/>
  <c r="F57" i="8"/>
  <c r="ME57" i="71"/>
  <c r="KD76" i="71"/>
  <c r="F54" i="8"/>
  <c r="MC57" i="71"/>
  <c r="KD74" i="71"/>
  <c r="F52" i="8"/>
  <c r="MA57" i="71"/>
  <c r="KD71" i="71"/>
  <c r="F49" i="8"/>
  <c r="LY57" i="71"/>
  <c r="KD69" i="71"/>
  <c r="F47" i="8"/>
  <c r="LW57" i="71"/>
  <c r="KD66" i="71"/>
  <c r="F44" i="8"/>
  <c r="LU57" i="71"/>
  <c r="KD64" i="71"/>
  <c r="F42" i="8"/>
  <c r="LS57" i="71"/>
  <c r="KC81" i="71"/>
  <c r="E59" i="8"/>
  <c r="LQ57" i="71"/>
  <c r="KC79" i="71"/>
  <c r="E57" i="8"/>
  <c r="LO57" i="71"/>
  <c r="KC76" i="71"/>
  <c r="E54" i="8"/>
  <c r="LM57" i="71"/>
  <c r="KC74" i="71"/>
  <c r="E52" i="8"/>
  <c r="LK57" i="71"/>
  <c r="KC71" i="71"/>
  <c r="E49" i="8"/>
  <c r="LI57" i="71"/>
  <c r="KC69" i="71"/>
  <c r="E47" i="8"/>
  <c r="LG57" i="71"/>
  <c r="KC66" i="71"/>
  <c r="E44" i="8"/>
  <c r="LE57" i="71"/>
  <c r="KC64" i="71"/>
  <c r="E42" i="8"/>
  <c r="F117" i="73"/>
  <c r="LC57" i="71"/>
  <c r="KB81" i="71"/>
  <c r="D59" i="8"/>
  <c r="LA57" i="71"/>
  <c r="KB79" i="71"/>
  <c r="D57" i="8"/>
  <c r="KY57" i="71"/>
  <c r="KB76" i="71"/>
  <c r="D54" i="8"/>
  <c r="KW57" i="71"/>
  <c r="KB74" i="71"/>
  <c r="D52" i="8"/>
  <c r="KU57" i="71"/>
  <c r="KB71" i="71"/>
  <c r="D49" i="8"/>
  <c r="KS57" i="71"/>
  <c r="KB69" i="71"/>
  <c r="D47" i="8"/>
  <c r="KQ57" i="71"/>
  <c r="KB66" i="71"/>
  <c r="D44" i="8"/>
  <c r="KO57" i="71"/>
  <c r="KB64" i="71"/>
  <c r="D42" i="8"/>
  <c r="KM57" i="71"/>
  <c r="KA81" i="71"/>
  <c r="C59" i="8"/>
  <c r="KK57" i="71"/>
  <c r="KA79" i="71"/>
  <c r="C57" i="8"/>
  <c r="KI57" i="71"/>
  <c r="KA76" i="71"/>
  <c r="C54" i="8"/>
  <c r="KG57" i="71"/>
  <c r="KA74" i="71"/>
  <c r="C52" i="8"/>
  <c r="F97" i="73"/>
  <c r="KE57" i="71"/>
  <c r="KA71" i="71"/>
  <c r="C49" i="8"/>
  <c r="KC57" i="71"/>
  <c r="KA69" i="71"/>
  <c r="C47" i="8"/>
  <c r="F92" i="73"/>
  <c r="KA57" i="71"/>
  <c r="KA66" i="71"/>
  <c r="C44" i="8"/>
  <c r="JY57" i="71"/>
  <c r="KA64" i="71"/>
  <c r="C42" i="8"/>
  <c r="JW57" i="71"/>
  <c r="GI86" i="71"/>
  <c r="G34" i="8"/>
  <c r="JU57" i="71"/>
  <c r="GI84" i="71"/>
  <c r="G32" i="8"/>
  <c r="JS57" i="71"/>
  <c r="GI81" i="71"/>
  <c r="G29" i="8"/>
  <c r="JQ57" i="71"/>
  <c r="GI79" i="71"/>
  <c r="G27" i="8"/>
  <c r="JO57" i="71"/>
  <c r="GI76" i="71"/>
  <c r="G24" i="8"/>
  <c r="JM57" i="71"/>
  <c r="GI74" i="71"/>
  <c r="G22" i="8"/>
  <c r="JK57" i="71"/>
  <c r="GI71" i="71"/>
  <c r="G19" i="8"/>
  <c r="JI57" i="71"/>
  <c r="GI69" i="71"/>
  <c r="G17" i="8"/>
  <c r="JG57" i="71"/>
  <c r="GI66" i="71"/>
  <c r="G14" i="8"/>
  <c r="JE57" i="71"/>
  <c r="GI64" i="71"/>
  <c r="G12" i="8"/>
  <c r="JC57" i="71"/>
  <c r="GH86" i="71"/>
  <c r="F34" i="8"/>
  <c r="JA57" i="71"/>
  <c r="GH84" i="71"/>
  <c r="F32" i="8"/>
  <c r="IY57" i="71"/>
  <c r="GH81" i="71"/>
  <c r="F29" i="8"/>
  <c r="IW57" i="71"/>
  <c r="GH79" i="71"/>
  <c r="F27" i="8"/>
  <c r="IU57" i="71"/>
  <c r="GH76" i="71"/>
  <c r="F24" i="8"/>
  <c r="IS57" i="71"/>
  <c r="GH74" i="71"/>
  <c r="F22" i="8"/>
  <c r="IQ57" i="71"/>
  <c r="GH71" i="71"/>
  <c r="F19" i="8"/>
  <c r="IO57" i="71"/>
  <c r="GH69" i="71"/>
  <c r="F17" i="8"/>
  <c r="F77" i="73"/>
  <c r="IM57" i="71"/>
  <c r="GH66" i="71"/>
  <c r="F14" i="8"/>
  <c r="IK57" i="71"/>
  <c r="GH64" i="71"/>
  <c r="F12" i="8"/>
  <c r="II57" i="71"/>
  <c r="GG86" i="71"/>
  <c r="E34" i="8"/>
  <c r="IG57" i="71"/>
  <c r="GG84" i="71"/>
  <c r="E32" i="8"/>
  <c r="IE57" i="71"/>
  <c r="GG81" i="71"/>
  <c r="E29" i="8"/>
  <c r="IC57" i="71"/>
  <c r="GG79" i="71"/>
  <c r="E27" i="8"/>
  <c r="IA57" i="71"/>
  <c r="GG76" i="71"/>
  <c r="E24" i="8"/>
  <c r="HY57" i="71"/>
  <c r="GG74" i="71"/>
  <c r="E22" i="8"/>
  <c r="HW57" i="71"/>
  <c r="GG71" i="71"/>
  <c r="E19" i="8"/>
  <c r="HU57" i="71"/>
  <c r="GG69" i="71"/>
  <c r="E17" i="8"/>
  <c r="HS57" i="71"/>
  <c r="GG66" i="71"/>
  <c r="E14" i="8"/>
  <c r="HQ57" i="71"/>
  <c r="GG64" i="71"/>
  <c r="E12" i="8"/>
  <c r="HO57" i="71"/>
  <c r="GF86" i="71"/>
  <c r="D34" i="8"/>
  <c r="HM57" i="71"/>
  <c r="GF84" i="71"/>
  <c r="D32" i="8"/>
  <c r="HK57" i="71"/>
  <c r="GF81" i="71"/>
  <c r="D29" i="8"/>
  <c r="HI57" i="71"/>
  <c r="GF79" i="71"/>
  <c r="D27" i="8"/>
  <c r="HG57" i="71"/>
  <c r="GF76" i="71"/>
  <c r="D24" i="8"/>
  <c r="HE57" i="71"/>
  <c r="GF74" i="71"/>
  <c r="D22" i="8"/>
  <c r="HC57" i="71"/>
  <c r="GF71" i="71"/>
  <c r="D19" i="8"/>
  <c r="HA57" i="71"/>
  <c r="GF69" i="71"/>
  <c r="D17" i="8"/>
  <c r="F67" i="73"/>
  <c r="GY57" i="71"/>
  <c r="GF66" i="71"/>
  <c r="D14" i="8"/>
  <c r="GW57" i="71"/>
  <c r="GF64" i="71"/>
  <c r="D12" i="8"/>
  <c r="GU57" i="71"/>
  <c r="GE86" i="71"/>
  <c r="C34" i="8"/>
  <c r="GS57" i="71"/>
  <c r="GE84" i="71"/>
  <c r="C32" i="8"/>
  <c r="GQ57" i="71"/>
  <c r="GE81" i="71"/>
  <c r="C29" i="8"/>
  <c r="GO57" i="71"/>
  <c r="GE79" i="71"/>
  <c r="C27" i="8"/>
  <c r="F52" i="73"/>
  <c r="GM57" i="71"/>
  <c r="GE76" i="71"/>
  <c r="C24" i="8"/>
  <c r="F49" i="73"/>
  <c r="GK57" i="71"/>
  <c r="GE74" i="71"/>
  <c r="C22" i="8"/>
  <c r="F47" i="73"/>
  <c r="GI57" i="71"/>
  <c r="GE71" i="71"/>
  <c r="C19" i="8"/>
  <c r="GG57" i="71"/>
  <c r="GE69" i="71"/>
  <c r="C17" i="8"/>
  <c r="GE57" i="71"/>
  <c r="GE66" i="71"/>
  <c r="C14" i="8"/>
  <c r="GC57" i="71"/>
  <c r="GE64" i="71"/>
  <c r="C12" i="8"/>
  <c r="GA57" i="71"/>
  <c r="FY57" i="71"/>
  <c r="FW57" i="71"/>
  <c r="FU57" i="71"/>
  <c r="FS57" i="71"/>
  <c r="FQ57" i="71"/>
  <c r="FO57" i="71"/>
  <c r="FM57" i="71"/>
  <c r="FK57" i="71"/>
  <c r="FI57" i="71"/>
  <c r="FG57" i="71"/>
  <c r="FE57" i="71"/>
  <c r="FC57" i="71"/>
  <c r="FA57" i="71"/>
  <c r="EY57" i="71"/>
  <c r="EW57" i="71"/>
  <c r="EU57" i="71"/>
  <c r="ES57" i="71"/>
  <c r="EQ57" i="71"/>
  <c r="EO57" i="71"/>
  <c r="EM57" i="71"/>
  <c r="EK57" i="71"/>
  <c r="EI57" i="71"/>
  <c r="EG57" i="71"/>
  <c r="EE57" i="71"/>
  <c r="EC57" i="71"/>
  <c r="EA57" i="71"/>
  <c r="DY57" i="71"/>
  <c r="DW57" i="71"/>
  <c r="DU57" i="71"/>
  <c r="DS57" i="71"/>
  <c r="DQ57" i="71"/>
  <c r="DO57" i="71"/>
  <c r="DM57" i="71"/>
  <c r="DK57" i="71"/>
  <c r="DC65" i="71"/>
  <c r="C43" i="7"/>
  <c r="DI57" i="71"/>
  <c r="DE65" i="71"/>
  <c r="E43" i="7"/>
  <c r="DG57" i="71"/>
  <c r="DC64" i="71"/>
  <c r="C42" i="7"/>
  <c r="DE57" i="71"/>
  <c r="DE64" i="71"/>
  <c r="E42" i="7"/>
  <c r="DC57" i="71"/>
  <c r="DC63" i="71"/>
  <c r="C41" i="7"/>
  <c r="DA57" i="71"/>
  <c r="DE63" i="71"/>
  <c r="E41" i="7"/>
  <c r="CY57" i="71"/>
  <c r="AW86" i="71"/>
  <c r="E34" i="7"/>
  <c r="CW57" i="71"/>
  <c r="AW84" i="71"/>
  <c r="E32" i="7"/>
  <c r="CU57" i="71"/>
  <c r="AW81" i="71"/>
  <c r="E29" i="7"/>
  <c r="CS57" i="71"/>
  <c r="AW79" i="71"/>
  <c r="E27" i="7"/>
  <c r="CQ57" i="71"/>
  <c r="AW77" i="71"/>
  <c r="E25" i="7"/>
  <c r="CO57" i="71"/>
  <c r="AW74" i="71"/>
  <c r="E22" i="7"/>
  <c r="CM57" i="71"/>
  <c r="AW72" i="71"/>
  <c r="E20" i="7"/>
  <c r="CK57" i="71"/>
  <c r="AW69" i="71"/>
  <c r="E17" i="7"/>
  <c r="CI57" i="71"/>
  <c r="AW67" i="71"/>
  <c r="E15" i="7"/>
  <c r="CG57" i="71"/>
  <c r="AW65" i="71"/>
  <c r="E13" i="7"/>
  <c r="CE57" i="71"/>
  <c r="AV86" i="71"/>
  <c r="D34" i="7"/>
  <c r="CC57" i="71"/>
  <c r="AV84" i="71"/>
  <c r="D32" i="7"/>
  <c r="CA57" i="71"/>
  <c r="AV81" i="71"/>
  <c r="D29" i="7"/>
  <c r="BY57" i="71"/>
  <c r="AV79" i="71"/>
  <c r="D27" i="7"/>
  <c r="BW57" i="71"/>
  <c r="AV77" i="71"/>
  <c r="D25" i="7"/>
  <c r="BU57" i="71"/>
  <c r="AV74" i="71"/>
  <c r="D22" i="7"/>
  <c r="BS57" i="71"/>
  <c r="AV72" i="71"/>
  <c r="D20" i="7"/>
  <c r="BQ57" i="71"/>
  <c r="AV69" i="71"/>
  <c r="D17" i="7"/>
  <c r="BO57" i="71"/>
  <c r="AV67" i="71"/>
  <c r="D15" i="7"/>
  <c r="BM57" i="71"/>
  <c r="AV65" i="71"/>
  <c r="D13" i="7"/>
  <c r="BK57" i="71"/>
  <c r="AU86" i="71"/>
  <c r="C34" i="7"/>
  <c r="BI57" i="71"/>
  <c r="AU84" i="71"/>
  <c r="C32" i="7"/>
  <c r="BG57" i="71"/>
  <c r="AU81" i="71"/>
  <c r="C29" i="7"/>
  <c r="BE57" i="71"/>
  <c r="AU79" i="71"/>
  <c r="C27" i="7"/>
  <c r="BC57" i="71"/>
  <c r="AU77" i="71"/>
  <c r="C25" i="7"/>
  <c r="BA57" i="71"/>
  <c r="AU74" i="71"/>
  <c r="C22" i="7"/>
  <c r="AY57" i="71"/>
  <c r="AU72" i="71"/>
  <c r="C20" i="7"/>
  <c r="AW57" i="71"/>
  <c r="AU69" i="71"/>
  <c r="C17" i="7"/>
  <c r="AU57" i="71"/>
  <c r="AU67" i="71"/>
  <c r="C15" i="7"/>
  <c r="AS57" i="71"/>
  <c r="AU65" i="71"/>
  <c r="C13" i="7"/>
  <c r="AQ57" i="71"/>
  <c r="AO57" i="71"/>
  <c r="AM57" i="71"/>
  <c r="AK57" i="71"/>
  <c r="AI57" i="71"/>
  <c r="AG57" i="71"/>
  <c r="AE57" i="71"/>
  <c r="AC57" i="71"/>
  <c r="AA57" i="71"/>
  <c r="Y57" i="71"/>
  <c r="W57" i="71"/>
  <c r="U57" i="71"/>
  <c r="S57" i="71"/>
  <c r="Q57" i="71"/>
  <c r="O57" i="71"/>
  <c r="M57" i="71"/>
  <c r="K57" i="71"/>
  <c r="I57" i="71"/>
  <c r="G57" i="71"/>
  <c r="E57" i="71"/>
  <c r="BNJ57" i="71"/>
  <c r="BNL64" i="71"/>
  <c r="C12" i="35"/>
  <c r="BMT57" i="71"/>
  <c r="BMD57" i="71"/>
  <c r="BLN57" i="71"/>
  <c r="BKX57" i="71"/>
  <c r="BKH57" i="71"/>
  <c r="BJR57" i="71"/>
  <c r="BJB57" i="71"/>
  <c r="BIW65" i="71"/>
  <c r="E13" i="32"/>
  <c r="BIL57" i="71"/>
  <c r="BHV57" i="71"/>
  <c r="BHI57" i="71"/>
  <c r="BHA57" i="71"/>
  <c r="BGS57" i="71"/>
  <c r="BGK57" i="71"/>
  <c r="BGC57" i="71"/>
  <c r="BFU57" i="71"/>
  <c r="BFM57" i="71"/>
  <c r="BFE57" i="71"/>
  <c r="BEW57" i="71"/>
  <c r="BEO57" i="71"/>
  <c r="BEG57" i="71"/>
  <c r="BDY57" i="71"/>
  <c r="BDQ57" i="71"/>
  <c r="BDI57" i="71"/>
  <c r="BDA57" i="71"/>
  <c r="BCS57" i="71"/>
  <c r="BCK57" i="71"/>
  <c r="BCC57" i="71"/>
  <c r="BBU57" i="71"/>
  <c r="BBM57" i="71"/>
  <c r="BBE57" i="71"/>
  <c r="AYB72" i="71"/>
  <c r="J20" i="27"/>
  <c r="BAW57" i="71"/>
  <c r="AYA77" i="71"/>
  <c r="I25" i="27"/>
  <c r="BAO57" i="71"/>
  <c r="AYA67" i="71"/>
  <c r="I15" i="27"/>
  <c r="BAG57" i="71"/>
  <c r="AXZ72" i="71"/>
  <c r="H20" i="27"/>
  <c r="AZY57" i="71"/>
  <c r="AXY77" i="71"/>
  <c r="G25" i="27"/>
  <c r="AZQ57" i="71"/>
  <c r="AXY67" i="71"/>
  <c r="G15" i="27"/>
  <c r="AZI57" i="71"/>
  <c r="AXX72" i="71"/>
  <c r="F20" i="27"/>
  <c r="AZA57" i="71"/>
  <c r="AXW77" i="71"/>
  <c r="E25" i="27"/>
  <c r="AYS57" i="71"/>
  <c r="AXW67" i="71"/>
  <c r="E15" i="27"/>
  <c r="AYK57" i="71"/>
  <c r="AXV72" i="71"/>
  <c r="D20" i="27"/>
  <c r="AYC57" i="71"/>
  <c r="AXU77" i="71"/>
  <c r="C25" i="27"/>
  <c r="AXU57" i="71"/>
  <c r="AXU67" i="71"/>
  <c r="C15" i="27"/>
  <c r="AXO57" i="71"/>
  <c r="AWD77" i="71"/>
  <c r="AXK57" i="71"/>
  <c r="AWD72" i="71"/>
  <c r="AXG57" i="71"/>
  <c r="AWD67" i="71"/>
  <c r="AXC57" i="71"/>
  <c r="AWC80" i="71"/>
  <c r="AWY57" i="71"/>
  <c r="AWC76" i="71"/>
  <c r="AWU57" i="71"/>
  <c r="AWC71" i="71"/>
  <c r="AWQ57" i="71"/>
  <c r="AWC66" i="71"/>
  <c r="AWM57" i="71"/>
  <c r="AWB79" i="71"/>
  <c r="AWI57" i="71"/>
  <c r="AWB74" i="71"/>
  <c r="AWE57" i="71"/>
  <c r="AWB70" i="71"/>
  <c r="AWA57" i="71"/>
  <c r="AWB65" i="71"/>
  <c r="AVW57" i="71"/>
  <c r="ATW79" i="71"/>
  <c r="AVS57" i="71"/>
  <c r="ATW74" i="71"/>
  <c r="AVO57" i="71"/>
  <c r="ATW69" i="71"/>
  <c r="AVK57" i="71"/>
  <c r="ATW65" i="71"/>
  <c r="AVG57" i="71"/>
  <c r="ATV78" i="71"/>
  <c r="AVC57" i="71"/>
  <c r="ATV73" i="71"/>
  <c r="AUY57" i="71"/>
  <c r="ATV68" i="71"/>
  <c r="AUU57" i="71"/>
  <c r="ATU81" i="71"/>
  <c r="AUQ57" i="71"/>
  <c r="ATU77" i="71"/>
  <c r="AUM57" i="71"/>
  <c r="ATU72" i="71"/>
  <c r="AUI57" i="71"/>
  <c r="ATU67" i="71"/>
  <c r="AUE57" i="71"/>
  <c r="ATT80" i="71"/>
  <c r="AUA57" i="71"/>
  <c r="ATT75" i="71"/>
  <c r="ATW57" i="71"/>
  <c r="ATT71" i="71"/>
  <c r="ATS57" i="71"/>
  <c r="ATT66" i="71"/>
  <c r="ATO57" i="71"/>
  <c r="AON96" i="71"/>
  <c r="G44" i="24"/>
  <c r="ATK57" i="71"/>
  <c r="AON91" i="71"/>
  <c r="G39" i="24"/>
  <c r="ATG57" i="71"/>
  <c r="AON86" i="71"/>
  <c r="G34" i="24"/>
  <c r="ATC57" i="71"/>
  <c r="AON81" i="71"/>
  <c r="G29" i="24"/>
  <c r="ASY57" i="71"/>
  <c r="AON76" i="71"/>
  <c r="G24" i="24"/>
  <c r="ASU57" i="71"/>
  <c r="AON71" i="71"/>
  <c r="G19" i="24"/>
  <c r="ASQ57" i="71"/>
  <c r="AON66" i="71"/>
  <c r="G14" i="24"/>
  <c r="ASM57" i="71"/>
  <c r="AOM96" i="71"/>
  <c r="F44" i="24"/>
  <c r="ASI57" i="71"/>
  <c r="AOM91" i="71"/>
  <c r="F39" i="24"/>
  <c r="ASE57" i="71"/>
  <c r="AOM86" i="71"/>
  <c r="F34" i="24"/>
  <c r="ASA57" i="71"/>
  <c r="AOM81" i="71"/>
  <c r="F29" i="24"/>
  <c r="ARW57" i="71"/>
  <c r="AOM76" i="71"/>
  <c r="F24" i="24"/>
  <c r="ARS57" i="71"/>
  <c r="AOM71" i="71"/>
  <c r="F19" i="24"/>
  <c r="ARO57" i="71"/>
  <c r="AOM66" i="71"/>
  <c r="F14" i="24"/>
  <c r="ARK57" i="71"/>
  <c r="AOL96" i="71"/>
  <c r="E44" i="24"/>
  <c r="ARG57" i="71"/>
  <c r="AOL91" i="71"/>
  <c r="E39" i="24"/>
  <c r="ARC57" i="71"/>
  <c r="AOL86" i="71"/>
  <c r="E34" i="24"/>
  <c r="AQY57" i="71"/>
  <c r="AOL81" i="71"/>
  <c r="E29" i="24"/>
  <c r="AQU57" i="71"/>
  <c r="AOL76" i="71"/>
  <c r="E24" i="24"/>
  <c r="AQQ57" i="71"/>
  <c r="AOL71" i="71"/>
  <c r="E19" i="24"/>
  <c r="AQM57" i="71"/>
  <c r="AOL66" i="71"/>
  <c r="E14" i="24"/>
  <c r="AQI57" i="71"/>
  <c r="AOK96" i="71"/>
  <c r="D44" i="24"/>
  <c r="AQE57" i="71"/>
  <c r="AOK91" i="71"/>
  <c r="D39" i="24"/>
  <c r="AQA57" i="71"/>
  <c r="AOK86" i="71"/>
  <c r="D34" i="24"/>
  <c r="APW57" i="71"/>
  <c r="AOK81" i="71"/>
  <c r="D29" i="24"/>
  <c r="APS57" i="71"/>
  <c r="AOK76" i="71"/>
  <c r="D24" i="24"/>
  <c r="APO57" i="71"/>
  <c r="AOK71" i="71"/>
  <c r="D19" i="24"/>
  <c r="APK57" i="71"/>
  <c r="AOK66" i="71"/>
  <c r="D14" i="24"/>
  <c r="APG57" i="71"/>
  <c r="AOJ96" i="71"/>
  <c r="C44" i="24"/>
  <c r="APC57" i="71"/>
  <c r="AOJ91" i="71"/>
  <c r="C39" i="24"/>
  <c r="AOY57" i="71"/>
  <c r="AOJ86" i="71"/>
  <c r="C34" i="24"/>
  <c r="AOU57" i="71"/>
  <c r="AOJ81" i="71"/>
  <c r="C29" i="24"/>
  <c r="AOQ57" i="71"/>
  <c r="AOJ76" i="71"/>
  <c r="C24" i="24"/>
  <c r="AOM57" i="71"/>
  <c r="AOJ71" i="71"/>
  <c r="C19" i="24"/>
  <c r="AOI57" i="71"/>
  <c r="AOJ66" i="71"/>
  <c r="C14" i="24"/>
  <c r="AOE57" i="71"/>
  <c r="AOA57" i="71"/>
  <c r="AMV77" i="71"/>
  <c r="E25" i="22"/>
  <c r="ANW57" i="71"/>
  <c r="AMV72" i="71"/>
  <c r="E20" i="22"/>
  <c r="ANS57" i="71"/>
  <c r="AMV67" i="71"/>
  <c r="E15" i="22"/>
  <c r="ANO57" i="71"/>
  <c r="AMU77" i="71"/>
  <c r="D25" i="22"/>
  <c r="ANK57" i="71"/>
  <c r="AMU72" i="71"/>
  <c r="D20" i="22"/>
  <c r="ANG57" i="71"/>
  <c r="AMU67" i="71"/>
  <c r="D15" i="22"/>
  <c r="ANC57" i="71"/>
  <c r="AMT77" i="71"/>
  <c r="C25" i="22"/>
  <c r="AMY57" i="71"/>
  <c r="AMT72" i="71"/>
  <c r="C20" i="22"/>
  <c r="AMQ57" i="71"/>
  <c r="AMI57" i="71"/>
  <c r="AMA57" i="71"/>
  <c r="ALS57" i="71"/>
  <c r="ALK57" i="71"/>
  <c r="ALC57" i="71"/>
  <c r="AKU57" i="71"/>
  <c r="AKB75" i="71"/>
  <c r="D23" i="21"/>
  <c r="AKM57" i="71"/>
  <c r="AKB65" i="71"/>
  <c r="D13" i="21"/>
  <c r="AKE57" i="71"/>
  <c r="AKA71" i="71"/>
  <c r="C19" i="21"/>
  <c r="AJW57" i="71"/>
  <c r="AIJ79" i="71"/>
  <c r="E27" i="20"/>
  <c r="AJO57" i="71"/>
  <c r="AIJ70" i="71"/>
  <c r="E18" i="20"/>
  <c r="AJG57" i="71"/>
  <c r="AII78" i="71"/>
  <c r="D26" i="20"/>
  <c r="AIY57" i="71"/>
  <c r="AII68" i="71"/>
  <c r="D16" i="20"/>
  <c r="D48" i="72"/>
  <c r="AIQ57" i="71"/>
  <c r="AIH77" i="71"/>
  <c r="C25" i="20"/>
  <c r="AII57" i="71"/>
  <c r="AIH67" i="71"/>
  <c r="C15" i="20"/>
  <c r="AIA57" i="71"/>
  <c r="AHQ68" i="71"/>
  <c r="F27" i="19"/>
  <c r="AHS57" i="71"/>
  <c r="AHO68" i="71"/>
  <c r="D27" i="19"/>
  <c r="AHK57" i="71"/>
  <c r="AHD68" i="71"/>
  <c r="E16" i="19"/>
  <c r="AHC57" i="71"/>
  <c r="AHB68" i="71"/>
  <c r="C16" i="19"/>
  <c r="AGU57" i="71"/>
  <c r="AFI72" i="71"/>
  <c r="F20" i="18"/>
  <c r="AGM57" i="71"/>
  <c r="AFH77" i="71"/>
  <c r="E25" i="18"/>
  <c r="AGE57" i="71"/>
  <c r="AFH67" i="71"/>
  <c r="E15" i="18"/>
  <c r="AFW57" i="71"/>
  <c r="AFG72" i="71"/>
  <c r="D20" i="18"/>
  <c r="AFO57" i="71"/>
  <c r="AFF77" i="71"/>
  <c r="C25" i="18"/>
  <c r="AFG57" i="71"/>
  <c r="AFF67" i="71"/>
  <c r="C15" i="18"/>
  <c r="AEY57" i="71"/>
  <c r="AEQ57" i="71"/>
  <c r="AEI57" i="71"/>
  <c r="AEA57" i="71"/>
  <c r="ADV57" i="71"/>
  <c r="ADR57" i="71"/>
  <c r="ADN57" i="71"/>
  <c r="ADJ57" i="71"/>
  <c r="ADF57" i="71"/>
  <c r="ADB57" i="71"/>
  <c r="ACX57" i="71"/>
  <c r="ACT57" i="71"/>
  <c r="ACP57" i="71"/>
  <c r="ACL57" i="71"/>
  <c r="ACH57" i="71"/>
  <c r="ACD57" i="71"/>
  <c r="ABZ57" i="71"/>
  <c r="ABV57" i="71"/>
  <c r="ABR57" i="71"/>
  <c r="ABN57" i="71"/>
  <c r="ABJ57" i="71"/>
  <c r="ABF57" i="71"/>
  <c r="ABB57" i="71"/>
  <c r="AAX57" i="71"/>
  <c r="AAT57" i="71"/>
  <c r="AAP57" i="71"/>
  <c r="AAL57" i="71"/>
  <c r="AAM63" i="71"/>
  <c r="E11" i="15"/>
  <c r="AAH57" i="71"/>
  <c r="AAD57" i="71"/>
  <c r="ZZ57" i="71"/>
  <c r="ZV57" i="71"/>
  <c r="ZR57" i="71"/>
  <c r="ZN57" i="71"/>
  <c r="ZJ57" i="71"/>
  <c r="ZF57" i="71"/>
  <c r="ZB57" i="71"/>
  <c r="YX57" i="71"/>
  <c r="YT57" i="71"/>
  <c r="YP57" i="71"/>
  <c r="YL57" i="71"/>
  <c r="YH57" i="71"/>
  <c r="YD57" i="71"/>
  <c r="XZ57" i="71"/>
  <c r="XB91" i="71"/>
  <c r="C39" i="14"/>
  <c r="XV57" i="71"/>
  <c r="XB87" i="71"/>
  <c r="C35" i="14"/>
  <c r="XR57" i="71"/>
  <c r="XB83" i="71"/>
  <c r="C31" i="14"/>
  <c r="XN57" i="71"/>
  <c r="XB79" i="71"/>
  <c r="C27" i="14"/>
  <c r="XJ57" i="71"/>
  <c r="XB75" i="71"/>
  <c r="C23" i="14"/>
  <c r="XF57" i="71"/>
  <c r="XB71" i="71"/>
  <c r="C19" i="14"/>
  <c r="XB57" i="71"/>
  <c r="XB67" i="71"/>
  <c r="C15" i="14"/>
  <c r="WX57" i="71"/>
  <c r="WL72" i="71"/>
  <c r="G20" i="13"/>
  <c r="WT57" i="71"/>
  <c r="WK72" i="71"/>
  <c r="F20" i="13"/>
  <c r="WP57" i="71"/>
  <c r="WJ72" i="71"/>
  <c r="E20" i="13"/>
  <c r="WL57" i="71"/>
  <c r="WI72" i="71"/>
  <c r="D20" i="13"/>
  <c r="WH57" i="71"/>
  <c r="WH72" i="71"/>
  <c r="C20" i="13"/>
  <c r="WD57" i="71"/>
  <c r="VZ57" i="71"/>
  <c r="VV57" i="71"/>
  <c r="VR57" i="71"/>
  <c r="VN57" i="71"/>
  <c r="VJ57" i="71"/>
  <c r="VF57" i="71"/>
  <c r="VB57" i="71"/>
  <c r="UX57" i="71"/>
  <c r="UT57" i="71"/>
  <c r="UP57" i="71"/>
  <c r="UL57" i="71"/>
  <c r="UH57" i="71"/>
  <c r="UD57" i="71"/>
  <c r="TZ57" i="71"/>
  <c r="TV57" i="71"/>
  <c r="TR57" i="71"/>
  <c r="TN57" i="71"/>
  <c r="TJ57" i="71"/>
  <c r="TF57" i="71"/>
  <c r="TB57" i="71"/>
  <c r="SX57" i="71"/>
  <c r="ST57" i="71"/>
  <c r="SP57" i="71"/>
  <c r="SL57" i="71"/>
  <c r="SD78" i="71"/>
  <c r="C26" i="12"/>
  <c r="SH57" i="71"/>
  <c r="SD73" i="71"/>
  <c r="C21" i="12"/>
  <c r="SD57" i="71"/>
  <c r="SD68" i="71"/>
  <c r="C16" i="12"/>
  <c r="RZ57" i="71"/>
  <c r="PK80" i="71"/>
  <c r="G28" i="10"/>
  <c r="RV57" i="71"/>
  <c r="PK75" i="71"/>
  <c r="G23" i="10"/>
  <c r="RR57" i="71"/>
  <c r="PK71" i="71"/>
  <c r="G19" i="10"/>
  <c r="RN57" i="71"/>
  <c r="PK66" i="71"/>
  <c r="G14" i="10"/>
  <c r="RJ57" i="71"/>
  <c r="PJ79" i="71"/>
  <c r="F27" i="10"/>
  <c r="RF57" i="71"/>
  <c r="PJ74" i="71"/>
  <c r="F22" i="10"/>
  <c r="RB57" i="71"/>
  <c r="PJ69" i="71"/>
  <c r="F17" i="10"/>
  <c r="QX57" i="71"/>
  <c r="PJ65" i="71"/>
  <c r="F13" i="10"/>
  <c r="QT57" i="71"/>
  <c r="PI78" i="71"/>
  <c r="E26" i="10"/>
  <c r="QP57" i="71"/>
  <c r="PI73" i="71"/>
  <c r="E21" i="10"/>
  <c r="F50" i="74"/>
  <c r="QL57" i="71"/>
  <c r="PI68" i="71"/>
  <c r="E16" i="10"/>
  <c r="D51" i="74"/>
  <c r="QH57" i="71"/>
  <c r="PH81" i="71"/>
  <c r="D29" i="10"/>
  <c r="QD57" i="71"/>
  <c r="PH77" i="71"/>
  <c r="D25" i="10"/>
  <c r="PZ57" i="71"/>
  <c r="PH72" i="71"/>
  <c r="D20" i="10"/>
  <c r="PV57" i="71"/>
  <c r="PH67" i="71"/>
  <c r="D15" i="10"/>
  <c r="PR57" i="71"/>
  <c r="PG80" i="71"/>
  <c r="C28" i="10"/>
  <c r="PN57" i="71"/>
  <c r="PG75" i="71"/>
  <c r="C23" i="10"/>
  <c r="PJ57" i="71"/>
  <c r="PG71" i="71"/>
  <c r="C19" i="10"/>
  <c r="PF57" i="71"/>
  <c r="PG66" i="71"/>
  <c r="C14" i="10"/>
  <c r="PB57" i="71"/>
  <c r="NI71" i="71"/>
  <c r="I19" i="9"/>
  <c r="OX57" i="71"/>
  <c r="NI66" i="71"/>
  <c r="I14" i="9"/>
  <c r="OT57" i="71"/>
  <c r="NH71" i="71"/>
  <c r="H19" i="9"/>
  <c r="OP57" i="71"/>
  <c r="NH66" i="71"/>
  <c r="H14" i="9"/>
  <c r="OL57" i="71"/>
  <c r="NG71" i="71"/>
  <c r="G19" i="9"/>
  <c r="OH57" i="71"/>
  <c r="NG66" i="71"/>
  <c r="G14" i="9"/>
  <c r="OD57" i="71"/>
  <c r="NF71" i="71"/>
  <c r="F19" i="9"/>
  <c r="NZ57" i="71"/>
  <c r="NF66" i="71"/>
  <c r="F14" i="9"/>
  <c r="NV57" i="71"/>
  <c r="NE71" i="71"/>
  <c r="E19" i="9"/>
  <c r="NR57" i="71"/>
  <c r="NE66" i="71"/>
  <c r="E14" i="9"/>
  <c r="NN57" i="71"/>
  <c r="ND71" i="71"/>
  <c r="D19" i="9"/>
  <c r="NJ57" i="71"/>
  <c r="ND66" i="71"/>
  <c r="D14" i="9"/>
  <c r="E133" i="73"/>
  <c r="NF57" i="71"/>
  <c r="NC71" i="71"/>
  <c r="C19" i="9"/>
  <c r="NB57" i="71"/>
  <c r="NC66" i="71"/>
  <c r="C14" i="9"/>
  <c r="MX57" i="71"/>
  <c r="KE80" i="71"/>
  <c r="G58" i="8"/>
  <c r="MT57" i="71"/>
  <c r="KE75" i="71"/>
  <c r="G53" i="8"/>
  <c r="MP57" i="71"/>
  <c r="KE70" i="71"/>
  <c r="G48" i="8"/>
  <c r="ML57" i="71"/>
  <c r="KE65" i="71"/>
  <c r="G43" i="8"/>
  <c r="MH57" i="71"/>
  <c r="KD80" i="71"/>
  <c r="F58" i="8"/>
  <c r="MD57" i="71"/>
  <c r="KD75" i="71"/>
  <c r="F53" i="8"/>
  <c r="LZ57" i="71"/>
  <c r="KD70" i="71"/>
  <c r="F48" i="8"/>
  <c r="LV57" i="71"/>
  <c r="KD65" i="71"/>
  <c r="F43" i="8"/>
  <c r="LR57" i="71"/>
  <c r="KC80" i="71"/>
  <c r="E58" i="8"/>
  <c r="LN57" i="71"/>
  <c r="KC75" i="71"/>
  <c r="E53" i="8"/>
  <c r="LJ57" i="71"/>
  <c r="KC70" i="71"/>
  <c r="E48" i="8"/>
  <c r="LF57" i="71"/>
  <c r="KC65" i="71"/>
  <c r="E43" i="8"/>
  <c r="LB57" i="71"/>
  <c r="KB80" i="71"/>
  <c r="D58" i="8"/>
  <c r="KX57" i="71"/>
  <c r="KB75" i="71"/>
  <c r="D53" i="8"/>
  <c r="KT57" i="71"/>
  <c r="KB70" i="71"/>
  <c r="D48" i="8"/>
  <c r="KP57" i="71"/>
  <c r="KB65" i="71"/>
  <c r="D43" i="8"/>
  <c r="KL57" i="71"/>
  <c r="KA80" i="71"/>
  <c r="C58" i="8"/>
  <c r="KH57" i="71"/>
  <c r="KA75" i="71"/>
  <c r="C53" i="8"/>
  <c r="KD57" i="71"/>
  <c r="KA70" i="71"/>
  <c r="C48" i="8"/>
  <c r="F93" i="73"/>
  <c r="JZ57" i="71"/>
  <c r="KA65" i="71"/>
  <c r="C43" i="8"/>
  <c r="JV57" i="71"/>
  <c r="GI85" i="71"/>
  <c r="G33" i="8"/>
  <c r="JR57" i="71"/>
  <c r="GI80" i="71"/>
  <c r="G28" i="8"/>
  <c r="JN57" i="71"/>
  <c r="GI75" i="71"/>
  <c r="G23" i="8"/>
  <c r="JJ57" i="71"/>
  <c r="GI70" i="71"/>
  <c r="G18" i="8"/>
  <c r="JF57" i="71"/>
  <c r="GI65" i="71"/>
  <c r="G13" i="8"/>
  <c r="JB57" i="71"/>
  <c r="GH85" i="71"/>
  <c r="F33" i="8"/>
  <c r="IX57" i="71"/>
  <c r="GH80" i="71"/>
  <c r="F28" i="8"/>
  <c r="IT57" i="71"/>
  <c r="GH75" i="71"/>
  <c r="F23" i="8"/>
  <c r="IP57" i="71"/>
  <c r="GH70" i="71"/>
  <c r="F18" i="8"/>
  <c r="IL57" i="71"/>
  <c r="GH65" i="71"/>
  <c r="F13" i="8"/>
  <c r="IH57" i="71"/>
  <c r="GG85" i="71"/>
  <c r="E33" i="8"/>
  <c r="ID57" i="71"/>
  <c r="GG80" i="71"/>
  <c r="E28" i="8"/>
  <c r="HZ57" i="71"/>
  <c r="GG75" i="71"/>
  <c r="E23" i="8"/>
  <c r="HV57" i="71"/>
  <c r="GG70" i="71"/>
  <c r="E18" i="8"/>
  <c r="HR57" i="71"/>
  <c r="GG65" i="71"/>
  <c r="E13" i="8"/>
  <c r="HN57" i="71"/>
  <c r="GF85" i="71"/>
  <c r="D33" i="8"/>
  <c r="HJ57" i="71"/>
  <c r="GF80" i="71"/>
  <c r="D28" i="8"/>
  <c r="HF57" i="71"/>
  <c r="GF75" i="71"/>
  <c r="D23" i="8"/>
  <c r="HB57" i="71"/>
  <c r="GF70" i="71"/>
  <c r="D18" i="8"/>
  <c r="GX57" i="71"/>
  <c r="GF65" i="71"/>
  <c r="D13" i="8"/>
  <c r="GT57" i="71"/>
  <c r="GE85" i="71"/>
  <c r="C33" i="8"/>
  <c r="GP57" i="71"/>
  <c r="GE80" i="71"/>
  <c r="C28" i="8"/>
  <c r="GL57" i="71"/>
  <c r="GE75" i="71"/>
  <c r="C23" i="8"/>
  <c r="GH57" i="71"/>
  <c r="GE70" i="71"/>
  <c r="C18" i="8"/>
  <c r="GD57" i="71"/>
  <c r="GE65" i="71"/>
  <c r="C13" i="8"/>
  <c r="FZ57" i="71"/>
  <c r="FV57" i="71"/>
  <c r="FR57" i="71"/>
  <c r="FN57" i="71"/>
  <c r="FJ57" i="71"/>
  <c r="FF57" i="71"/>
  <c r="FB57" i="71"/>
  <c r="EX57" i="71"/>
  <c r="ET57" i="71"/>
  <c r="EP57" i="71"/>
  <c r="EL57" i="71"/>
  <c r="EH57" i="71"/>
  <c r="ED57" i="71"/>
  <c r="DZ57" i="71"/>
  <c r="DV57" i="71"/>
  <c r="DR57" i="71"/>
  <c r="DN57" i="71"/>
  <c r="DJ57" i="71"/>
  <c r="DD65" i="71"/>
  <c r="D43" i="7"/>
  <c r="DF57" i="71"/>
  <c r="DD64" i="71"/>
  <c r="D42" i="7"/>
  <c r="DB57" i="71"/>
  <c r="DD63" i="71"/>
  <c r="D41" i="7"/>
  <c r="CX57" i="71"/>
  <c r="AW85" i="71"/>
  <c r="E33" i="7"/>
  <c r="CT57" i="71"/>
  <c r="AW80" i="71"/>
  <c r="E28" i="7"/>
  <c r="CP57" i="71"/>
  <c r="AW75" i="71"/>
  <c r="E23" i="7"/>
  <c r="CL57" i="71"/>
  <c r="AW71" i="71"/>
  <c r="E19" i="7"/>
  <c r="CH57" i="71"/>
  <c r="AW66" i="71"/>
  <c r="E14" i="7"/>
  <c r="CD57" i="71"/>
  <c r="AV85" i="71"/>
  <c r="D33" i="7"/>
  <c r="BZ57" i="71"/>
  <c r="AV80" i="71"/>
  <c r="D28" i="7"/>
  <c r="BV57" i="71"/>
  <c r="BR57" i="71"/>
  <c r="BN57" i="71"/>
  <c r="AV66" i="71"/>
  <c r="D14" i="7"/>
  <c r="BJ57" i="71"/>
  <c r="AU85" i="71"/>
  <c r="C33" i="7"/>
  <c r="BF57" i="71"/>
  <c r="AU80" i="71"/>
  <c r="C28" i="7"/>
  <c r="BB57" i="71"/>
  <c r="AU75" i="71"/>
  <c r="C23" i="7"/>
  <c r="AX57" i="71"/>
  <c r="AU71" i="71"/>
  <c r="C19" i="7"/>
  <c r="AT57" i="71"/>
  <c r="AU66" i="71"/>
  <c r="C14" i="7"/>
  <c r="AP57" i="71"/>
  <c r="AL57" i="71"/>
  <c r="AH57" i="71"/>
  <c r="AD57" i="71"/>
  <c r="Z57" i="71"/>
  <c r="V57" i="71"/>
  <c r="R57" i="71"/>
  <c r="N57" i="71"/>
  <c r="J57" i="71"/>
  <c r="F57" i="71"/>
  <c r="AMU57" i="71"/>
  <c r="AMT67" i="71"/>
  <c r="C15" i="22"/>
  <c r="AMM57" i="71"/>
  <c r="AME57" i="71"/>
  <c r="ALW57" i="71"/>
  <c r="ALO57" i="71"/>
  <c r="ALG57" i="71"/>
  <c r="AKY57" i="71"/>
  <c r="AKQ57" i="71"/>
  <c r="AKB70" i="71"/>
  <c r="D18" i="21"/>
  <c r="AKI57" i="71"/>
  <c r="AKA76" i="71"/>
  <c r="C24" i="21"/>
  <c r="AKA57" i="71"/>
  <c r="AKA66" i="71"/>
  <c r="C14" i="21"/>
  <c r="AJS57" i="71"/>
  <c r="AIJ74" i="71"/>
  <c r="E22" i="20"/>
  <c r="AJK57" i="71"/>
  <c r="AIJ65" i="71"/>
  <c r="E13" i="20"/>
  <c r="D51" i="72"/>
  <c r="AJC57" i="71"/>
  <c r="AII73" i="71"/>
  <c r="D21" i="20"/>
  <c r="AIU57" i="71"/>
  <c r="AII64" i="71"/>
  <c r="D12" i="20"/>
  <c r="D44" i="72"/>
  <c r="AIM57" i="71"/>
  <c r="AIH72" i="71"/>
  <c r="C20" i="20"/>
  <c r="AIE57" i="71"/>
  <c r="AHR68" i="71"/>
  <c r="G27" i="19"/>
  <c r="AHW57" i="71"/>
  <c r="AHP68" i="71"/>
  <c r="E27" i="19"/>
  <c r="AHO57" i="71"/>
  <c r="AHN68" i="71"/>
  <c r="C27" i="19"/>
  <c r="AHG57" i="71"/>
  <c r="AHC68" i="71"/>
  <c r="D16" i="19"/>
  <c r="AGY57" i="71"/>
  <c r="AFI77" i="71"/>
  <c r="F25" i="18"/>
  <c r="AGQ57" i="71"/>
  <c r="AFI67" i="71"/>
  <c r="F15" i="18"/>
  <c r="AGI57" i="71"/>
  <c r="AFH72" i="71"/>
  <c r="E20" i="18"/>
  <c r="AGA57" i="71"/>
  <c r="AFG77" i="71"/>
  <c r="D25" i="18"/>
  <c r="AFS57" i="71"/>
  <c r="AFG67" i="71"/>
  <c r="D15" i="18"/>
  <c r="AFK57" i="71"/>
  <c r="AFF72" i="71"/>
  <c r="C20" i="18"/>
  <c r="AFC57" i="71"/>
  <c r="AEU57" i="71"/>
  <c r="AEM57" i="71"/>
  <c r="AEE57" i="71"/>
  <c r="ADX57" i="71"/>
  <c r="ADT57" i="71"/>
  <c r="ADP57" i="71"/>
  <c r="ADL57" i="71"/>
  <c r="ADH57" i="71"/>
  <c r="ADD57" i="71"/>
  <c r="ACZ57" i="71"/>
  <c r="ACV57" i="71"/>
  <c r="ACR57" i="71"/>
  <c r="ACN57" i="71"/>
  <c r="ACJ57" i="71"/>
  <c r="ACF57" i="71"/>
  <c r="ACB57" i="71"/>
  <c r="ABX57" i="71"/>
  <c r="ABT57" i="71"/>
  <c r="ABP57" i="71"/>
  <c r="ABL57" i="71"/>
  <c r="ABH57" i="71"/>
  <c r="ABD57" i="71"/>
  <c r="AAZ57" i="71"/>
  <c r="AAV57" i="71"/>
  <c r="AAR57" i="71"/>
  <c r="AAN57" i="71"/>
  <c r="AAN63" i="71"/>
  <c r="F11" i="15"/>
  <c r="AAJ57" i="71"/>
  <c r="AAF57" i="71"/>
  <c r="AAB57" i="71"/>
  <c r="ZX57" i="71"/>
  <c r="ZT57" i="71"/>
  <c r="ZP57" i="71"/>
  <c r="ZL57" i="71"/>
  <c r="ZH57" i="71"/>
  <c r="ZD57" i="71"/>
  <c r="YZ57" i="71"/>
  <c r="YV57" i="71"/>
  <c r="YR57" i="71"/>
  <c r="YN57" i="71"/>
  <c r="YJ57" i="71"/>
  <c r="YF57" i="71"/>
  <c r="YB57" i="71"/>
  <c r="XB93" i="71"/>
  <c r="C41" i="14"/>
  <c r="XX57" i="71"/>
  <c r="XB89" i="71"/>
  <c r="C37" i="14"/>
  <c r="XT57" i="71"/>
  <c r="XB85" i="71"/>
  <c r="C33" i="14"/>
  <c r="XP57" i="71"/>
  <c r="XB81" i="71"/>
  <c r="C29" i="14"/>
  <c r="XL57" i="71"/>
  <c r="XB77" i="71"/>
  <c r="C25" i="14"/>
  <c r="XH57" i="71"/>
  <c r="XB73" i="71"/>
  <c r="C21" i="14"/>
  <c r="XD57" i="71"/>
  <c r="XB69" i="71"/>
  <c r="C17" i="14"/>
  <c r="WZ57" i="71"/>
  <c r="XB65" i="71"/>
  <c r="C13" i="14"/>
  <c r="WV57" i="71"/>
  <c r="WL70" i="71"/>
  <c r="G18" i="13"/>
  <c r="WR57" i="71"/>
  <c r="WK70" i="71"/>
  <c r="F18" i="13"/>
  <c r="WN57" i="71"/>
  <c r="WJ70" i="71"/>
  <c r="E18" i="13"/>
  <c r="WJ57" i="71"/>
  <c r="WI70" i="71"/>
  <c r="D18" i="13"/>
  <c r="WF57" i="71"/>
  <c r="WH70" i="71"/>
  <c r="C18" i="13"/>
  <c r="WB57" i="71"/>
  <c r="VX57" i="71"/>
  <c r="VT57" i="71"/>
  <c r="VP57" i="71"/>
  <c r="VL57" i="71"/>
  <c r="VH57" i="71"/>
  <c r="VD57" i="71"/>
  <c r="UZ57" i="71"/>
  <c r="UV57" i="71"/>
  <c r="UR57" i="71"/>
  <c r="UN57" i="71"/>
  <c r="UJ57" i="71"/>
  <c r="UF57" i="71"/>
  <c r="UB57" i="71"/>
  <c r="TX57" i="71"/>
  <c r="TT57" i="71"/>
  <c r="TP57" i="71"/>
  <c r="TL57" i="71"/>
  <c r="TH57" i="71"/>
  <c r="TD57" i="71"/>
  <c r="SZ57" i="71"/>
  <c r="SV57" i="71"/>
  <c r="SR57" i="71"/>
  <c r="SN57" i="71"/>
  <c r="SJ57" i="71"/>
  <c r="SD76" i="71"/>
  <c r="C24" i="12"/>
  <c r="SF57" i="71"/>
  <c r="SD71" i="71"/>
  <c r="C19" i="12"/>
  <c r="SB57" i="71"/>
  <c r="SD66" i="71"/>
  <c r="C14" i="12"/>
  <c r="RX57" i="71"/>
  <c r="PK78" i="71"/>
  <c r="G26" i="10"/>
  <c r="RT57" i="71"/>
  <c r="PK73" i="71"/>
  <c r="G21" i="10"/>
  <c r="RP57" i="71"/>
  <c r="PK68" i="71"/>
  <c r="G16" i="10"/>
  <c r="RL57" i="71"/>
  <c r="PJ81" i="71"/>
  <c r="F29" i="10"/>
  <c r="RH57" i="71"/>
  <c r="PJ77" i="71"/>
  <c r="F25" i="10"/>
  <c r="RD57" i="71"/>
  <c r="PJ72" i="71"/>
  <c r="F20" i="10"/>
  <c r="QZ57" i="71"/>
  <c r="PJ67" i="71"/>
  <c r="F15" i="10"/>
  <c r="QV57" i="71"/>
  <c r="PI80" i="71"/>
  <c r="E28" i="10"/>
  <c r="QR57" i="71"/>
  <c r="PI75" i="71"/>
  <c r="E23" i="10"/>
  <c r="QN57" i="71"/>
  <c r="PI71" i="71"/>
  <c r="E19" i="10"/>
  <c r="F48" i="74"/>
  <c r="QJ57" i="71"/>
  <c r="PI66" i="71"/>
  <c r="E14" i="10"/>
  <c r="QF57" i="71"/>
  <c r="PH79" i="71"/>
  <c r="D27" i="10"/>
  <c r="QB57" i="71"/>
  <c r="PH74" i="71"/>
  <c r="D22" i="10"/>
  <c r="PX57" i="71"/>
  <c r="PH69" i="71"/>
  <c r="D17" i="10"/>
  <c r="PT57" i="71"/>
  <c r="PH65" i="71"/>
  <c r="D13" i="10"/>
  <c r="PP57" i="71"/>
  <c r="PG78" i="71"/>
  <c r="C26" i="10"/>
  <c r="PL57" i="71"/>
  <c r="PG73" i="71"/>
  <c r="C21" i="10"/>
  <c r="F39" i="74"/>
  <c r="PH57" i="71"/>
  <c r="PG68" i="71"/>
  <c r="C16" i="10"/>
  <c r="PD57" i="71"/>
  <c r="NI73" i="71"/>
  <c r="I21" i="9"/>
  <c r="OZ57" i="71"/>
  <c r="NI68" i="71"/>
  <c r="I16" i="9"/>
  <c r="OV57" i="71"/>
  <c r="NH73" i="71"/>
  <c r="H21" i="9"/>
  <c r="OR57" i="71"/>
  <c r="NH68" i="71"/>
  <c r="H16" i="9"/>
  <c r="ON57" i="71"/>
  <c r="NG73" i="71"/>
  <c r="G21" i="9"/>
  <c r="OJ57" i="71"/>
  <c r="NG68" i="71"/>
  <c r="G16" i="9"/>
  <c r="OF57" i="71"/>
  <c r="NF73" i="71"/>
  <c r="F21" i="9"/>
  <c r="OB57" i="71"/>
  <c r="NF68" i="71"/>
  <c r="F16" i="9"/>
  <c r="NX57" i="71"/>
  <c r="NE73" i="71"/>
  <c r="E21" i="9"/>
  <c r="NT57" i="71"/>
  <c r="NE68" i="71"/>
  <c r="E16" i="9"/>
  <c r="NP57" i="71"/>
  <c r="ND73" i="71"/>
  <c r="D21" i="9"/>
  <c r="NL57" i="71"/>
  <c r="ND68" i="71"/>
  <c r="D16" i="9"/>
  <c r="E135" i="73"/>
  <c r="NH57" i="71"/>
  <c r="NC73" i="71"/>
  <c r="C21" i="9"/>
  <c r="ND57" i="71"/>
  <c r="NC68" i="71"/>
  <c r="C16" i="9"/>
  <c r="MZ57" i="71"/>
  <c r="KE82" i="71"/>
  <c r="G60" i="8"/>
  <c r="MV57" i="71"/>
  <c r="KE77" i="71"/>
  <c r="G55" i="8"/>
  <c r="MR57" i="71"/>
  <c r="KE72" i="71"/>
  <c r="G50" i="8"/>
  <c r="MN57" i="71"/>
  <c r="KE67" i="71"/>
  <c r="G45" i="8"/>
  <c r="MJ57" i="71"/>
  <c r="KD82" i="71"/>
  <c r="F60" i="8"/>
  <c r="MF57" i="71"/>
  <c r="KD77" i="71"/>
  <c r="F55" i="8"/>
  <c r="MB57" i="71"/>
  <c r="KD72" i="71"/>
  <c r="F50" i="8"/>
  <c r="LX57" i="71"/>
  <c r="KD67" i="71"/>
  <c r="F45" i="8"/>
  <c r="LT57" i="71"/>
  <c r="KC82" i="71"/>
  <c r="E60" i="8"/>
  <c r="LP57" i="71"/>
  <c r="KC77" i="71"/>
  <c r="E55" i="8"/>
  <c r="LL57" i="71"/>
  <c r="KC72" i="71"/>
  <c r="E50" i="8"/>
  <c r="LH57" i="71"/>
  <c r="KC67" i="71"/>
  <c r="E45" i="8"/>
  <c r="LD57" i="71"/>
  <c r="KB82" i="71"/>
  <c r="D60" i="8"/>
  <c r="KZ57" i="71"/>
  <c r="KB77" i="71"/>
  <c r="D55" i="8"/>
  <c r="KV57" i="71"/>
  <c r="KB72" i="71"/>
  <c r="D50" i="8"/>
  <c r="KR57" i="71"/>
  <c r="KB67" i="71"/>
  <c r="D45" i="8"/>
  <c r="KN57" i="71"/>
  <c r="KA82" i="71"/>
  <c r="C60" i="8"/>
  <c r="KJ57" i="71"/>
  <c r="KA77" i="71"/>
  <c r="C55" i="8"/>
  <c r="KF57" i="71"/>
  <c r="KA72" i="71"/>
  <c r="C50" i="8"/>
  <c r="KB57" i="71"/>
  <c r="KA67" i="71"/>
  <c r="C45" i="8"/>
  <c r="JX57" i="71"/>
  <c r="GI87" i="71"/>
  <c r="G35" i="8"/>
  <c r="JT57" i="71"/>
  <c r="GI82" i="71"/>
  <c r="G30" i="8"/>
  <c r="JP57" i="71"/>
  <c r="GI77" i="71"/>
  <c r="G25" i="8"/>
  <c r="JL57" i="71"/>
  <c r="GI72" i="71"/>
  <c r="G20" i="8"/>
  <c r="JH57" i="71"/>
  <c r="GI67" i="71"/>
  <c r="G15" i="8"/>
  <c r="JD57" i="71"/>
  <c r="GH87" i="71"/>
  <c r="F35" i="8"/>
  <c r="IZ57" i="71"/>
  <c r="GH82" i="71"/>
  <c r="F30" i="8"/>
  <c r="IV57" i="71"/>
  <c r="GH77" i="71"/>
  <c r="F25" i="8"/>
  <c r="IR57" i="71"/>
  <c r="GH72" i="71"/>
  <c r="F20" i="8"/>
  <c r="IN57" i="71"/>
  <c r="GH67" i="71"/>
  <c r="F15" i="8"/>
  <c r="IJ57" i="71"/>
  <c r="GG87" i="71"/>
  <c r="E35" i="8"/>
  <c r="IF57" i="71"/>
  <c r="GG82" i="71"/>
  <c r="E30" i="8"/>
  <c r="IB57" i="71"/>
  <c r="GG77" i="71"/>
  <c r="E25" i="8"/>
  <c r="HX57" i="71"/>
  <c r="GG72" i="71"/>
  <c r="E20" i="8"/>
  <c r="HT57" i="71"/>
  <c r="GG67" i="71"/>
  <c r="E15" i="8"/>
  <c r="HP57" i="71"/>
  <c r="GF87" i="71"/>
  <c r="D35" i="8"/>
  <c r="HL57" i="71"/>
  <c r="GF82" i="71"/>
  <c r="D30" i="8"/>
  <c r="HH57" i="71"/>
  <c r="GF77" i="71"/>
  <c r="D25" i="8"/>
  <c r="HD57" i="71"/>
  <c r="GF72" i="71"/>
  <c r="D20" i="8"/>
  <c r="GZ57" i="71"/>
  <c r="GF67" i="71"/>
  <c r="D15" i="8"/>
  <c r="GV57" i="71"/>
  <c r="GE87" i="71"/>
  <c r="C35" i="8"/>
  <c r="GR57" i="71"/>
  <c r="GE82" i="71"/>
  <c r="C30" i="8"/>
  <c r="GN57" i="71"/>
  <c r="GE77" i="71"/>
  <c r="C25" i="8"/>
  <c r="GJ57" i="71"/>
  <c r="GE72" i="71"/>
  <c r="C20" i="8"/>
  <c r="GF57" i="71"/>
  <c r="GE67" i="71"/>
  <c r="C15" i="8"/>
  <c r="GB57" i="71"/>
  <c r="FX57" i="71"/>
  <c r="FT57" i="71"/>
  <c r="FP57" i="71"/>
  <c r="FL57" i="71"/>
  <c r="FH57" i="71"/>
  <c r="FD57" i="71"/>
  <c r="EZ57" i="71"/>
  <c r="EV57" i="71"/>
  <c r="ER57" i="71"/>
  <c r="EN57" i="71"/>
  <c r="EJ57" i="71"/>
  <c r="EF57" i="71"/>
  <c r="EB57" i="71"/>
  <c r="DX57" i="71"/>
  <c r="DT57" i="71"/>
  <c r="DP57" i="71"/>
  <c r="DL57" i="71"/>
  <c r="DB65" i="71"/>
  <c r="B43" i="7"/>
  <c r="DH57" i="71"/>
  <c r="DB64" i="71"/>
  <c r="B42" i="7"/>
  <c r="DD57" i="71"/>
  <c r="DB63" i="71"/>
  <c r="B41" i="7"/>
  <c r="CZ57" i="71"/>
  <c r="AW87" i="71"/>
  <c r="E35" i="7"/>
  <c r="CV57" i="71"/>
  <c r="AW83" i="71"/>
  <c r="E31" i="7"/>
  <c r="CR57" i="71"/>
  <c r="AW78" i="71"/>
  <c r="E26" i="7"/>
  <c r="CN57" i="71"/>
  <c r="AW73" i="71"/>
  <c r="E21" i="7"/>
  <c r="CJ57" i="71"/>
  <c r="AW68" i="71"/>
  <c r="E16" i="7"/>
  <c r="CF57" i="71"/>
  <c r="AV87" i="71"/>
  <c r="D35" i="7"/>
  <c r="CB57" i="71"/>
  <c r="AV83" i="71"/>
  <c r="D31" i="7"/>
  <c r="BX57" i="71"/>
  <c r="AV78" i="71"/>
  <c r="D26" i="7"/>
  <c r="BT57" i="71"/>
  <c r="AV73" i="71"/>
  <c r="D21" i="7"/>
  <c r="BP57" i="71"/>
  <c r="AV68" i="71"/>
  <c r="D16" i="7"/>
  <c r="BL57" i="71"/>
  <c r="BH57" i="71"/>
  <c r="AU83" i="71"/>
  <c r="C31" i="7"/>
  <c r="BD57" i="71"/>
  <c r="AU78" i="71"/>
  <c r="C26" i="7"/>
  <c r="AZ57" i="71"/>
  <c r="AU73" i="71"/>
  <c r="C21" i="7"/>
  <c r="AV57" i="71"/>
  <c r="AU68" i="71"/>
  <c r="C16" i="7"/>
  <c r="AR57" i="71"/>
  <c r="AN57" i="71"/>
  <c r="AJ57" i="71"/>
  <c r="AF57" i="71"/>
  <c r="AB57" i="71"/>
  <c r="X57" i="71"/>
  <c r="T57" i="71"/>
  <c r="P57" i="71"/>
  <c r="L57" i="71"/>
  <c r="H57" i="71"/>
  <c r="D57" i="71"/>
  <c r="AV75" i="71"/>
  <c r="D23" i="7"/>
  <c r="AV71" i="71"/>
  <c r="D19" i="7"/>
  <c r="AU87" i="71"/>
  <c r="C35" i="7"/>
  <c r="C57" i="71"/>
  <c r="A1" i="35"/>
  <c r="A1" i="34"/>
  <c r="A1" i="62"/>
  <c r="A1" i="61"/>
  <c r="A1" i="32"/>
  <c r="A1" i="31"/>
  <c r="A1" i="66"/>
  <c r="A1" i="29"/>
  <c r="A1" i="28"/>
  <c r="A1" i="27"/>
  <c r="A1" i="26"/>
  <c r="A1" i="65"/>
  <c r="A1" i="25"/>
  <c r="A1" i="24"/>
  <c r="A1" i="60"/>
  <c r="A1" i="59"/>
  <c r="A1" i="22"/>
  <c r="A1" i="21"/>
  <c r="A1" i="20"/>
  <c r="A1" i="19"/>
  <c r="A1" i="18"/>
  <c r="A1" i="16"/>
  <c r="A1" i="15"/>
  <c r="A1" i="14"/>
  <c r="A1" i="13"/>
  <c r="A1" i="64"/>
  <c r="A1" i="12"/>
  <c r="A1" i="58"/>
  <c r="A1" i="57"/>
  <c r="A1" i="55"/>
  <c r="A1" i="10"/>
  <c r="E397" i="73"/>
  <c r="ALW67" i="71"/>
  <c r="A48" i="21"/>
  <c r="ALW63" i="71"/>
  <c r="A44" i="21"/>
  <c r="ALY68" i="71"/>
  <c r="C49" i="21"/>
  <c r="ALY64" i="71"/>
  <c r="C45" i="21"/>
  <c r="ALX69" i="71"/>
  <c r="B50" i="21"/>
  <c r="ALW65" i="71"/>
  <c r="A46" i="21"/>
  <c r="ALX67" i="71"/>
  <c r="B48" i="21"/>
  <c r="ALW64" i="71"/>
  <c r="A45" i="21"/>
  <c r="ALY65" i="71"/>
  <c r="C46" i="21"/>
  <c r="ALX66" i="71"/>
  <c r="B47" i="21"/>
  <c r="ALW68" i="71"/>
  <c r="A49" i="21"/>
  <c r="ALY69" i="71"/>
  <c r="C50" i="21"/>
  <c r="ALX65" i="71"/>
  <c r="B46" i="21"/>
  <c r="ALX63" i="71"/>
  <c r="B44" i="21"/>
  <c r="ALY66" i="71"/>
  <c r="C47" i="21"/>
  <c r="ALW69" i="71"/>
  <c r="A50" i="21"/>
  <c r="ALY63" i="71"/>
  <c r="C44" i="21"/>
  <c r="ALX64" i="71"/>
  <c r="B45" i="21"/>
  <c r="ALW66" i="71"/>
  <c r="A47" i="21"/>
  <c r="ALY67" i="71"/>
  <c r="C48" i="21"/>
  <c r="ALX68" i="71"/>
  <c r="B49" i="21"/>
  <c r="AKZ65" i="71"/>
  <c r="B34" i="21"/>
  <c r="AKY67" i="71"/>
  <c r="A36" i="21"/>
  <c r="AKY65" i="71"/>
  <c r="A34" i="21"/>
  <c r="AKZ67" i="71"/>
  <c r="B36" i="21"/>
  <c r="AKY64" i="71"/>
  <c r="A33" i="21"/>
  <c r="ALA65" i="71"/>
  <c r="C34" i="21"/>
  <c r="AKZ66" i="71"/>
  <c r="B35" i="21"/>
  <c r="AKY68" i="71"/>
  <c r="A37" i="21"/>
  <c r="ALA69" i="71"/>
  <c r="C38" i="21"/>
  <c r="AKY63" i="71"/>
  <c r="A32" i="21"/>
  <c r="ALA68" i="71"/>
  <c r="C37" i="21"/>
  <c r="ALA64" i="71"/>
  <c r="C33" i="21"/>
  <c r="AKZ69" i="71"/>
  <c r="B38" i="21"/>
  <c r="AKZ63" i="71"/>
  <c r="B32" i="21"/>
  <c r="ALA66" i="71"/>
  <c r="C35" i="21"/>
  <c r="AKY69" i="71"/>
  <c r="A38" i="21"/>
  <c r="ALA63" i="71"/>
  <c r="C32" i="21"/>
  <c r="AKZ64" i="71"/>
  <c r="B33" i="21"/>
  <c r="AKY66" i="71"/>
  <c r="A35" i="21"/>
  <c r="ALA67" i="71"/>
  <c r="C36" i="21"/>
  <c r="AKZ68" i="71"/>
  <c r="B37" i="21"/>
  <c r="E409" i="73"/>
  <c r="F122" i="73"/>
  <c r="F57" i="73"/>
  <c r="F82" i="73"/>
  <c r="E389" i="73"/>
  <c r="ADH64" i="71"/>
  <c r="E12" i="16"/>
  <c r="ADG68" i="71"/>
  <c r="D16" i="16"/>
  <c r="ADE65" i="71"/>
  <c r="B13" i="16"/>
  <c r="ADF69" i="71"/>
  <c r="C17" i="16"/>
  <c r="ADF63" i="71"/>
  <c r="C11" i="16"/>
  <c r="ADI64" i="71"/>
  <c r="F12" i="16"/>
  <c r="ADG66" i="71"/>
  <c r="D14" i="16"/>
  <c r="ADI68" i="71"/>
  <c r="F16" i="16"/>
  <c r="ADE72" i="71"/>
  <c r="B20" i="16"/>
  <c r="ADI67" i="71"/>
  <c r="F15" i="16"/>
  <c r="ADG69" i="71"/>
  <c r="D17" i="16"/>
  <c r="ADE71" i="71"/>
  <c r="B19" i="16"/>
  <c r="ADH72" i="71"/>
  <c r="E20" i="16"/>
  <c r="ADI63" i="71"/>
  <c r="F11" i="16"/>
  <c r="ADG65" i="71"/>
  <c r="D13" i="16"/>
  <c r="ADE67" i="71"/>
  <c r="B15" i="16"/>
  <c r="ADE70" i="71"/>
  <c r="B18" i="16"/>
  <c r="ADH74" i="71"/>
  <c r="E22" i="16"/>
  <c r="ADF64" i="71"/>
  <c r="C12" i="16"/>
  <c r="ADI65" i="71"/>
  <c r="F13" i="16"/>
  <c r="ADH67" i="71"/>
  <c r="E15" i="16"/>
  <c r="ADI70" i="71"/>
  <c r="F18" i="16"/>
  <c r="ADH63" i="71"/>
  <c r="E11" i="16"/>
  <c r="ADG64" i="71"/>
  <c r="D12" i="16"/>
  <c r="ADF65" i="71"/>
  <c r="C13" i="16"/>
  <c r="ADE66" i="71"/>
  <c r="B14" i="16"/>
  <c r="ADI66" i="71"/>
  <c r="F14" i="16"/>
  <c r="ADE68" i="71"/>
  <c r="B16" i="16"/>
  <c r="ADH69" i="71"/>
  <c r="E17" i="16"/>
  <c r="ADF71" i="71"/>
  <c r="C19" i="16"/>
  <c r="ADI72" i="71"/>
  <c r="F20" i="16"/>
  <c r="ADG67" i="71"/>
  <c r="D15" i="16"/>
  <c r="ADF68" i="71"/>
  <c r="C16" i="16"/>
  <c r="ADE69" i="71"/>
  <c r="B17" i="16"/>
  <c r="ADI69" i="71"/>
  <c r="F17" i="16"/>
  <c r="ADH70" i="71"/>
  <c r="E18" i="16"/>
  <c r="ADG71" i="71"/>
  <c r="D19" i="16"/>
  <c r="ADF72" i="71"/>
  <c r="C20" i="16"/>
  <c r="ADH73" i="71"/>
  <c r="E21" i="16"/>
  <c r="ADE63" i="71"/>
  <c r="B11" i="16"/>
  <c r="ADF66" i="71"/>
  <c r="C14" i="16"/>
  <c r="ADH71" i="71"/>
  <c r="E19" i="16"/>
  <c r="ADG63" i="71"/>
  <c r="D11" i="16"/>
  <c r="ADH66" i="71"/>
  <c r="E14" i="16"/>
  <c r="ADG72" i="71"/>
  <c r="D20" i="16"/>
  <c r="ADE64" i="71"/>
  <c r="B12" i="16"/>
  <c r="ADH65" i="71"/>
  <c r="E13" i="16"/>
  <c r="ADF67" i="71"/>
  <c r="C15" i="16"/>
  <c r="ADG70" i="71"/>
  <c r="D18" i="16"/>
  <c r="ADH68" i="71"/>
  <c r="E16" i="16"/>
  <c r="ADF70" i="71"/>
  <c r="C18" i="16"/>
  <c r="ADI71" i="71"/>
  <c r="F19" i="16"/>
  <c r="AAM65" i="71"/>
  <c r="E13" i="15"/>
  <c r="AAN67" i="71"/>
  <c r="F15" i="15"/>
  <c r="AAJ70" i="71"/>
  <c r="B18" i="15"/>
  <c r="AAL72" i="71"/>
  <c r="D20" i="15"/>
  <c r="AAN65" i="71"/>
  <c r="F13" i="15"/>
  <c r="AAJ68" i="71"/>
  <c r="B16" i="15"/>
  <c r="AAL70" i="71"/>
  <c r="D18" i="15"/>
  <c r="AAM71" i="71"/>
  <c r="E19" i="15"/>
  <c r="AAO64" i="71"/>
  <c r="G12" i="15"/>
  <c r="AAJ66" i="71"/>
  <c r="B14" i="15"/>
  <c r="AAK67" i="71"/>
  <c r="C15" i="15"/>
  <c r="AAL68" i="71"/>
  <c r="D16" i="15"/>
  <c r="AAM69" i="71"/>
  <c r="E17" i="15"/>
  <c r="AAN71" i="71"/>
  <c r="F19" i="15"/>
  <c r="AAO72" i="71"/>
  <c r="G20" i="15"/>
  <c r="AAJ64" i="71"/>
  <c r="B12" i="15"/>
  <c r="AAK65" i="71"/>
  <c r="C13" i="15"/>
  <c r="AAL66" i="71"/>
  <c r="D14" i="15"/>
  <c r="AAM67" i="71"/>
  <c r="E15" i="15"/>
  <c r="AAN69" i="71"/>
  <c r="F17" i="15"/>
  <c r="AAO70" i="71"/>
  <c r="G18" i="15"/>
  <c r="AAJ72" i="71"/>
  <c r="B20" i="15"/>
  <c r="AAN74" i="71"/>
  <c r="F22" i="15"/>
  <c r="AAK64" i="71"/>
  <c r="C12" i="15"/>
  <c r="AAN64" i="71"/>
  <c r="F12" i="15"/>
  <c r="AAL65" i="71"/>
  <c r="D13" i="15"/>
  <c r="AAO65" i="71"/>
  <c r="G13" i="15"/>
  <c r="AAM66" i="71"/>
  <c r="E14" i="15"/>
  <c r="AAJ67" i="71"/>
  <c r="B15" i="15"/>
  <c r="AAK68" i="71"/>
  <c r="C16" i="15"/>
  <c r="AAN68" i="71"/>
  <c r="F16" i="15"/>
  <c r="AAL69" i="71"/>
  <c r="D17" i="15"/>
  <c r="AAO69" i="71"/>
  <c r="G17" i="15"/>
  <c r="AAM70" i="71"/>
  <c r="E18" i="15"/>
  <c r="AAJ71" i="71"/>
  <c r="B19" i="15"/>
  <c r="AAK72" i="71"/>
  <c r="C20" i="15"/>
  <c r="AAN72" i="71"/>
  <c r="F20" i="15"/>
  <c r="AAN75" i="71"/>
  <c r="F23" i="15"/>
  <c r="AAL64" i="71"/>
  <c r="D12" i="15"/>
  <c r="AAO68" i="71"/>
  <c r="G16" i="15"/>
  <c r="AAK71" i="71"/>
  <c r="C19" i="15"/>
  <c r="AAO66" i="71"/>
  <c r="G14" i="15"/>
  <c r="AAK69" i="71"/>
  <c r="C17" i="15"/>
  <c r="AAM64" i="71"/>
  <c r="E12" i="15"/>
  <c r="AAJ65" i="71"/>
  <c r="B13" i="15"/>
  <c r="AAK66" i="71"/>
  <c r="C14" i="15"/>
  <c r="AAN66" i="71"/>
  <c r="F14" i="15"/>
  <c r="AAL67" i="71"/>
  <c r="D15" i="15"/>
  <c r="AAO67" i="71"/>
  <c r="G15" i="15"/>
  <c r="AAM68" i="71"/>
  <c r="E16" i="15"/>
  <c r="AAJ69" i="71"/>
  <c r="B17" i="15"/>
  <c r="AAK70" i="71"/>
  <c r="C18" i="15"/>
  <c r="AAN70" i="71"/>
  <c r="F18" i="15"/>
  <c r="AAL71" i="71"/>
  <c r="D19" i="15"/>
  <c r="AAO71" i="71"/>
  <c r="G19" i="15"/>
  <c r="AAM72" i="71"/>
  <c r="E20" i="15"/>
  <c r="AAN73" i="71"/>
  <c r="F21" i="15"/>
  <c r="AAO63" i="71"/>
  <c r="G11" i="15"/>
  <c r="E476" i="73"/>
  <c r="AAJ63" i="71"/>
  <c r="B11" i="15"/>
  <c r="AAK63" i="71"/>
  <c r="C11" i="15"/>
  <c r="F99" i="73"/>
  <c r="F103" i="73"/>
  <c r="DS74" i="71"/>
  <c r="G60" i="7"/>
  <c r="F132" i="73"/>
  <c r="DO68" i="71"/>
  <c r="C54" i="7"/>
  <c r="DR69" i="71"/>
  <c r="F55" i="7"/>
  <c r="DP70" i="71"/>
  <c r="D56" i="7"/>
  <c r="DO72" i="71"/>
  <c r="C58" i="7"/>
  <c r="DP73" i="71"/>
  <c r="D59" i="7"/>
  <c r="DO67" i="71"/>
  <c r="C53" i="7"/>
  <c r="DR68" i="71"/>
  <c r="F54" i="7"/>
  <c r="DP69" i="71"/>
  <c r="D55" i="7"/>
  <c r="DO71" i="71"/>
  <c r="C57" i="7"/>
  <c r="DR72" i="71"/>
  <c r="F58" i="7"/>
  <c r="DR74" i="71"/>
  <c r="F60" i="7"/>
  <c r="F98" i="73"/>
  <c r="DS67" i="71"/>
  <c r="G53" i="7"/>
  <c r="DN68" i="71"/>
  <c r="B54" i="7"/>
  <c r="DQ68" i="71"/>
  <c r="E54" i="7"/>
  <c r="DS69" i="71"/>
  <c r="G55" i="7"/>
  <c r="DN70" i="71"/>
  <c r="B56" i="7"/>
  <c r="DQ70" i="71"/>
  <c r="E56" i="7"/>
  <c r="DS71" i="71"/>
  <c r="G57" i="7"/>
  <c r="DN72" i="71"/>
  <c r="B58" i="7"/>
  <c r="DQ72" i="71"/>
  <c r="E58" i="7"/>
  <c r="DQ73" i="71"/>
  <c r="E59" i="7"/>
  <c r="DQ74" i="71"/>
  <c r="E60" i="7"/>
  <c r="DR67" i="71"/>
  <c r="F53" i="7"/>
  <c r="DP68" i="71"/>
  <c r="D54" i="7"/>
  <c r="DO70" i="71"/>
  <c r="C56" i="7"/>
  <c r="DR71" i="71"/>
  <c r="F57" i="7"/>
  <c r="DP72" i="71"/>
  <c r="D58" i="7"/>
  <c r="DP74" i="71"/>
  <c r="D60" i="7"/>
  <c r="DP67" i="71"/>
  <c r="D53" i="7"/>
  <c r="DO69" i="71"/>
  <c r="C55" i="7"/>
  <c r="DR70" i="71"/>
  <c r="F56" i="7"/>
  <c r="DP71" i="71"/>
  <c r="D57" i="7"/>
  <c r="DR73" i="71"/>
  <c r="F59" i="7"/>
  <c r="DN67" i="71"/>
  <c r="B53" i="7"/>
  <c r="DQ67" i="71"/>
  <c r="E53" i="7"/>
  <c r="DS68" i="71"/>
  <c r="G54" i="7"/>
  <c r="DN69" i="71"/>
  <c r="B55" i="7"/>
  <c r="DQ69" i="71"/>
  <c r="E55" i="7"/>
  <c r="DS70" i="71"/>
  <c r="G56" i="7"/>
  <c r="DN71" i="71"/>
  <c r="B57" i="7"/>
  <c r="DQ71" i="71"/>
  <c r="E57" i="7"/>
  <c r="DS72" i="71"/>
  <c r="G58" i="7"/>
  <c r="DS73" i="71"/>
  <c r="G59" i="7"/>
  <c r="DO64" i="71"/>
  <c r="C50" i="7"/>
  <c r="DR65" i="71"/>
  <c r="F51" i="7"/>
  <c r="DP66" i="71"/>
  <c r="D52" i="7"/>
  <c r="DR64" i="71"/>
  <c r="F50" i="7"/>
  <c r="DO63" i="71"/>
  <c r="C49" i="7"/>
  <c r="DP65" i="71"/>
  <c r="D51" i="7"/>
  <c r="DS63" i="71"/>
  <c r="G49" i="7"/>
  <c r="DN64" i="71"/>
  <c r="B50" i="7"/>
  <c r="DQ64" i="71"/>
  <c r="E50" i="7"/>
  <c r="DS65" i="71"/>
  <c r="G51" i="7"/>
  <c r="DN66" i="71"/>
  <c r="B52" i="7"/>
  <c r="DQ66" i="71"/>
  <c r="E52" i="7"/>
  <c r="DR63" i="71"/>
  <c r="F49" i="7"/>
  <c r="DP64" i="71"/>
  <c r="D50" i="7"/>
  <c r="DO66" i="71"/>
  <c r="C52" i="7"/>
  <c r="DP63" i="71"/>
  <c r="D49" i="7"/>
  <c r="DO65" i="71"/>
  <c r="C51" i="7"/>
  <c r="DR66" i="71"/>
  <c r="F52" i="7"/>
  <c r="DN63" i="71"/>
  <c r="B49" i="7"/>
  <c r="DQ63" i="71"/>
  <c r="E49" i="7"/>
  <c r="DS64" i="71"/>
  <c r="G50" i="7"/>
  <c r="DN65" i="71"/>
  <c r="B51" i="7"/>
  <c r="DQ65" i="71"/>
  <c r="E51" i="7"/>
  <c r="DS66" i="71"/>
  <c r="G52" i="7"/>
  <c r="F124" i="73"/>
  <c r="E134" i="73"/>
  <c r="F133" i="73"/>
  <c r="E399" i="73"/>
  <c r="F102" i="73"/>
  <c r="F127" i="73"/>
  <c r="BJO73" i="71"/>
  <c r="G21" i="34"/>
  <c r="BJQ74" i="71"/>
  <c r="I22" i="34"/>
  <c r="BJS73" i="71"/>
  <c r="K21" i="34"/>
  <c r="BJM74" i="71"/>
  <c r="E22" i="34"/>
  <c r="BJM73" i="71"/>
  <c r="E21" i="34"/>
  <c r="BJO74" i="71"/>
  <c r="G22" i="34"/>
  <c r="BJK73" i="71"/>
  <c r="C21" i="34"/>
  <c r="BJQ73" i="71"/>
  <c r="I21" i="34"/>
  <c r="BJS74" i="71"/>
  <c r="K22" i="34"/>
  <c r="BJK74" i="71"/>
  <c r="C22" i="34"/>
  <c r="F100" i="73"/>
  <c r="E379" i="73"/>
  <c r="F112" i="73"/>
  <c r="BJR71" i="71"/>
  <c r="J19" i="34"/>
  <c r="BJM67" i="71"/>
  <c r="E15" i="34"/>
  <c r="BJN69" i="71"/>
  <c r="F17" i="34"/>
  <c r="BJS66" i="71"/>
  <c r="K14" i="34"/>
  <c r="BJR67" i="71"/>
  <c r="J15" i="34"/>
  <c r="BJP70" i="71"/>
  <c r="H18" i="34"/>
  <c r="BJN73" i="71"/>
  <c r="F21" i="34"/>
  <c r="BJK66" i="71"/>
  <c r="C14" i="34"/>
  <c r="BJS70" i="71"/>
  <c r="K18" i="34"/>
  <c r="BJN67" i="71"/>
  <c r="F15" i="34"/>
  <c r="BJR69" i="71"/>
  <c r="J17" i="34"/>
  <c r="BJL70" i="71"/>
  <c r="D18" i="34"/>
  <c r="BJP72" i="71"/>
  <c r="H20" i="34"/>
  <c r="BJT74" i="71"/>
  <c r="L22" i="34"/>
  <c r="BJM65" i="71"/>
  <c r="E13" i="34"/>
  <c r="BJQ67" i="71"/>
  <c r="I15" i="34"/>
  <c r="BJK68" i="71"/>
  <c r="C16" i="34"/>
  <c r="BJO70" i="71"/>
  <c r="G18" i="34"/>
  <c r="BJP67" i="71"/>
  <c r="H15" i="34"/>
  <c r="BJR68" i="71"/>
  <c r="J16" i="34"/>
  <c r="BJT69" i="71"/>
  <c r="L17" i="34"/>
  <c r="BJL69" i="71"/>
  <c r="D17" i="34"/>
  <c r="BJN70" i="71"/>
  <c r="F18" i="34"/>
  <c r="BJP71" i="71"/>
  <c r="H19" i="34"/>
  <c r="BJR72" i="71"/>
  <c r="J20" i="34"/>
  <c r="BJT73" i="71"/>
  <c r="L21" i="34"/>
  <c r="BJL73" i="71"/>
  <c r="D21" i="34"/>
  <c r="BJN74" i="71"/>
  <c r="F22" i="34"/>
  <c r="BJO65" i="71"/>
  <c r="G13" i="34"/>
  <c r="BJQ66" i="71"/>
  <c r="I14" i="34"/>
  <c r="BJS67" i="71"/>
  <c r="K15" i="34"/>
  <c r="BJK67" i="71"/>
  <c r="C15" i="34"/>
  <c r="BJM68" i="71"/>
  <c r="E16" i="34"/>
  <c r="BJO69" i="71"/>
  <c r="G17" i="34"/>
  <c r="BJQ70" i="71"/>
  <c r="I18" i="34"/>
  <c r="BJS71" i="71"/>
  <c r="K19" i="34"/>
  <c r="BJK71" i="71"/>
  <c r="C19" i="34"/>
  <c r="BJT68" i="71"/>
  <c r="L16" i="34"/>
  <c r="BJP74" i="71"/>
  <c r="H22" i="34"/>
  <c r="BJK70" i="71"/>
  <c r="C18" i="34"/>
  <c r="BJL72" i="71"/>
  <c r="D20" i="34"/>
  <c r="BJQ69" i="71"/>
  <c r="I17" i="34"/>
  <c r="BJL68" i="71"/>
  <c r="D16" i="34"/>
  <c r="BJT72" i="71"/>
  <c r="L20" i="34"/>
  <c r="BJQ65" i="71"/>
  <c r="I13" i="34"/>
  <c r="BJO68" i="71"/>
  <c r="G16" i="34"/>
  <c r="BJM71" i="71"/>
  <c r="E19" i="34"/>
  <c r="BJP68" i="71"/>
  <c r="H16" i="34"/>
  <c r="BJT70" i="71"/>
  <c r="L18" i="34"/>
  <c r="BJN71" i="71"/>
  <c r="F19" i="34"/>
  <c r="BJR73" i="71"/>
  <c r="J21" i="34"/>
  <c r="BJL74" i="71"/>
  <c r="D22" i="34"/>
  <c r="BJO66" i="71"/>
  <c r="G14" i="34"/>
  <c r="BJS68" i="71"/>
  <c r="K16" i="34"/>
  <c r="BJM69" i="71"/>
  <c r="E17" i="34"/>
  <c r="BJQ71" i="71"/>
  <c r="I19" i="34"/>
  <c r="BJT67" i="71"/>
  <c r="L15" i="34"/>
  <c r="BJL67" i="71"/>
  <c r="D15" i="34"/>
  <c r="BJN68" i="71"/>
  <c r="F16" i="34"/>
  <c r="BJP69" i="71"/>
  <c r="H17" i="34"/>
  <c r="BJR70" i="71"/>
  <c r="J18" i="34"/>
  <c r="BJT71" i="71"/>
  <c r="L19" i="34"/>
  <c r="BJL71" i="71"/>
  <c r="D19" i="34"/>
  <c r="BJN72" i="71"/>
  <c r="F20" i="34"/>
  <c r="BJP73" i="71"/>
  <c r="H21" i="34"/>
  <c r="BJR74" i="71"/>
  <c r="J22" i="34"/>
  <c r="BJS65" i="71"/>
  <c r="K13" i="34"/>
  <c r="BJK65" i="71"/>
  <c r="C13" i="34"/>
  <c r="BJM66" i="71"/>
  <c r="E14" i="34"/>
  <c r="BJO67" i="71"/>
  <c r="G15" i="34"/>
  <c r="BJQ68" i="71"/>
  <c r="I16" i="34"/>
  <c r="BJS69" i="71"/>
  <c r="K17" i="34"/>
  <c r="BJK69" i="71"/>
  <c r="C17" i="34"/>
  <c r="BJM70" i="71"/>
  <c r="E18" i="34"/>
  <c r="BJO71" i="71"/>
  <c r="G19" i="34"/>
  <c r="BJK64" i="71"/>
  <c r="C12" i="34"/>
  <c r="BJS64" i="71"/>
  <c r="K12" i="34"/>
  <c r="BJO64" i="71"/>
  <c r="G12" i="34"/>
  <c r="BJT66" i="71"/>
  <c r="L14" i="34"/>
  <c r="BJQ64" i="71"/>
  <c r="I12" i="34"/>
  <c r="BJT65" i="71"/>
  <c r="L13" i="34"/>
  <c r="BJL65" i="71"/>
  <c r="D13" i="34"/>
  <c r="BJN66" i="71"/>
  <c r="F14" i="34"/>
  <c r="BJP66" i="71"/>
  <c r="H14" i="34"/>
  <c r="BJN65" i="71"/>
  <c r="F13" i="34"/>
  <c r="BJR65" i="71"/>
  <c r="J13" i="34"/>
  <c r="BJL66" i="71"/>
  <c r="D14" i="34"/>
  <c r="BJM64" i="71"/>
  <c r="E12" i="34"/>
  <c r="BJP65" i="71"/>
  <c r="H13" i="34"/>
  <c r="BJR66" i="71"/>
  <c r="J14" i="34"/>
  <c r="BBM72" i="71"/>
  <c r="C20" i="28"/>
  <c r="BDA65" i="71"/>
  <c r="C13" i="66"/>
  <c r="BEE64" i="71"/>
  <c r="C12" i="31"/>
  <c r="BEF77" i="71"/>
  <c r="D25" i="31"/>
  <c r="BFY70" i="71"/>
  <c r="D39" i="31"/>
  <c r="BGA75" i="71"/>
  <c r="F44" i="31"/>
  <c r="BBM75" i="71"/>
  <c r="C23" i="28"/>
  <c r="BCR64" i="71"/>
  <c r="D12" i="29"/>
  <c r="BDC63" i="71"/>
  <c r="E11" i="66"/>
  <c r="BEE68" i="71"/>
  <c r="C16" i="31"/>
  <c r="BEE72" i="71"/>
  <c r="C20" i="31"/>
  <c r="BEE76" i="71"/>
  <c r="C24" i="31"/>
  <c r="BFX65" i="71"/>
  <c r="C34" i="31"/>
  <c r="BFX69" i="71"/>
  <c r="C38" i="31"/>
  <c r="BFY78" i="71"/>
  <c r="D47" i="31"/>
  <c r="BGB73" i="71"/>
  <c r="G42" i="31"/>
  <c r="BJQ63" i="71"/>
  <c r="I11" i="34"/>
  <c r="BBN71" i="71"/>
  <c r="D19" i="28"/>
  <c r="BBM73" i="71"/>
  <c r="C21" i="28"/>
  <c r="BCQ65" i="71"/>
  <c r="C13" i="29"/>
  <c r="BDA67" i="71"/>
  <c r="C15" i="66"/>
  <c r="BDB64" i="71"/>
  <c r="D12" i="66"/>
  <c r="BDD66" i="71"/>
  <c r="F14" i="66"/>
  <c r="BDU63" i="71"/>
  <c r="C21" i="66"/>
  <c r="BEE66" i="71"/>
  <c r="C14" i="31"/>
  <c r="BEG68" i="71"/>
  <c r="E16" i="31"/>
  <c r="BEE70" i="71"/>
  <c r="C18" i="31"/>
  <c r="BEG72" i="71"/>
  <c r="E20" i="31"/>
  <c r="BEE74" i="71"/>
  <c r="C22" i="31"/>
  <c r="BEG76" i="71"/>
  <c r="E24" i="31"/>
  <c r="BFY68" i="71"/>
  <c r="D37" i="31"/>
  <c r="BFZ65" i="71"/>
  <c r="E34" i="31"/>
  <c r="BFY72" i="71"/>
  <c r="D41" i="31"/>
  <c r="BFZ69" i="71"/>
  <c r="E38" i="31"/>
  <c r="BFY76" i="71"/>
  <c r="D45" i="31"/>
  <c r="BGA65" i="71"/>
  <c r="F34" i="31"/>
  <c r="BGB69" i="71"/>
  <c r="G38" i="31"/>
  <c r="BBM69" i="71"/>
  <c r="C17" i="28"/>
  <c r="BBN70" i="71"/>
  <c r="D18" i="28"/>
  <c r="BBM76" i="71"/>
  <c r="C24" i="28"/>
  <c r="BBN77" i="71"/>
  <c r="D25" i="28"/>
  <c r="BBN73" i="71"/>
  <c r="D21" i="28"/>
  <c r="BCQ64" i="71"/>
  <c r="C12" i="29"/>
  <c r="BCR65" i="71"/>
  <c r="D13" i="29"/>
  <c r="BDA66" i="71"/>
  <c r="C14" i="66"/>
  <c r="BDB67" i="71"/>
  <c r="D15" i="66"/>
  <c r="BDB63" i="71"/>
  <c r="D11" i="66"/>
  <c r="BDC64" i="71"/>
  <c r="E12" i="66"/>
  <c r="BDD65" i="71"/>
  <c r="F13" i="66"/>
  <c r="BDU66" i="71"/>
  <c r="C24" i="66"/>
  <c r="BDZ67" i="71"/>
  <c r="C35" i="66"/>
  <c r="BDZ63" i="71"/>
  <c r="C31" i="66"/>
  <c r="BEE65" i="71"/>
  <c r="C13" i="31"/>
  <c r="BEF66" i="71"/>
  <c r="D14" i="31"/>
  <c r="BEG67" i="71"/>
  <c r="E15" i="31"/>
  <c r="BEE73" i="71"/>
  <c r="C21" i="31"/>
  <c r="BEE69" i="71"/>
  <c r="C17" i="31"/>
  <c r="BEF70" i="71"/>
  <c r="D18" i="31"/>
  <c r="BEG71" i="71"/>
  <c r="E19" i="31"/>
  <c r="BEE77" i="71"/>
  <c r="C25" i="31"/>
  <c r="BEF78" i="71"/>
  <c r="D26" i="31"/>
  <c r="BEF74" i="71"/>
  <c r="D22" i="31"/>
  <c r="BEG75" i="71"/>
  <c r="E23" i="31"/>
  <c r="BFX66" i="71"/>
  <c r="C35" i="31"/>
  <c r="BFY67" i="71"/>
  <c r="D36" i="31"/>
  <c r="BFZ68" i="71"/>
  <c r="E37" i="31"/>
  <c r="BFZ64" i="71"/>
  <c r="E33" i="31"/>
  <c r="BFX70" i="71"/>
  <c r="C39" i="31"/>
  <c r="BFY71" i="71"/>
  <c r="D40" i="31"/>
  <c r="BFZ72" i="71"/>
  <c r="E41" i="31"/>
  <c r="BFX78" i="71"/>
  <c r="C47" i="31"/>
  <c r="BFX74" i="71"/>
  <c r="C43" i="31"/>
  <c r="BFY75" i="71"/>
  <c r="D44" i="31"/>
  <c r="BFZ76" i="71"/>
  <c r="E45" i="31"/>
  <c r="BGB68" i="71"/>
  <c r="G37" i="31"/>
  <c r="BGA70" i="71"/>
  <c r="F39" i="31"/>
  <c r="BGA77" i="71"/>
  <c r="F46" i="31"/>
  <c r="BGB74" i="71"/>
  <c r="G43" i="31"/>
  <c r="BGA68" i="71"/>
  <c r="F37" i="31"/>
  <c r="BGA64" i="71"/>
  <c r="F33" i="31"/>
  <c r="BGB65" i="71"/>
  <c r="G34" i="31"/>
  <c r="BGA71" i="71"/>
  <c r="F40" i="31"/>
  <c r="BGB72" i="71"/>
  <c r="G41" i="31"/>
  <c r="BGA78" i="71"/>
  <c r="F47" i="31"/>
  <c r="BGA74" i="71"/>
  <c r="F43" i="31"/>
  <c r="BGB75" i="71"/>
  <c r="G44" i="31"/>
  <c r="BJO63" i="71"/>
  <c r="G11" i="34"/>
  <c r="BBN76" i="71"/>
  <c r="D24" i="28"/>
  <c r="BDD64" i="71"/>
  <c r="F12" i="66"/>
  <c r="BEF73" i="71"/>
  <c r="D21" i="31"/>
  <c r="BFY66" i="71"/>
  <c r="D35" i="31"/>
  <c r="BFY74" i="71"/>
  <c r="D43" i="31"/>
  <c r="BBN69" i="71"/>
  <c r="D17" i="28"/>
  <c r="BCQ63" i="71"/>
  <c r="C11" i="29"/>
  <c r="BDC67" i="71"/>
  <c r="E15" i="66"/>
  <c r="BDZ66" i="71"/>
  <c r="C34" i="66"/>
  <c r="BEG66" i="71"/>
  <c r="E14" i="31"/>
  <c r="BEG70" i="71"/>
  <c r="E18" i="31"/>
  <c r="BEG74" i="71"/>
  <c r="E22" i="31"/>
  <c r="BFX73" i="71"/>
  <c r="C42" i="31"/>
  <c r="BFX77" i="71"/>
  <c r="C46" i="31"/>
  <c r="BGB66" i="71"/>
  <c r="G35" i="31"/>
  <c r="BBM68" i="71"/>
  <c r="C16" i="28"/>
  <c r="BCQ67" i="71"/>
  <c r="C15" i="29"/>
  <c r="BDB66" i="71"/>
  <c r="D14" i="66"/>
  <c r="BDU65" i="71"/>
  <c r="C23" i="66"/>
  <c r="BEF65" i="71"/>
  <c r="D13" i="31"/>
  <c r="BEF69" i="71"/>
  <c r="D17" i="31"/>
  <c r="BEG78" i="71"/>
  <c r="E26" i="31"/>
  <c r="BFZ67" i="71"/>
  <c r="E36" i="31"/>
  <c r="BFZ71" i="71"/>
  <c r="E40" i="31"/>
  <c r="BFZ74" i="71"/>
  <c r="E43" i="31"/>
  <c r="BBM70" i="71"/>
  <c r="C18" i="28"/>
  <c r="BBM77" i="71"/>
  <c r="C25" i="28"/>
  <c r="BBN74" i="71"/>
  <c r="D22" i="28"/>
  <c r="BCR66" i="71"/>
  <c r="D14" i="29"/>
  <c r="BDA63" i="71"/>
  <c r="C11" i="66"/>
  <c r="BDC65" i="71"/>
  <c r="E13" i="66"/>
  <c r="BDU67" i="71"/>
  <c r="C25" i="66"/>
  <c r="BDZ64" i="71"/>
  <c r="C32" i="66"/>
  <c r="BEF67" i="71"/>
  <c r="D15" i="31"/>
  <c r="BEG64" i="71"/>
  <c r="E12" i="31"/>
  <c r="BEF71" i="71"/>
  <c r="D19" i="31"/>
  <c r="BEE78" i="71"/>
  <c r="C26" i="31"/>
  <c r="BEF75" i="71"/>
  <c r="D23" i="31"/>
  <c r="BFX67" i="71"/>
  <c r="C36" i="31"/>
  <c r="BFY64" i="71"/>
  <c r="D33" i="31"/>
  <c r="BFX71" i="71"/>
  <c r="C40" i="31"/>
  <c r="BFZ73" i="71"/>
  <c r="E42" i="31"/>
  <c r="BFX75" i="71"/>
  <c r="C44" i="31"/>
  <c r="BFZ77" i="71"/>
  <c r="E46" i="31"/>
  <c r="BGA72" i="71"/>
  <c r="F41" i="31"/>
  <c r="BGB76" i="71"/>
  <c r="G45" i="31"/>
  <c r="BBM71" i="71"/>
  <c r="C19" i="28"/>
  <c r="BBN72" i="71"/>
  <c r="D20" i="28"/>
  <c r="BBN68" i="71"/>
  <c r="D16" i="28"/>
  <c r="BBM74" i="71"/>
  <c r="C22" i="28"/>
  <c r="BBN75" i="71"/>
  <c r="D23" i="28"/>
  <c r="BCQ66" i="71"/>
  <c r="C14" i="29"/>
  <c r="BCR67" i="71"/>
  <c r="D15" i="29"/>
  <c r="BCR63" i="71"/>
  <c r="D11" i="29"/>
  <c r="BDA64" i="71"/>
  <c r="C12" i="66"/>
  <c r="BDB65" i="71"/>
  <c r="D13" i="66"/>
  <c r="BDC66" i="71"/>
  <c r="E14" i="66"/>
  <c r="BDD67" i="71"/>
  <c r="F15" i="66"/>
  <c r="BDD63" i="71"/>
  <c r="F11" i="66"/>
  <c r="BDU64" i="71"/>
  <c r="C22" i="66"/>
  <c r="BDZ65" i="71"/>
  <c r="C33" i="66"/>
  <c r="BEE67" i="71"/>
  <c r="C15" i="31"/>
  <c r="BEF68" i="71"/>
  <c r="D16" i="31"/>
  <c r="BEF64" i="71"/>
  <c r="D12" i="31"/>
  <c r="BEG65" i="71"/>
  <c r="E13" i="31"/>
  <c r="BEE71" i="71"/>
  <c r="C19" i="31"/>
  <c r="BEF72" i="71"/>
  <c r="D20" i="31"/>
  <c r="BEG73" i="71"/>
  <c r="E21" i="31"/>
  <c r="BEG69" i="71"/>
  <c r="E17" i="31"/>
  <c r="BEE75" i="71"/>
  <c r="C23" i="31"/>
  <c r="BEF76" i="71"/>
  <c r="D24" i="31"/>
  <c r="BEG77" i="71"/>
  <c r="E25" i="31"/>
  <c r="BFX68" i="71"/>
  <c r="C37" i="31"/>
  <c r="BFX64" i="71"/>
  <c r="C33" i="31"/>
  <c r="BFY65" i="71"/>
  <c r="D34" i="31"/>
  <c r="BFZ66" i="71"/>
  <c r="E35" i="31"/>
  <c r="BFX72" i="71"/>
  <c r="C41" i="31"/>
  <c r="BFY73" i="71"/>
  <c r="D42" i="31"/>
  <c r="BFY69" i="71"/>
  <c r="D38" i="31"/>
  <c r="BFZ70" i="71"/>
  <c r="E39" i="31"/>
  <c r="BFX76" i="71"/>
  <c r="C45" i="31"/>
  <c r="BFY77" i="71"/>
  <c r="D46" i="31"/>
  <c r="BFZ78" i="71"/>
  <c r="E47" i="31"/>
  <c r="BGA67" i="71"/>
  <c r="F36" i="31"/>
  <c r="BGB64" i="71"/>
  <c r="G33" i="31"/>
  <c r="BGB71" i="71"/>
  <c r="G40" i="31"/>
  <c r="BGB78" i="71"/>
  <c r="G47" i="31"/>
  <c r="BJM63" i="71"/>
  <c r="E11" i="34"/>
  <c r="BFZ75" i="71"/>
  <c r="E44" i="31"/>
  <c r="BGA66" i="71"/>
  <c r="F35" i="31"/>
  <c r="BGB67" i="71"/>
  <c r="G36" i="31"/>
  <c r="BGA73" i="71"/>
  <c r="F42" i="31"/>
  <c r="BGA69" i="71"/>
  <c r="F38" i="31"/>
  <c r="BGB70" i="71"/>
  <c r="G39" i="31"/>
  <c r="BGA76" i="71"/>
  <c r="F45" i="31"/>
  <c r="BGB77" i="71"/>
  <c r="G46" i="31"/>
  <c r="BJS63" i="71"/>
  <c r="K11" i="34"/>
  <c r="BJK63" i="71"/>
  <c r="C11" i="34"/>
  <c r="BBN66" i="71"/>
  <c r="D14" i="28"/>
  <c r="BBM67" i="71"/>
  <c r="C15" i="28"/>
  <c r="BBN64" i="71"/>
  <c r="D12" i="28"/>
  <c r="BBM66" i="71"/>
  <c r="C14" i="28"/>
  <c r="BBN67" i="71"/>
  <c r="D15" i="28"/>
  <c r="BBN63" i="71"/>
  <c r="D11" i="28"/>
  <c r="BBM65" i="71"/>
  <c r="C13" i="28"/>
  <c r="BBM63" i="71"/>
  <c r="C11" i="28"/>
  <c r="BBM64" i="71"/>
  <c r="C12" i="28"/>
  <c r="BBN65" i="71"/>
  <c r="D13" i="28"/>
  <c r="E382" i="73"/>
  <c r="E481" i="73"/>
  <c r="F54" i="73"/>
  <c r="F84" i="73"/>
  <c r="E392" i="73"/>
  <c r="E487" i="73"/>
  <c r="G27" i="75"/>
  <c r="C27" i="75"/>
  <c r="J27" i="75"/>
  <c r="E467" i="73"/>
  <c r="I27" i="75"/>
  <c r="E466" i="73"/>
  <c r="L27" i="75"/>
  <c r="D27" i="75"/>
  <c r="J28" i="75"/>
  <c r="E472" i="73"/>
  <c r="G28" i="75"/>
  <c r="C28" i="75"/>
  <c r="N26" i="75"/>
  <c r="E460" i="73"/>
  <c r="M26" i="75"/>
  <c r="K26" i="75"/>
  <c r="E26" i="75"/>
  <c r="N28" i="75"/>
  <c r="E470" i="73"/>
  <c r="M28" i="75"/>
  <c r="K28" i="75"/>
  <c r="E28" i="75"/>
  <c r="L26" i="75"/>
  <c r="D26" i="75"/>
  <c r="I26" i="75"/>
  <c r="E461" i="73"/>
  <c r="L28" i="75"/>
  <c r="D28" i="75"/>
  <c r="I28" i="75"/>
  <c r="E471" i="73"/>
  <c r="E383" i="73"/>
  <c r="E393" i="73"/>
  <c r="E403" i="73"/>
  <c r="J26" i="75"/>
  <c r="E462" i="73"/>
  <c r="G26" i="75"/>
  <c r="C26" i="75"/>
  <c r="E482" i="73"/>
  <c r="E380" i="73"/>
  <c r="E390" i="73"/>
  <c r="E400" i="73"/>
  <c r="E410" i="73"/>
  <c r="E477" i="73"/>
  <c r="M27" i="75"/>
  <c r="K27" i="75"/>
  <c r="E27" i="75"/>
  <c r="N27" i="75"/>
  <c r="E465" i="73"/>
  <c r="H26" i="75"/>
  <c r="B26" i="75"/>
  <c r="E463" i="73"/>
  <c r="E468" i="73"/>
  <c r="H27" i="75"/>
  <c r="B27" i="75"/>
  <c r="H28" i="75"/>
  <c r="B28" i="75"/>
  <c r="E473" i="73"/>
  <c r="E378" i="73"/>
  <c r="E388" i="73"/>
  <c r="E398" i="73"/>
  <c r="E408" i="73"/>
  <c r="E385" i="73"/>
  <c r="E395" i="73"/>
  <c r="E405" i="73"/>
  <c r="D49" i="74"/>
  <c r="F52" i="74"/>
  <c r="G354" i="73"/>
  <c r="D52" i="74"/>
  <c r="E353" i="73"/>
  <c r="H347" i="73"/>
  <c r="H355" i="73"/>
  <c r="H362" i="73"/>
  <c r="H372" i="73"/>
  <c r="D55" i="72"/>
  <c r="H341" i="73"/>
  <c r="H349" i="73"/>
  <c r="H353" i="73"/>
  <c r="H360" i="73"/>
  <c r="H370" i="73"/>
  <c r="H342" i="73"/>
  <c r="D58" i="72"/>
  <c r="H346" i="73"/>
  <c r="H350" i="73"/>
  <c r="H361" i="73"/>
  <c r="H354" i="73"/>
  <c r="H366" i="73"/>
  <c r="H371" i="73"/>
  <c r="H343" i="73"/>
  <c r="E355" i="73"/>
  <c r="G355" i="73"/>
  <c r="H367" i="73"/>
  <c r="D50" i="74"/>
  <c r="H345" i="73"/>
  <c r="G353" i="73"/>
  <c r="H365" i="73"/>
  <c r="H344" i="73"/>
  <c r="H348" i="73"/>
  <c r="H359" i="73"/>
  <c r="H352" i="73"/>
  <c r="H364" i="73"/>
  <c r="H369" i="73"/>
  <c r="H328" i="73"/>
  <c r="F119" i="73"/>
  <c r="F104" i="73"/>
  <c r="F114" i="73"/>
  <c r="H327" i="73"/>
  <c r="H334" i="73"/>
  <c r="H324" i="73"/>
  <c r="H331" i="73"/>
  <c r="H338" i="73"/>
  <c r="H325" i="73"/>
  <c r="H332" i="73"/>
  <c r="H339" i="73"/>
  <c r="H330" i="73"/>
  <c r="H337" i="73"/>
  <c r="H326" i="73"/>
  <c r="H333" i="73"/>
  <c r="H336" i="73"/>
  <c r="H340" i="73"/>
  <c r="H322" i="73"/>
  <c r="F69" i="73"/>
  <c r="F105" i="73"/>
  <c r="F135" i="73"/>
  <c r="H317" i="73"/>
  <c r="H310" i="73"/>
  <c r="H320" i="73"/>
  <c r="H306" i="73"/>
  <c r="H311" i="73"/>
  <c r="H316" i="73"/>
  <c r="H321" i="73"/>
  <c r="H312" i="73"/>
  <c r="H307" i="73"/>
  <c r="H305" i="73"/>
  <c r="H315" i="73"/>
  <c r="H304" i="73"/>
  <c r="H309" i="73"/>
  <c r="H314" i="73"/>
  <c r="H319" i="73"/>
  <c r="XC67" i="71"/>
  <c r="D15" i="14"/>
  <c r="XC75" i="71"/>
  <c r="D23" i="14"/>
  <c r="XC83" i="71"/>
  <c r="D31" i="14"/>
  <c r="XE66" i="71"/>
  <c r="F14" i="14"/>
  <c r="XC72" i="71"/>
  <c r="D20" i="14"/>
  <c r="XC80" i="71"/>
  <c r="D28" i="14"/>
  <c r="XC88" i="71"/>
  <c r="D36" i="14"/>
  <c r="XE67" i="71"/>
  <c r="F15" i="14"/>
  <c r="XE75" i="71"/>
  <c r="F23" i="14"/>
  <c r="XE83" i="71"/>
  <c r="F31" i="14"/>
  <c r="XE91" i="71"/>
  <c r="F39" i="14"/>
  <c r="XC66" i="71"/>
  <c r="D14" i="14"/>
  <c r="E273" i="73"/>
  <c r="XC74" i="71"/>
  <c r="D22" i="14"/>
  <c r="XC82" i="71"/>
  <c r="D30" i="14"/>
  <c r="XC90" i="71"/>
  <c r="D38" i="14"/>
  <c r="XE69" i="71"/>
  <c r="F17" i="14"/>
  <c r="XE77" i="71"/>
  <c r="F25" i="14"/>
  <c r="XE85" i="71"/>
  <c r="F33" i="14"/>
  <c r="XE93" i="71"/>
  <c r="F41" i="14"/>
  <c r="XC71" i="71"/>
  <c r="D19" i="14"/>
  <c r="XC79" i="71"/>
  <c r="D27" i="14"/>
  <c r="XC87" i="71"/>
  <c r="D35" i="14"/>
  <c r="XC91" i="71"/>
  <c r="D39" i="14"/>
  <c r="XE70" i="71"/>
  <c r="F18" i="14"/>
  <c r="XE74" i="71"/>
  <c r="F22" i="14"/>
  <c r="XE78" i="71"/>
  <c r="F26" i="14"/>
  <c r="XE82" i="71"/>
  <c r="F30" i="14"/>
  <c r="XE86" i="71"/>
  <c r="F34" i="14"/>
  <c r="XE90" i="71"/>
  <c r="F38" i="14"/>
  <c r="XC68" i="71"/>
  <c r="D16" i="14"/>
  <c r="XC76" i="71"/>
  <c r="D24" i="14"/>
  <c r="XC84" i="71"/>
  <c r="D32" i="14"/>
  <c r="XC92" i="71"/>
  <c r="D40" i="14"/>
  <c r="XE71" i="71"/>
  <c r="F19" i="14"/>
  <c r="XE79" i="71"/>
  <c r="F27" i="14"/>
  <c r="XE87" i="71"/>
  <c r="F35" i="14"/>
  <c r="XC70" i="71"/>
  <c r="D18" i="14"/>
  <c r="XC78" i="71"/>
  <c r="D26" i="14"/>
  <c r="XC86" i="71"/>
  <c r="D34" i="14"/>
  <c r="XE65" i="71"/>
  <c r="F13" i="14"/>
  <c r="XE73" i="71"/>
  <c r="F21" i="14"/>
  <c r="XE81" i="71"/>
  <c r="F29" i="14"/>
  <c r="XE89" i="71"/>
  <c r="F37" i="14"/>
  <c r="XC65" i="71"/>
  <c r="D13" i="14"/>
  <c r="XC69" i="71"/>
  <c r="D17" i="14"/>
  <c r="XC73" i="71"/>
  <c r="D21" i="14"/>
  <c r="XC77" i="71"/>
  <c r="D25" i="14"/>
  <c r="XC81" i="71"/>
  <c r="D29" i="14"/>
  <c r="XC85" i="71"/>
  <c r="D33" i="14"/>
  <c r="XC89" i="71"/>
  <c r="D37" i="14"/>
  <c r="XC93" i="71"/>
  <c r="D41" i="14"/>
  <c r="XE68" i="71"/>
  <c r="F16" i="14"/>
  <c r="XE72" i="71"/>
  <c r="F20" i="14"/>
  <c r="XE76" i="71"/>
  <c r="F24" i="14"/>
  <c r="XE80" i="71"/>
  <c r="F28" i="14"/>
  <c r="XE84" i="71"/>
  <c r="F32" i="14"/>
  <c r="XE88" i="71"/>
  <c r="F36" i="14"/>
  <c r="XE92" i="71"/>
  <c r="F40" i="14"/>
  <c r="E18" i="74"/>
  <c r="F134" i="73"/>
  <c r="E42" i="73"/>
  <c r="F59" i="73"/>
  <c r="F74" i="73"/>
  <c r="F79" i="73"/>
  <c r="SK69" i="71"/>
  <c r="J17" i="12"/>
  <c r="SK79" i="71"/>
  <c r="J27" i="12"/>
  <c r="SL74" i="71"/>
  <c r="K22" i="12"/>
  <c r="SE66" i="71"/>
  <c r="D14" i="12"/>
  <c r="SE76" i="71"/>
  <c r="D24" i="12"/>
  <c r="SF71" i="71"/>
  <c r="E19" i="12"/>
  <c r="SG66" i="71"/>
  <c r="F14" i="12"/>
  <c r="SG76" i="71"/>
  <c r="F24" i="12"/>
  <c r="SH71" i="71"/>
  <c r="G19" i="12"/>
  <c r="SI66" i="71"/>
  <c r="H14" i="12"/>
  <c r="SI76" i="71"/>
  <c r="H24" i="12"/>
  <c r="SJ71" i="71"/>
  <c r="I19" i="12"/>
  <c r="SK66" i="71"/>
  <c r="J14" i="12"/>
  <c r="SK76" i="71"/>
  <c r="J24" i="12"/>
  <c r="SL71" i="71"/>
  <c r="K19" i="12"/>
  <c r="SE68" i="71"/>
  <c r="D16" i="12"/>
  <c r="SE78" i="71"/>
  <c r="D26" i="12"/>
  <c r="SF73" i="71"/>
  <c r="E21" i="12"/>
  <c r="SG68" i="71"/>
  <c r="F16" i="12"/>
  <c r="SG78" i="71"/>
  <c r="F26" i="12"/>
  <c r="SH73" i="71"/>
  <c r="G21" i="12"/>
  <c r="SI68" i="71"/>
  <c r="H16" i="12"/>
  <c r="SI78" i="71"/>
  <c r="H26" i="12"/>
  <c r="SJ73" i="71"/>
  <c r="I21" i="12"/>
  <c r="SK68" i="71"/>
  <c r="J16" i="12"/>
  <c r="SK78" i="71"/>
  <c r="J26" i="12"/>
  <c r="SL73" i="71"/>
  <c r="K21" i="12"/>
  <c r="E44" i="73"/>
  <c r="H175" i="73"/>
  <c r="SE69" i="71"/>
  <c r="D17" i="12"/>
  <c r="SE74" i="71"/>
  <c r="D22" i="12"/>
  <c r="SE79" i="71"/>
  <c r="D27" i="12"/>
  <c r="SF69" i="71"/>
  <c r="E17" i="12"/>
  <c r="SF74" i="71"/>
  <c r="E22" i="12"/>
  <c r="SF79" i="71"/>
  <c r="E27" i="12"/>
  <c r="SG69" i="71"/>
  <c r="F17" i="12"/>
  <c r="SG74" i="71"/>
  <c r="F22" i="12"/>
  <c r="SG79" i="71"/>
  <c r="F27" i="12"/>
  <c r="SH69" i="71"/>
  <c r="G17" i="12"/>
  <c r="SH74" i="71"/>
  <c r="G22" i="12"/>
  <c r="SH79" i="71"/>
  <c r="G27" i="12"/>
  <c r="SI69" i="71"/>
  <c r="H17" i="12"/>
  <c r="SI74" i="71"/>
  <c r="H22" i="12"/>
  <c r="SI79" i="71"/>
  <c r="H27" i="12"/>
  <c r="SJ69" i="71"/>
  <c r="I17" i="12"/>
  <c r="SJ74" i="71"/>
  <c r="I22" i="12"/>
  <c r="SJ79" i="71"/>
  <c r="I27" i="12"/>
  <c r="SK74" i="71"/>
  <c r="J22" i="12"/>
  <c r="SL69" i="71"/>
  <c r="K17" i="12"/>
  <c r="SL79" i="71"/>
  <c r="K27" i="12"/>
  <c r="H172" i="73"/>
  <c r="SE71" i="71"/>
  <c r="D19" i="12"/>
  <c r="SF66" i="71"/>
  <c r="E14" i="12"/>
  <c r="SF76" i="71"/>
  <c r="E24" i="12"/>
  <c r="SG71" i="71"/>
  <c r="F19" i="12"/>
  <c r="SH66" i="71"/>
  <c r="G14" i="12"/>
  <c r="SH76" i="71"/>
  <c r="G24" i="12"/>
  <c r="SI71" i="71"/>
  <c r="H19" i="12"/>
  <c r="SJ66" i="71"/>
  <c r="I14" i="12"/>
  <c r="SJ76" i="71"/>
  <c r="I24" i="12"/>
  <c r="SK71" i="71"/>
  <c r="J19" i="12"/>
  <c r="SL66" i="71"/>
  <c r="K14" i="12"/>
  <c r="SL76" i="71"/>
  <c r="K24" i="12"/>
  <c r="H174" i="73"/>
  <c r="SE73" i="71"/>
  <c r="D21" i="12"/>
  <c r="SF68" i="71"/>
  <c r="E16" i="12"/>
  <c r="SF78" i="71"/>
  <c r="E26" i="12"/>
  <c r="SG73" i="71"/>
  <c r="F21" i="12"/>
  <c r="SH68" i="71"/>
  <c r="G16" i="12"/>
  <c r="SH78" i="71"/>
  <c r="G26" i="12"/>
  <c r="SI73" i="71"/>
  <c r="H21" i="12"/>
  <c r="SJ68" i="71"/>
  <c r="I16" i="12"/>
  <c r="SJ78" i="71"/>
  <c r="I26" i="12"/>
  <c r="SK73" i="71"/>
  <c r="J21" i="12"/>
  <c r="SL68" i="71"/>
  <c r="K16" i="12"/>
  <c r="SL78" i="71"/>
  <c r="K26" i="12"/>
  <c r="H173" i="73"/>
  <c r="SE67" i="71"/>
  <c r="D15" i="12"/>
  <c r="SE72" i="71"/>
  <c r="D20" i="12"/>
  <c r="SE77" i="71"/>
  <c r="D25" i="12"/>
  <c r="SF67" i="71"/>
  <c r="E15" i="12"/>
  <c r="SF72" i="71"/>
  <c r="E20" i="12"/>
  <c r="SF77" i="71"/>
  <c r="E25" i="12"/>
  <c r="SG67" i="71"/>
  <c r="F15" i="12"/>
  <c r="SG72" i="71"/>
  <c r="F20" i="12"/>
  <c r="SG77" i="71"/>
  <c r="F25" i="12"/>
  <c r="SH67" i="71"/>
  <c r="G15" i="12"/>
  <c r="SH72" i="71"/>
  <c r="G20" i="12"/>
  <c r="SH77" i="71"/>
  <c r="G25" i="12"/>
  <c r="SI67" i="71"/>
  <c r="H15" i="12"/>
  <c r="SI72" i="71"/>
  <c r="H20" i="12"/>
  <c r="SI77" i="71"/>
  <c r="H25" i="12"/>
  <c r="SJ67" i="71"/>
  <c r="I15" i="12"/>
  <c r="SJ72" i="71"/>
  <c r="I20" i="12"/>
  <c r="SJ77" i="71"/>
  <c r="I25" i="12"/>
  <c r="SK67" i="71"/>
  <c r="J15" i="12"/>
  <c r="SK72" i="71"/>
  <c r="J20" i="12"/>
  <c r="SK77" i="71"/>
  <c r="J25" i="12"/>
  <c r="SL67" i="71"/>
  <c r="K15" i="12"/>
  <c r="SL72" i="71"/>
  <c r="K20" i="12"/>
  <c r="SL77" i="71"/>
  <c r="K25" i="12"/>
  <c r="D40" i="74"/>
  <c r="H145" i="73"/>
  <c r="H159" i="73"/>
  <c r="F40" i="74"/>
  <c r="H146" i="73"/>
  <c r="F72" i="73"/>
  <c r="H155" i="73"/>
  <c r="H162" i="73"/>
  <c r="D38" i="74"/>
  <c r="F41" i="74"/>
  <c r="H143" i="73"/>
  <c r="G49" i="74"/>
  <c r="H150" i="73"/>
  <c r="H157" i="73"/>
  <c r="H164" i="73"/>
  <c r="D39" i="74"/>
  <c r="F38" i="74"/>
  <c r="H137" i="73"/>
  <c r="G41" i="74"/>
  <c r="H141" i="73"/>
  <c r="H144" i="73"/>
  <c r="H151" i="73"/>
  <c r="G50" i="74"/>
  <c r="H158" i="73"/>
  <c r="H161" i="73"/>
  <c r="H165" i="73"/>
  <c r="G38" i="74"/>
  <c r="H138" i="73"/>
  <c r="G51" i="74"/>
  <c r="H152" i="73"/>
  <c r="G40" i="74"/>
  <c r="H140" i="73"/>
  <c r="H147" i="73"/>
  <c r="D41" i="74"/>
  <c r="G39" i="74"/>
  <c r="H139" i="73"/>
  <c r="H149" i="73"/>
  <c r="G48" i="74"/>
  <c r="H153" i="73"/>
  <c r="G52" i="74"/>
  <c r="H156" i="73"/>
  <c r="H163" i="73"/>
  <c r="F95" i="73"/>
  <c r="F94" i="73"/>
  <c r="F129" i="73"/>
  <c r="F113" i="73"/>
  <c r="F118" i="73"/>
  <c r="F123" i="73"/>
  <c r="F128" i="73"/>
  <c r="F108" i="73"/>
  <c r="F88" i="73"/>
  <c r="F109" i="73"/>
  <c r="F89" i="73"/>
  <c r="F110" i="73"/>
  <c r="F90" i="73"/>
  <c r="F115" i="73"/>
  <c r="F120" i="73"/>
  <c r="F125" i="73"/>
  <c r="F130" i="73"/>
  <c r="F107" i="73"/>
  <c r="F87" i="73"/>
  <c r="F55" i="73"/>
  <c r="F75" i="73"/>
  <c r="F85" i="73"/>
  <c r="E43" i="73"/>
  <c r="F48" i="73"/>
  <c r="F58" i="73"/>
  <c r="F68" i="73"/>
  <c r="F78" i="73"/>
  <c r="F65" i="73"/>
  <c r="F45" i="73"/>
  <c r="E45" i="73"/>
  <c r="F50" i="73"/>
  <c r="F60" i="73"/>
  <c r="F70" i="73"/>
  <c r="F80" i="73"/>
  <c r="F63" i="73"/>
  <c r="F43" i="73"/>
  <c r="F53" i="73"/>
  <c r="F73" i="73"/>
  <c r="F83" i="73"/>
  <c r="F64" i="73"/>
  <c r="F44" i="73"/>
  <c r="F62" i="73"/>
  <c r="F42" i="73"/>
  <c r="H26" i="73"/>
  <c r="H32" i="73"/>
  <c r="D20" i="75"/>
  <c r="G45" i="74"/>
  <c r="G27" i="74"/>
  <c r="I20" i="75"/>
  <c r="H20" i="73"/>
  <c r="H14" i="73"/>
  <c r="C19" i="75"/>
  <c r="F46" i="74"/>
  <c r="H19" i="75"/>
  <c r="G15" i="73"/>
  <c r="B18" i="75"/>
  <c r="E24" i="74"/>
  <c r="F16" i="73"/>
  <c r="L18" i="75"/>
  <c r="F18" i="75"/>
  <c r="K18" i="75"/>
  <c r="E20" i="74"/>
  <c r="F12" i="73"/>
  <c r="E17" i="75"/>
  <c r="J17" i="75"/>
  <c r="D44" i="74"/>
  <c r="E13" i="73"/>
  <c r="D12" i="72"/>
  <c r="H33" i="73"/>
  <c r="H27" i="73"/>
  <c r="H20" i="75"/>
  <c r="C20" i="75"/>
  <c r="G46" i="74"/>
  <c r="G28" i="74"/>
  <c r="H21" i="73"/>
  <c r="H15" i="73"/>
  <c r="B19" i="75"/>
  <c r="F47" i="74"/>
  <c r="G16" i="73"/>
  <c r="K19" i="75"/>
  <c r="L19" i="75"/>
  <c r="F19" i="75"/>
  <c r="F43" i="74"/>
  <c r="G12" i="73"/>
  <c r="J18" i="75"/>
  <c r="I18" i="75"/>
  <c r="E18" i="75"/>
  <c r="E21" i="74"/>
  <c r="F13" i="73"/>
  <c r="I17" i="75"/>
  <c r="D45" i="74"/>
  <c r="D17" i="75"/>
  <c r="E14" i="73"/>
  <c r="D13" i="72"/>
  <c r="H34" i="73"/>
  <c r="H30" i="73"/>
  <c r="H28" i="73"/>
  <c r="H24" i="73"/>
  <c r="B20" i="75"/>
  <c r="G47" i="74"/>
  <c r="G29" i="74"/>
  <c r="H22" i="73"/>
  <c r="H16" i="73"/>
  <c r="L20" i="75"/>
  <c r="F20" i="75"/>
  <c r="G43" i="74"/>
  <c r="G25" i="74"/>
  <c r="K20" i="75"/>
  <c r="H18" i="73"/>
  <c r="H12" i="73"/>
  <c r="E19" i="75"/>
  <c r="F44" i="74"/>
  <c r="J19" i="75"/>
  <c r="G13" i="73"/>
  <c r="D18" i="75"/>
  <c r="E22" i="74"/>
  <c r="F14" i="73"/>
  <c r="C17" i="75"/>
  <c r="H17" i="75"/>
  <c r="D46" i="74"/>
  <c r="E15" i="73"/>
  <c r="D14" i="72"/>
  <c r="H31" i="73"/>
  <c r="H25" i="73"/>
  <c r="J20" i="75"/>
  <c r="E20" i="75"/>
  <c r="G44" i="74"/>
  <c r="G26" i="74"/>
  <c r="H19" i="73"/>
  <c r="H13" i="73"/>
  <c r="I19" i="75"/>
  <c r="D19" i="75"/>
  <c r="F45" i="74"/>
  <c r="G14" i="73"/>
  <c r="H18" i="75"/>
  <c r="C18" i="75"/>
  <c r="E23" i="74"/>
  <c r="F15" i="73"/>
  <c r="D47" i="74"/>
  <c r="B17" i="75"/>
  <c r="E16" i="73"/>
  <c r="D15" i="72"/>
  <c r="K17" i="75"/>
  <c r="L17" i="75"/>
  <c r="F17" i="75"/>
  <c r="E12" i="73"/>
  <c r="D17" i="72"/>
  <c r="D11" i="72"/>
  <c r="A1" i="9"/>
  <c r="A1" i="8"/>
  <c r="A1" i="7"/>
  <c r="A1" i="6"/>
  <c r="H198" i="73"/>
  <c r="H188" i="73"/>
  <c r="H178" i="73"/>
  <c r="H214" i="73"/>
  <c r="H194" i="73"/>
  <c r="H215" i="73"/>
  <c r="H200" i="73"/>
  <c r="E501" i="73"/>
  <c r="E513" i="73"/>
  <c r="E502" i="73"/>
  <c r="E512" i="73"/>
  <c r="E499" i="73"/>
  <c r="E509" i="73"/>
  <c r="E507" i="73"/>
  <c r="D60" i="72"/>
  <c r="H203" i="73"/>
  <c r="H204" i="73"/>
  <c r="H184" i="73"/>
  <c r="H205" i="73"/>
  <c r="H195" i="73"/>
  <c r="H185" i="73"/>
  <c r="E490" i="73"/>
  <c r="E511" i="73"/>
  <c r="D59" i="72"/>
  <c r="D56" i="72"/>
  <c r="D57" i="72"/>
  <c r="E302" i="73"/>
  <c r="E301" i="73"/>
  <c r="E510" i="73"/>
  <c r="D19" i="72"/>
  <c r="D21" i="72"/>
  <c r="E40" i="73"/>
  <c r="D20" i="72"/>
  <c r="D18" i="72"/>
  <c r="E39" i="73"/>
  <c r="E38" i="73"/>
  <c r="E37" i="73"/>
  <c r="H193" i="73"/>
  <c r="H213" i="73"/>
  <c r="H190" i="73"/>
  <c r="E500" i="73"/>
  <c r="E503" i="73"/>
  <c r="E498" i="73"/>
  <c r="E494" i="73"/>
  <c r="E506" i="73"/>
  <c r="E495" i="73"/>
  <c r="E505" i="73"/>
  <c r="E496" i="73"/>
  <c r="E497" i="73"/>
  <c r="E508" i="73"/>
  <c r="E504" i="73"/>
  <c r="H183" i="73"/>
  <c r="E489" i="73"/>
  <c r="E491" i="73"/>
  <c r="E492" i="73"/>
  <c r="E493" i="73"/>
  <c r="H180" i="73"/>
  <c r="H208" i="73"/>
  <c r="E290" i="73"/>
  <c r="E293" i="73"/>
  <c r="E285" i="73"/>
  <c r="E277" i="73"/>
  <c r="E274" i="73"/>
  <c r="E299" i="73"/>
  <c r="E283" i="73"/>
  <c r="E286" i="73"/>
  <c r="E297" i="73"/>
  <c r="E289" i="73"/>
  <c r="E281" i="73"/>
  <c r="E291" i="73"/>
  <c r="E275" i="73"/>
  <c r="E300" i="73"/>
  <c r="E296" i="73"/>
  <c r="E292" i="73"/>
  <c r="E288" i="73"/>
  <c r="E284" i="73"/>
  <c r="E280" i="73"/>
  <c r="E276" i="73"/>
  <c r="E272" i="73"/>
  <c r="E298" i="73"/>
  <c r="E295" i="73"/>
  <c r="E287" i="73"/>
  <c r="E279" i="73"/>
  <c r="E282" i="73"/>
  <c r="E294" i="73"/>
  <c r="E278" i="73"/>
  <c r="G168" i="73"/>
  <c r="E168" i="73"/>
  <c r="E169" i="73"/>
  <c r="G169" i="73"/>
  <c r="G170" i="73"/>
  <c r="E170" i="73"/>
  <c r="H207" i="73"/>
  <c r="H197" i="73"/>
  <c r="H187" i="73"/>
  <c r="G167" i="73"/>
  <c r="H177" i="73"/>
  <c r="E167" i="73"/>
  <c r="H169" i="73"/>
  <c r="H168" i="73"/>
  <c r="H212" i="73"/>
  <c r="H202" i="73"/>
  <c r="H192" i="73"/>
  <c r="H182" i="73"/>
  <c r="H167" i="73"/>
  <c r="H170" i="73"/>
  <c r="H209" i="73"/>
  <c r="H199" i="73"/>
  <c r="H189" i="73"/>
  <c r="H179" i="73"/>
  <c r="H210" i="73"/>
  <c r="AH63" i="71"/>
  <c r="B51" i="6"/>
  <c r="E83" i="71"/>
  <c r="C31" i="6"/>
  <c r="AH64" i="71"/>
  <c r="B52" i="6"/>
  <c r="E97" i="71"/>
  <c r="C45" i="6"/>
  <c r="E88" i="71"/>
  <c r="C36" i="6"/>
  <c r="E78" i="71"/>
  <c r="C26" i="6"/>
  <c r="E93" i="71"/>
  <c r="C41" i="6"/>
  <c r="AH65" i="71"/>
  <c r="B53" i="6"/>
  <c r="E76" i="71"/>
  <c r="C24" i="6"/>
  <c r="E81" i="71"/>
  <c r="C29" i="6"/>
  <c r="E85" i="71"/>
  <c r="C33" i="6"/>
  <c r="E90" i="71"/>
  <c r="C38" i="6"/>
  <c r="E95" i="71"/>
  <c r="C43" i="6"/>
  <c r="AJ63" i="71"/>
  <c r="D51" i="6"/>
  <c r="AJ64" i="71"/>
  <c r="D52" i="6"/>
  <c r="AJ65" i="71"/>
  <c r="D53" i="6"/>
  <c r="E72" i="71"/>
  <c r="C20" i="6"/>
  <c r="E75" i="71"/>
  <c r="C23" i="6"/>
  <c r="E77" i="71"/>
  <c r="C25" i="6"/>
  <c r="E79" i="71"/>
  <c r="C27" i="6"/>
  <c r="E82" i="71"/>
  <c r="C30" i="6"/>
  <c r="E84" i="71"/>
  <c r="C32" i="6"/>
  <c r="E87" i="71"/>
  <c r="C35" i="6"/>
  <c r="E89" i="71"/>
  <c r="C37" i="6"/>
  <c r="E91" i="71"/>
  <c r="C39" i="6"/>
  <c r="E94" i="71"/>
  <c r="C42" i="6"/>
  <c r="E96" i="71"/>
  <c r="C44" i="6"/>
  <c r="AK63" i="71"/>
  <c r="E51" i="6"/>
  <c r="AI63" i="71"/>
  <c r="C51" i="6"/>
  <c r="AK64" i="71"/>
  <c r="E52" i="6"/>
  <c r="AI64" i="71"/>
  <c r="C52" i="6"/>
  <c r="AK65" i="71"/>
  <c r="E53" i="6"/>
  <c r="AI65" i="71"/>
  <c r="C53" i="6"/>
  <c r="E66" i="71"/>
  <c r="C14" i="6"/>
  <c r="E69" i="71"/>
  <c r="C17" i="6"/>
  <c r="E71" i="71"/>
  <c r="C19" i="6"/>
  <c r="E73" i="71"/>
  <c r="C21" i="6"/>
  <c r="E67" i="71"/>
  <c r="C15" i="6"/>
  <c r="E70" i="71"/>
  <c r="C18" i="6"/>
  <c r="E63" i="71"/>
  <c r="C11" i="6"/>
  <c r="E64" i="71"/>
  <c r="C12" i="6"/>
  <c r="E65" i="71"/>
  <c r="C13" i="6"/>
  <c r="O7" i="75"/>
  <c r="E7" i="75"/>
  <c r="D55" i="74"/>
  <c r="L7" i="75"/>
  <c r="D60" i="74"/>
  <c r="D32" i="74"/>
  <c r="D62" i="72"/>
  <c r="D28" i="72"/>
  <c r="D39" i="72"/>
  <c r="D33" i="72"/>
  <c r="D23" i="72"/>
  <c r="D6" i="72"/>
  <c r="O8" i="75"/>
  <c r="E8" i="75"/>
  <c r="E32" i="74"/>
  <c r="L8" i="75"/>
  <c r="E6" i="74"/>
  <c r="E23" i="72"/>
  <c r="E11" i="74"/>
  <c r="I8" i="75"/>
  <c r="E35" i="74"/>
  <c r="B8" i="75"/>
  <c r="E14" i="74"/>
  <c r="E26" i="72"/>
  <c r="E9" i="74"/>
  <c r="Q8" i="75"/>
  <c r="P8" i="75"/>
  <c r="N8" i="75"/>
  <c r="F8" i="75"/>
  <c r="E10" i="74"/>
  <c r="E22" i="72"/>
  <c r="E5" i="74"/>
  <c r="O10" i="75"/>
  <c r="E10" i="75"/>
  <c r="G55" i="74"/>
  <c r="G32" i="74"/>
  <c r="L10" i="75"/>
  <c r="G60" i="74"/>
  <c r="H7" i="73"/>
  <c r="G28" i="72"/>
  <c r="G39" i="72"/>
  <c r="M9" i="75"/>
  <c r="F56" i="74"/>
  <c r="J9" i="75"/>
  <c r="D9" i="75"/>
  <c r="F61" i="74"/>
  <c r="F33" i="74"/>
  <c r="F29" i="72"/>
  <c r="F40" i="72"/>
  <c r="K8" i="75"/>
  <c r="C8" i="75"/>
  <c r="E34" i="74"/>
  <c r="H8" i="75"/>
  <c r="E8" i="74"/>
  <c r="E25" i="72"/>
  <c r="E13" i="74"/>
  <c r="I10" i="75"/>
  <c r="G63" i="74"/>
  <c r="G35" i="74"/>
  <c r="B10" i="75"/>
  <c r="G58" i="74"/>
  <c r="G42" i="72"/>
  <c r="H10" i="73"/>
  <c r="G31" i="72"/>
  <c r="O9" i="75"/>
  <c r="E9" i="75"/>
  <c r="F60" i="74"/>
  <c r="L9" i="75"/>
  <c r="F55" i="74"/>
  <c r="F32" i="74"/>
  <c r="F39" i="72"/>
  <c r="F28" i="72"/>
  <c r="M7" i="75"/>
  <c r="D61" i="74"/>
  <c r="J7" i="75"/>
  <c r="D7" i="75"/>
  <c r="D56" i="74"/>
  <c r="D33" i="74"/>
  <c r="D40" i="72"/>
  <c r="D34" i="72"/>
  <c r="D7" i="72"/>
  <c r="D63" i="72"/>
  <c r="D29" i="72"/>
  <c r="D24" i="72"/>
  <c r="Q7" i="75"/>
  <c r="D59" i="74"/>
  <c r="P7" i="75"/>
  <c r="N7" i="75"/>
  <c r="F7" i="75"/>
  <c r="D38" i="72"/>
  <c r="D32" i="72"/>
  <c r="D5" i="72"/>
  <c r="D61" i="72"/>
  <c r="D27" i="72"/>
  <c r="D22" i="72"/>
  <c r="I7" i="75"/>
  <c r="D63" i="74"/>
  <c r="B7" i="75"/>
  <c r="D58" i="74"/>
  <c r="D35" i="74"/>
  <c r="D42" i="72"/>
  <c r="D36" i="72"/>
  <c r="D9" i="72"/>
  <c r="D65" i="72"/>
  <c r="D31" i="72"/>
  <c r="D26" i="72"/>
  <c r="M8" i="75"/>
  <c r="E33" i="74"/>
  <c r="J8" i="75"/>
  <c r="D8" i="75"/>
  <c r="E12" i="74"/>
  <c r="E24" i="72"/>
  <c r="E7" i="74"/>
  <c r="K7" i="75"/>
  <c r="C7" i="75"/>
  <c r="D57" i="74"/>
  <c r="H7" i="75"/>
  <c r="D62" i="74"/>
  <c r="D34" i="74"/>
  <c r="D64" i="72"/>
  <c r="D30" i="72"/>
  <c r="D41" i="72"/>
  <c r="D35" i="72"/>
  <c r="D25" i="72"/>
  <c r="D8" i="72"/>
  <c r="K10" i="75"/>
  <c r="C10" i="75"/>
  <c r="G57" i="74"/>
  <c r="G34" i="74"/>
  <c r="H10" i="75"/>
  <c r="G62" i="74"/>
  <c r="H9" i="73"/>
  <c r="G30" i="72"/>
  <c r="G41" i="72"/>
  <c r="I9" i="75"/>
  <c r="F58" i="74"/>
  <c r="B9" i="75"/>
  <c r="F63" i="74"/>
  <c r="F35" i="74"/>
  <c r="F31" i="72"/>
  <c r="F42" i="72"/>
  <c r="Q9" i="75"/>
  <c r="P9" i="75"/>
  <c r="N9" i="75"/>
  <c r="F9" i="75"/>
  <c r="F59" i="74"/>
  <c r="F27" i="72"/>
  <c r="F38" i="72"/>
  <c r="Q10" i="75"/>
  <c r="G59" i="74"/>
  <c r="P10" i="75"/>
  <c r="N10" i="75"/>
  <c r="F10" i="75"/>
  <c r="G38" i="72"/>
  <c r="H6" i="73"/>
  <c r="G27" i="72"/>
  <c r="K9" i="75"/>
  <c r="C9" i="75"/>
  <c r="F62" i="74"/>
  <c r="H9" i="75"/>
  <c r="F57" i="74"/>
  <c r="F34" i="74"/>
  <c r="F41" i="72"/>
  <c r="F30" i="72"/>
  <c r="M10" i="75"/>
  <c r="G61" i="74"/>
  <c r="G33" i="74"/>
  <c r="J10" i="75"/>
  <c r="D10" i="75"/>
  <c r="N20" i="75"/>
  <c r="G56" i="74"/>
  <c r="G40" i="72"/>
  <c r="H8" i="73"/>
  <c r="G29" i="72"/>
  <c r="D27" i="26"/>
  <c r="F25" i="25"/>
  <c r="D22" i="25"/>
  <c r="C26" i="25"/>
  <c r="D27" i="25"/>
  <c r="E28" i="25"/>
  <c r="D13" i="26"/>
  <c r="E14" i="26"/>
  <c r="C19" i="25"/>
  <c r="C28" i="25"/>
  <c r="D20" i="25"/>
  <c r="D29" i="25"/>
  <c r="E21" i="25"/>
  <c r="F13" i="25"/>
  <c r="F22" i="25"/>
  <c r="C14" i="26"/>
  <c r="C23" i="26"/>
  <c r="D15" i="26"/>
  <c r="D25" i="26"/>
  <c r="E28" i="26"/>
  <c r="C26" i="26"/>
  <c r="E23" i="25"/>
  <c r="C21" i="25"/>
  <c r="C16" i="25"/>
  <c r="D17" i="25"/>
  <c r="E19" i="25"/>
  <c r="F20" i="25"/>
  <c r="C21" i="26"/>
  <c r="D22" i="26"/>
  <c r="E23" i="26"/>
  <c r="C14" i="25"/>
  <c r="C23" i="25"/>
  <c r="D15" i="25"/>
  <c r="D25" i="25"/>
  <c r="E16" i="25"/>
  <c r="E26" i="25"/>
  <c r="F17" i="25"/>
  <c r="F27" i="25"/>
  <c r="C19" i="26"/>
  <c r="C28" i="26"/>
  <c r="E16" i="26"/>
  <c r="E26" i="26"/>
  <c r="C13" i="25"/>
  <c r="C17" i="25"/>
  <c r="C22" i="25"/>
  <c r="C27" i="25"/>
  <c r="D14" i="25"/>
  <c r="D19" i="25"/>
  <c r="D23" i="25"/>
  <c r="D28" i="25"/>
  <c r="E15" i="25"/>
  <c r="E20" i="25"/>
  <c r="E25" i="25"/>
  <c r="E29" i="25"/>
  <c r="F16" i="25"/>
  <c r="F21" i="25"/>
  <c r="F26" i="25"/>
  <c r="C13" i="26"/>
  <c r="C17" i="26"/>
  <c r="C22" i="26"/>
  <c r="C27" i="26"/>
  <c r="D14" i="26"/>
  <c r="D19" i="26"/>
  <c r="D23" i="26"/>
  <c r="D28" i="26"/>
  <c r="E15" i="26"/>
  <c r="E20" i="26"/>
  <c r="E25" i="26"/>
  <c r="E29" i="26"/>
  <c r="E14" i="25"/>
  <c r="D13" i="25"/>
  <c r="D17" i="26"/>
  <c r="D20" i="26"/>
  <c r="D29" i="26"/>
  <c r="E21" i="26"/>
  <c r="C15" i="25"/>
  <c r="C20" i="25"/>
  <c r="C25" i="25"/>
  <c r="C29" i="25"/>
  <c r="D16" i="25"/>
  <c r="D21" i="25"/>
  <c r="D26" i="25"/>
  <c r="E13" i="25"/>
  <c r="E17" i="25"/>
  <c r="E22" i="25"/>
  <c r="E27" i="25"/>
  <c r="F14" i="25"/>
  <c r="F19" i="25"/>
  <c r="F23" i="25"/>
  <c r="F28" i="25"/>
  <c r="C15" i="26"/>
  <c r="C20" i="26"/>
  <c r="C25" i="26"/>
  <c r="C29" i="26"/>
  <c r="D16" i="26"/>
  <c r="D21" i="26"/>
  <c r="D26" i="26"/>
  <c r="E13" i="26"/>
  <c r="E17" i="26"/>
  <c r="E22" i="26"/>
  <c r="E19" i="26"/>
  <c r="F15" i="25"/>
  <c r="C16" i="26"/>
  <c r="E436" i="73"/>
  <c r="E440" i="73"/>
  <c r="G439" i="73"/>
  <c r="G436" i="73"/>
  <c r="H446" i="73"/>
  <c r="H452" i="73"/>
  <c r="H449" i="73"/>
  <c r="H442" i="73"/>
  <c r="H454" i="73"/>
  <c r="H436" i="73"/>
  <c r="E438" i="73"/>
  <c r="E439" i="73"/>
  <c r="H457" i="73"/>
  <c r="H439" i="73"/>
  <c r="H450" i="73"/>
  <c r="H456" i="73"/>
  <c r="H438" i="73"/>
  <c r="G438" i="73"/>
  <c r="H458" i="73"/>
  <c r="H440" i="73"/>
  <c r="G437" i="73"/>
  <c r="H451" i="73"/>
  <c r="H444" i="73"/>
  <c r="H455" i="73"/>
  <c r="H437" i="73"/>
  <c r="H445" i="73"/>
  <c r="G440" i="73"/>
  <c r="H443" i="73"/>
  <c r="H448" i="73"/>
  <c r="E437" i="73"/>
  <c r="H416" i="73"/>
  <c r="H433" i="73"/>
  <c r="H426" i="73"/>
  <c r="H419" i="73"/>
  <c r="H412" i="73"/>
  <c r="H428" i="73"/>
  <c r="H421" i="73"/>
  <c r="H414" i="73"/>
  <c r="H422" i="73"/>
  <c r="H415" i="73"/>
  <c r="H427" i="73"/>
  <c r="H413" i="73"/>
  <c r="H431" i="73"/>
  <c r="H424" i="73"/>
  <c r="H432" i="73"/>
  <c r="H425" i="73"/>
  <c r="H418" i="73"/>
  <c r="H434" i="73"/>
  <c r="H420" i="73"/>
  <c r="H430" i="73"/>
  <c r="M19" i="75"/>
  <c r="N18" i="75"/>
  <c r="O19" i="75"/>
  <c r="M20" i="75"/>
  <c r="M17" i="75"/>
  <c r="M18" i="75"/>
  <c r="N17" i="75"/>
  <c r="O20" i="75"/>
  <c r="O18" i="75"/>
  <c r="O17" i="75"/>
  <c r="P20" i="75"/>
  <c r="Q20" i="75"/>
  <c r="P19" i="75"/>
  <c r="Q19" i="75"/>
  <c r="P17" i="75"/>
  <c r="Q17" i="75"/>
  <c r="N19" i="75"/>
  <c r="P18" i="75"/>
  <c r="Q18" i="75"/>
  <c r="B28" i="15"/>
  <c r="B30" i="15"/>
  <c r="B29" i="15"/>
  <c r="B31" i="15"/>
  <c r="B32" i="15"/>
  <c r="B33" i="15"/>
  <c r="B34" i="15"/>
  <c r="B35" i="15"/>
  <c r="B36" i="15"/>
  <c r="B37" i="15"/>
</calcChain>
</file>

<file path=xl/comments1.xml><?xml version="1.0" encoding="utf-8"?>
<comments xmlns="http://schemas.openxmlformats.org/spreadsheetml/2006/main">
  <authors>
    <author>Roksolana Shelest</author>
    <author>kretov</author>
  </authors>
  <commentList>
    <comment ref="A310" authorId="0">
      <text>
        <r>
          <rPr>
            <b/>
            <sz val="9"/>
            <color indexed="81"/>
            <rFont val="Tahoma"/>
            <family val="2"/>
          </rPr>
          <t>Roksolana Shelest:</t>
        </r>
        <r>
          <rPr>
            <sz val="9"/>
            <color indexed="81"/>
            <rFont val="Tahoma"/>
            <family val="2"/>
            <charset val="204"/>
          </rPr>
          <t xml:space="preserve">
This definition is not present at FRA 2020
</t>
        </r>
      </text>
    </comment>
    <comment ref="A415" authorId="1">
      <text>
        <r>
          <rPr>
            <sz val="9"/>
            <color indexed="81"/>
            <rFont val="Tahoma"/>
            <family val="2"/>
            <charset val="204"/>
          </rPr>
          <t>In case of expected large diseases/insect outbreaks control measures using biological methods are allowed provided that no other adequate control possibilities in buffer zones are feasible.</t>
        </r>
      </text>
    </comment>
    <comment ref="A419" authorId="1">
      <text>
        <r>
          <rPr>
            <sz val="9"/>
            <color indexed="81"/>
            <rFont val="Tahoma"/>
            <family val="2"/>
            <charset val="204"/>
          </rPr>
          <t>Subsistence resource use to cover the needs of indigenous people and local communities, in so far as it will not adversely affect the objectives of management.</t>
        </r>
      </text>
    </comment>
  </commentList>
</comments>
</file>

<file path=xl/comments2.xml><?xml version="1.0" encoding="utf-8"?>
<comments xmlns="http://schemas.openxmlformats.org/spreadsheetml/2006/main">
  <authors>
    <author>Rastislav Raši</author>
    <author>123</author>
  </authors>
  <commentList>
    <comment ref="C10" authorId="0">
      <text>
        <r>
          <rPr>
            <sz val="9"/>
            <color indexed="81"/>
            <rFont val="Segoe UI"/>
            <family val="2"/>
          </rPr>
          <t>FRA T1a</t>
        </r>
      </text>
    </comment>
    <comment ref="C22" authorId="0">
      <text>
        <r>
          <rPr>
            <sz val="9"/>
            <color indexed="81"/>
            <rFont val="Segoe UI"/>
            <family val="2"/>
          </rPr>
          <t>FRA T1a</t>
        </r>
      </text>
    </comment>
    <comment ref="C40" authorId="0">
      <text>
        <r>
          <rPr>
            <sz val="9"/>
            <color indexed="81"/>
            <rFont val="Segoe UI"/>
            <family val="2"/>
          </rPr>
          <t>FRA T1f</t>
        </r>
      </text>
    </comment>
    <comment ref="C86" authorId="0">
      <text>
        <r>
          <rPr>
            <sz val="9"/>
            <color indexed="81"/>
            <rFont val="Segoe UI"/>
            <family val="2"/>
          </rPr>
          <t>FRA T1f</t>
        </r>
      </text>
    </comment>
    <comment ref="E110" authorId="1">
      <text>
        <r>
          <rPr>
            <sz val="9"/>
            <color indexed="81"/>
            <rFont val="Tahoma"/>
            <family val="2"/>
            <charset val="204"/>
          </rPr>
          <t>National correspondents are requested to provide information on the way in which the reported data was collected, by choosing one from the following categories: national forest inventory (NFI), stand inventory (SI), managerial records (MR), mixed (M), other (O) – please specify in comments.</t>
        </r>
      </text>
    </comment>
  </commentList>
</comments>
</file>

<file path=xl/comments3.xml><?xml version="1.0" encoding="utf-8"?>
<comments xmlns="http://schemas.openxmlformats.org/spreadsheetml/2006/main">
  <authors>
    <author>Rastislav Raši</author>
    <author>123</author>
  </authors>
  <commentList>
    <comment ref="C12" authorId="0">
      <text>
        <r>
          <rPr>
            <sz val="9"/>
            <color indexed="81"/>
            <rFont val="Segoe UI"/>
            <family val="2"/>
          </rPr>
          <t>FRA T2a</t>
        </r>
      </text>
    </comment>
    <comment ref="C24" authorId="0">
      <text>
        <r>
          <rPr>
            <sz val="9"/>
            <color indexed="81"/>
            <rFont val="Segoe UI"/>
            <family val="2"/>
          </rPr>
          <t>FRA T2a</t>
        </r>
      </text>
    </comment>
    <comment ref="I49" authorId="0">
      <text>
        <r>
          <rPr>
            <sz val="9"/>
            <color indexed="81"/>
            <rFont val="Segoe UI"/>
            <family val="2"/>
          </rPr>
          <t>FRA T2b</t>
        </r>
      </text>
    </comment>
    <comment ref="I60" authorId="0">
      <text>
        <r>
          <rPr>
            <sz val="9"/>
            <color indexed="81"/>
            <rFont val="Segoe UI"/>
            <family val="2"/>
          </rPr>
          <t>FRA T2b</t>
        </r>
      </text>
    </comment>
    <comment ref="F92"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4.xml><?xml version="1.0" encoding="utf-8"?>
<comments xmlns="http://schemas.openxmlformats.org/spreadsheetml/2006/main">
  <authors>
    <author>123</author>
  </authors>
  <commentList>
    <comment ref="E86"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5.xml><?xml version="1.0" encoding="utf-8"?>
<comments xmlns="http://schemas.openxmlformats.org/spreadsheetml/2006/main">
  <authors>
    <author>123</author>
  </authors>
  <commentList>
    <comment ref="E43"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6.xml><?xml version="1.0" encoding="utf-8"?>
<comments xmlns="http://schemas.openxmlformats.org/spreadsheetml/2006/main">
  <authors>
    <author>Rastislav Raši</author>
    <author>123</author>
  </authors>
  <commentList>
    <comment ref="G12" authorId="0">
      <text>
        <r>
          <rPr>
            <sz val="9"/>
            <color indexed="81"/>
            <rFont val="Segoe UI"/>
            <family val="2"/>
          </rPr>
          <t>FRA T2d</t>
        </r>
      </text>
    </comment>
    <comment ref="F68"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7.xml><?xml version="1.0" encoding="utf-8"?>
<comments xmlns="http://schemas.openxmlformats.org/spreadsheetml/2006/main">
  <authors>
    <author>kretov</author>
  </authors>
  <commentList>
    <comment ref="B13" authorId="0">
      <text>
        <r>
          <rPr>
            <sz val="9"/>
            <color indexed="81"/>
            <rFont val="Tahoma"/>
            <family val="2"/>
            <charset val="204"/>
          </rPr>
          <t>For the indicator 2.1, values for an assessment parameter “Percentage of natural ecosystem area at risk of eutrophication for an emission scenario based on current legislation” will be generated for each country.</t>
        </r>
      </text>
    </comment>
    <comment ref="B18" authorId="0">
      <text>
        <r>
          <rPr>
            <sz val="9"/>
            <color indexed="81"/>
            <rFont val="Tahoma"/>
            <family val="2"/>
            <charset val="204"/>
          </rPr>
          <t>For the indicator 2.2, values for an assessment parameter “C/N index, median value for country” will be generated for each country.</t>
        </r>
      </text>
    </comment>
  </commentList>
</comments>
</file>

<file path=xl/comments8.xml><?xml version="1.0" encoding="utf-8"?>
<comments xmlns="http://schemas.openxmlformats.org/spreadsheetml/2006/main">
  <authors>
    <author>kretov</author>
  </authors>
  <commentList>
    <comment ref="B14" authorId="0">
      <text>
        <r>
          <rPr>
            <sz val="9"/>
            <color indexed="81"/>
            <rFont val="Tahoma"/>
            <family val="2"/>
            <charset val="204"/>
          </rPr>
          <t>For the indicator 2.3, values for an assessment parameter “Percent of sample trees in defoliation classes 2+3+4” will be generated for each country.</t>
        </r>
      </text>
    </comment>
  </commentList>
</comments>
</file>

<file path=xl/comments9.xml><?xml version="1.0" encoding="utf-8"?>
<comments xmlns="http://schemas.openxmlformats.org/spreadsheetml/2006/main">
  <authors>
    <author>Rastislav Raši</author>
    <author>123</author>
  </authors>
  <commentList>
    <comment ref="H13" authorId="0">
      <text>
        <r>
          <rPr>
            <sz val="9"/>
            <color indexed="81"/>
            <rFont val="Segoe UI"/>
            <family val="2"/>
          </rPr>
          <t>FRA T5a</t>
        </r>
      </text>
    </comment>
    <comment ref="I13" authorId="0">
      <text>
        <r>
          <rPr>
            <sz val="9"/>
            <color indexed="81"/>
            <rFont val="Segoe UI"/>
            <family val="2"/>
          </rPr>
          <t>FRA T5b</t>
        </r>
      </text>
    </comment>
    <comment ref="K13" authorId="0">
      <text>
        <r>
          <rPr>
            <sz val="9"/>
            <color indexed="81"/>
            <rFont val="Segoe UI"/>
            <family val="2"/>
          </rPr>
          <t>FRA T5a</t>
        </r>
      </text>
    </comment>
    <comment ref="G63"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0.xml><?xml version="1.0" encoding="utf-8"?>
<comments xmlns="http://schemas.openxmlformats.org/spreadsheetml/2006/main">
  <authors>
    <author>Rastislav Raši</author>
    <author>123</author>
  </authors>
  <commentList>
    <comment ref="L13" authorId="0">
      <text>
        <r>
          <rPr>
            <sz val="9"/>
            <color indexed="81"/>
            <rFont val="Segoe UI"/>
            <family val="2"/>
          </rPr>
          <t>FRA T5c</t>
        </r>
      </text>
    </comment>
    <comment ref="F33" authorId="0">
      <text>
        <r>
          <rPr>
            <sz val="9"/>
            <color indexed="81"/>
            <rFont val="Segoe UI"/>
            <family val="2"/>
          </rPr>
          <t>FRA T5c.
Please consider that FRA refers to "Degraded forest" while Pan-European reporting to "Degraded Forest Land".</t>
        </r>
      </text>
    </comment>
    <comment ref="G68"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1.xml><?xml version="1.0" encoding="utf-8"?>
<comments xmlns="http://schemas.openxmlformats.org/spreadsheetml/2006/main">
  <authors>
    <author>123</author>
  </authors>
  <commentList>
    <comment ref="E80"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2.xml><?xml version="1.0" encoding="utf-8"?>
<comments xmlns="http://schemas.openxmlformats.org/spreadsheetml/2006/main">
  <authors>
    <author>123</author>
  </authors>
  <commentList>
    <comment ref="F66"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3.xml><?xml version="1.0" encoding="utf-8"?>
<comments xmlns="http://schemas.openxmlformats.org/spreadsheetml/2006/main">
  <authors>
    <author>Roman Michalak</author>
    <author>Rastislav Raši</author>
    <author>123</author>
  </authors>
  <commentList>
    <comment ref="A5" authorId="0">
      <text>
        <r>
          <rPr>
            <b/>
            <sz val="9"/>
            <color indexed="81"/>
            <rFont val="Tahoma"/>
            <family val="2"/>
          </rPr>
          <t>Roman Michalak:</t>
        </r>
        <r>
          <rPr>
            <sz val="9"/>
            <color indexed="81"/>
            <rFont val="Tahoma"/>
            <family val="2"/>
            <charset val="204"/>
          </rPr>
          <t xml:space="preserve">
definitions should be adjusted to FRA</t>
        </r>
      </text>
    </comment>
    <comment ref="F11" authorId="1">
      <text>
        <r>
          <rPr>
            <sz val="9"/>
            <color indexed="81"/>
            <rFont val="Segoe UI"/>
            <family val="2"/>
          </rPr>
          <t>FRA T7c</t>
        </r>
      </text>
    </comment>
    <comment ref="F77" authorId="2">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4.xml><?xml version="1.0" encoding="utf-8"?>
<comments xmlns="http://schemas.openxmlformats.org/spreadsheetml/2006/main">
  <authors>
    <author>123</author>
  </authors>
  <commentList>
    <comment ref="F70"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5.xml><?xml version="1.0" encoding="utf-8"?>
<comments xmlns="http://schemas.openxmlformats.org/spreadsheetml/2006/main">
  <authors>
    <author>123</author>
  </authors>
  <commentList>
    <comment ref="E47"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6.xml><?xml version="1.0" encoding="utf-8"?>
<comments xmlns="http://schemas.openxmlformats.org/spreadsheetml/2006/main">
  <authors>
    <author>Rastislav Raši</author>
    <author>123</author>
  </authors>
  <commentList>
    <comment ref="D12" authorId="0">
      <text>
        <r>
          <rPr>
            <sz val="9"/>
            <color indexed="81"/>
            <rFont val="Segoe UI"/>
            <family val="2"/>
          </rPr>
          <t>FRA T1b</t>
        </r>
      </text>
    </comment>
    <comment ref="D23" authorId="0">
      <text>
        <r>
          <rPr>
            <sz val="9"/>
            <color indexed="81"/>
            <rFont val="Segoe UI"/>
            <family val="2"/>
          </rPr>
          <t>FRA T1c</t>
        </r>
      </text>
    </comment>
    <comment ref="F23" authorId="0">
      <text>
        <r>
          <rPr>
            <sz val="9"/>
            <color indexed="81"/>
            <rFont val="Segoe UI"/>
            <family val="2"/>
          </rPr>
          <t>FRA T1d</t>
        </r>
      </text>
    </comment>
    <comment ref="E56"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7.xml><?xml version="1.0" encoding="utf-8"?>
<comments xmlns="http://schemas.openxmlformats.org/spreadsheetml/2006/main">
  <authors>
    <author>Rastislav Raši</author>
    <author>123</author>
  </authors>
  <commentList>
    <comment ref="C11" authorId="0">
      <text>
        <r>
          <rPr>
            <sz val="9"/>
            <color indexed="81"/>
            <rFont val="Segoe UI"/>
            <family val="2"/>
          </rPr>
          <t>FRA T1e</t>
        </r>
      </text>
    </comment>
    <comment ref="E11" authorId="0">
      <text>
        <r>
          <rPr>
            <sz val="9"/>
            <color indexed="81"/>
            <rFont val="Segoe UI"/>
            <family val="2"/>
          </rPr>
          <t>FRA T1b</t>
        </r>
      </text>
    </comment>
    <comment ref="I36" authorId="0">
      <text>
        <r>
          <rPr>
            <sz val="9"/>
            <color indexed="81"/>
            <rFont val="Segoe UI"/>
            <family val="2"/>
          </rPr>
          <t>FRA T1b</t>
        </r>
      </text>
    </comment>
    <comment ref="F66"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8.xml><?xml version="1.0" encoding="utf-8"?>
<comments xmlns="http://schemas.openxmlformats.org/spreadsheetml/2006/main">
  <authors>
    <author>Rastislav Raši</author>
    <author>123</author>
  </authors>
  <commentList>
    <comment ref="C11" authorId="0">
      <text>
        <r>
          <rPr>
            <sz val="9"/>
            <color indexed="81"/>
            <rFont val="Segoe UI"/>
            <family val="2"/>
          </rPr>
          <t>FRA T1b</t>
        </r>
      </text>
    </comment>
    <comment ref="E80" authorId="1">
      <text>
        <r>
          <rPr>
            <sz val="9"/>
            <color indexed="81"/>
            <rFont val="Tahoma"/>
            <family val="2"/>
            <charset val="204"/>
          </rPr>
          <t>National correspondents are requested to provide information on the way in which the reported data was collected, by choosing one from the following categories: national forest inventory (NFI), stand inventory (SI), managerial records (MR), mixed (M), other (O) – please specify in comments.</t>
        </r>
      </text>
    </comment>
  </commentList>
</comments>
</file>

<file path=xl/comments19.xml><?xml version="1.0" encoding="utf-8"?>
<comments xmlns="http://schemas.openxmlformats.org/spreadsheetml/2006/main">
  <authors>
    <author>123</author>
  </authors>
  <commentList>
    <comment ref="E53"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0.xml><?xml version="1.0" encoding="utf-8"?>
<comments xmlns="http://schemas.openxmlformats.org/spreadsheetml/2006/main">
  <authors>
    <author>kretov</author>
  </authors>
  <commentList>
    <comment ref="B14" authorId="0">
      <text>
        <r>
          <rPr>
            <sz val="9"/>
            <color indexed="81"/>
            <rFont val="Tahoma"/>
            <family val="2"/>
            <charset val="204"/>
          </rPr>
          <t>For the indicator 4.6, values for a background parameter “Share of forest land managed for conservation of genetic resources” will be generated for each country.</t>
        </r>
      </text>
    </comment>
  </commentList>
</comments>
</file>

<file path=xl/comments21.xml><?xml version="1.0" encoding="utf-8"?>
<comments xmlns="http://schemas.openxmlformats.org/spreadsheetml/2006/main">
  <authors>
    <author>123</author>
  </authors>
  <commentList>
    <comment ref="E71"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2.xml><?xml version="1.0" encoding="utf-8"?>
<comments xmlns="http://schemas.openxmlformats.org/spreadsheetml/2006/main">
  <authors>
    <author>Rastislav Raši</author>
    <author>123</author>
  </authors>
  <commentList>
    <comment ref="F12" authorId="0">
      <text>
        <r>
          <rPr>
            <sz val="9"/>
            <color indexed="81"/>
            <rFont val="Segoe UI"/>
            <family val="2"/>
          </rPr>
          <t>FRA T3b</t>
        </r>
      </text>
    </comment>
    <comment ref="E54"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3.xml><?xml version="1.0" encoding="utf-8"?>
<comments xmlns="http://schemas.openxmlformats.org/spreadsheetml/2006/main">
  <authors>
    <author>Rastislav Raši</author>
    <author>123</author>
  </authors>
  <commentList>
    <comment ref="C12" authorId="0">
      <text>
        <r>
          <rPr>
            <sz val="9"/>
            <color indexed="81"/>
            <rFont val="Segoe UI"/>
            <family val="2"/>
          </rPr>
          <t>FRA T3a</t>
        </r>
      </text>
    </comment>
    <comment ref="E52"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4.xml><?xml version="1.0" encoding="utf-8"?>
<comments xmlns="http://schemas.openxmlformats.org/spreadsheetml/2006/main">
  <authors>
    <author>Rastislav Raši</author>
    <author>123</author>
  </authors>
  <commentList>
    <comment ref="C12" authorId="0">
      <text>
        <r>
          <rPr>
            <sz val="9"/>
            <color indexed="81"/>
            <rFont val="Segoe UI"/>
            <family val="2"/>
          </rPr>
          <t>FRA T4a</t>
        </r>
      </text>
    </comment>
    <comment ref="F44"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5.xml><?xml version="1.0" encoding="utf-8"?>
<comments xmlns="http://schemas.openxmlformats.org/spreadsheetml/2006/main">
  <authors>
    <author>Rastislav Raši</author>
  </authors>
  <commentList>
    <comment ref="E12" authorId="0">
      <text>
        <r>
          <rPr>
            <sz val="9"/>
            <color indexed="81"/>
            <rFont val="Segoe UI"/>
            <family val="2"/>
          </rPr>
          <t>FRA T7a</t>
        </r>
      </text>
    </comment>
  </commentList>
</comments>
</file>

<file path=xl/comments26.xml><?xml version="1.0" encoding="utf-8"?>
<comments xmlns="http://schemas.openxmlformats.org/spreadsheetml/2006/main">
  <authors>
    <author>kretov</author>
  </authors>
  <commentList>
    <comment ref="B16" authorId="0">
      <text>
        <r>
          <rPr>
            <sz val="9"/>
            <color indexed="81"/>
            <rFont val="Tahoma"/>
            <family val="2"/>
            <charset val="204"/>
          </rPr>
          <t>For the indicator 6.7, values for a context  parameter “Consumption of wood products per head, 2010-2012, m³ roundwood equivalent, most recent 3-year average” forest” will be generated for each country.</t>
        </r>
      </text>
    </comment>
  </commentList>
</comments>
</file>

<file path=xl/comments27.xml><?xml version="1.0" encoding="utf-8"?>
<comments xmlns="http://schemas.openxmlformats.org/spreadsheetml/2006/main">
  <authors>
    <author>kretov</author>
  </authors>
  <commentList>
    <comment ref="B13" authorId="0">
      <text>
        <r>
          <rPr>
            <sz val="9"/>
            <color indexed="81"/>
            <rFont val="Tahoma"/>
            <family val="2"/>
            <charset val="204"/>
          </rPr>
          <t>For the indicator 6.8, values for a background parameter “Net imports of roundwood and forest products as % of apparent consumption(both in m³ roundwood equivalent), most recent 3-year average” will be generated for each country.</t>
        </r>
      </text>
    </comment>
  </commentList>
</comments>
</file>

<file path=xl/comments28.xml><?xml version="1.0" encoding="utf-8"?>
<comments xmlns="http://schemas.openxmlformats.org/spreadsheetml/2006/main">
  <authors>
    <author>Author</author>
    <author>Alex</author>
    <author>Rastislav Raši</author>
  </authors>
  <commentList>
    <comment ref="BLB5" authorId="0">
      <text>
        <r>
          <rPr>
            <b/>
            <sz val="9"/>
            <color indexed="81"/>
            <rFont val="Tahoma"/>
            <family val="2"/>
          </rPr>
          <t>Author:</t>
        </r>
        <r>
          <rPr>
            <sz val="9"/>
            <color indexed="81"/>
            <rFont val="Tahoma"/>
            <family val="2"/>
            <charset val="204"/>
          </rPr>
          <t xml:space="preserve">
Converted to tdm by multiplying with the factor 0.92</t>
        </r>
      </text>
    </comment>
    <comment ref="B43" authorId="1">
      <text>
        <r>
          <rPr>
            <b/>
            <sz val="9"/>
            <color indexed="81"/>
            <rFont val="Tahoma"/>
            <family val="2"/>
          </rPr>
          <t>Alex:</t>
        </r>
        <r>
          <rPr>
            <sz val="9"/>
            <color indexed="81"/>
            <rFont val="Tahoma"/>
            <family val="2"/>
            <charset val="204"/>
          </rPr>
          <t xml:space="preserve">
* The source of the data of Russian Federation is the previous edition of the output tables, 2011.</t>
        </r>
      </text>
    </comment>
    <comment ref="E62" authorId="2">
      <text>
        <r>
          <rPr>
            <sz val="9"/>
            <color indexed="81"/>
            <rFont val="Segoe UI"/>
            <family val="2"/>
          </rPr>
          <t>FRA T1a</t>
        </r>
      </text>
    </comment>
    <comment ref="AAN63" authorId="2">
      <text>
        <r>
          <rPr>
            <sz val="9"/>
            <color indexed="81"/>
            <rFont val="Segoe UI"/>
            <family val="2"/>
          </rPr>
          <t>FRA T7c</t>
        </r>
      </text>
    </comment>
    <comment ref="AIH63" authorId="2">
      <text>
        <r>
          <rPr>
            <sz val="9"/>
            <color indexed="81"/>
            <rFont val="Segoe UI"/>
            <family val="2"/>
          </rPr>
          <t>FRA T1e</t>
        </r>
      </text>
    </comment>
    <comment ref="AIJ63" authorId="2">
      <text>
        <r>
          <rPr>
            <sz val="9"/>
            <color indexed="81"/>
            <rFont val="Segoe UI"/>
            <family val="2"/>
          </rPr>
          <t>FRA T1b</t>
        </r>
      </text>
    </comment>
    <comment ref="AWB63" authorId="2">
      <text>
        <r>
          <rPr>
            <sz val="9"/>
            <color indexed="81"/>
            <rFont val="Segoe UI"/>
            <family val="2"/>
          </rPr>
          <t>FRA T3a</t>
        </r>
      </text>
    </comment>
    <comment ref="AU64" authorId="2">
      <text>
        <r>
          <rPr>
            <sz val="9"/>
            <color indexed="81"/>
            <rFont val="Segoe UI"/>
            <family val="2"/>
          </rPr>
          <t>FRA T2a</t>
        </r>
      </text>
    </comment>
    <comment ref="PK64" authorId="2">
      <text>
        <r>
          <rPr>
            <sz val="9"/>
            <color indexed="81"/>
            <rFont val="Segoe UI"/>
            <family val="2"/>
          </rPr>
          <t>FRA T2d</t>
        </r>
      </text>
    </comment>
    <comment ref="AHC64" authorId="2">
      <text>
        <r>
          <rPr>
            <sz val="9"/>
            <color indexed="81"/>
            <rFont val="Segoe UI"/>
            <family val="2"/>
          </rPr>
          <t>FRA T1b</t>
        </r>
      </text>
    </comment>
    <comment ref="AHO64" authorId="2">
      <text>
        <r>
          <rPr>
            <sz val="9"/>
            <color indexed="81"/>
            <rFont val="Segoe UI"/>
            <family val="2"/>
          </rPr>
          <t>FRA T1c</t>
        </r>
      </text>
    </comment>
    <comment ref="AHR64" authorId="2">
      <text>
        <r>
          <rPr>
            <sz val="9"/>
            <color indexed="81"/>
            <rFont val="Segoe UI"/>
            <family val="2"/>
          </rPr>
          <t>FRA T1d</t>
        </r>
      </text>
    </comment>
    <comment ref="ATW64" authorId="2">
      <text>
        <r>
          <rPr>
            <sz val="9"/>
            <color indexed="81"/>
            <rFont val="Segoe UI"/>
            <family val="2"/>
          </rPr>
          <t>FRA T3b</t>
        </r>
      </text>
    </comment>
    <comment ref="AXU64" authorId="2">
      <text>
        <r>
          <rPr>
            <sz val="9"/>
            <color indexed="81"/>
            <rFont val="Segoe UI"/>
            <family val="2"/>
          </rPr>
          <t>FRA T4a</t>
        </r>
      </text>
    </comment>
    <comment ref="BEG64" authorId="2">
      <text>
        <r>
          <rPr>
            <sz val="9"/>
            <color indexed="81"/>
            <rFont val="Segoe UI"/>
            <family val="2"/>
          </rPr>
          <t>FRA T7a</t>
        </r>
      </text>
    </comment>
    <comment ref="SI65" authorId="2">
      <text>
        <r>
          <rPr>
            <sz val="9"/>
            <color indexed="81"/>
            <rFont val="Segoe UI"/>
            <family val="2"/>
          </rPr>
          <t>FRA T5a</t>
        </r>
      </text>
    </comment>
    <comment ref="SJ65" authorId="2">
      <text>
        <r>
          <rPr>
            <sz val="9"/>
            <color indexed="81"/>
            <rFont val="Segoe UI"/>
            <family val="2"/>
          </rPr>
          <t>FRA T5b</t>
        </r>
      </text>
    </comment>
    <comment ref="SL65" authorId="2">
      <text>
        <r>
          <rPr>
            <sz val="9"/>
            <color indexed="81"/>
            <rFont val="Segoe UI"/>
            <family val="2"/>
          </rPr>
          <t>FRA T5a</t>
        </r>
      </text>
    </comment>
    <comment ref="E74" authorId="2">
      <text>
        <r>
          <rPr>
            <sz val="9"/>
            <color indexed="81"/>
            <rFont val="Segoe UI"/>
            <family val="2"/>
          </rPr>
          <t>FRA T1a</t>
        </r>
      </text>
    </comment>
    <comment ref="DU74" authorId="2">
      <text>
        <r>
          <rPr>
            <sz val="9"/>
            <color indexed="81"/>
            <rFont val="Segoe UI"/>
            <family val="2"/>
          </rPr>
          <t>FRA T2b</t>
        </r>
      </text>
    </comment>
    <comment ref="AU76" authorId="2">
      <text>
        <r>
          <rPr>
            <sz val="9"/>
            <color indexed="81"/>
            <rFont val="Segoe UI"/>
            <family val="2"/>
          </rPr>
          <t>FRA T2a</t>
        </r>
      </text>
    </comment>
  </commentList>
</comments>
</file>

<file path=xl/sharedStrings.xml><?xml version="1.0" encoding="utf-8"?>
<sst xmlns="http://schemas.openxmlformats.org/spreadsheetml/2006/main" count="35266" uniqueCount="3015">
  <si>
    <r>
      <t>9.</t>
    </r>
    <r>
      <rPr>
        <sz val="7"/>
        <rFont val="Arial"/>
        <family val="2"/>
        <charset val="204"/>
      </rPr>
      <t xml:space="preserve">       </t>
    </r>
    <r>
      <rPr>
        <sz val="10"/>
        <rFont val="Arial"/>
      </rPr>
      <t>Designated paths and roads means either marked with orientation marks in the field or otherwise publicised.</t>
    </r>
  </si>
  <si>
    <t xml:space="preserve">10.   Countries are invited to the pilot voluntary reporting also on other recreational facilities operated for recreation in forests in the Table 6.10d. Purpose of this reporting is to test availability and comparability of the particular data, to collect information on definitions as well as feasibility of such a survey. In case of availability of the reliable national data, countries could report relevant facilities, assigning them to the most detailed category from the list below: </t>
  </si>
  <si>
    <t>Measurement unit</t>
  </si>
  <si>
    <t>Extent / Multiplicity</t>
  </si>
  <si>
    <t>Accommodation facilities (mountain hotels, cottages, apartments)</t>
  </si>
  <si>
    <t>Camping sites</t>
  </si>
  <si>
    <t>Overnight shelters</t>
  </si>
  <si>
    <t>Picnic sites</t>
  </si>
  <si>
    <t>Nature schools</t>
  </si>
  <si>
    <t>Sites for nature studying (educational walkways, nature exhibitions, protected sites, geological localities, sites of cultural heritage, famous trees …)</t>
  </si>
  <si>
    <t>Cableways and lifts</t>
  </si>
  <si>
    <t>Parking lots</t>
  </si>
  <si>
    <t>Other facilities</t>
  </si>
  <si>
    <r>
      <t>11.</t>
    </r>
    <r>
      <rPr>
        <sz val="7"/>
        <rFont val="Arial"/>
        <family val="2"/>
        <charset val="204"/>
      </rPr>
      <t xml:space="preserve">       </t>
    </r>
    <r>
      <rPr>
        <sz val="10"/>
        <rFont val="Arial"/>
      </rPr>
      <t>Listed categories of facilities may be reported if they are available for recreation in forests (free of charge or paid), located at the forest land (in forests) or in its immediate vicinity (see para 8).</t>
    </r>
  </si>
  <si>
    <t>12.   In space for “Country comments” please describe the details related to used definitions, methods of data collection, measurement units and other important information related to additional recreational facilities in forests</t>
  </si>
  <si>
    <r>
      <t>1.</t>
    </r>
    <r>
      <rPr>
        <sz val="7"/>
        <rFont val="Arial"/>
        <family val="2"/>
        <charset val="204"/>
      </rPr>
      <t xml:space="preserve">       </t>
    </r>
    <r>
      <rPr>
        <i/>
        <sz val="10"/>
        <rFont val="Arial"/>
        <family val="2"/>
        <charset val="204"/>
      </rPr>
      <t>Connection with FRA/CFRQ 2020:</t>
    </r>
    <r>
      <rPr>
        <sz val="10"/>
        <rFont val="Arial"/>
      </rPr>
      <t xml:space="preserve"> this reporting form has not counterparts in global reporting. </t>
    </r>
  </si>
  <si>
    <t>Grazing</t>
  </si>
  <si>
    <t>Repeated fires</t>
  </si>
  <si>
    <t>Air pollution</t>
  </si>
  <si>
    <t>Other 1</t>
  </si>
  <si>
    <t>Other 2</t>
  </si>
  <si>
    <t>Other 3</t>
  </si>
  <si>
    <t>Unknown</t>
  </si>
  <si>
    <t xml:space="preserve">Are degraded areas originating from land uses other than forestry included in the figures you reported? </t>
  </si>
  <si>
    <t xml:space="preserve">In your country, are degraded non-forest areas re-categorised to forest land with the aim to reforest them? </t>
  </si>
  <si>
    <t xml:space="preserve">Does your country have a national methodology for land degradation assessment? </t>
  </si>
  <si>
    <t>If yes, please specify:</t>
  </si>
  <si>
    <t>Primary degraded by:</t>
  </si>
  <si>
    <t>Former degraded land restored by afforestation/ reforestation</t>
  </si>
  <si>
    <t>grazing</t>
  </si>
  <si>
    <t>repeated fires</t>
  </si>
  <si>
    <t>air pollution</t>
  </si>
  <si>
    <t>desertification</t>
  </si>
  <si>
    <t>4. Data sources: please specify sources separately for forest, other wooded land and total FOWL if sources differ.</t>
  </si>
  <si>
    <t xml:space="preserve">12. Total area degraded should be the sum of degradation by individual sub-classes. </t>
  </si>
  <si>
    <r>
      <t>Former degraded land restored</t>
    </r>
    <r>
      <rPr>
        <vertAlign val="superscript"/>
        <sz val="10"/>
        <rFont val="Arial"/>
        <family val="2"/>
      </rPr>
      <t>2</t>
    </r>
  </si>
  <si>
    <r>
      <rPr>
        <vertAlign val="superscript"/>
        <sz val="10"/>
        <rFont val="Arial"/>
        <family val="2"/>
      </rPr>
      <t>2</t>
    </r>
    <r>
      <rPr>
        <sz val="10"/>
        <rFont val="Arial"/>
      </rPr>
      <t xml:space="preserve"> Restored by afforestation/reforestation.</t>
    </r>
  </si>
  <si>
    <t>In your country, are recently degraded forest areas legally considered as non-forest land?</t>
  </si>
  <si>
    <t>Indicator 2.5</t>
  </si>
  <si>
    <t>Degraded forest land</t>
  </si>
  <si>
    <t>Forest land severely damaged by e.g. the desertification, fires, grazing, air pollution, erosion, unsustainable management, etc. that lost tree cover and with soil damaged to a degree, that severely hampers or delays the re-establishment of stocking. Note: After stocking is re-established, the area can be still considered degraded forest, but not degraded forest land.</t>
  </si>
  <si>
    <t>5. It is up to the countries to define the thresholds for the minimum size of degraded forest land and other wooded land to be reported as well as for criteria and detailed thresholds used to determine area as “degraded”. However, it is recommended to report only degradation that results in significantly hampered re-establishment of the stocking of the area (it does not have to be actually planned, but it has to be obvious that, if the case, it would be hampered). If the stocking is re-established, the area is considered restored.</t>
  </si>
  <si>
    <t>Area primarily degraded by</t>
  </si>
  <si>
    <r>
      <rPr>
        <sz val="10"/>
        <rFont val="Arial"/>
      </rPr>
      <t xml:space="preserve">3. </t>
    </r>
    <r>
      <rPr>
        <i/>
        <sz val="10"/>
        <rFont val="Arial"/>
        <family val="2"/>
        <charset val="204"/>
      </rPr>
      <t>Reference years:</t>
    </r>
    <r>
      <rPr>
        <sz val="10"/>
        <rFont val="Arial"/>
      </rPr>
      <t xml:space="preserve"> The figures for the reporting years refer to the situation in a reference year, a “central year” (1990, 2000, 2005, 2010, 2015) noted in the Tables, or in a nearest year for which data is available.</t>
    </r>
  </si>
  <si>
    <r>
      <rPr>
        <sz val="10"/>
        <rFont val="Arial"/>
      </rPr>
      <t xml:space="preserve">1. </t>
    </r>
    <r>
      <rPr>
        <i/>
        <sz val="10"/>
        <rFont val="Arial"/>
        <family val="2"/>
        <charset val="204"/>
      </rPr>
      <t>Connection with FRA/CFRQ 2020:</t>
    </r>
    <r>
      <rPr>
        <sz val="10"/>
        <rFont val="Arial"/>
      </rPr>
      <t xml:space="preserve"> this reporting form has not direct counterparts in the global reporting.</t>
    </r>
  </si>
  <si>
    <r>
      <rPr>
        <sz val="10"/>
        <rFont val="Arial"/>
      </rPr>
      <t xml:space="preserve">1. </t>
    </r>
    <r>
      <rPr>
        <i/>
        <sz val="10"/>
        <rFont val="Arial"/>
        <family val="2"/>
        <charset val="204"/>
      </rPr>
      <t>Connection with FRA/CFRQ 2020:</t>
    </r>
    <r>
      <rPr>
        <sz val="10"/>
        <rFont val="Arial"/>
      </rPr>
      <t xml:space="preserve"> this reporting form has not counterparts in the global reporting.</t>
    </r>
  </si>
  <si>
    <t>How did you generate values for 2020:</t>
  </si>
  <si>
    <t>Table 1.4a: Carbon stock</t>
  </si>
  <si>
    <t>Table 1.4b: Carbon stock in harvested wood products (HWP)</t>
  </si>
  <si>
    <r>
      <t>1.</t>
    </r>
    <r>
      <rPr>
        <sz val="7"/>
        <rFont val="Arial"/>
        <family val="2"/>
        <charset val="204"/>
      </rPr>
      <t> </t>
    </r>
    <r>
      <rPr>
        <i/>
        <sz val="10"/>
        <rFont val="Arial"/>
        <family val="2"/>
        <charset val="204"/>
      </rPr>
      <t>Connection with FRA/CFRQ 2020:</t>
    </r>
    <r>
      <rPr>
        <sz val="10"/>
        <rFont val="Arial"/>
      </rPr>
      <t xml:space="preserve"> this reporting form has not direct counterparts in the global reporting.</t>
    </r>
  </si>
  <si>
    <t>Pan-European indicator 2.5: Trends in forest land degradation.</t>
  </si>
  <si>
    <t>Table 2.5: Area with forest land degradation</t>
  </si>
  <si>
    <t>Desertification</t>
  </si>
  <si>
    <t>Criteria used to determine primary type of degradation:    </t>
  </si>
  <si>
    <r>
      <t>Other criteria and minimum thresholds used to determine area as “</t>
    </r>
    <r>
      <rPr>
        <i/>
        <sz val="10"/>
        <rFont val="Arial"/>
        <family val="2"/>
        <charset val="204"/>
      </rPr>
      <t>degraded</t>
    </r>
    <r>
      <rPr>
        <sz val="10"/>
        <rFont val="Arial"/>
      </rPr>
      <t>”:       </t>
    </r>
  </si>
  <si>
    <t>Minimum size of degraded FOWL reported, ha:</t>
  </si>
  <si>
    <t>Total area of degraded land</t>
  </si>
  <si>
    <r>
      <t>3.</t>
    </r>
    <r>
      <rPr>
        <sz val="7"/>
        <rFont val="Arial"/>
        <family val="2"/>
        <charset val="204"/>
      </rPr>
      <t> </t>
    </r>
    <r>
      <rPr>
        <i/>
        <sz val="10"/>
        <rFont val="Arial"/>
        <family val="2"/>
        <charset val="204"/>
      </rPr>
      <t>Reference years:</t>
    </r>
    <r>
      <rPr>
        <sz val="10"/>
        <rFont val="Arial"/>
      </rPr>
      <t xml:space="preserve"> The figures are reported separately for all years in the 1988-2017 period. </t>
    </r>
  </si>
  <si>
    <r>
      <t>3.</t>
    </r>
    <r>
      <rPr>
        <sz val="7"/>
        <rFont val="Arial"/>
        <family val="2"/>
        <charset val="204"/>
      </rPr>
      <t> </t>
    </r>
    <r>
      <rPr>
        <i/>
        <sz val="10"/>
        <rFont val="Arial"/>
        <family val="2"/>
        <charset val="204"/>
      </rPr>
      <t>Reporting on trends:</t>
    </r>
    <r>
      <rPr>
        <sz val="10"/>
        <rFont val="Arial"/>
      </rPr>
      <t xml:space="preserve"> The table demands information for 2015 only, or in a nearest year for which data is available, information on observed trends is welcome.</t>
    </r>
  </si>
  <si>
    <t>Reporting Form 4.1: Diversity of tree species</t>
  </si>
  <si>
    <t>Pan-European indicator 4.1: Area of forest and other wooded land, classified by number of tree species occurring.</t>
  </si>
  <si>
    <r>
      <t>1.</t>
    </r>
    <r>
      <rPr>
        <sz val="7"/>
        <rFont val="Arial"/>
        <family val="2"/>
        <charset val="204"/>
      </rPr>
      <t xml:space="preserve">       </t>
    </r>
    <r>
      <rPr>
        <i/>
        <sz val="10"/>
        <rFont val="Arial"/>
        <family val="2"/>
        <charset val="204"/>
      </rPr>
      <t>Connection with FRA/CFRQ 2020</t>
    </r>
    <r>
      <rPr>
        <sz val="10"/>
        <rFont val="Arial"/>
      </rPr>
      <t>: this reporting form has not direct counterparts in the global reporting.</t>
    </r>
  </si>
  <si>
    <r>
      <t>3.</t>
    </r>
    <r>
      <rPr>
        <sz val="7"/>
        <rFont val="Arial"/>
        <family val="2"/>
        <charset val="204"/>
      </rPr>
      <t xml:space="preserve">       </t>
    </r>
    <r>
      <rPr>
        <i/>
        <sz val="10"/>
        <rFont val="Arial"/>
        <family val="2"/>
        <charset val="204"/>
      </rPr>
      <t>Reference years:</t>
    </r>
    <r>
      <rPr>
        <sz val="10"/>
        <rFont val="Arial"/>
      </rPr>
      <t xml:space="preserve"> The figures for the reporting years refer to the situation in a reference year, a “central year” (1990, 2000, 2005, 2010, 2015) noted in the Table, or in a nearest year for which data is available. </t>
    </r>
  </si>
  <si>
    <t>Pan-European indicator 4.2: Total forest area by stand origin and area of annual forest regeneration and expansion.</t>
  </si>
  <si>
    <t>Related SoEF definitions: Forest, Regeneration (natural, by planting and/or seeding, coppice sprouting), Afforestation, Natural expansion of forest, Reforestation.</t>
  </si>
  <si>
    <r>
      <t>4.</t>
    </r>
    <r>
      <rPr>
        <sz val="7"/>
        <rFont val="Arial"/>
        <family val="2"/>
        <charset val="204"/>
      </rPr>
      <t xml:space="preserve">       </t>
    </r>
    <r>
      <rPr>
        <i/>
        <sz val="10"/>
        <rFont val="Arial"/>
        <family val="2"/>
        <charset val="204"/>
      </rPr>
      <t>Reference years:</t>
    </r>
    <r>
      <rPr>
        <sz val="10"/>
        <rFont val="Arial"/>
      </rPr>
      <t xml:space="preserve"> The figures for the reporting years refer to the situation in a reference year, a “central year” (1990, 2000, 2005, 2010, 2015) noted in the Table, or in a nearest year for which data is available. </t>
    </r>
  </si>
  <si>
    <t>Pan-European indicator 4.3: Area of forest and other wooded land, classified by class of naturalness.</t>
  </si>
  <si>
    <t>Table 4.3a: Naturalness</t>
  </si>
  <si>
    <t>Established by planting and/or seeding</t>
  </si>
  <si>
    <t>Unknown origin</t>
  </si>
  <si>
    <r>
      <t>3.</t>
    </r>
    <r>
      <rPr>
        <sz val="7"/>
        <rFont val="Arial"/>
        <family val="2"/>
        <charset val="204"/>
      </rPr>
      <t xml:space="preserve">         </t>
    </r>
    <r>
      <rPr>
        <i/>
        <sz val="10"/>
        <rFont val="Arial"/>
        <family val="2"/>
        <charset val="204"/>
      </rPr>
      <t>Reference years:</t>
    </r>
    <r>
      <rPr>
        <sz val="10"/>
        <rFont val="Arial"/>
      </rPr>
      <t xml:space="preserve"> The figures for the reporting years refer to the situation in a reference year, a “central year” (1990, 2000, 2005, 2010, 2015) noted in the Table, or in a nearest year for which data is available. </t>
    </r>
  </si>
  <si>
    <t>Forest area affected (1000 ha)</t>
  </si>
  <si>
    <r>
      <t>1.</t>
    </r>
    <r>
      <rPr>
        <sz val="7"/>
        <rFont val="Arial"/>
        <family val="2"/>
        <charset val="204"/>
      </rPr>
      <t xml:space="preserve">       </t>
    </r>
    <r>
      <rPr>
        <i/>
        <sz val="10"/>
        <rFont val="Arial"/>
        <family val="2"/>
        <charset val="204"/>
      </rPr>
      <t>Connection with FRA/CFRQ 2020:</t>
    </r>
    <r>
      <rPr>
        <sz val="10"/>
        <rFont val="Arial"/>
      </rPr>
      <t xml:space="preserve"> this reporting form has no counterparts in global reporting. </t>
    </r>
  </si>
  <si>
    <r>
      <t>1.</t>
    </r>
    <r>
      <rPr>
        <sz val="7"/>
        <rFont val="Arial"/>
        <family val="2"/>
        <charset val="204"/>
      </rPr>
      <t xml:space="preserve">       </t>
    </r>
    <r>
      <rPr>
        <i/>
        <sz val="10"/>
        <rFont val="Arial"/>
        <family val="2"/>
        <charset val="204"/>
      </rPr>
      <t>Connection with FRA/CFRQ 2020:</t>
    </r>
    <r>
      <rPr>
        <sz val="10"/>
        <rFont val="Arial"/>
      </rPr>
      <t xml:space="preserve"> this reporting form has not direct counterparts in the global reporting.</t>
    </r>
  </si>
  <si>
    <r>
      <t>3.</t>
    </r>
    <r>
      <rPr>
        <sz val="7"/>
        <rFont val="Arial"/>
        <family val="2"/>
        <charset val="204"/>
      </rPr>
      <t xml:space="preserve">       </t>
    </r>
    <r>
      <rPr>
        <i/>
        <sz val="10"/>
        <rFont val="Arial"/>
        <family val="2"/>
        <charset val="204"/>
      </rPr>
      <t>Reference years:</t>
    </r>
    <r>
      <rPr>
        <sz val="10"/>
        <rFont val="Arial"/>
      </rPr>
      <t xml:space="preserve"> The figures for the reporting years refer to the situation in a reference year, a “central year” (1990, 2000, 2005, 2010, 2015) noted in the Table, or in a nearest year for which data is available.</t>
    </r>
  </si>
  <si>
    <t>Pan-European indicator 4.9: Area of forest and other wooded land protected to conserve biodiversity, landscapes and specific natural elements, according to MCPFE categories.</t>
  </si>
  <si>
    <r>
      <t>3.</t>
    </r>
    <r>
      <rPr>
        <sz val="7"/>
        <rFont val="Arial"/>
        <family val="2"/>
        <charset val="204"/>
      </rPr>
      <t xml:space="preserve">       </t>
    </r>
    <r>
      <rPr>
        <i/>
        <sz val="10"/>
        <rFont val="Arial"/>
        <family val="2"/>
        <charset val="204"/>
      </rPr>
      <t>Reference years:</t>
    </r>
    <r>
      <rPr>
        <sz val="10"/>
        <rFont val="Arial"/>
      </rPr>
      <t xml:space="preserve"> The figures for the reporting years refer to the situation in a reference year, a “central year” (1990, 2000, 2005, 2010, 2015, 2020) noted in the Table, or in a nearest year for which data is available. </t>
    </r>
  </si>
  <si>
    <r>
      <t>3.</t>
    </r>
    <r>
      <rPr>
        <sz val="7"/>
        <rFont val="Arial"/>
        <family val="2"/>
        <charset val="204"/>
      </rPr>
      <t xml:space="preserve">         </t>
    </r>
    <r>
      <rPr>
        <i/>
        <sz val="10"/>
        <rFont val="Arial"/>
        <family val="2"/>
        <charset val="204"/>
      </rPr>
      <t>Reference years:</t>
    </r>
    <r>
      <rPr>
        <sz val="10"/>
        <rFont val="Arial"/>
      </rPr>
      <t xml:space="preserve"> The figures for the reporting years refer to the situation in a reference year, a “central year” (1990, 2000, 2005, 2010, 2015, 2020) noted in the Table, or in a nearest year for which data is available. </t>
    </r>
  </si>
  <si>
    <r>
      <t>5.</t>
    </r>
    <r>
      <rPr>
        <sz val="7"/>
        <rFont val="Arial"/>
        <family val="2"/>
        <charset val="204"/>
      </rPr>
      <t xml:space="preserve">         </t>
    </r>
    <r>
      <rPr>
        <sz val="10"/>
        <rFont val="Arial"/>
      </rPr>
      <t>MCPFE classes: see “</t>
    </r>
    <r>
      <rPr>
        <i/>
        <sz val="10"/>
        <rFont val="Arial"/>
        <family val="2"/>
        <charset val="204"/>
      </rPr>
      <t>Terms and Definitions</t>
    </r>
    <r>
      <rPr>
        <sz val="10"/>
        <rFont val="Arial"/>
      </rPr>
      <t>”, and MCPFE Assessment Guidelines (http://www.foresteurope.org/documentos/guidelines/GuidelinesProtectedProtectiveForests.pdf).</t>
    </r>
  </si>
  <si>
    <t>(http://appsso.eurostat.ec.europa.eu/nui/show.do?dataset=nama_10_a64 )</t>
  </si>
  <si>
    <t>b.      Eurostat – European Forest Accounts (EFA)</t>
  </si>
  <si>
    <t>(http://appsso.eurostat.ec.europa.eu/nui/show.do?dataset=for_eco_cp)</t>
  </si>
  <si>
    <t>(http://appsso.eurostat.ec.europa.eu/nui/show.do?dataset=sbs_na_sca_r2)</t>
  </si>
  <si>
    <t>Related SoEF definitions: Factor income, Net operating surplus.</t>
  </si>
  <si>
    <t>Net operating surplus</t>
  </si>
  <si>
    <t>Net operating surplus can be derived from factor income by subtracting compensation of employees.</t>
  </si>
  <si>
    <t>http://epp.eurostat.ec.europa.eu/cache/ITY_OFFPUB/KS-27-00-782/EN/KS-27-00-782-EN.PDF and the European System of Accounts (ESA 2010).</t>
  </si>
  <si>
    <t>Gross fixed capital formation</t>
  </si>
  <si>
    <t>Planting of trees to provide regular income</t>
  </si>
  <si>
    <t>Equipment and buildings</t>
  </si>
  <si>
    <t>Other Gross fixed capital formation</t>
  </si>
  <si>
    <t>Fixed capital consumption</t>
  </si>
  <si>
    <t>Other fixed capital consumption</t>
  </si>
  <si>
    <t>Capital transfers</t>
  </si>
  <si>
    <t>Total gross fixed capital formation</t>
  </si>
  <si>
    <t>Gross fixed capital formation in planting of trees to provide regular income</t>
  </si>
  <si>
    <t>Gross fixed capital formation in equipment and buildings</t>
  </si>
  <si>
    <t>Other gross fixed capital formation</t>
  </si>
  <si>
    <t>Total fixed capital consumption</t>
  </si>
  <si>
    <t>Fixed capital consumption in planting of trees to provide regular income</t>
  </si>
  <si>
    <t>Fixed capital consumption in equipment and buildings</t>
  </si>
  <si>
    <t>Total capital transfers</t>
  </si>
  <si>
    <t>2015: 2014-2016</t>
  </si>
  <si>
    <t>Manufacture of wood and of products of wood</t>
  </si>
  <si>
    <r>
      <t>4.</t>
    </r>
    <r>
      <rPr>
        <sz val="7"/>
        <rFont val="Arial"/>
        <family val="2"/>
        <charset val="204"/>
      </rPr>
      <t xml:space="preserve">      </t>
    </r>
    <r>
      <rPr>
        <sz val="10"/>
        <rFont val="Arial"/>
      </rPr>
      <t>The recommended source for all data is the Labour Force Survey (LFS), which provides all the breakdowns requested. If LFS data are not available, please provide the best statistics or estimates from other sources. If using other sources, e.g. survey of businesses, note that the desired scope includes the self-employed, and that forestry (ISIC/NACE 02) is limited to those working primarily in forestry, so excludes e.g. agricultural workers who undertakes some forestry work, or government employees classified as public administration.</t>
    </r>
  </si>
  <si>
    <r>
      <t>5.</t>
    </r>
    <r>
      <rPr>
        <sz val="7"/>
        <rFont val="Arial"/>
        <family val="2"/>
        <charset val="204"/>
      </rPr>
      <t xml:space="preserve">      </t>
    </r>
    <r>
      <rPr>
        <sz val="10"/>
        <rFont val="Arial"/>
      </rPr>
      <t>Countries should extrapolate from the available data to provide estimates for all years requested in the table. For countries in which sample data are based on relatively small numbers in forest sectors, it is recommended to pool data and calculate averages for 3 or 5-year periods around the reporting dates. EUROSTAT will provide the annual data available, with an indication of sample sizes or other indicators of reliability, to enable national correspondents to judge how best to present the data.</t>
    </r>
  </si>
  <si>
    <r>
      <t>6.</t>
    </r>
    <r>
      <rPr>
        <sz val="7"/>
        <rFont val="Arial"/>
        <family val="2"/>
        <charset val="204"/>
      </rPr>
      <t xml:space="preserve">      </t>
    </r>
    <r>
      <rPr>
        <sz val="10"/>
        <rFont val="Arial"/>
      </rPr>
      <t>Report numbers as thousands of persons.</t>
    </r>
  </si>
  <si>
    <r>
      <t>7.</t>
    </r>
    <r>
      <rPr>
        <sz val="7"/>
        <rFont val="Arial"/>
        <family val="2"/>
        <charset val="204"/>
      </rPr>
      <t xml:space="preserve">      </t>
    </r>
    <r>
      <rPr>
        <sz val="10"/>
        <rFont val="Arial"/>
      </rPr>
      <t>If estimating the breakdown by education level using other sources, note that categories 0-2 covers those with no more than lower secondary education, categories 5-6 cover those with tertiary (higher) education, and categories 3-4 cover all others ( other secondary and post-secondary), for more details see terms  and definitions.</t>
    </r>
  </si>
  <si>
    <r>
      <t>8.</t>
    </r>
    <r>
      <rPr>
        <sz val="7"/>
        <rFont val="Arial"/>
        <family val="2"/>
        <charset val="204"/>
      </rPr>
      <t xml:space="preserve">      </t>
    </r>
    <r>
      <rPr>
        <sz val="10"/>
        <rFont val="Arial"/>
      </rPr>
      <t>The category ‘self-employed’ should also include unpaid family workers.</t>
    </r>
  </si>
  <si>
    <r>
      <t>3.</t>
    </r>
    <r>
      <rPr>
        <sz val="7"/>
        <rFont val="Arial"/>
        <family val="2"/>
        <charset val="204"/>
      </rPr>
      <t xml:space="preserve">       </t>
    </r>
    <r>
      <rPr>
        <i/>
        <sz val="10"/>
        <rFont val="Arial"/>
        <family val="2"/>
        <charset val="204"/>
      </rPr>
      <t>Reference years:</t>
    </r>
    <r>
      <rPr>
        <sz val="10"/>
        <rFont val="Arial"/>
      </rPr>
      <t xml:space="preserve"> The figures for the reporting years refer to the average for the 5-year periods 1988-1992, 1998-2002, 2003-2007, 2008-2012 and 2013-2017 respectively, not to the data for the “central year” (1990, 2000, 2005, 2010, 2015) noted in the Table above, e.g. 2003-2007 instead of 2005.</t>
    </r>
  </si>
  <si>
    <t>Pan-European indicator 6.9: Share of wood energy in total energy supply, classified by origin of wood.</t>
  </si>
  <si>
    <r>
      <t>1.</t>
    </r>
    <r>
      <rPr>
        <sz val="7"/>
        <rFont val="Arial"/>
        <family val="2"/>
        <charset val="204"/>
      </rPr>
      <t>      </t>
    </r>
    <r>
      <rPr>
        <i/>
        <sz val="10"/>
        <rFont val="Arial"/>
        <family val="2"/>
        <charset val="204"/>
      </rPr>
      <t>Connection with FRA/CFRQ 2020:</t>
    </r>
    <r>
      <rPr>
        <sz val="10"/>
        <rFont val="Arial"/>
      </rPr>
      <t xml:space="preserve"> this reporting form has not direct counterparts in the global reporting.</t>
    </r>
  </si>
  <si>
    <r>
      <t>3.</t>
    </r>
    <r>
      <rPr>
        <sz val="7"/>
        <rFont val="Arial"/>
        <family val="2"/>
        <charset val="204"/>
      </rPr>
      <t>      </t>
    </r>
    <r>
      <rPr>
        <i/>
        <sz val="10"/>
        <rFont val="Arial"/>
        <family val="2"/>
        <charset val="204"/>
      </rPr>
      <t>Reference years:</t>
    </r>
    <r>
      <rPr>
        <sz val="10"/>
        <rFont val="Arial"/>
      </rPr>
      <t xml:space="preserve"> The figures for the reporting years refer to the situation in an individual reference year (2007, 2009, 2011, 2015) noted in the Table. </t>
    </r>
  </si>
  <si>
    <r>
      <t>5.</t>
    </r>
    <r>
      <rPr>
        <sz val="7"/>
        <rFont val="Arial"/>
        <family val="2"/>
        <charset val="204"/>
      </rPr>
      <t xml:space="preserve">     </t>
    </r>
    <r>
      <rPr>
        <sz val="10"/>
        <rFont val="Arial"/>
      </rPr>
      <t xml:space="preserve">Post-consumer recovered wood: Used wood arising from construction of buildings or from civil engineering works. Recovered wood from transport (pallets), private households, as well as used wood arising from construction or demolition of buildings or from civil engineering works. </t>
    </r>
    <r>
      <rPr>
        <i/>
        <sz val="10"/>
        <rFont val="Arial"/>
        <family val="2"/>
        <charset val="204"/>
      </rPr>
      <t>(</t>
    </r>
    <r>
      <rPr>
        <i/>
        <u/>
        <sz val="10"/>
        <rFont val="Arial"/>
        <family val="2"/>
        <charset val="204"/>
      </rPr>
      <t>source</t>
    </r>
    <r>
      <rPr>
        <sz val="10"/>
        <rFont val="Arial"/>
      </rPr>
      <t>: UNECE/FAO Joint Wood Energy Enquiry).</t>
    </r>
  </si>
  <si>
    <t>Reporting Form 6.10: Recreation in forests</t>
  </si>
  <si>
    <t>Pan-European indicator 6.10: The use of forests and other wooded land for recreation in terms of right of access, provision of facilities and intensity of use.</t>
  </si>
  <si>
    <t>Area available for public recreation</t>
  </si>
  <si>
    <t>Area primarily designated and/or managed for public recreation</t>
  </si>
  <si>
    <t>Table 6.10c: Recreation facilities</t>
  </si>
  <si>
    <t>Facility</t>
  </si>
  <si>
    <t>Forest roads and paths available for public recreation</t>
  </si>
  <si>
    <t>Facility (length in 1000 km)</t>
  </si>
  <si>
    <r>
      <t>Criteria used to include areas in “forests</t>
    </r>
    <r>
      <rPr>
        <i/>
        <sz val="10"/>
        <rFont val="Arial"/>
        <family val="2"/>
        <charset val="204"/>
      </rPr>
      <t xml:space="preserve"> available to the public recreation</t>
    </r>
    <r>
      <rPr>
        <sz val="10"/>
        <rFont val="Arial"/>
      </rPr>
      <t>”</t>
    </r>
  </si>
  <si>
    <r>
      <t>Criteria used to include areas in “primarily designated or managed for public recreation</t>
    </r>
    <r>
      <rPr>
        <sz val="10"/>
        <rFont val="Arial"/>
      </rPr>
      <t>”</t>
    </r>
  </si>
  <si>
    <t>Area of forests available for public recreation</t>
  </si>
  <si>
    <t>Area of forests primarily designated or managed for public recreation</t>
  </si>
  <si>
    <t>Recreation facilities</t>
  </si>
  <si>
    <r>
      <t>4.</t>
    </r>
    <r>
      <rPr>
        <sz val="7"/>
        <rFont val="Arial"/>
        <family val="2"/>
        <charset val="204"/>
      </rPr>
      <t xml:space="preserve">       </t>
    </r>
    <r>
      <rPr>
        <sz val="10"/>
        <rFont val="Arial"/>
      </rPr>
      <t>The area in category “Available for public recreation” comprises area with a legal right of access as well as areas with no formal legal right, but with customary rights or other de-facto forms of access available to the public. Please outline the criteria used, in “Country comments”.</t>
    </r>
  </si>
  <si>
    <r>
      <t>5.</t>
    </r>
    <r>
      <rPr>
        <sz val="7"/>
        <rFont val="Arial"/>
        <family val="2"/>
        <charset val="204"/>
      </rPr>
      <t xml:space="preserve">       </t>
    </r>
    <r>
      <rPr>
        <sz val="10"/>
        <rFont val="Arial"/>
      </rPr>
      <t>For “Area primarily designated or managed for public recreation”, if information is not available for the scope described in the definition, please provide information for whatever area can be identified that best matches this scope, and describe the basis in country comments. Please outline the criteria used, in “Country comments”.</t>
    </r>
  </si>
  <si>
    <r>
      <t>6.</t>
    </r>
    <r>
      <rPr>
        <sz val="7"/>
        <rFont val="Arial"/>
        <family val="2"/>
        <charset val="204"/>
      </rPr>
      <t xml:space="preserve">       </t>
    </r>
    <r>
      <rPr>
        <sz val="10"/>
        <rFont val="Arial"/>
      </rPr>
      <t>For intensity of use, if information on national numbers of visits is only available for a wider scope (e.g. all countryside) or a narrower scope (e.g. forest parks or state forests), please provide numbers for whatever scope best matches the definition and describe the scope under “Country comments”. If a different definition of visits is used in national data, please also describe this. Where information is not available on national numbers of forest visits, please provide other information on participation in forest recreation under “Country comments”.</t>
    </r>
  </si>
  <si>
    <r>
      <t>7.</t>
    </r>
    <r>
      <rPr>
        <sz val="7"/>
        <rFont val="Arial"/>
        <family val="2"/>
        <charset val="204"/>
      </rPr>
      <t xml:space="preserve">       </t>
    </r>
    <r>
      <rPr>
        <sz val="10"/>
        <rFont val="Arial"/>
      </rPr>
      <t>If the information is available only for forest (not for other wooded land) please report this in the Table 6.10a and explain this in “Country comments”.</t>
    </r>
  </si>
  <si>
    <r>
      <t>8.</t>
    </r>
    <r>
      <rPr>
        <sz val="7"/>
        <rFont val="Arial"/>
        <family val="2"/>
        <charset val="204"/>
      </rPr>
      <t xml:space="preserve">       </t>
    </r>
    <r>
      <rPr>
        <sz val="10"/>
        <rFont val="Arial"/>
      </rPr>
      <t xml:space="preserve">A forest recreational facility is a public or private facility used for recreational purposes such as buildings, constructions and infrastructure located only "within" the "Area available for public recreation" or, if outside, managed by forestry bodies (owners and/or managers). The interpretation of “within” forests can be based on country specifics – it does not necessarily mean the forest land according to country’s legislation. Facilities surrounded by forest that are legally consider as non-forest land (e.g built-up area) can be also included, if appropriate. </t>
    </r>
  </si>
  <si>
    <t>Soil condition is the basic source of ecosystem stability. Acidification and changes in chemical soil properties directly or indirectly affect crown condition and species composition. Tree resistance to insect attacks and diseases are often correlated to soil condition. In addition ecosystem stability is closely related to nutrient cycling. The existing tendency to acidification and eutrophication of soils and the associated changes in foliar chemistry of many parts in Europe is a potential area of concern.</t>
  </si>
  <si>
    <t>The base saturation indicates the reserves left in the soil to buffer against further additions of e.g. acidifying substances. The C/N ration, the Cation Exchange Capacity (CEC) as well as the pH and organic C are important key indicators to describe soil acidity and eutrophication.</t>
  </si>
  <si>
    <t>Depending on the respective soil property, the recommended soil depths are the organic layer and the top 20 cm.</t>
  </si>
  <si>
    <t>This indicator is mainly linked to indicators 2.1, 2.3, 5.1 and 5.2.</t>
  </si>
  <si>
    <t>Acidity</t>
  </si>
  <si>
    <t>pH scale</t>
  </si>
  <si>
    <t>Comparisons between the second (BioSoil, 2006-09) and the first forest soil survey (Vanmechelen et al. 1998) on Level I plots will presumably only be partly possible due to methodological changes.</t>
  </si>
  <si>
    <t>Cation Exchange Capacity (CEC)</t>
  </si>
  <si>
    <t>cmol/kg</t>
  </si>
  <si>
    <t>C/N</t>
  </si>
  <si>
    <t>C/N ratio</t>
  </si>
  <si>
    <t>Base Saturation</t>
  </si>
  <si>
    <t>Sample plots, soil type</t>
  </si>
  <si>
    <t>% (sum base cations/CEC)*100</t>
  </si>
  <si>
    <t>Organic Carbon Density</t>
  </si>
  <si>
    <t>Sample plots, regions</t>
  </si>
  <si>
    <t>g/kg, t/ha</t>
  </si>
  <si>
    <t>Development of soil pH under different deposition scenarios based on dynamic models for ICP Forests Level II plots. The following results are proposed for the 2015 report:</t>
  </si>
  <si>
    <t>…</t>
  </si>
  <si>
    <t>Soil nutrification and acidity</t>
  </si>
  <si>
    <t>Changes in nutrient balance and acidity over the past 10 years (pH/CEC/C/N ratio) in humus and top soil (-20 cm) level using ICP Forests and its definitions (Vanmechelen et al., 1998).</t>
  </si>
  <si>
    <t>For dynamic soil models</t>
  </si>
  <si>
    <t>Critical loads (see indicator 2.1) do not provide any information on time scales. Dynamic models are needed to assess time delays of recovery in regions where critical loads cease being exceeded and time delays of damage in regions where critical loads continue to be exceeded. The VSD and the SAFE Model are defined in the ICP Modelling and Mapping Manual (www.icpmapping.org). Either of these to be calculated for ICP Forests Level II plots</t>
  </si>
  <si>
    <r>
      <t>·</t>
    </r>
    <r>
      <rPr>
        <sz val="7"/>
        <rFont val="Arial"/>
        <family val="2"/>
        <charset val="204"/>
      </rPr>
      <t xml:space="preserve">     </t>
    </r>
    <r>
      <rPr>
        <sz val="10"/>
        <rFont val="Arial"/>
      </rPr>
      <t>ICP Forests (Level I, Level II) 
·     EC JRC Ispra</t>
    </r>
  </si>
  <si>
    <t>Indicator 2.3: Defoliation</t>
  </si>
  <si>
    <t>Information for this indicator will be provided separately by IDPs and presented to National Correspondents. If a National Correspondent wishes to request any changes to the data provided, these changes must be agreed with the country’s ICP Forests focal point and transmitted to ICP Forests Co-ordinating Centre.</t>
  </si>
  <si>
    <t>Crown defoliation is an indicator giving an estimate of tree condition. Defoliation depends on many stress factors and is therefore a valuable measure to describe the overall forest condition, although the causes of observed defoliation might be non-specific and not quantifiable.</t>
  </si>
  <si>
    <t>This indicator is mainly linked to indicators 1.2, 2.1, 2.2, 2.4 and 3.1.</t>
  </si>
  <si>
    <t>Mean defoliation of all tree species</t>
  </si>
  <si>
    <t>defoliation classes</t>
  </si>
  <si>
    <t>Mean defoliation by species</t>
  </si>
  <si>
    <t>Sample plots, region</t>
  </si>
  <si>
    <t>Defoliation is annually assessed on large scale plots of the ICP Forests Level I system. In 2008 it has been assessed in 25 countries. Data from plots of the transnational Level I grid are submitted to the Programme Coordinating Centre of ICP Forests were they are processed and evaluated. The following results are proposed for the 2015 report:</t>
  </si>
  <si>
    <t>Defoliation classes</t>
  </si>
  <si>
    <r>
      <t>·</t>
    </r>
    <r>
      <rPr>
        <sz val="7"/>
        <rFont val="Arial"/>
        <family val="2"/>
        <charset val="204"/>
      </rPr>
      <t xml:space="preserve">       </t>
    </r>
    <r>
      <rPr>
        <sz val="10"/>
        <rFont val="Arial"/>
      </rPr>
      <t>One map with mean plot defoliation 2009 based on transnational data submitted to ICP Forests;</t>
    </r>
  </si>
  <si>
    <r>
      <t>·</t>
    </r>
    <r>
      <rPr>
        <sz val="7"/>
        <rFont val="Arial"/>
        <family val="2"/>
        <charset val="204"/>
      </rPr>
      <t xml:space="preserve">       </t>
    </r>
    <r>
      <rPr>
        <sz val="10"/>
        <rFont val="Arial"/>
      </rPr>
      <t>One map with changes in mean plot defoliation for all tree species 1998 - 2013) based on transnational data submitted to ICP Forests;</t>
    </r>
  </si>
  <si>
    <r>
      <t>·</t>
    </r>
    <r>
      <rPr>
        <sz val="7"/>
        <rFont val="Arial"/>
        <family val="2"/>
        <charset val="204"/>
      </rPr>
      <t xml:space="preserve">       </t>
    </r>
    <r>
      <rPr>
        <sz val="10"/>
        <rFont val="Arial"/>
      </rPr>
      <t>Time trend curves for the main tree species (1998 – 2013) based on transnational data submitted to ICP Forests.</t>
    </r>
  </si>
  <si>
    <r>
      <t xml:space="preserve">Mean defoliation by species is reported for </t>
    </r>
    <r>
      <rPr>
        <i/>
        <sz val="10"/>
        <rFont val="Arial"/>
        <family val="2"/>
        <charset val="204"/>
      </rPr>
      <t xml:space="preserve">Pinus sylvestris, Pinus pinaster, Picea abies, Quercus robur </t>
    </r>
    <r>
      <rPr>
        <sz val="10"/>
        <rFont val="Arial"/>
      </rPr>
      <t>and</t>
    </r>
    <r>
      <rPr>
        <i/>
        <sz val="10"/>
        <rFont val="Arial"/>
        <family val="2"/>
        <charset val="204"/>
      </rPr>
      <t xml:space="preserve"> Quercus petrea, Fagus silvatica </t>
    </r>
    <r>
      <rPr>
        <sz val="10"/>
        <rFont val="Arial"/>
      </rPr>
      <t>and</t>
    </r>
    <r>
      <rPr>
        <i/>
        <sz val="10"/>
        <rFont val="Arial"/>
        <family val="2"/>
        <charset val="204"/>
      </rPr>
      <t xml:space="preserve"> Quercus ilex.</t>
    </r>
  </si>
  <si>
    <r>
      <t>·</t>
    </r>
    <r>
      <rPr>
        <sz val="7"/>
        <rFont val="Arial"/>
        <family val="2"/>
        <charset val="204"/>
      </rPr>
      <t xml:space="preserve">     </t>
    </r>
    <r>
      <rPr>
        <sz val="10"/>
        <rFont val="Arial"/>
      </rPr>
      <t>ICP Forests (Level I) 
·    EC JRC Ispra</t>
    </r>
  </si>
  <si>
    <t xml:space="preserve">The crown condition is assessed in terms of defoliation. This parameter describes the lack of foliage for each sample tree (UNECE/EC, 2002)
The extent of visually assessed defoliation of trees, as developed by the International Co-operative Programme (ICP Forests) of the Executive Committee for the Convention on Long-range Transboundary Air Pollution in Europe. </t>
  </si>
  <si>
    <t>Needle/Leaf loss</t>
  </si>
  <si>
    <t>Class  / Degree of defoliation</t>
  </si>
  <si>
    <t xml:space="preserve">  0      /   none</t>
  </si>
  <si>
    <t>&lt; 10%</t>
  </si>
  <si>
    <r>
      <rPr>
        <u/>
        <sz val="10"/>
        <rFont val="Arial"/>
        <family val="2"/>
        <charset val="204"/>
      </rPr>
      <t>&gt;</t>
    </r>
    <r>
      <rPr>
        <sz val="10"/>
        <rFont val="Arial"/>
      </rPr>
      <t xml:space="preserve"> 10% to &lt; 25%</t>
    </r>
  </si>
  <si>
    <t xml:space="preserve">  1      /   slight</t>
  </si>
  <si>
    <r>
      <t xml:space="preserve">  2      /   moderate</t>
    </r>
    <r>
      <rPr>
        <u/>
        <sz val="10"/>
        <rFont val="Arial"/>
        <family val="2"/>
        <charset val="204"/>
      </rPr>
      <t/>
    </r>
  </si>
  <si>
    <t>&gt; 25% to &lt; 60%</t>
  </si>
  <si>
    <r>
      <t xml:space="preserve">  3      /   severe</t>
    </r>
    <r>
      <rPr>
        <u/>
        <sz val="10"/>
        <rFont val="Arial"/>
        <family val="2"/>
        <charset val="204"/>
      </rPr>
      <t/>
    </r>
  </si>
  <si>
    <t>&gt; 60% to &lt;100 %</t>
  </si>
  <si>
    <t xml:space="preserve">  4      /   dead</t>
  </si>
  <si>
    <t>100%</t>
  </si>
  <si>
    <t>Information for this indicator will be provided separately by International Data Providers (IDP) - European Forest Genetic Resources Programme - EUFORGEN (FAO/IPGRI), Bioversity International, and presented to National Correspondents. If a National Correspondent wishes to request any changes to the data provided, these changes must be agreed with the country’s Bioversity International focal point and transmitted to Bioversity International.</t>
  </si>
  <si>
    <t xml:space="preserve">Genetic diversity is the ultimate source of biodiversity at all levels. Genetic resources of species should be conserved for the future, both to secure the width of genetic pools and to allow use of best provenances. A loss of variation may have negative consequences for fitness, for production and may prevent adaptive change in populations in response to climate change, and to properties such as for CO2 storage. </t>
  </si>
  <si>
    <t>This indicator is mainly linked to indicator 1.1.</t>
  </si>
  <si>
    <t>Area managed for in situ gene conservation</t>
  </si>
  <si>
    <t>ha</t>
  </si>
  <si>
    <t>Area managed for ex situ gene conservation</t>
  </si>
  <si>
    <t>countries, species</t>
  </si>
  <si>
    <t>Area managed for seed production</t>
  </si>
  <si>
    <t>Genetic resources means genetic material of actual or potential value (CBD, 1992)</t>
  </si>
  <si>
    <t>Ex-situ conservation</t>
  </si>
  <si>
    <t>The conservation of components of biological diversity outside their natural habitats (CBD, 1992).</t>
  </si>
  <si>
    <t>In-situ conservation</t>
  </si>
  <si>
    <t>In-situ conservation means the conservation of ecosystems and natural habitats and the maintenance and recovery of viable populations of species in their natural surroundings and, in the case of domesticated or cultivated species, in the surroundings where they have developed their distinctive properties (CBD, 1992).</t>
  </si>
  <si>
    <t>Seed collection stand</t>
  </si>
  <si>
    <t>Selected seed source that fulfils certain requirements. As a rule the stand should be autochthonous or its origin must be known, and above all it should be superior to average stands. On occasion, non-indigenous stands showing excellent features are also chosen. Seed collection stands are accepted and registered by the national authority (EFI Forest Glossary, 2001).</t>
  </si>
  <si>
    <r>
      <t>·</t>
    </r>
    <r>
      <rPr>
        <sz val="7"/>
        <rFont val="Arial"/>
        <family val="2"/>
        <charset val="204"/>
      </rPr>
      <t xml:space="preserve">  </t>
    </r>
    <r>
      <rPr>
        <sz val="10"/>
        <rFont val="Arial"/>
      </rPr>
      <t xml:space="preserve">European Forest Genetic Resources Programme - EUFORGEN (FAO/IPGRI)
·    Bioversity International </t>
    </r>
  </si>
  <si>
    <r>
      <t>·</t>
    </r>
    <r>
      <rPr>
        <sz val="7"/>
        <rFont val="Arial"/>
        <family val="2"/>
        <charset val="204"/>
      </rPr>
      <t xml:space="preserve">  </t>
    </r>
    <r>
      <rPr>
        <sz val="10"/>
        <rFont val="Arial"/>
      </rPr>
      <t>DG JRC Ispra</t>
    </r>
  </si>
  <si>
    <t>Information for this indicator will be provided separately by International Data Provider (IDP) EU JRC Ispra. Information for Indicator 4.7 will not be presented on a country basis; in the publication it will be in the form of maps and/or other graphics.</t>
  </si>
  <si>
    <t>Landscape-level spatial pattern of forest cover refers to the spatial arrangement (or configuration) of the forested land across the landscape, it reflects the potential of a landscape to provide forest habitats. Fragmentation is a spatial pattern process over time that refers to forest loss and isolation i.e. loss of connectivity. It is one major threat for the conservation of the biodiversity and the ecological functions of forests. The monitoring of connectivity is crucial in the current challenge of alleviating the effects of climate change on species and ecosystems.</t>
  </si>
  <si>
    <t>Fragmentation historically occurred in many European regions and still does locally despite an overall positive forest area balance in the last 15 years. It can occur permanently due to the expansion of agricultural areas, settlements and transports networks or it may be temporary and recoverable within forested areas after forest operations such as cuttings or replanting.</t>
  </si>
  <si>
    <t>There is not yet a common agreed definition and methodology for assessing landscape pattern and its temporal change at the national level. National/regional pattern data, when available, are not harmonized and cannot be used to implement the MCPFE 4.7 indicator.</t>
  </si>
  <si>
    <t>JRC is contributing a case study on European-wide harmonized implementation of this indicator. For the first time, the status of forest connectivity in 2006 and its change over the last 15 years (1990-2006) are assessed European-wide at fine-scale (spatial details at 1ha Minimum Mapping Unit). The measure is based on topology (inter-patch distances) and patch attributes (area) for forest-dwelling species with specific dispersing capabilities (1km and 10 km). Results are reported per 50 km fixed area grid, which is an analysis unit that best capture local (landscape level) spatial processes without losing too much information. Provinces (Nuts2/3) are also overlaid in the final map product to aid geographical positioning.…</t>
  </si>
  <si>
    <t>Data sources</t>
  </si>
  <si>
    <t>Method</t>
  </si>
  <si>
    <t>Information for this indicator will be provided separately by International Data Provider (IDP) – UNECE/FAO Forestry and Timber Section, and presented to National Correspondents. If a National Correspondent wishes to request any changes to the data provided, these changes must be agreed with the country’s  UNECE/FAO focal point and transmitted to UNECE/FAO.</t>
  </si>
  <si>
    <t xml:space="preserve">Sound use of wood, a renewable and environmentally friendly raw material, is an essential part of the sustainable development of the forest and forest products sector. Income from sales of wood and forest products is the most important element in the economic sustainability of the sector. </t>
  </si>
  <si>
    <t xml:space="preserve">This indicator demonstrates the intensity of wood consumption, and may be correlated with other indicators, notably population and GDP. </t>
  </si>
  <si>
    <t>Taken with indicator 6.8 (trade in wood), it indicates how the country’s own forest resources contribute to the provision of raw materials for the domestic markets and those abroad and whether this is sustainable.</t>
  </si>
  <si>
    <t>The use of wood instead of non-renewable raw materials is an indicator of sustainable consumption patterns in a society.</t>
  </si>
  <si>
    <t>Production, Imports, Exports, Apparent Consumption of:</t>
  </si>
  <si>
    <t>1000 m³ EQ, 1000 mt (Paper and board)</t>
  </si>
  <si>
    <t>(Apparent) consumption per head</t>
  </si>
  <si>
    <t>(Apparent) consumption is calculated by adding imports to a country’s production and subtracting exports. (Apparent) consumption volumes are not adjusted for levels of stocks. It is a proxy for “demand” and “use”. Primary processed products (i.e. sawnwood, wood based panels, pulp, paper and board) as well as wood used in the rough and energy wood should be included. Secondary process products (e.g. furniture, paper products, joinery) should not be included to avoid double counting and because of problems with conversion factors.</t>
  </si>
  <si>
    <t>Joint Forest Sector Questionnaire</t>
  </si>
  <si>
    <t>(Apparent) consumption per head of wood and products derived from wood is calculated according to the formula:</t>
  </si>
  <si>
    <t>AC per head = [AC(SW)* RWEc + AC(WBP)* RWEc + AC(Paper and board)*RWEc + AC(Fuelwood) + R (Other Industrial Roundwood)] / Total population (in corresponding year)</t>
  </si>
  <si>
    <t>Where:</t>
  </si>
  <si>
    <t>AC (Apparent consumption) = production + imports – exports</t>
  </si>
  <si>
    <t>R = Removal</t>
  </si>
  <si>
    <t>SW = Sawnwood</t>
  </si>
  <si>
    <t>WBP = Wood-based Panels</t>
  </si>
  <si>
    <t>RWEc = roundwood equivalent coefficient</t>
  </si>
  <si>
    <t>The default values of the RWEc are for: SW = 1.89 RWE / m³, WBP = 1.64 RWE / m³, Paper and board = 3.60 RWE / mt</t>
  </si>
  <si>
    <t>The (apparent) consumption is expressed in m³ roundwood equivalent. A m³ roundwood equivalent expresses the amount of roundwood needed to produce a m³ of a certain wood product. By expressing consumption in m³ roundwood equivalents, volumes of products with different properties such as sawnwood and panels or different measurement units such as m³ (sawnwood) and (metric) tonne (mt) (paper and board) can be summed together. In addition, by expressing the (apparent) consumption in m³ roundwood equivalents the relationship between the volume of roundwood consumed and the removals from the forest can be expressed.</t>
  </si>
  <si>
    <r>
      <t>·</t>
    </r>
    <r>
      <rPr>
        <sz val="7"/>
        <rFont val="Arial"/>
        <family val="2"/>
        <charset val="204"/>
      </rPr>
      <t xml:space="preserve">     </t>
    </r>
    <r>
      <rPr>
        <sz val="10"/>
        <rFont val="Arial"/>
      </rPr>
      <t>UNECE/FAO</t>
    </r>
  </si>
  <si>
    <r>
      <t>-</t>
    </r>
    <r>
      <rPr>
        <sz val="7"/>
        <rFont val="Arial"/>
        <family val="2"/>
        <charset val="204"/>
      </rPr>
      <t xml:space="preserve">          </t>
    </r>
    <r>
      <rPr>
        <sz val="10"/>
        <rFont val="Arial"/>
      </rPr>
      <t>Fuelwood,</t>
    </r>
  </si>
  <si>
    <r>
      <t>-</t>
    </r>
    <r>
      <rPr>
        <sz val="7"/>
        <rFont val="Arial"/>
        <family val="2"/>
        <charset val="204"/>
      </rPr>
      <t xml:space="preserve">          </t>
    </r>
    <r>
      <rPr>
        <sz val="10"/>
        <rFont val="Arial"/>
      </rPr>
      <t>Other industrial roundwood</t>
    </r>
  </si>
  <si>
    <r>
      <t>-</t>
    </r>
    <r>
      <rPr>
        <sz val="7"/>
        <rFont val="Arial"/>
        <family val="2"/>
        <charset val="204"/>
      </rPr>
      <t xml:space="preserve">          </t>
    </r>
    <r>
      <rPr>
        <sz val="10"/>
        <rFont val="Arial"/>
      </rPr>
      <t>Sawnwood,</t>
    </r>
  </si>
  <si>
    <r>
      <t>-</t>
    </r>
    <r>
      <rPr>
        <sz val="7"/>
        <rFont val="Arial"/>
        <family val="2"/>
        <charset val="204"/>
      </rPr>
      <t xml:space="preserve">          </t>
    </r>
    <r>
      <rPr>
        <sz val="10"/>
        <rFont val="Arial"/>
      </rPr>
      <t>Wood based panels</t>
    </r>
  </si>
  <si>
    <r>
      <t>-</t>
    </r>
    <r>
      <rPr>
        <sz val="7"/>
        <rFont val="Arial"/>
        <family val="2"/>
        <charset val="204"/>
      </rPr>
      <t xml:space="preserve">          </t>
    </r>
    <r>
      <rPr>
        <sz val="10"/>
        <rFont val="Arial"/>
      </rPr>
      <t>Paper and board</t>
    </r>
  </si>
  <si>
    <t>1. Data are provided by the International Data Provider (UNECE –JFSQ) in 2014 and countries are asked to provide comment on the data and the trends shown. Revisions to data should be requested through national JFSQ correspondent.</t>
  </si>
  <si>
    <t>2. The data will be presented as 5-year averages. Annual data is used during the reporting process and will be provided to the national correspondent. Data for the latest period (2013) will be calculated later in the reporting process expecting data for 2013 to become available in the second half 2014.</t>
  </si>
  <si>
    <t>3. Countries will be asked to provide country specific conversion factors to calculate the roundwood equivalents under “Country comments”. These factors can differ between the reporting periods due to technology developments.</t>
  </si>
  <si>
    <t>4. The (Apparent) consumption is calculated by applying the following equation: (apparent) consumption = production + imports – exports.</t>
  </si>
  <si>
    <t>International trade plays an important role in supplying renewable products at competitive prices to consumers worldwide, and help to encourage the economic sustainability of the forest sector in many exporting countries. Knowledge of import and export figures in wood trade are necessary to fully understand information provided under indicator 6.7 (wood consumption).</t>
  </si>
  <si>
    <t>Imports, Exportsof:</t>
  </si>
  <si>
    <t>Imports</t>
  </si>
  <si>
    <t>Imports of wood and products derived from wood are calculated according to the following formula:</t>
  </si>
  <si>
    <t>M = M(RW)+M(SW)*RWEc + M(WBP)*RWEc + M(Pulp)*RWEc + M(Paper and board)*RWEc</t>
  </si>
  <si>
    <t xml:space="preserve">• M = Imports </t>
  </si>
  <si>
    <t>• RW = Roundwood (industrial and fuel)</t>
  </si>
  <si>
    <t>• SW = Sawnwood</t>
  </si>
  <si>
    <t>• WBP = Wood-based Panels</t>
  </si>
  <si>
    <t>• RWEc = roundwood equivalent coefficient</t>
  </si>
  <si>
    <t>The default values of the RWEc are for: SW = 1.89 RWE / m³, WBP = 1.64 RWE / m³, Pulp = 3.86 RWE / mt, Paper and board = 3.60 RWE / mt</t>
  </si>
  <si>
    <t>The imports and exports are expressed in m³ roundwood equivalent and value. A m³ roundwood equivalent expresses the amount of roundwood needed to produce a m³ of a certain wood product. By expressing the trade in m³ roundwood equivalents, volumes of products with different properties such as sawnwood and panels or different measurement units such as m³ (sawnwood) and mt (paper and board) can be summed together. In addition, by expressing trade in m³ roundwood equivalents, the relationship between the volume of roundwood traded and the removals from the forest can be expressed</t>
  </si>
  <si>
    <t>Exports</t>
  </si>
  <si>
    <t>Exports of wood and products derived from wood are calculated according to the following formula:</t>
  </si>
  <si>
    <t>X = X(RW)+X(SW)*RWEc + X(WBP)*RWEc + X(Pulp)*RWEc + X(Paper)*RWEc</t>
  </si>
  <si>
    <t xml:space="preserve">• X = Exports </t>
  </si>
  <si>
    <t>The default values of the RWEc are for: SW = 1.89 RWE / m³, WBP = 1.64 RWE / m³, Pulp = 3.86 RWE / mt, Paper = 3.60 RWE / mt</t>
  </si>
  <si>
    <r>
      <t>-</t>
    </r>
    <r>
      <rPr>
        <sz val="7"/>
        <rFont val="Arial"/>
        <family val="2"/>
        <charset val="204"/>
      </rPr>
      <t xml:space="preserve">          </t>
    </r>
    <r>
      <rPr>
        <sz val="10"/>
        <rFont val="Arial"/>
      </rPr>
      <t>Roundwood (industrial and fuel)</t>
    </r>
  </si>
  <si>
    <r>
      <t>-</t>
    </r>
    <r>
      <rPr>
        <sz val="7"/>
        <rFont val="Arial"/>
        <family val="2"/>
        <charset val="204"/>
      </rPr>
      <t xml:space="preserve">          </t>
    </r>
    <r>
      <rPr>
        <sz val="10"/>
        <rFont val="Arial"/>
      </rPr>
      <t>Pulp</t>
    </r>
  </si>
  <si>
    <t>Volume: 1000 m³ EQ, 1000 mt (Pulp, Paper and board)
Value (1000 national currency)</t>
  </si>
  <si>
    <t>1. Data are provided by the International Data Provider (UNECE –JFSQ) next year and countries are asked to provide comment on the presented data and signaled trends.</t>
  </si>
  <si>
    <t>2. The data will be presented as 5-year averages. Annual data is used during the reporting process and will be provided to the national correspondent. Data for the latest period (2013) will be calculated later in the reporting process expecting data for 2013 to become available in the second half 2014.)</t>
  </si>
  <si>
    <t>Joint</t>
  </si>
  <si>
    <t>Pan-European Indicators for Sustainable Forest Management</t>
  </si>
  <si>
    <t xml:space="preserve">Quantitative indicators </t>
  </si>
  <si>
    <t>Wood consumption</t>
  </si>
  <si>
    <r>
      <t>1.</t>
    </r>
    <r>
      <rPr>
        <sz val="7"/>
        <rFont val="Arial"/>
        <family val="2"/>
        <charset val="204"/>
      </rPr>
      <t xml:space="preserve">       </t>
    </r>
    <r>
      <rPr>
        <i/>
        <sz val="10"/>
        <rFont val="Arial"/>
        <family val="2"/>
        <charset val="204"/>
      </rPr>
      <t xml:space="preserve">Connection with FRA/CFRQ 2015: </t>
    </r>
    <r>
      <rPr>
        <sz val="10"/>
        <rFont val="Arial"/>
      </rPr>
      <t>this reporting form has not direct counterparts in the global reporting.</t>
    </r>
  </si>
  <si>
    <t>Indicator 4.6: Genetic resources</t>
  </si>
  <si>
    <r>
      <t>5.  The share of FOWL in total land (see indicator name) will be calculated by UNECE/FAO, using a figure for “</t>
    </r>
    <r>
      <rPr>
        <i/>
        <sz val="10"/>
        <rFont val="Arial"/>
        <family val="2"/>
        <charset val="204"/>
      </rPr>
      <t>Total land</t>
    </r>
    <r>
      <rPr>
        <sz val="10"/>
        <rFont val="Arial"/>
      </rPr>
      <t>” as maintained by FAOSTAT. Please check the total land area (Forest, Other Wooded Land and Other Land) used for calculation of your area figures. If that is not in accordance with FAOSTAT, calibration of the results may be necessary.</t>
    </r>
  </si>
  <si>
    <t>Minimum size of damaged FOWL reported, ha:</t>
  </si>
  <si>
    <t>c.      Eurostat -   Annual detailed enterprise statistics - industry and construction</t>
  </si>
  <si>
    <r>
      <rPr>
        <sz val="10"/>
        <rFont val="Arial"/>
      </rPr>
      <t>of which solid residues (</t>
    </r>
    <r>
      <rPr>
        <u/>
        <sz val="10"/>
        <color indexed="12"/>
        <rFont val="Arial"/>
        <family val="2"/>
        <charset val="204"/>
      </rPr>
      <t>chips, particles, wood residues</t>
    </r>
    <r>
      <rPr>
        <sz val="10"/>
        <rFont val="Arial"/>
      </rPr>
      <t xml:space="preserve">, bark, </t>
    </r>
    <r>
      <rPr>
        <u/>
        <sz val="10"/>
        <rFont val="Arial"/>
        <family val="2"/>
        <charset val="204"/>
      </rPr>
      <t>excluding</t>
    </r>
    <r>
      <rPr>
        <sz val="10"/>
        <rFont val="Arial"/>
      </rPr>
      <t xml:space="preserve"> processed wood-based fuels):</t>
    </r>
  </si>
  <si>
    <t>Total area
(1 000 ha)</t>
  </si>
  <si>
    <r>
      <t>5.</t>
    </r>
    <r>
      <rPr>
        <sz val="7"/>
        <rFont val="Arial"/>
        <family val="2"/>
        <charset val="204"/>
      </rPr>
      <t xml:space="preserve">       </t>
    </r>
    <r>
      <rPr>
        <sz val="10"/>
        <rFont val="Arial"/>
      </rPr>
      <t>Threshold for stands dominated by introduced tree species is &gt;50 % of basal area bythe growing  stock at maturity of  tree species introduced.</t>
    </r>
  </si>
  <si>
    <t>FOREST EUROPE / UNECE / FAO</t>
  </si>
  <si>
    <t>March 2018</t>
  </si>
  <si>
    <t>2020</t>
  </si>
  <si>
    <t>Deposition and concentration of air pollutants</t>
  </si>
  <si>
    <t>2.5</t>
  </si>
  <si>
    <t>Forest land degradation</t>
  </si>
  <si>
    <t>Annual data for the period 1988-2017</t>
  </si>
  <si>
    <t>Diversity of tree species</t>
  </si>
  <si>
    <t>Forest fragmentation</t>
  </si>
  <si>
    <t>JRC – will be reported through IDP</t>
  </si>
  <si>
    <t>4.10</t>
  </si>
  <si>
    <t>Common forest bird species</t>
  </si>
  <si>
    <t>Pan-European Common Bird Monitoring Scheme</t>
  </si>
  <si>
    <t>Investments in forests and forestry</t>
  </si>
  <si>
    <t>Recreation in forests</t>
  </si>
  <si>
    <t>Wood energy</t>
  </si>
  <si>
    <r>
      <t>Note:</t>
    </r>
    <r>
      <rPr>
        <sz val="10"/>
        <color indexed="8"/>
        <rFont val="Arial"/>
        <family val="2"/>
        <charset val="204"/>
      </rPr>
      <t xml:space="preserve"> Years marked by „x“ are covered by 2020 reporting, the grey shade shows indicators covered by the national questionnaire.</t>
    </r>
  </si>
  <si>
    <t>In the course of the regular work on reporting on the state of forests and forest management in the pan-European region, including the preparation of the  Report on Sustainable Forest Management (SFM) in Europe “State of Europe’s Forests” – SoEF, the UNECE/FAO Forestry and Timber Section and FOREST EUROPE Liaison Unit Bratislava  run  jointly an extensive process of source data collection. The process consists of collection of data and information from countries (National Correspondents), as well as from UNECE/FAO and FAO databases and from other International Data Providers (IDPs). The main instrument for data collection (quantitative indicators) for this round of reporting on the pan-European Criteria and Indicators (C&amp;I) for SFM  will be the present Questionnaire, as well as information received from IDPs to be prepared according to the agreed Technical Specifications.</t>
  </si>
  <si>
    <t>Each of the 30 Reporting Forms provides: (i) the exact title of the corresponding Indicator for SFM, to be reported by countries, (ii) the text of the related terms and definitions, (iii) the Table requesting information on “Data sources”, as well as (iv) the main Table asking for data. “Country comments” can be provided in the dedicated space in all Reporting Forms. Reporting Notes are meant to support and guide the filling of the Reporting Forms.</t>
  </si>
  <si>
    <t>Due to a decision of the FOREST EUROPE Expert Level Meeting (March 2013) the reporting according to the new European Forest Types (EFTs) classification has been discontinued. Information by “Forest type” according to the old classification (predominantly coniferous, predominantly broadleaved, mixed) is requested for several tables on indicators 1.1 (Forest area), 1.2 (Growing stock)  and 1.3 (Age structure).</t>
  </si>
  <si>
    <t>When filling in a reporting table, no fields should be left blank. However, if an entire table is not reported upon, all fields can be left blank and the reason for not reporting should be noted under “Country comments”. When filling in a reporting table for a category where national data are missing or so weak that they cannot be used for generating some of the requested information, countries should put “n/a” (not available) in the corresponding fields of the reporting table. Knowing that no national data are available is in itself very important information and should be documented in the country report. Please do not leave a table or a field blank, a “0” (zero) should be inserted if the requested category is not applicable for your country.</t>
  </si>
  <si>
    <t>The total forest area is to be reported in Table 1.1a. For a number of other tables the distribution of total forest area by various categories is requested (Tables 1.1b, 1.3a &amp; 1.3b, 4.1, 4.2, 4.3, 6.1). According to the forest definition, the forest area also includes temporarily unstocked areas (e.g. clearcuts) and smaller, more or less permanently unstocked areas (e.g. forest roads, firebreaks). There may be sometimes a problem to assign these areas to the categories in the mentioned tables, since basic forest features are missing. It is still recommended to include unstocked areas, to obtain the same total forest area for all of these tables. In some cases it may be possible to estimate what forest type, species composition etc. that existed on the spot before the removal of the stand, in other cases information may be obtained about the surrounding area. If no other information is available, one solution may be to distribute the area of unstocked areas proportionally to the table categories, according to the current distribution of stocked forest area. The same problem may also apply to “Other wooded land” for some of these tables. Please indicate under “Country comments” how these were carried out, if applicable.</t>
  </si>
  <si>
    <t>Should you have any questions in the process of preparation of your country response to this Questionnaire, or specific question(s) on individual Reporting Forms, please do contact a reviewer designated to support the reporting from your country or directly the UNECE/FAO Forestry and Timber Section or FOREST EUROPE Liaison Unit Bratislava (please see the contact addresses below).</t>
  </si>
  <si>
    <t>Mr. Rastislav Raši</t>
  </si>
  <si>
    <t>Liaison Unit Bratislava</t>
  </si>
  <si>
    <t xml:space="preserve">FOREST EUROPE </t>
  </si>
  <si>
    <t>T. G. Masaryka 22</t>
  </si>
  <si>
    <t>960 92 Zvolen, Slovakia</t>
  </si>
  <si>
    <t xml:space="preserve">rastislav.rasi@foresteurope.org </t>
  </si>
  <si>
    <t>M: +421 905 620 468</t>
  </si>
  <si>
    <t>T: +421 45 5314 203</t>
  </si>
  <si>
    <t>www.foresteurope.org</t>
  </si>
  <si>
    <t>Forestry and Timber Section</t>
  </si>
  <si>
    <t>UN Economic Commission for Europe /</t>
  </si>
  <si>
    <t>Food and Agriculture Organization</t>
  </si>
  <si>
    <t>8-14, Avenue de la Paix</t>
  </si>
  <si>
    <t>CH 1211 Geneva 10, Switzerland</t>
  </si>
  <si>
    <t>roman.michalak@unece.org</t>
  </si>
  <si>
    <t>T: + 41 22 917 2879</t>
  </si>
  <si>
    <t>F: + 41 22 917 0041</t>
  </si>
  <si>
    <t>www.unece.org/forests</t>
  </si>
  <si>
    <t>How did you generate values for 2020</t>
  </si>
  <si>
    <t>The year and data reported for 2020</t>
  </si>
  <si>
    <r>
      <rPr>
        <sz val="10"/>
        <rFont val="Arial"/>
      </rPr>
      <t xml:space="preserve">3. </t>
    </r>
    <r>
      <rPr>
        <i/>
        <sz val="10"/>
        <rFont val="Arial"/>
        <family val="2"/>
        <charset val="204"/>
      </rPr>
      <t>Reference years:</t>
    </r>
    <r>
      <rPr>
        <sz val="10"/>
        <rFont val="Arial"/>
      </rPr>
      <t xml:space="preserve"> The figures for the reporting years refer to the situation in a reference year, a “central year” (1990, 2000, 2005, 2010, 2015, 2020) noted in the Table, or in a nearest year for which data is available. </t>
    </r>
  </si>
  <si>
    <t>Note:  Rank refers to the order of importance in terms of growing stock, i.e. 1st is the species with the highest growing stock. Year 2015 is the reference year for defining the species list and the order of species.</t>
  </si>
  <si>
    <r>
      <t>Carbon in all living biomass above the soil, including stem, stump, branches, bark, seeds, and foliage</t>
    </r>
    <r>
      <rPr>
        <b/>
        <sz val="10"/>
        <color indexed="8"/>
        <rFont val="Arial"/>
        <family val="2"/>
        <charset val="204"/>
      </rPr>
      <t xml:space="preserve">.  </t>
    </r>
  </si>
  <si>
    <r>
      <t>(</t>
    </r>
    <r>
      <rPr>
        <i/>
        <u/>
        <sz val="10"/>
        <rFont val="Arial"/>
        <family val="2"/>
        <charset val="204"/>
      </rPr>
      <t>Source</t>
    </r>
    <r>
      <rPr>
        <sz val="10"/>
        <rFont val="Arial"/>
      </rPr>
      <t>: MCPFE 2003, TBFRA 2000)</t>
    </r>
  </si>
  <si>
    <r>
      <t>Forest and other wooded land where insect attack or disease has been identified as the primary cause of damage</t>
    </r>
    <r>
      <rPr>
        <b/>
        <sz val="10"/>
        <rFont val="Arial"/>
        <family val="2"/>
      </rPr>
      <t>.</t>
    </r>
  </si>
  <si>
    <r>
      <t>Forest and other wooded land where damage has been caused by wildlife or grazing by domestic animals. Includes: Grazing or browsing of young plants, preventing or delaying the establishment or regeneration of the stand</t>
    </r>
    <r>
      <rPr>
        <b/>
        <sz val="10"/>
        <rFont val="Arial"/>
        <family val="2"/>
      </rPr>
      <t>.</t>
    </r>
  </si>
  <si>
    <r>
      <t>Forest and other wooded land on which the trees have been felled or damaged by storm, wind, snow or other abiotic factors such as avalanches, landslides or flooding.</t>
    </r>
    <r>
      <rPr>
        <b/>
        <sz val="10"/>
        <rFont val="Arial"/>
        <family val="2"/>
      </rPr>
      <t xml:space="preserve"> </t>
    </r>
  </si>
  <si>
    <r>
      <t>Damage primarily human induced – Forest operations</t>
    </r>
    <r>
      <rPr>
        <sz val="10"/>
        <rFont val="Arial"/>
      </rPr>
      <t xml:space="preserve">: these include damages incurred in the process of the road building and landings setting, or harvesting damage, incl. through skidding tracks, hauling and transport. </t>
    </r>
  </si>
  <si>
    <r>
      <t>Damage primarily human induced - Other</t>
    </r>
    <r>
      <rPr>
        <sz val="10"/>
        <rFont val="Arial"/>
      </rPr>
      <t>: these include e.g. damages caused by pollution from known local sources, damage from visitors to forests; vandalism, etc. Note that human induced fire is not to be reported in this class.</t>
    </r>
  </si>
  <si>
    <r>
      <t>Average standing volume of all trees, living or dead, measured overbark to minimum diameters as defined for “</t>
    </r>
    <r>
      <rPr>
        <i/>
        <sz val="10"/>
        <rFont val="Arial"/>
        <family val="2"/>
        <charset val="204"/>
      </rPr>
      <t>Growing stock</t>
    </r>
    <r>
      <rPr>
        <sz val="10"/>
        <rFont val="Arial"/>
      </rPr>
      <t xml:space="preserve">” that are felled during the given reference period, including the volume of trees or parts of trees that are not removed from the forest, other wooded land or other felling site. </t>
    </r>
    <r>
      <rPr>
        <u/>
        <sz val="10"/>
        <rFont val="Arial"/>
        <family val="2"/>
        <charset val="204"/>
      </rPr>
      <t>Includes</t>
    </r>
    <r>
      <rPr>
        <sz val="10"/>
        <rFont val="Arial"/>
      </rPr>
      <t xml:space="preserve">: silvicultural and pre-commercial thinnings and cleanings left in the forest; and natural losses that are recovered (harvested). </t>
    </r>
  </si>
  <si>
    <r>
      <t>Average annual volume of increment over the reference period of all trees measured to minimum diameters as defined for “</t>
    </r>
    <r>
      <rPr>
        <i/>
        <sz val="10"/>
        <rFont val="Arial"/>
        <family val="2"/>
        <charset val="204"/>
      </rPr>
      <t>Growing stock</t>
    </r>
    <r>
      <rPr>
        <sz val="10"/>
        <rFont val="Arial"/>
      </rPr>
      <t>”.</t>
    </r>
  </si>
  <si>
    <r>
      <t>(</t>
    </r>
    <r>
      <rPr>
        <i/>
        <u/>
        <sz val="10"/>
        <rFont val="Arial"/>
        <family val="2"/>
        <charset val="204"/>
      </rPr>
      <t>Source</t>
    </r>
    <r>
      <rPr>
        <sz val="10"/>
        <rFont val="Arial"/>
      </rPr>
      <t>: TBFRA 2000, modified)</t>
    </r>
  </si>
  <si>
    <r>
      <t>Average annual losses to the growing stock during the given reference period, measured to minimum diameters as defined for “</t>
    </r>
    <r>
      <rPr>
        <i/>
        <sz val="10"/>
        <rFont val="Arial"/>
        <family val="2"/>
        <charset val="204"/>
      </rPr>
      <t>Growing stock</t>
    </r>
    <r>
      <rPr>
        <sz val="10"/>
        <rFont val="Arial"/>
      </rPr>
      <t xml:space="preserve">” , due to mortality from causes other than cutting by man, e.g. natural mortality, diseases, insects attacks, fire, windthrow or other physical damage. </t>
    </r>
  </si>
  <si>
    <r>
      <t>Average annual volume of gross increment over the given reference period less that of natural losses on all trees, measured to minimum diameters as defined for “</t>
    </r>
    <r>
      <rPr>
        <i/>
        <sz val="10"/>
        <rFont val="Arial"/>
        <family val="2"/>
        <charset val="204"/>
      </rPr>
      <t>Growing stock</t>
    </r>
    <r>
      <rPr>
        <sz val="10"/>
        <rFont val="Arial"/>
      </rPr>
      <t>”.</t>
    </r>
  </si>
  <si>
    <r>
      <t>(</t>
    </r>
    <r>
      <rPr>
        <i/>
        <u/>
        <sz val="10"/>
        <rFont val="Arial"/>
        <family val="2"/>
        <charset val="204"/>
      </rPr>
      <t>Source</t>
    </r>
    <r>
      <rPr>
        <sz val="10"/>
        <rFont val="Arial"/>
      </rPr>
      <t>: TBFRA 2000, modified, FRA 2015)</t>
    </r>
  </si>
  <si>
    <r>
      <t xml:space="preserve">1. Includes roundwood directly chipped in the forest, but not industry by-products. </t>
    </r>
    <r>
      <rPr>
        <sz val="10"/>
        <rFont val="Arial"/>
      </rPr>
      <t>(</t>
    </r>
    <r>
      <rPr>
        <i/>
        <u/>
        <sz val="10"/>
        <rFont val="Arial"/>
        <family val="2"/>
        <charset val="204"/>
      </rPr>
      <t>Source</t>
    </r>
    <r>
      <rPr>
        <sz val="10"/>
        <rFont val="Arial"/>
      </rPr>
      <t>: Joint UNECE/FAO/Eurostat/ITTO Forest Sector Questionnaire, 2001, modified).</t>
    </r>
  </si>
  <si>
    <r>
      <t>(</t>
    </r>
    <r>
      <rPr>
        <i/>
        <u/>
        <sz val="10"/>
        <rFont val="Arial"/>
        <family val="2"/>
        <charset val="204"/>
      </rPr>
      <t>Source</t>
    </r>
    <r>
      <rPr>
        <sz val="10"/>
        <rFont val="Arial"/>
      </rPr>
      <t>: FRA 2010 - Non-wood forest products, Working paper 180, page 12, modified)</t>
    </r>
  </si>
  <si>
    <r>
      <t>Marketed biospheric services include services related to indicator 4.6 (</t>
    </r>
    <r>
      <rPr>
        <i/>
        <sz val="10"/>
        <rFont val="Arial"/>
        <family val="2"/>
        <charset val="204"/>
      </rPr>
      <t>in-situ</t>
    </r>
    <r>
      <rPr>
        <sz val="10"/>
        <rFont val="Arial"/>
      </rPr>
      <t xml:space="preserve"> or </t>
    </r>
    <r>
      <rPr>
        <i/>
        <sz val="10"/>
        <rFont val="Arial"/>
        <family val="2"/>
        <charset val="204"/>
      </rPr>
      <t>ex-situ</t>
    </r>
    <r>
      <rPr>
        <sz val="10"/>
        <rFont val="Arial"/>
      </rPr>
      <t xml:space="preserve"> gene conservation of genetic resources) as well as indicator 4.9 (protected forest area) e.g. nature protection on a voluntary contractual basis with compensation or other payments from private or public bodies (this includes Natura 2000). This class also includes carbon-sequestration related afforestation projects in the context of the Kyoto Protocol – should such projects be included, please specify the amount under “country comments”.</t>
    </r>
  </si>
  <si>
    <r>
      <t>(</t>
    </r>
    <r>
      <rPr>
        <i/>
        <u/>
        <sz val="10"/>
        <rFont val="Arial"/>
        <family val="2"/>
        <charset val="204"/>
      </rPr>
      <t>Source</t>
    </r>
    <r>
      <rPr>
        <sz val="10"/>
        <rFont val="Arial"/>
      </rPr>
      <t>: Study on the Development and Marketing of Non-Market Forest Products and Services, European Commission 2008)</t>
    </r>
  </si>
  <si>
    <r>
      <t xml:space="preserve">Re-establishment of a forest stand by natural or artificial means </t>
    </r>
    <r>
      <rPr>
        <sz val="10"/>
        <color indexed="8"/>
        <rFont val="Arial"/>
        <family val="2"/>
        <charset val="204"/>
      </rPr>
      <t xml:space="preserve">on land classified as forest, </t>
    </r>
    <r>
      <rPr>
        <sz val="10"/>
        <rFont val="Arial"/>
      </rPr>
      <t>following the removal of the previous stand by felling or as a result of natural causes (e.g. fire or storm).</t>
    </r>
    <r>
      <rPr>
        <b/>
        <sz val="10"/>
        <color indexed="8"/>
        <rFont val="Arial"/>
        <family val="2"/>
        <charset val="204"/>
      </rPr>
      <t xml:space="preserve"> </t>
    </r>
  </si>
  <si>
    <r>
      <t>(</t>
    </r>
    <r>
      <rPr>
        <i/>
        <u/>
        <sz val="10"/>
        <rFont val="Arial"/>
        <family val="2"/>
        <charset val="204"/>
      </rPr>
      <t>Source</t>
    </r>
    <r>
      <rPr>
        <sz val="10"/>
        <rFont val="Arial"/>
      </rPr>
      <t xml:space="preserve">: TBFRA 2000, FRA 2015, </t>
    </r>
    <r>
      <rPr>
        <i/>
        <sz val="10"/>
        <rFont val="Arial"/>
        <family val="2"/>
        <charset val="204"/>
      </rPr>
      <t>Reforestation,</t>
    </r>
    <r>
      <rPr>
        <sz val="10"/>
        <rFont val="Arial"/>
      </rPr>
      <t xml:space="preserve"> Working paper 180, page 5, modified).</t>
    </r>
  </si>
  <si>
    <r>
      <t>Re-establishment of a forest stand by natural means, i.e. by natural seeding or vegetative regeneration. It may be assisted by human intervention, e.g. by preparatory cutting, scarification or fencing to protect against wildlife damage or domestic animal grazing.</t>
    </r>
    <r>
      <rPr>
        <b/>
        <sz val="10"/>
        <rFont val="Arial"/>
        <family val="2"/>
      </rPr>
      <t xml:space="preserve"> </t>
    </r>
  </si>
  <si>
    <r>
      <t>(</t>
    </r>
    <r>
      <rPr>
        <i/>
        <u/>
        <sz val="10"/>
        <rFont val="Arial"/>
        <family val="2"/>
        <charset val="204"/>
      </rPr>
      <t>Source</t>
    </r>
    <r>
      <rPr>
        <sz val="10"/>
        <rFont val="Arial"/>
      </rPr>
      <t>: MCPFE 2003, from TBFRA 2000)</t>
    </r>
  </si>
  <si>
    <r>
      <t>Forest/other wooded land which is neither “</t>
    </r>
    <r>
      <rPr>
        <i/>
        <sz val="10"/>
        <rFont val="Arial"/>
        <family val="2"/>
        <charset val="204"/>
      </rPr>
      <t>forest/other wooded land undisturbed by man</t>
    </r>
    <r>
      <rPr>
        <sz val="10"/>
        <rFont val="Arial"/>
      </rPr>
      <t>” nor “</t>
    </r>
    <r>
      <rPr>
        <i/>
        <sz val="10"/>
        <rFont val="Arial"/>
        <family val="2"/>
        <charset val="204"/>
      </rPr>
      <t>plantation</t>
    </r>
    <r>
      <rPr>
        <sz val="10"/>
        <rFont val="Arial"/>
      </rPr>
      <t>” as defined separately.</t>
    </r>
    <r>
      <rPr>
        <b/>
        <sz val="10"/>
        <rFont val="Arial"/>
        <family val="2"/>
      </rPr>
      <t xml:space="preserve"> </t>
    </r>
  </si>
  <si>
    <r>
      <t xml:space="preserve"> </t>
    </r>
    <r>
      <rPr>
        <b/>
        <sz val="10"/>
        <color indexed="10"/>
        <rFont val="Arial"/>
        <family val="2"/>
        <charset val="204"/>
      </rPr>
      <t xml:space="preserve">Plantation </t>
    </r>
  </si>
  <si>
    <r>
      <t>‘Invasive introduced tree’ refers to an alien tree species whose introduction and spread threaten ecosystems, habitats or species with socio-cultural, economic and/or environmental harm, and/or harm to human health</t>
    </r>
    <r>
      <rPr>
        <b/>
        <sz val="10"/>
        <rFont val="Arial"/>
        <family val="2"/>
      </rPr>
      <t xml:space="preserve"> </t>
    </r>
    <r>
      <rPr>
        <sz val="10"/>
        <rFont val="Arial"/>
      </rPr>
      <t>(</t>
    </r>
    <r>
      <rPr>
        <i/>
        <u/>
        <sz val="10"/>
        <rFont val="Arial"/>
        <family val="2"/>
        <charset val="204"/>
      </rPr>
      <t>Source</t>
    </r>
    <r>
      <rPr>
        <sz val="10"/>
        <rFont val="Arial"/>
      </rPr>
      <t>: MCPFE 2003, definition of invasive alien species from UNEP/CBD/COP/6/18/Add.1/Rev.1; 2002. The word “</t>
    </r>
    <r>
      <rPr>
        <i/>
        <sz val="10"/>
        <rFont val="Arial"/>
        <family val="2"/>
        <charset val="204"/>
      </rPr>
      <t>tree</t>
    </r>
    <r>
      <rPr>
        <sz val="10"/>
        <rFont val="Arial"/>
      </rPr>
      <t>” was added).</t>
    </r>
    <r>
      <rPr>
        <b/>
        <sz val="10"/>
        <rFont val="Arial"/>
        <family val="2"/>
      </rPr>
      <t xml:space="preserve"> </t>
    </r>
  </si>
  <si>
    <r>
      <t>Alien or alien species refers to a species, subspecies or lower taxon, introduced outside its normal past or present normal distribution; includes any part, gametes, seeds, eggs, or propagates of such species that might survive and subsequently reproduce.</t>
    </r>
    <r>
      <rPr>
        <b/>
        <sz val="10"/>
        <rFont val="Arial"/>
        <family val="2"/>
      </rPr>
      <t xml:space="preserve"> </t>
    </r>
  </si>
  <si>
    <r>
      <t>(</t>
    </r>
    <r>
      <rPr>
        <i/>
        <u/>
        <sz val="10"/>
        <rFont val="Arial"/>
        <family val="2"/>
        <charset val="204"/>
      </rPr>
      <t>Source</t>
    </r>
    <r>
      <rPr>
        <sz val="10"/>
        <rFont val="Arial"/>
      </rPr>
      <t>: UNEP/CBD/COP/6/18/Add.1/Rev.1; 2002)</t>
    </r>
  </si>
  <si>
    <r>
      <t>A forest species is a species that is dependent on a forest for part or all of its day to day living requirements, or for its reproductive requirements. Therefore, an animal species may be considered a forest species even if it does not live most of its life in a forest.</t>
    </r>
    <r>
      <rPr>
        <b/>
        <sz val="10"/>
        <rFont val="Arial"/>
        <family val="2"/>
      </rPr>
      <t xml:space="preserve"> </t>
    </r>
  </si>
  <si>
    <r>
      <t>(</t>
    </r>
    <r>
      <rPr>
        <i/>
        <u/>
        <sz val="10"/>
        <rFont val="Arial"/>
        <family val="2"/>
        <charset val="204"/>
      </rPr>
      <t>Source</t>
    </r>
    <r>
      <rPr>
        <sz val="10"/>
        <rFont val="Arial"/>
      </rPr>
      <t>: MCPFE 2003, from AD HOC Technical Expert Group on Forest Biological Diversity, convened by the Secretariat of the CBD to prepare a report for SBSTTA-7, 2001)</t>
    </r>
  </si>
  <si>
    <r>
      <t>A taxon is vulnerable when it is not critically endangered or endangered but is facing a high risk of extinction in the wild in the medium-near future, as defined by any of the criteria A to E of IUCN (1998</t>
    </r>
    <r>
      <rPr>
        <b/>
        <sz val="10"/>
        <rFont val="Arial"/>
        <family val="2"/>
      </rPr>
      <t>)</t>
    </r>
    <r>
      <rPr>
        <sz val="10"/>
        <rFont val="Arial"/>
      </rPr>
      <t>.</t>
    </r>
  </si>
  <si>
    <r>
      <t>(</t>
    </r>
    <r>
      <rPr>
        <i/>
        <u/>
        <sz val="10"/>
        <rFont val="Arial"/>
        <family val="2"/>
        <charset val="204"/>
      </rPr>
      <t>Source</t>
    </r>
    <r>
      <rPr>
        <sz val="10"/>
        <rFont val="Arial"/>
      </rPr>
      <t>: MCPFE 2003, from IUCN, 1998)</t>
    </r>
  </si>
  <si>
    <r>
      <t>A taxon is endangered when it is not critically endangered but is facing a very high risk of extinction in the wild in the near future, as defined by any of the criteria A to E of IUCN (1998).</t>
    </r>
    <r>
      <rPr>
        <b/>
        <sz val="10"/>
        <rFont val="Arial"/>
        <family val="2"/>
      </rPr>
      <t xml:space="preserve"> </t>
    </r>
  </si>
  <si>
    <r>
      <t>A taxon is extinct in the wild when it is known only to survive in cultivation, in captivity or as a naturalised population (or populations) well outside the past range. A taxon is presumed extinct in the wild when exhaustive surveys in known and/or expected habitat, at appropriate times (diurnal, seasonal, annual), throughout its historic range have failed to record an individual. Surveys should be over a time frame appropriate to the taxons’s life cycle and life form.</t>
    </r>
    <r>
      <rPr>
        <b/>
        <sz val="10"/>
        <rFont val="Arial"/>
        <family val="2"/>
      </rPr>
      <t xml:space="preserve"> </t>
    </r>
  </si>
  <si>
    <r>
      <t>(</t>
    </r>
    <r>
      <rPr>
        <i/>
        <u/>
        <sz val="10"/>
        <rFont val="Arial"/>
        <family val="2"/>
        <charset val="204"/>
      </rPr>
      <t>Source</t>
    </r>
    <r>
      <rPr>
        <sz val="10"/>
        <rFont val="Arial"/>
      </rPr>
      <t>: MCPFE 2003)</t>
    </r>
  </si>
  <si>
    <r>
      <t>Forest owned by individuals, families, communities, private cooperatives, corporations and other business entities, private religious and educational institutions, pension or investment funds, NGOs, nature conservation associations and other private institutions.</t>
    </r>
    <r>
      <rPr>
        <b/>
        <sz val="10"/>
        <rFont val="Arial"/>
        <family val="2"/>
      </rPr>
      <t xml:space="preserve"> </t>
    </r>
  </si>
  <si>
    <r>
      <t>(</t>
    </r>
    <r>
      <rPr>
        <i/>
        <u/>
        <sz val="10"/>
        <rFont val="Arial"/>
        <family val="2"/>
        <charset val="204"/>
      </rPr>
      <t>Source</t>
    </r>
    <r>
      <rPr>
        <sz val="10"/>
        <rFont val="Arial"/>
      </rPr>
      <t>: TBFRA 2000, definition as published in SoEF 2007).</t>
    </r>
  </si>
  <si>
    <r>
      <t>(</t>
    </r>
    <r>
      <rPr>
        <i/>
        <u/>
        <sz val="10"/>
        <rFont val="Arial"/>
        <family val="2"/>
        <charset val="204"/>
      </rPr>
      <t>Source</t>
    </r>
    <r>
      <rPr>
        <sz val="10"/>
        <rFont val="Arial"/>
      </rPr>
      <t>: International Standard Industrial Classification of All Economic Activities (ISIC), Revision 4, Department of Economic and Social Affairs, Statistical Division, United Nations, New York, 2008, page 75)</t>
    </r>
  </si>
  <si>
    <r>
      <t>(</t>
    </r>
    <r>
      <rPr>
        <i/>
        <u/>
        <sz val="10"/>
        <rFont val="Arial"/>
        <family val="2"/>
        <charset val="204"/>
      </rPr>
      <t>Source</t>
    </r>
    <r>
      <rPr>
        <sz val="10"/>
        <rFont val="Arial"/>
      </rPr>
      <t>: International Standard Industrial Classification of All Economic Activities (ISIC), Revision 4, Department of Economic and Social Affairs, Statistical Division, United Nations, New York, 2008, page 102)</t>
    </r>
  </si>
  <si>
    <r>
      <t>(</t>
    </r>
    <r>
      <rPr>
        <i/>
        <u/>
        <sz val="10"/>
        <rFont val="Arial"/>
        <family val="2"/>
        <charset val="204"/>
      </rPr>
      <t>Source</t>
    </r>
    <r>
      <rPr>
        <sz val="10"/>
        <rFont val="Arial"/>
      </rPr>
      <t xml:space="preserve">: International Standard Industrial Classification of All Economic Activities (ISIC), Revision 4, Department of Economic and Social Affairs, Statistical Division, United Nations, New York, 2008, page 105) </t>
    </r>
  </si>
  <si>
    <r>
      <t>The LFS provides information about people in unemployment and employment. The LFS defines employment as those people aged 16 and over who did at least one hour’s paid work in the reference week (either as an employee or self-employed); those who had a job which they were temporarily away from (on holiday for example); those participating in government training and employment programmes; and those doing unpaid family work.</t>
    </r>
    <r>
      <rPr>
        <b/>
        <sz val="10"/>
        <rFont val="Arial"/>
        <family val="2"/>
      </rPr>
      <t xml:space="preserve"> </t>
    </r>
  </si>
  <si>
    <r>
      <t xml:space="preserve"> </t>
    </r>
    <r>
      <rPr>
        <b/>
        <sz val="10"/>
        <color indexed="10"/>
        <rFont val="Arial"/>
        <family val="2"/>
        <charset val="204"/>
      </rPr>
      <t xml:space="preserve">Education </t>
    </r>
  </si>
  <si>
    <r>
      <t>The main levels of the International Standard Classification of Education (</t>
    </r>
    <r>
      <rPr>
        <i/>
        <u/>
        <sz val="10"/>
        <rFont val="Arial"/>
        <family val="2"/>
        <charset val="204"/>
      </rPr>
      <t>Source</t>
    </r>
    <r>
      <rPr>
        <sz val="10"/>
        <rFont val="Arial"/>
      </rPr>
      <t xml:space="preserve">: ISCED 1997), applied from 1998 data onwards, are: </t>
    </r>
  </si>
  <si>
    <r>
      <t>(</t>
    </r>
    <r>
      <rPr>
        <i/>
        <u/>
        <sz val="10"/>
        <rFont val="Arial"/>
        <family val="2"/>
        <charset val="204"/>
      </rPr>
      <t>Source</t>
    </r>
    <r>
      <rPr>
        <sz val="10"/>
        <rFont val="Arial"/>
      </rPr>
      <t>: ILO, 1998).</t>
    </r>
  </si>
  <si>
    <r>
      <t>(</t>
    </r>
    <r>
      <rPr>
        <i/>
        <u/>
        <sz val="10"/>
        <rFont val="Arial"/>
        <family val="2"/>
        <charset val="204"/>
      </rPr>
      <t>Source</t>
    </r>
    <r>
      <rPr>
        <sz val="10"/>
        <rFont val="Arial"/>
      </rPr>
      <t xml:space="preserve">: ILO, 1998). </t>
    </r>
  </si>
  <si>
    <r>
      <t>(…) any wood fibre that enters the energy production without any further treatment or conversion. It comprises removals from forests and outside. This comprises also any wood (…) from “</t>
    </r>
    <r>
      <rPr>
        <i/>
        <sz val="10"/>
        <rFont val="Arial"/>
        <family val="2"/>
        <charset val="204"/>
      </rPr>
      <t>Other Wooded Land</t>
    </r>
    <r>
      <rPr>
        <sz val="10"/>
        <rFont val="Arial"/>
      </rPr>
      <t>” (OWL) and “</t>
    </r>
    <r>
      <rPr>
        <i/>
        <sz val="10"/>
        <rFont val="Arial"/>
        <family val="2"/>
        <charset val="204"/>
      </rPr>
      <t>Trees Outside Forests</t>
    </r>
    <r>
      <rPr>
        <sz val="10"/>
        <rFont val="Arial"/>
      </rPr>
      <t>” (…). It comprises any woody biomass from any land use and covers amongst others infrastructure maintenance (roads, railway, power transmission lines, pipelines, etc.), hedgerows, agricultural residues from fruit tree orchards, wood from gardens and parks, etc. It comprises any form of woody biomass, such as green chips, roundwood or split, stacked or loose from any part of the trees such as roots, stemwood and branches, fruits and shells.</t>
    </r>
    <r>
      <rPr>
        <b/>
        <sz val="10"/>
        <rFont val="Arial"/>
        <family val="2"/>
      </rPr>
      <t xml:space="preserve"> </t>
    </r>
  </si>
  <si>
    <r>
      <t>The volume of roundwood that is left over after the production of forest products in the forest processing industry (i.e. forest processing residues) and that has not been reduced to chips or particles. It includes sawmill rejects, slabs, edgings and trimmings, veneer log cores, veneer rejects, sawdust, residues from carpentry and joinery production, etc. It excludes wood chips made either directly in the forest from roundwood or made from residues (i.e. already counted as pulpwood, round and split or wood chips and particles). It is reported in cubic metres solid volume excluding bark.</t>
    </r>
    <r>
      <rPr>
        <b/>
        <sz val="10"/>
        <rFont val="Arial"/>
        <family val="2"/>
      </rPr>
      <t xml:space="preserve"> </t>
    </r>
  </si>
  <si>
    <r>
      <t>Alkaline spent liquor obtained from digesters in the production of sulphate or soda pulp during the process of paper production, in which the energy content is mainly originating from the content of lignin removed from the wood in the pulping process.</t>
    </r>
    <r>
      <rPr>
        <b/>
        <sz val="10"/>
        <rFont val="Arial"/>
        <family val="2"/>
      </rPr>
      <t xml:space="preserve"> </t>
    </r>
  </si>
  <si>
    <r>
      <t>Source:</t>
    </r>
    <r>
      <rPr>
        <sz val="10"/>
        <rFont val="Arial"/>
      </rPr>
      <t xml:space="preserve"> UNECE/FAO Joint Wood Energy Enquiry 2011, Taken from FAO Unified Bioenergy Terminology (http://www.unece.org/fileadmin/DAM/timber/wood_energy/jwee-2011-eng.xlsx and  http://www.unece.org/fileadmin/DAM/timber/wood_energy/JWEE2011manual.pdf ).</t>
    </r>
  </si>
  <si>
    <r>
      <t>Secondary (processed) biofuels in the form of solids (e. g. charcoal), liquids (e. g. alcohol, vegetable oil), or gases (e. g. biogas as a mixture of methane and carbon dioxide), can be used for a wider range of applications with higher efficiency rates on average, including transport and high-temperature industrial processes.</t>
    </r>
    <r>
      <rPr>
        <b/>
        <sz val="10"/>
        <rFont val="Arial"/>
        <family val="2"/>
      </rPr>
      <t xml:space="preserve"> </t>
    </r>
  </si>
  <si>
    <r>
      <t>Source</t>
    </r>
    <r>
      <rPr>
        <sz val="10"/>
        <rFont val="Arial"/>
      </rPr>
      <t>: UNECE/FAO Joint Wood Energy Enquiry 2011, Taken from FAO Unified Bioenergy Terminology (http://www.unece.org/fileadmin/DAM/timber/wood_energy/jwee-2011-eng.xlsx and http://www.unece.org/fileadmin/DAM/timber/wood_energy/JWEE2011manual.pdf)</t>
    </r>
  </si>
  <si>
    <r>
      <t>Cylindrical products which have been agglomerated either directly by compression or by the addition of a small quantity of binder, having a diameter not exceeding 25 mm and a length not exceeding 45 mm.</t>
    </r>
    <r>
      <rPr>
        <b/>
        <sz val="10"/>
        <rFont val="Arial"/>
        <family val="2"/>
      </rPr>
      <t xml:space="preserve"> </t>
    </r>
  </si>
  <si>
    <r>
      <t>Densified biofuel made with or without pressing aids in the form of cubiform or cylindrical units, produced by compressing pulverized biomass. The raw material for briquettes can be woody biomass (...) are usually manufactured in a piston press. The total moisture of the biofuel briquette is usually less than 15 % of mass. (The JWEE 2011 assumes water content of 8 %).</t>
    </r>
    <r>
      <rPr>
        <b/>
        <sz val="10"/>
        <rFont val="Arial"/>
        <family val="2"/>
      </rPr>
      <t xml:space="preserve"> </t>
    </r>
  </si>
  <si>
    <r>
      <t>Source:</t>
    </r>
    <r>
      <rPr>
        <sz val="10"/>
        <rFont val="Arial"/>
      </rPr>
      <t xml:space="preserve"> UNECE/FAO Joint Wood Energy Enquiry 2011, Taken from FAO Unified Bioenergy Terminology (http://www.unece.org/fileadmin/DAM/timber/wood_energy/jwee-2011-eng.xlsx and http://www.unece.org/fileadmin/DAM/timber/wood_energy/JWEE2011manual.pdf)</t>
    </r>
  </si>
  <si>
    <r>
      <t>Wood carbonized by partial combustion or the application of heat from external sources. It includes charcoal used as a fuel or for other uses, e.g. as a reduction agent in metallurgy or as an absorption or filtration medium. It is reported in metric tonnes.”</t>
    </r>
    <r>
      <rPr>
        <b/>
        <sz val="10"/>
        <rFont val="Arial"/>
        <family val="2"/>
      </rPr>
      <t xml:space="preserve"> </t>
    </r>
  </si>
  <si>
    <r>
      <t>Recovered wood from transport (pallets), private households, as well as used wood arising from construction or demolition of buildings or from civil engineering works.</t>
    </r>
    <r>
      <rPr>
        <b/>
        <sz val="10"/>
        <rFont val="Arial"/>
        <family val="2"/>
      </rPr>
      <t xml:space="preserve"> </t>
    </r>
  </si>
  <si>
    <r>
      <t>Source:</t>
    </r>
    <r>
      <rPr>
        <sz val="10"/>
        <rFont val="Arial"/>
      </rPr>
      <t xml:space="preserve"> UNECE/FAO Joint Wood Energy Enquiry 2011, Taken from FAO Unified Bioenergy Terminology (http://www.unece.org/fileadmin/DAM/timber/wood_energy/jwee-2011-eng.xlsx and http://www.unece.org/fileadmin/DAM/timber/wood_energy/JWEE2011manual.pdf).</t>
    </r>
  </si>
  <si>
    <r>
      <t>(</t>
    </r>
    <r>
      <rPr>
        <i/>
        <u/>
        <sz val="10"/>
        <rFont val="Arial"/>
        <family val="2"/>
        <charset val="204"/>
      </rPr>
      <t>Source</t>
    </r>
    <r>
      <rPr>
        <sz val="10"/>
        <rFont val="Arial"/>
      </rPr>
      <t xml:space="preserve">: FRA 2015, </t>
    </r>
    <r>
      <rPr>
        <i/>
        <sz val="10"/>
        <rFont val="Arial"/>
        <family val="2"/>
        <charset val="204"/>
      </rPr>
      <t>Public recreation</t>
    </r>
    <r>
      <rPr>
        <sz val="10"/>
        <rFont val="Arial"/>
      </rPr>
      <t>, Working paper 180, page 14)</t>
    </r>
  </si>
  <si>
    <r>
      <t>A “</t>
    </r>
    <r>
      <rPr>
        <i/>
        <sz val="10"/>
        <rFont val="Arial"/>
        <family val="2"/>
        <charset val="204"/>
      </rPr>
      <t>Visit</t>
    </r>
    <r>
      <rPr>
        <sz val="10"/>
        <rFont val="Arial"/>
      </rPr>
      <t>” is a visit for recreational purposes to any area of forest or other wooded land. There is no minimum duration and it is not necessary to undertake any specific activities. Visits for work purposes and travel through the forest for purposes other than recreation are excluded. Each individual participant, including children, counts as one visit. If several different forests are visited on one trip, then the trip only counts as one visit, but if an individual makes two or more separate trips to forests during one day, then each counts as a separate visit.</t>
    </r>
  </si>
  <si>
    <r>
      <t>(</t>
    </r>
    <r>
      <rPr>
        <i/>
        <u/>
        <sz val="10"/>
        <rFont val="Arial"/>
        <family val="2"/>
        <charset val="204"/>
      </rPr>
      <t>Source</t>
    </r>
    <r>
      <rPr>
        <sz val="10"/>
        <rFont val="Arial"/>
      </rPr>
      <t>: SoEF 2011).</t>
    </r>
  </si>
  <si>
    <t>Water protection
Soil protection
Health protection
Infrastructure protection</t>
  </si>
  <si>
    <t>Biodiversity  protection
Climate regulation</t>
  </si>
  <si>
    <t>Tourism
Recreation
Sport activities</t>
  </si>
  <si>
    <t>Spiritual services
Cultural services
Historical services</t>
  </si>
  <si>
    <t>Represents domestic demand only and is broken down into power generation, other energy sector and total final consumption. This represents inland demand only and (…) excludes international marine and aviation bunkers.</t>
  </si>
  <si>
    <t>Energy that is derived from natural processes (e.g. sunlight and wind) that are replenished at a higher rate than they are consumed. Solar, wind, geothermal, hydro, and biomass are common sources of renewable energy.</t>
  </si>
  <si>
    <t>The Questionnaire includes the Summary Table, which offers guidance on the sources of data/information. The Summary Table lists the Reporting Forms to be completed by countries - National Correspondents directly, including those which are pre-filled from available sources. The Summary Table indicates also the reference years of reporting on specific Indicators and the source of pre-filled data.</t>
  </si>
  <si>
    <t>Medium: Good data quality (e.g. not systematic, periodic studies with widely recognized precision, high data quality with partial coverage or good expert estimate - based on more than one source)</t>
  </si>
  <si>
    <t>Related SoEF definitions: Forest, Other wooded land,  Damage to forest, Primarily damaged by insects and disease, Primarily damaged by wildlife and grazing, Primarily damaged by storm, wind, snow or other identifiable abiotic factors, Primarily human induced, Primarily damaged by fire</t>
  </si>
  <si>
    <t>Forest:</t>
  </si>
  <si>
    <t>(even-aged stands), of which:</t>
  </si>
  <si>
    <r>
      <rPr>
        <sz val="10"/>
        <color indexed="12"/>
        <rFont val="Arial"/>
        <family val="2"/>
        <charset val="204"/>
      </rPr>
      <t xml:space="preserve">      </t>
    </r>
    <r>
      <rPr>
        <u/>
        <sz val="10"/>
        <color indexed="12"/>
        <rFont val="Arial"/>
        <family val="2"/>
        <charset val="204"/>
      </rPr>
      <t>Predominantly coniferous forest</t>
    </r>
  </si>
  <si>
    <r>
      <rPr>
        <sz val="10"/>
        <color indexed="12"/>
        <rFont val="Arial"/>
        <family val="2"/>
        <charset val="204"/>
      </rPr>
      <t xml:space="preserve">      </t>
    </r>
    <r>
      <rPr>
        <u/>
        <sz val="10"/>
        <color indexed="12"/>
        <rFont val="Arial"/>
        <family val="2"/>
        <charset val="204"/>
      </rPr>
      <t>Predominantly broadleaved forest</t>
    </r>
  </si>
  <si>
    <t>Related SoEF definitions: Forest, Forest available for wood supply, Stand, Even-aged stand, Development phase, Regeneration phase, Intermediate phase, Mature phase, Forest type, Predominantly coniferous forest, Predominantly broadleaved forest, Mixed forest</t>
  </si>
  <si>
    <r>
      <rPr>
        <sz val="10"/>
        <color indexed="12"/>
        <rFont val="Arial"/>
        <family val="2"/>
        <charset val="204"/>
      </rPr>
      <t xml:space="preserve">      </t>
    </r>
    <r>
      <rPr>
        <u/>
        <sz val="10"/>
        <color indexed="12"/>
        <rFont val="Arial"/>
        <family val="2"/>
        <charset val="204"/>
      </rPr>
      <t>Mixed forest</t>
    </r>
  </si>
  <si>
    <t>uneven-aged stands</t>
  </si>
  <si>
    <t>*/ Please select and insert an appropriate category (code) from Reporting note 7.</t>
  </si>
  <si>
    <t>Comment on trend(s)*/</t>
  </si>
  <si>
    <t>*/ Table 3.4 demands information for 2010 only, information on observed trends is welcome.</t>
  </si>
  <si>
    <r>
      <t>Forest service category</t>
    </r>
    <r>
      <rPr>
        <sz val="10"/>
        <rFont val="Arial"/>
      </rPr>
      <t>*/</t>
    </r>
  </si>
  <si>
    <r>
      <t xml:space="preserve"> NWFP category</t>
    </r>
    <r>
      <rPr>
        <sz val="10"/>
        <rFont val="Arial"/>
      </rPr>
      <t>*/</t>
    </r>
  </si>
  <si>
    <t>Afforestation</t>
  </si>
  <si>
    <t>and natural regeneration</t>
  </si>
  <si>
    <r>
      <rPr>
        <sz val="10"/>
        <color indexed="12"/>
        <rFont val="Arial"/>
        <family val="2"/>
        <charset val="204"/>
      </rPr>
      <t xml:space="preserve"> </t>
    </r>
    <r>
      <rPr>
        <u/>
        <sz val="10"/>
        <color indexed="12"/>
        <rFont val="Arial"/>
        <family val="2"/>
        <charset val="204"/>
      </rPr>
      <t>Natural expansion</t>
    </r>
  </si>
  <si>
    <r>
      <t>and regeneration by planting and/or</t>
    </r>
    <r>
      <rPr>
        <sz val="10"/>
        <color indexed="12"/>
        <rFont val="Arial"/>
        <family val="2"/>
        <charset val="204"/>
      </rPr>
      <t xml:space="preserve"> </t>
    </r>
    <r>
      <rPr>
        <u/>
        <sz val="10"/>
        <color indexed="12"/>
        <rFont val="Arial"/>
        <family val="2"/>
        <charset val="204"/>
      </rPr>
      <t>seeding</t>
    </r>
  </si>
  <si>
    <r>
      <t>Planting and</t>
    </r>
    <r>
      <rPr>
        <sz val="10"/>
        <color indexed="12"/>
        <rFont val="Arial"/>
        <family val="2"/>
        <charset val="204"/>
      </rPr>
      <t xml:space="preserve"> </t>
    </r>
    <r>
      <rPr>
        <u/>
        <sz val="10"/>
        <color indexed="12"/>
        <rFont val="Arial"/>
        <family val="2"/>
        <charset val="204"/>
      </rPr>
      <t>seeding</t>
    </r>
  </si>
  <si>
    <r>
      <t>Undisturbed by man</t>
    </r>
    <r>
      <rPr>
        <vertAlign val="superscript"/>
        <sz val="10"/>
        <rFont val="Arial"/>
        <family val="2"/>
      </rPr>
      <t>1)</t>
    </r>
  </si>
  <si>
    <t>Total primary energy supply</t>
  </si>
  <si>
    <t>- Energy from direct wood fibre sources:</t>
  </si>
  <si>
    <t>other wooded land:</t>
  </si>
  <si>
    <r>
      <t>of which from forests</t>
    </r>
    <r>
      <rPr>
        <sz val="10"/>
        <rFont val="Arial"/>
      </rPr>
      <t xml:space="preserve"> &amp;</t>
    </r>
  </si>
  <si>
    <t>Related SoEF definitions: Forest, Other wooded land, Tree.</t>
  </si>
  <si>
    <t>Related SoEF definitions: Forest, Other wooded land, Trees outside forests, Total primary energy supply, Renewable energy, Direct wood fibre sources, Chips and particles, Wood residues, Black liquor, Energy from processed wood-based fuels, Wood pellets, Briquettes, Charcoal, Post consumer recovered wood</t>
  </si>
  <si>
    <r>
      <rPr>
        <sz val="10"/>
        <rFont val="Arial"/>
      </rPr>
      <t xml:space="preserve">and  </t>
    </r>
    <r>
      <rPr>
        <u/>
        <sz val="10"/>
        <color indexed="12"/>
        <rFont val="Arial"/>
        <family val="2"/>
        <charset val="204"/>
      </rPr>
      <t>residues</t>
    </r>
    <r>
      <rPr>
        <sz val="10"/>
        <rFont val="Arial"/>
      </rPr>
      <t xml:space="preserve">  of  the  wood</t>
    </r>
  </si>
  <si>
    <t>- Energy  from  co-products
processing  industries:</t>
  </si>
  <si>
    <t>International data provider</t>
  </si>
  <si>
    <t>Information for this indicator will be provided separately by IDPs. Information for Indicator 2.1 will not be presented on a country basis; in the publication it will be in the form of maps and/or other graphics.</t>
  </si>
  <si>
    <t>Deposition of air pollutants is a major external stress factor that has been demonstrated to change soil condition and thus affect ecosystem stability. Direct or indirect adverse effects of deposition have also been demonstrated on forest tree health and ground vegetation composition. Air pollution may also predispose trees to the effects of drought and attack by fungi or insects.</t>
  </si>
  <si>
    <t>This indicator is mainly linked to indicators 1.4, 2.2, 2.3, 2.4, 3.1, 4.5, 4.8, 5.1 and 5.2.</t>
  </si>
  <si>
    <t>Variable(s) and measurement units</t>
  </si>
  <si>
    <t>Reference unit</t>
  </si>
  <si>
    <t>Measurement units</t>
  </si>
  <si>
    <t>Reference years</t>
  </si>
  <si>
    <t>Deposition of sulphur (S) and nitrogen (N)</t>
  </si>
  <si>
    <t>kg/ha/year</t>
  </si>
  <si>
    <t>Sample plots</t>
  </si>
  <si>
    <t>Comments by the IDP, relevant to the indicator:</t>
  </si>
  <si>
    <t>Throughfall and bulk deposition are continuously measured on intensive monitoring plots under ICP Forests Level II. For 2006, data were submitted for 437 plots to the Programme Coordinating Centre of ICP Forests where they are processed and evaluated. The following results are proposed for the 2015 report:</t>
  </si>
  <si>
    <t xml:space="preserve">Related definitions, methods and references: </t>
  </si>
  <si>
    <t>Definition/Method/Reference</t>
  </si>
  <si>
    <t>Total atmospheric deposition on the forest</t>
  </si>
  <si>
    <t>Wet-only + dry deposition to the canopy excluding internal ion exchange process. Only for sodium and sulphur, throughfall + stemflow is considered to be equal to total deposition, in some cases also for nitrate (ICP Forests Submanual part VI: “Deposition”, www.icp-forests.org).</t>
  </si>
  <si>
    <t>Critical loads</t>
  </si>
  <si>
    <t>Simple Mass Balance (SMB) model as the standard model for calculating critical loads for terrestrial ecosystems under the LRTAP Convention (Sverdrup et al. 1990, Sverdrup and De Vries 1994). The SMB model is a single-layer model (ICP Modelling and Mapping part V “Mapping Critical Loads”; www.icpmapping.org).</t>
  </si>
  <si>
    <t>Sample plots, countries</t>
  </si>
  <si>
    <r>
      <t>Deposition of base cations: N_NH</t>
    </r>
    <r>
      <rPr>
        <vertAlign val="subscript"/>
        <sz val="10"/>
        <rFont val="Arial"/>
        <family val="2"/>
        <charset val="204"/>
      </rPr>
      <t>4</t>
    </r>
    <r>
      <rPr>
        <sz val="10"/>
        <rFont val="Arial"/>
      </rPr>
      <t>, N_NO</t>
    </r>
    <r>
      <rPr>
        <vertAlign val="subscript"/>
        <sz val="10"/>
        <rFont val="Arial"/>
        <family val="2"/>
        <charset val="204"/>
      </rPr>
      <t>3</t>
    </r>
    <r>
      <rPr>
        <sz val="10"/>
        <rFont val="Arial"/>
      </rPr>
      <t>, S_SO</t>
    </r>
    <r>
      <rPr>
        <vertAlign val="subscript"/>
        <sz val="10"/>
        <rFont val="Arial"/>
        <family val="2"/>
        <charset val="204"/>
      </rPr>
      <t>4</t>
    </r>
    <r>
      <rPr>
        <sz val="10"/>
        <rFont val="Arial"/>
      </rPr>
      <t>, Na, Ca</t>
    </r>
  </si>
  <si>
    <r>
      <t>·</t>
    </r>
    <r>
      <rPr>
        <sz val="7"/>
        <rFont val="Arial"/>
        <family val="2"/>
        <charset val="204"/>
      </rPr>
      <t xml:space="preserve">       </t>
    </r>
    <r>
      <rPr>
        <sz val="10"/>
        <rFont val="Arial"/>
      </rPr>
      <t>Two European maps (nitrogen and sulphur) for plotwise mean annual total deposition calculated for a three years mean (2006/07/08) (2010/11/12);</t>
    </r>
  </si>
  <si>
    <r>
      <t>·</t>
    </r>
    <r>
      <rPr>
        <sz val="7"/>
        <rFont val="Arial"/>
        <family val="2"/>
        <charset val="204"/>
      </rPr>
      <t xml:space="preserve">       </t>
    </r>
    <r>
      <rPr>
        <sz val="10"/>
        <rFont val="Arial"/>
      </rPr>
      <t>Time trend curves for total deposition 2001 – 2008 (1998-2012) for ammonium (N_NH</t>
    </r>
    <r>
      <rPr>
        <vertAlign val="subscript"/>
        <sz val="10"/>
        <rFont val="Arial"/>
        <family val="2"/>
        <charset val="204"/>
      </rPr>
      <t>4</t>
    </r>
    <r>
      <rPr>
        <sz val="10"/>
        <rFont val="Arial"/>
      </rPr>
      <t>), nitrate (N_NO</t>
    </r>
    <r>
      <rPr>
        <vertAlign val="subscript"/>
        <sz val="10"/>
        <rFont val="Arial"/>
        <family val="2"/>
        <charset val="204"/>
      </rPr>
      <t>3</t>
    </r>
    <r>
      <rPr>
        <sz val="10"/>
        <rFont val="Arial"/>
      </rPr>
      <t>), sulphate (S_SO</t>
    </r>
    <r>
      <rPr>
        <vertAlign val="subscript"/>
        <sz val="10"/>
        <rFont val="Arial"/>
        <family val="2"/>
        <charset val="204"/>
      </rPr>
      <t>4</t>
    </r>
    <r>
      <rPr>
        <sz val="10"/>
        <rFont val="Arial"/>
      </rPr>
      <t>) and selected base cations;</t>
    </r>
  </si>
  <si>
    <r>
      <t>·</t>
    </r>
    <r>
      <rPr>
        <sz val="7"/>
        <rFont val="Arial"/>
        <family val="2"/>
        <charset val="204"/>
      </rPr>
      <t xml:space="preserve">       </t>
    </r>
    <r>
      <rPr>
        <sz val="10"/>
        <rFont val="Arial"/>
      </rPr>
      <t>Two European maps for critical load exceedance for nutrient nitrogen and acidity deposition calculated (equivalents/ha/year) following the methodology of UNECE/ICP Modelling and Mapping for 1980, 2000 and 2020.</t>
    </r>
  </si>
  <si>
    <r>
      <t>·</t>
    </r>
    <r>
      <rPr>
        <sz val="7"/>
        <rFont val="Arial"/>
        <family val="2"/>
        <charset val="204"/>
      </rPr>
      <t xml:space="preserve">     </t>
    </r>
    <r>
      <rPr>
        <sz val="10"/>
        <rFont val="Arial"/>
      </rPr>
      <t>ICP Forests (Level II)
·    EU JRC Ispra</t>
    </r>
  </si>
  <si>
    <t>Information for this indicator will be provided separately by IDPs. Information which will be presented on a country basis will be provided to National Correspondents. If a National Correspondent wishes to request any changes to the data provided, these changes must be agreed with the country’s ICP Forests focal point and transmitted to ICP Forests Co-ordinating Centre. In addition, other information (not directly referred to a country) for Indicator 2.2. will be presented in the form of maps and/or other graphics.</t>
  </si>
  <si>
    <t xml:space="preserve">Forest types are classified as follows, based on EUNIS Top Level and TBFRA 2000: </t>
  </si>
  <si>
    <t>Indicator 1.2</t>
  </si>
  <si>
    <t xml:space="preserve">Volume over bark of all living trees with a minimum diameter of 10 cm at breast height (or above buttress if these are higher). Includes the stem from ground level up to a top diameter of 0 cm, excluding branches. </t>
  </si>
  <si>
    <t>Indicator 1.3</t>
  </si>
  <si>
    <t>Stand</t>
  </si>
  <si>
    <t xml:space="preserve">Even-aged stand </t>
  </si>
  <si>
    <t xml:space="preserve">A stand, in which no or relatively small age differences exist among individual trees within it (usually less than 20% of rotation length), and defining average stand age is meaningful. </t>
  </si>
  <si>
    <t>Development phase – regeneration phase</t>
  </si>
  <si>
    <t>Even-aged stand where the mean diameter of the growing stock is below industrial roundwood size and the  age of which lower than 20% of the recommended rotation length on the site.</t>
  </si>
  <si>
    <t>Development phase – mature phase</t>
  </si>
  <si>
    <t xml:space="preserve">Even-aged stand  with a growing stock mature enough for immediate final felling  and of an age that is at least 90% of the recommended rotation length on the site. </t>
  </si>
  <si>
    <t>Development phase – intermediate phase</t>
  </si>
  <si>
    <t>Even-aged stand that is beyond the “regeneration phase” and has not reached the “mature phase” yet.</t>
  </si>
  <si>
    <t>Development phase – unspecified</t>
  </si>
  <si>
    <t>Stands, that are classified as even-aged, for which the concept of development classes is irrelevant, e.g. energy or Christmas tree plantations.</t>
  </si>
  <si>
    <t xml:space="preserve">Uneven-aged stand </t>
  </si>
  <si>
    <t xml:space="preserve">A stand or forest type, consisting of trees of a range of age classes, with age differences which are significant in relation to the stand structure management and rotation length. Defining average stand age is not meaningful. Practised or expected stand management, if any, is continuous forest cover management - selective cuttings, shelter tree cutting, regeneration with small openings etc. </t>
  </si>
  <si>
    <t>1. Includes:</t>
  </si>
  <si>
    <t xml:space="preserve">2. Excludes even-aged stands under regeneration, with both mature and young trees present. </t>
  </si>
  <si>
    <t>Indicator 1.4</t>
  </si>
  <si>
    <t>Carbon in above-ground biomass</t>
  </si>
  <si>
    <t>Carbon in below-ground biomass</t>
  </si>
  <si>
    <t>Carbon in all biomass of live roots. Fine roots of less than 2 mm diameter are excluded, because these often cannot be distinguished empirically from soil organic matter or litter.</t>
  </si>
  <si>
    <t>Carbon in dead wood</t>
  </si>
  <si>
    <t>Carbon in litter</t>
  </si>
  <si>
    <t xml:space="preserve">Carbon in all non-living biomass with a diameter less than the minimum diameter for dead wood (e.g. 10 cm), lying dead in various states of decomposition above the mineral or organic soil. </t>
  </si>
  <si>
    <t>Criterion II</t>
  </si>
  <si>
    <t>Definitions for these indicators are in the Technical Specifications for reporting by IDP, which is available in separate document prepared for your information.</t>
  </si>
  <si>
    <t>Indicator 2.4</t>
  </si>
  <si>
    <t>Damage to forest</t>
  </si>
  <si>
    <t>Disturbance to the forest which may be caused by biotic or abiotic agents, resulting in death, or a significant loss of vitality, productivity or value of trees and other components of the forest ecosystem.</t>
  </si>
  <si>
    <t>Primarily damaged by storm, wind, snow or other identifiable abiotic factors</t>
  </si>
  <si>
    <t>Forest and other wooded land, the vegetation on which, including the trees, has been wholly or largely destroyed by fire.</t>
  </si>
  <si>
    <t xml:space="preserve">Primarily human induced </t>
  </si>
  <si>
    <t xml:space="preserve">Unspecified / Mixed damage </t>
  </si>
  <si>
    <t>Forest or other wooded land damaged by  more than one group of causing agents (e.g. both biotic and abiotic) and/or identification of primary cause not possible. Note: if the causing agent is unidentified but known to belong to insects or diseases, area should be reported in that category.</t>
  </si>
  <si>
    <t>Criterion III</t>
  </si>
  <si>
    <t>Indicator 3.1</t>
  </si>
  <si>
    <t>Fellings (annual)</t>
  </si>
  <si>
    <t>Gross (annual) increment</t>
  </si>
  <si>
    <t xml:space="preserve">1. Includes the increment on trees which have been felled or die during the reference period. </t>
  </si>
  <si>
    <t>Natural (annual) losses</t>
  </si>
  <si>
    <t>Net (annual) increment</t>
  </si>
  <si>
    <t>Indicator 3.2</t>
  </si>
  <si>
    <t>Total wood removals</t>
  </si>
  <si>
    <t xml:space="preserve">The total of industrial round wood removals and woodfuel removals. </t>
  </si>
  <si>
    <t>Industrial round wood removals (Sub-category)</t>
  </si>
  <si>
    <t>The wood removed for production of goods and services other than energy production (woodfuel).</t>
  </si>
  <si>
    <t>Woodfuel removals (Sub-category)</t>
  </si>
  <si>
    <t>The wood removed for energy production purposes, regardless whether for industrial, commercial or domestic use.</t>
  </si>
  <si>
    <t>2. For the purpose of this table, value (of both marketed and non-marketed wood) is defined as the market value at the site of harvest, road side or forest border. If values are obtained from a point further down the production chain, transport costs and possible handling and/or processing costs should be subtracted whenever possible.</t>
  </si>
  <si>
    <t>Indicator 3.3</t>
  </si>
  <si>
    <t>Non-wood goods (NWG)</t>
  </si>
  <si>
    <t>Goods derived from forests and other wooded land that are tangible and physical objects of biological origin other than wood.</t>
  </si>
  <si>
    <t>Indicator 3.4</t>
  </si>
  <si>
    <t xml:space="preserve">Marketed forest services </t>
  </si>
  <si>
    <t>Marketed forest services comprise recreational, environmental and protective services that are forest-dependent or mainly forest-related, but are not necessarily marketed by forest owners.</t>
  </si>
  <si>
    <t>Marketed ecological services include those related to indicators 5.1 and 5.2 (soil, water and other environmental functions as well as infrastructure and managed natural resources) on a voluntary contractual basis with compensation or other payments from private or public bodies.</t>
  </si>
  <si>
    <t>Social services</t>
  </si>
  <si>
    <t xml:space="preserve">Marketed social services include e.g. hunting or fishing licences, renting of huts and houses as well as forest-based leisure, sport and outdoor adventure activities and educational services that are not free of cost to consumers (the public, schools, ...). </t>
  </si>
  <si>
    <t>Amenity services</t>
  </si>
  <si>
    <t>Amenity services include those related to spiritual, cultural and historical functions, e.g. sacred, religious, or other forms of spiritual inspiration, sites of worship , landscape features (mountains and waterfalls), “memories’’ in the landscape from past cultural ties, aesthetic enjoyment and inspiration, historic artefacts.</t>
  </si>
  <si>
    <t>Other marketed services</t>
  </si>
  <si>
    <t>Other marketed services include e.g. payments to woodland owners for licences for gravel extraction, telecommunication masts, wind farms and electricity distribution.</t>
  </si>
  <si>
    <t>Criteria IV-V</t>
  </si>
  <si>
    <t>Indicator 4.1</t>
  </si>
  <si>
    <t>Tree</t>
  </si>
  <si>
    <t>A woody perennial with a single main stem or, in the case of coppice, with several stems, having a more or less definite crown.</t>
  </si>
  <si>
    <t xml:space="preserve">Includes: Bamboos, palms and other woody plants meeting the above criterion. </t>
  </si>
  <si>
    <t>Indicator 4.2</t>
  </si>
  <si>
    <t>Forest expansion</t>
  </si>
  <si>
    <t>Natural expansion of forest (Sub-category)</t>
  </si>
  <si>
    <t>Regeneration (natural, by planting and/or seeding, coppice sprouting)</t>
  </si>
  <si>
    <t>Regeneration</t>
  </si>
  <si>
    <t>Natural regeneration</t>
  </si>
  <si>
    <t>Regeneration by planting and/or seeding</t>
  </si>
  <si>
    <t>Coppice sprouting</t>
  </si>
  <si>
    <t>The re-growth from coppice stools after the previous stand has been cut.</t>
  </si>
  <si>
    <t>Indicator 4.3</t>
  </si>
  <si>
    <t>Naturalness is specified in the following classes:</t>
  </si>
  <si>
    <t>Undisturbed by man (forest/other wooded land)</t>
  </si>
  <si>
    <t>Semi-natural forest/other wooded land</t>
  </si>
  <si>
    <t>Indicator 4.4</t>
  </si>
  <si>
    <t>Introduced species</t>
  </si>
  <si>
    <t>Invasive introduced tree species</t>
  </si>
  <si>
    <t>Indicator 4.5</t>
  </si>
  <si>
    <t xml:space="preserve">Non-living woody biomass either standing or lying on the ground, exceeding specified thresholds. </t>
  </si>
  <si>
    <t>Definitions for these indicators are in the Technical Specifications for reporting by IDP, which is available in a separate document prepared for your information.</t>
  </si>
  <si>
    <t>Indicator 4.8</t>
  </si>
  <si>
    <t>Forest species</t>
  </si>
  <si>
    <t xml:space="preserve">A taxon is critically endangered when it is facing an extremely high risk of extinction in the wild in the immediate future, as defined by any of the criteria A to E of IUCN (1998). </t>
  </si>
  <si>
    <t>MCPFE Class</t>
  </si>
  <si>
    <t>as defined by the MCPFE Assessment Guidelines for Protected and Protective Forest and Other Wooded Land in Europe</t>
  </si>
  <si>
    <t>MCPFE Class 1.1: Main Management Objective Biodiversity “No Active Intervention”</t>
  </si>
  <si>
    <t>MCPFE Class 1.2: Main Management Objective Biodiversity “Minimum Intervention”</t>
  </si>
  <si>
    <t>MCPFE Class 1.3: Main Management Objective Biodiversity “Conservation Through Active Management”</t>
  </si>
  <si>
    <t>MCPFE Class 2: Main Management Objective “Protection of Landscapes and Specific Natural Elements”</t>
  </si>
  <si>
    <t>MCPFE Class 3: Main Management Objective “Protective Functions”</t>
  </si>
  <si>
    <t>Criterion VI</t>
  </si>
  <si>
    <t>Indicator 6.1</t>
  </si>
  <si>
    <t xml:space="preserve">Forest ownership </t>
  </si>
  <si>
    <t>Generally refers to the legal right to freely and exclusively use, control, transfer, or otherwise benefit from a forest. Ownership can be acquired through transfers such as sales, donations, and inheritance.</t>
  </si>
  <si>
    <t xml:space="preserve">1. For this reporting table, forest ownership refers to the ownership of the trees growing on land classified as forest, regardless of whether or not the ownership of these trees coincides with the ownership of the land itself. </t>
  </si>
  <si>
    <t xml:space="preserve">Public ownership </t>
  </si>
  <si>
    <t>Forest owned by the State; or administrative units of the Public Administration; or by institutions or corporations owned by the Public Administration.</t>
  </si>
  <si>
    <t>1. Includes all the hierarchical levels of Public Administration within a country, e.g. State, Province and Municipality.</t>
  </si>
  <si>
    <t>2. Shareholder corporations that are partially State-owned, are considered as under public ownership when the State holds a majority of the shares.</t>
  </si>
  <si>
    <t xml:space="preserve">3. Public ownership may exclude the possibility to transfer. </t>
  </si>
  <si>
    <t>Private ownership</t>
  </si>
  <si>
    <t xml:space="preserve">Forest holding </t>
  </si>
  <si>
    <t xml:space="preserve">One or more parcels of forest and other wooded land which constitute a single unit from the point of view of management or utilization. For State-owned forest and other wooded land a holding may be defined as the area forming a major management unit administered by a senior official, e.g. a Regional Forestry Officer. For forest and other wooded land that is owned publicly, other than by the State, or owned by large-scale forest owners, e.g. forest industries, a holding may constitute a number of separated properties which are, however, managed according to one corporate strategy. Under any category of ownership, other than State-owned, one holding may be the property of one or several owners. </t>
  </si>
  <si>
    <t>Indicator 6.2</t>
  </si>
  <si>
    <t xml:space="preserve">Gross Domestic Product </t>
  </si>
  <si>
    <t>Gross Domestic Product (GDP) is the total market value of all final goods and services produced in a country in a given year. It is equal to total consumer, investment and government spending, plus the value of exports, minus the value of imports. For the estimation of an industry’s contribution to GDP, data on Gross Value Added (GVA) should be used. The link between GVA and GDP can be defined as: GVA + taxes on products - subsidies on products = GDP.</t>
  </si>
  <si>
    <t xml:space="preserve">Gross Value Added </t>
  </si>
  <si>
    <t>Gross Value Added (GVA) measures the contribution to the economy of each individual producer, industry or sector in the country, measured at basic prices. Data on GVA for each industrial sector should be available from the National Accounts prepared by the country’s national statistical authority.</t>
  </si>
  <si>
    <t xml:space="preserve">ISIC/NACE  </t>
  </si>
  <si>
    <t xml:space="preserve">ISIC is the International Standard Industrial Classification of All Economic Activities. NACE is the equivalent Statistical Classification of Economic Activities in the European Community. </t>
  </si>
  <si>
    <t>In ISIC Rev 4 (2008) and NACE Rev 2 (2008), the following categories cover forest industries:</t>
  </si>
  <si>
    <t>02: Forestry and logging.</t>
  </si>
  <si>
    <t>16: Manufacture of wood and of products of wood and cork, except furniture; manufacture of articles of straw and plaiting materials.</t>
  </si>
  <si>
    <t>17: Manufacture of paper and paper products.</t>
  </si>
  <si>
    <t>In the previously used ISIC Rev 3.1 (2004) and NACE Rev 1.1 (2002), the corresponding categories were: 02, 20 and 21 (with some minor additions / subtractions). For the reporting years 1990, 2000 and 2005 the corresponding former NACE/ISIC categories 02, 20, 21 can be used. Adjustments from the old to the new NACE/ISIC are not needed.</t>
  </si>
  <si>
    <t>Forestry and logging (ISIC/NACE 02)</t>
  </si>
  <si>
    <t>This division includes the production of roundwood for the forest-based manufacturing industries (ISIC divisions 16 and 17) as well as the extraction and gathering of wild growing non-wood forest products. Besides the production of timber, forestry activities result in products that undergo little processing, such as fire wood, charcoal, wood chips and roundwood used in an unprocessed form (e.g. pit-props, pulpwood etc.). These activities can be carried out in natural or planted forests.</t>
  </si>
  <si>
    <t>The major categories covered by this class are:</t>
  </si>
  <si>
    <t>Manufacture of wood and of products of wood and cork, except furniture; manufacture of articles of straw and plaiting materials (ISIC/NACE 16)</t>
  </si>
  <si>
    <t>This division includes the manufacture of wood products, such as lumber, plywood, veneers, wood containers, wood flooring, wood trusses, and prefabricated wood buildings. The production processes include sawing, planing, shaping, laminating, and assembling of wood products starting from logs that are cut into bolts, or lumber that may then be cut further, or shaped by lathes or other shaping tools. The lumber or other transformed wood shapes may also be subsequently planed or smoothed, and assembled into finished products, such as wood containers.</t>
  </si>
  <si>
    <t>With the exception of sawmilling, this division is subdivided mainly based on the specific products manufactured.</t>
  </si>
  <si>
    <t>This division does not include the manufacture of furniture (3100), or the installation of wooden fittings and the like (4330).</t>
  </si>
  <si>
    <t>This division includes the manufacture of pulp, paper and converted paper products. The manufacture of these products is grouped together because they constitute a series of vertically connected processes. More than one activity is often carried out in a single unit. There are essentially three activities: The manufacture of pulp involves separating the cellulose fibers from other impurities in wood or used paper. The manufacture of paper involves matting these fibers into a sheet. Converted paper products are made from paper and other materials by various cutting and shaping techniques, including coating and laminating activities. The paper articles may be printed (e.g. wallpaper, gift wrap etc.), as long as the printing of information is not the main purpose.</t>
  </si>
  <si>
    <t>The production of pulp, paper and paperboard in bulk is included in class 1701, while the remaining classes include the production of further-processed paper and paper products.</t>
  </si>
  <si>
    <t>Indicator 6.3</t>
  </si>
  <si>
    <t xml:space="preserve">Factor income </t>
  </si>
  <si>
    <t>Factor income measures the remuneration of all factors of production (land, capital, labour) and represents all the value generated by a unit engaged in a production activity. It can be derived from Gross Value Added (GVA) by deducting fixed capital consumption (depreciation) to get net value added, and then adjusting from basic prices to factor cost by subtracting any taxes on production and adding any subsidies on production.</t>
  </si>
  <si>
    <t xml:space="preserve">Net entrepreneurial income </t>
  </si>
  <si>
    <t>Net entrepreneurial income measures the return to the forestry business owner, and consists of the compensation of unpaid labour, remuneration from land belonging to units and the yield arising from the use of capital. It can be derived from factor income by subtracting compensation of employees to get operating surplus, and then adding any interest received by forestry units organized as companies and deducting any rent and interest payments.</t>
  </si>
  <si>
    <t>Indicator 6.4</t>
  </si>
  <si>
    <t>Indicator 6.5</t>
  </si>
  <si>
    <t xml:space="preserve">Labour Force Survey </t>
  </si>
  <si>
    <t>The Labour Force Survey (LFS) is a sample survey carried out in many European countries by interviewing individuals about their personal circumstances and work. Because the LFS is a sample survey, results are subject to sampling error, i.e. the actual proportion of the population in private households with a particular characteristic may differ from the proportion of the LFS sample with that characteristic.</t>
  </si>
  <si>
    <t xml:space="preserve">ISCED 0 – pre-primary education </t>
  </si>
  <si>
    <t xml:space="preserve">ISCED 1 – primary education or first stage of basic education </t>
  </si>
  <si>
    <t xml:space="preserve">ISCED 2 – lower secondary education or second stage of basic education </t>
  </si>
  <si>
    <t xml:space="preserve">ISCED 3 - (upper) secondary education </t>
  </si>
  <si>
    <t xml:space="preserve">ISCED 4 – post-secondary non tertiary education </t>
  </si>
  <si>
    <t xml:space="preserve">ISCED 5 – first stage of tertiary education (not leading directly to an advanced research qualification) </t>
  </si>
  <si>
    <t>ISCED 6 –  second stage of tertiary education (leading to and advanced research qualification)</t>
  </si>
  <si>
    <t xml:space="preserve">For further information visit  &lt;http://www.unescobkk.org/fileadmin/user_upload/aims/ISCED_A.pdf&gt; </t>
  </si>
  <si>
    <t xml:space="preserve">Job characteristics </t>
  </si>
  <si>
    <t>Those who own and operate their own business or professional practice, sometimes in conjunction with a partner, are considered as self-employed. The Labour Force Survey (LFS) asks a number of questions to establish a person's employment status; this is based on a respondent's own opinion of whether they are an employee or self-employed. If a different source is used, a relevant distinction is that employees work for wage or salary (in cash or kind) while the self-employed work for profit or family gain (in cash or kind). Family workers are persons doing unpaid work for a business they own or for a business that a relative owns.</t>
  </si>
  <si>
    <t>1. For the purpose of this reporting unpaid family workers should be included in self-employed.</t>
  </si>
  <si>
    <t>Indicator 6.6</t>
  </si>
  <si>
    <t xml:space="preserve">Occupational accident </t>
  </si>
  <si>
    <t>An occurrence arising out of or in the course of work which results in:</t>
  </si>
  <si>
    <t xml:space="preserve">(a) </t>
  </si>
  <si>
    <t>fatal occupational injury;</t>
  </si>
  <si>
    <t>(b)</t>
  </si>
  <si>
    <t>non-fatal occupational injury.</t>
  </si>
  <si>
    <t>Occupational disease</t>
  </si>
  <si>
    <t xml:space="preserve">A disease contracted as a result of an exposure to risk factors arising from work activity </t>
  </si>
  <si>
    <t>Indicator 6.9</t>
  </si>
  <si>
    <t>Total (national) Primary Energy Supply</t>
  </si>
  <si>
    <t>Renewable energy</t>
  </si>
  <si>
    <t>Direct wood fibre sources</t>
  </si>
  <si>
    <t>Chips and particles</t>
  </si>
  <si>
    <t>Wood residues</t>
  </si>
  <si>
    <t>Black liquor</t>
  </si>
  <si>
    <t>Energy from processed wood-based fuels</t>
  </si>
  <si>
    <t>Wood pellets</t>
  </si>
  <si>
    <t>Briquettes</t>
  </si>
  <si>
    <t>Charcoal</t>
  </si>
  <si>
    <t xml:space="preserve">Post consumer recovered wood </t>
  </si>
  <si>
    <t xml:space="preserve">Used wood arising from construction of buildings or from civil engineering works. </t>
  </si>
  <si>
    <t xml:space="preserve">Indicator 6.10: </t>
  </si>
  <si>
    <t xml:space="preserve">Area primarily designated or managed for public recreation </t>
  </si>
  <si>
    <t>Forest area designated or managed for public recreation.</t>
  </si>
  <si>
    <t>1. Includes forest areas where recreational hunting or collection of (edible) non-timber forest products are allowed, but specifically excludes areas where these are collected for sale or subsistence.</t>
  </si>
  <si>
    <t>2. Includes forest areas designated in management plans, or be provided for in national legislation that allows free access of the public to land for recreation, on public, private or communal lands.</t>
  </si>
  <si>
    <t>Visit</t>
  </si>
  <si>
    <r>
      <t xml:space="preserve">Land spanning more than 0.5 hectares with trees higher than 5 meters and a canopy cover of more than 10 percent, or trees able to reach these thresholds </t>
    </r>
    <r>
      <rPr>
        <i/>
        <sz val="10"/>
        <color indexed="8"/>
        <rFont val="Arial"/>
        <family val="2"/>
        <charset val="204"/>
      </rPr>
      <t>in situ</t>
    </r>
    <r>
      <rPr>
        <sz val="10"/>
        <color indexed="8"/>
        <rFont val="Arial"/>
        <family val="2"/>
        <charset val="204"/>
      </rPr>
      <t xml:space="preserve">. It does not include land that is predominantly under agricultural or urban land use. </t>
    </r>
  </si>
  <si>
    <r>
      <t>(</t>
    </r>
    <r>
      <rPr>
        <i/>
        <u/>
        <sz val="10"/>
        <rFont val="Arial"/>
        <family val="2"/>
        <charset val="204"/>
      </rPr>
      <t>Source</t>
    </r>
    <r>
      <rPr>
        <sz val="10"/>
        <rFont val="Arial"/>
      </rPr>
      <t>: MCPFE 2003, from TBFRA 2000, modified)</t>
    </r>
  </si>
  <si>
    <r>
      <t>(</t>
    </r>
    <r>
      <rPr>
        <i/>
        <u/>
        <sz val="10"/>
        <rFont val="Arial"/>
        <family val="2"/>
        <charset val="204"/>
      </rPr>
      <t>Source:</t>
    </r>
    <r>
      <rPr>
        <sz val="10"/>
        <rFont val="Arial"/>
      </rPr>
      <t xml:space="preserve"> SoEF 2003, modified)</t>
    </r>
  </si>
  <si>
    <r>
      <t xml:space="preserve">All trees classified botanically as </t>
    </r>
    <r>
      <rPr>
        <i/>
        <sz val="10"/>
        <rFont val="Arial"/>
        <family val="2"/>
        <charset val="204"/>
      </rPr>
      <t>Angiospermae</t>
    </r>
    <r>
      <rPr>
        <sz val="10"/>
        <rFont val="Arial"/>
      </rPr>
      <t xml:space="preserve"> . They are sometimes referred to as “</t>
    </r>
    <r>
      <rPr>
        <i/>
        <sz val="10"/>
        <rFont val="Arial"/>
        <family val="2"/>
        <charset val="204"/>
      </rPr>
      <t>non-coniferous</t>
    </r>
    <r>
      <rPr>
        <sz val="10"/>
        <rFont val="Arial"/>
      </rPr>
      <t>” or “</t>
    </r>
    <r>
      <rPr>
        <i/>
        <sz val="10"/>
        <rFont val="Arial"/>
        <family val="2"/>
        <charset val="204"/>
      </rPr>
      <t>hardwoods</t>
    </r>
    <r>
      <rPr>
        <sz val="10"/>
        <rFont val="Arial"/>
      </rPr>
      <t>”.</t>
    </r>
  </si>
  <si>
    <r>
      <t>(</t>
    </r>
    <r>
      <rPr>
        <i/>
        <u/>
        <sz val="10"/>
        <rFont val="Arial"/>
        <family val="2"/>
        <charset val="204"/>
      </rPr>
      <t>Source</t>
    </r>
    <r>
      <rPr>
        <sz val="10"/>
        <rFont val="Arial"/>
      </rPr>
      <t>: TBFRA 2000)</t>
    </r>
  </si>
  <si>
    <r>
      <t xml:space="preserve">All trees classified botanically as </t>
    </r>
    <r>
      <rPr>
        <i/>
        <sz val="10"/>
        <rFont val="Arial"/>
        <family val="2"/>
        <charset val="204"/>
      </rPr>
      <t>Gymnospermae</t>
    </r>
    <r>
      <rPr>
        <sz val="10"/>
        <rFont val="Arial"/>
      </rPr>
      <t>. They are sometimes referred to as “</t>
    </r>
    <r>
      <rPr>
        <i/>
        <sz val="10"/>
        <rFont val="Arial"/>
        <family val="2"/>
        <charset val="204"/>
      </rPr>
      <t>softwoods</t>
    </r>
    <r>
      <rPr>
        <sz val="10"/>
        <rFont val="Arial"/>
      </rPr>
      <t>”.</t>
    </r>
  </si>
  <si>
    <r>
      <t>A community of trees possessing sufficient uniformity in composition, age, arrangement or condition to be distinguishable from the forest or other growth on adjoining areas, thus forming a temporary silvicultural or management entity.</t>
    </r>
    <r>
      <rPr>
        <b/>
        <sz val="10"/>
        <rFont val="Arial"/>
        <family val="2"/>
      </rPr>
      <t xml:space="preserve"> </t>
    </r>
  </si>
  <si>
    <r>
      <t>(</t>
    </r>
    <r>
      <rPr>
        <i/>
        <u/>
        <sz val="10"/>
        <rFont val="Arial"/>
        <family val="2"/>
        <charset val="204"/>
      </rPr>
      <t>Source</t>
    </r>
    <r>
      <rPr>
        <sz val="10"/>
        <rFont val="Arial"/>
      </rPr>
      <t>: IUFRO, 2000)</t>
    </r>
  </si>
  <si>
    <r>
      <t>(</t>
    </r>
    <r>
      <rPr>
        <u/>
        <sz val="10"/>
        <rFont val="Arial"/>
        <family val="2"/>
        <charset val="204"/>
      </rPr>
      <t>Source</t>
    </r>
    <r>
      <rPr>
        <sz val="10"/>
        <rFont val="Arial"/>
      </rPr>
      <t>: IUFRO, 2000, modified)</t>
    </r>
  </si>
  <si>
    <r>
      <t>9.</t>
    </r>
    <r>
      <rPr>
        <sz val="7"/>
        <rFont val="Arial"/>
        <family val="2"/>
        <charset val="204"/>
      </rPr>
      <t> </t>
    </r>
    <r>
      <rPr>
        <u/>
        <sz val="10"/>
        <rFont val="Arial"/>
        <family val="2"/>
        <charset val="204"/>
      </rPr>
      <t>Marketed biospheric services</t>
    </r>
    <r>
      <rPr>
        <sz val="10"/>
        <rFont val="Arial"/>
      </rPr>
      <t xml:space="preserve"> include services related to indicator 4.6 (in-situ or ex-situ gene conservation of genetic resources) as well as indicator 4.9 (protected forest area) e.g. nature protection on a voluntary contractual basis with compensation or other payments from private or public bodies (this includes Natura 2000). This class also includes carbon-sequestration related afforestation projects in the context of the Kyoto Protocol – should such projects be included, please specify the amount under “</t>
    </r>
    <r>
      <rPr>
        <i/>
        <sz val="10"/>
        <rFont val="Arial"/>
        <family val="2"/>
        <charset val="204"/>
      </rPr>
      <t>Country comments</t>
    </r>
    <r>
      <rPr>
        <sz val="10"/>
        <rFont val="Arial"/>
      </rPr>
      <t>”. Note that the reporting under this category is complementary to reporting under indicator 4.9. While in indicator 4.9 the main objective is to determine the quality of protection, the main focus here is to determine monetary values from market or quasi-market transaction for environmental services.</t>
    </r>
  </si>
  <si>
    <r>
      <t>10.</t>
    </r>
    <r>
      <rPr>
        <sz val="7"/>
        <rFont val="Arial"/>
        <family val="2"/>
        <charset val="204"/>
      </rPr>
      <t> </t>
    </r>
    <r>
      <rPr>
        <u/>
        <sz val="10"/>
        <rFont val="Arial"/>
        <family val="2"/>
        <charset val="204"/>
      </rPr>
      <t>Marketed social services</t>
    </r>
    <r>
      <rPr>
        <sz val="10"/>
        <rFont val="Arial"/>
      </rPr>
      <t xml:space="preserve"> include e.g. hunting or fishing licenses, renting of huts and houses as well as forest-based leisure, sport and outdoor adventure activities and educational services that are not free of cost to consumers (the public, schools ...). Please use “</t>
    </r>
    <r>
      <rPr>
        <i/>
        <sz val="10"/>
        <rFont val="Arial"/>
        <family val="2"/>
        <charset val="204"/>
      </rPr>
      <t>Country comments</t>
    </r>
    <r>
      <rPr>
        <sz val="10"/>
        <rFont val="Arial"/>
      </rPr>
      <t>” to report on further criteria used for including different services. Recreational services not exchanged via market transaction are not to be reported. (see also indicator 6.10).</t>
    </r>
  </si>
  <si>
    <r>
      <t>12.</t>
    </r>
    <r>
      <rPr>
        <sz val="7"/>
        <rFont val="Arial"/>
        <family val="2"/>
        <charset val="204"/>
      </rPr>
      <t> </t>
    </r>
    <r>
      <rPr>
        <u/>
        <sz val="10"/>
        <rFont val="Arial"/>
        <family val="2"/>
        <charset val="204"/>
      </rPr>
      <t>Other marketed services</t>
    </r>
    <r>
      <rPr>
        <sz val="10"/>
        <rFont val="Arial"/>
      </rPr>
      <t xml:space="preserve"> include e.g. payments to woodland owners for licenses for gravel extraction, telecommunication masts, wind farms and electricity distribution.</t>
    </r>
  </si>
  <si>
    <t>1.4</t>
  </si>
  <si>
    <t>3.1</t>
  </si>
  <si>
    <t>3.2</t>
  </si>
  <si>
    <t>3.3</t>
  </si>
  <si>
    <t>4.1</t>
  </si>
  <si>
    <t>4.2</t>
  </si>
  <si>
    <t>4.3</t>
  </si>
  <si>
    <t>1.1</t>
  </si>
  <si>
    <t>1.2</t>
  </si>
  <si>
    <t>1.3</t>
  </si>
  <si>
    <t>Approach to report on tree species composition</t>
  </si>
  <si>
    <t>Minimum size of trees to be included:</t>
  </si>
  <si>
    <t>Reference area for the assessment (stand or sample plot):</t>
  </si>
  <si>
    <r>
      <t>5.</t>
    </r>
    <r>
      <rPr>
        <sz val="7"/>
        <rFont val="Arial"/>
        <family val="2"/>
        <charset val="204"/>
      </rPr>
      <t xml:space="preserve">       </t>
    </r>
    <r>
      <rPr>
        <sz val="10"/>
        <rFont val="Arial"/>
      </rPr>
      <t xml:space="preserve">Threshold to include a certain tree species: &gt;5% of basal area by this tree species. </t>
    </r>
  </si>
  <si>
    <r>
      <t>6.</t>
    </r>
    <r>
      <rPr>
        <sz val="7"/>
        <rFont val="Arial"/>
        <family val="2"/>
        <charset val="204"/>
      </rPr>
      <t xml:space="preserve">       </t>
    </r>
    <r>
      <rPr>
        <sz val="10"/>
        <rFont val="Arial"/>
      </rPr>
      <t xml:space="preserve">Whenever possible, the reference area for the assessment should be the forest stand. </t>
    </r>
  </si>
  <si>
    <r>
      <t>4.</t>
    </r>
    <r>
      <rPr>
        <sz val="7"/>
        <rFont val="Arial"/>
        <family val="2"/>
        <charset val="204"/>
      </rPr>
      <t xml:space="preserve">       </t>
    </r>
    <r>
      <rPr>
        <i/>
        <sz val="10"/>
        <rFont val="Arial"/>
        <family val="2"/>
        <charset val="204"/>
      </rPr>
      <t>Data sources:</t>
    </r>
    <r>
      <rPr>
        <sz val="10"/>
        <rFont val="Arial"/>
      </rPr>
      <t xml:space="preserve"> please specify sources separately for forest, other wooded land and total FOWL if sources differ.</t>
    </r>
  </si>
  <si>
    <t>Total area of forest by expansion/regeneration type (1000 ha)</t>
  </si>
  <si>
    <t>Characteristics used to determine the class</t>
  </si>
  <si>
    <r>
      <t>5.</t>
    </r>
    <r>
      <rPr>
        <sz val="7"/>
        <rFont val="Arial"/>
        <family val="2"/>
        <charset val="204"/>
      </rPr>
      <t xml:space="preserve">       </t>
    </r>
    <r>
      <rPr>
        <sz val="10"/>
        <rFont val="Arial"/>
      </rPr>
      <t>The mixed forms of regeneration (“</t>
    </r>
    <r>
      <rPr>
        <i/>
        <sz val="10"/>
        <rFont val="Arial"/>
        <family val="2"/>
        <charset val="204"/>
      </rPr>
      <t>natural regeneration enhanced by planting</t>
    </r>
    <r>
      <rPr>
        <sz val="10"/>
        <rFont val="Arial"/>
      </rPr>
      <t>” and “</t>
    </r>
    <r>
      <rPr>
        <i/>
        <sz val="10"/>
        <rFont val="Arial"/>
        <family val="2"/>
        <charset val="204"/>
      </rPr>
      <t>regeneration by planting and/or seeding enhanced by natural regeneration</t>
    </r>
    <r>
      <rPr>
        <sz val="10"/>
        <rFont val="Arial"/>
      </rPr>
      <t>”) should be reported according to the prevailing form of regeneration. Please describe, how mixed forms of regeneration were reported for this form in “</t>
    </r>
    <r>
      <rPr>
        <i/>
        <sz val="10"/>
        <rFont val="Arial"/>
        <family val="2"/>
        <charset val="204"/>
      </rPr>
      <t>Country comments</t>
    </r>
    <r>
      <rPr>
        <sz val="10"/>
        <rFont val="Arial"/>
      </rPr>
      <t>”.</t>
    </r>
  </si>
  <si>
    <r>
      <t>6.</t>
    </r>
    <r>
      <rPr>
        <sz val="7"/>
        <rFont val="Arial"/>
        <family val="2"/>
        <charset val="204"/>
      </rPr>
      <t xml:space="preserve">       </t>
    </r>
    <r>
      <rPr>
        <sz val="10"/>
        <rFont val="Arial"/>
      </rPr>
      <t>The forest area by regeneration categories should sum up to the value of  total forest area as this reported  in the Table 1.1.</t>
    </r>
  </si>
  <si>
    <r>
      <t>9.</t>
    </r>
    <r>
      <rPr>
        <sz val="7"/>
        <rFont val="Arial"/>
        <family val="2"/>
        <charset val="204"/>
      </rPr>
      <t xml:space="preserve">       </t>
    </r>
    <r>
      <rPr>
        <sz val="10"/>
        <rFont val="Arial"/>
      </rPr>
      <t>In the table “</t>
    </r>
    <r>
      <rPr>
        <i/>
        <sz val="10"/>
        <rFont val="Arial"/>
        <family val="2"/>
        <charset val="204"/>
      </rPr>
      <t>Country comments</t>
    </r>
    <r>
      <rPr>
        <sz val="10"/>
        <rFont val="Arial"/>
      </rPr>
      <t xml:space="preserve">” countries are requested to provide information on the criteria that were applied to assess annual values of regeneration. </t>
    </r>
  </si>
  <si>
    <t>4. Diameter classes refer to diameter at breast height (d.b.h.) measured (cm over bark) at a height of 1.3 m above ground.</t>
  </si>
  <si>
    <t>5. If your country has different diameter classes in the national reporting system, please re-group accordingly with a sufficient explanation.</t>
  </si>
  <si>
    <r>
      <t>6. If data is only available for the class “</t>
    </r>
    <r>
      <rPr>
        <i/>
        <sz val="10"/>
        <rFont val="Arial"/>
        <family val="2"/>
        <charset val="204"/>
      </rPr>
      <t>Forest available for wood supply</t>
    </r>
    <r>
      <rPr>
        <sz val="10"/>
        <rFont val="Arial"/>
      </rPr>
      <t>”, please provide data for this class and provide the information under “</t>
    </r>
    <r>
      <rPr>
        <i/>
        <sz val="10"/>
        <rFont val="Arial"/>
        <family val="2"/>
        <charset val="204"/>
      </rPr>
      <t>Country comments</t>
    </r>
    <r>
      <rPr>
        <sz val="10"/>
        <rFont val="Arial"/>
      </rPr>
      <t>”.</t>
    </r>
  </si>
  <si>
    <t>7. The upper limits of classes are inclusive, i.e. in the diameter class ≤20 - the 20 cm diameter is included, in the diameter class 21-40cm – the 40 cm diameter is included in this class, etc.</t>
  </si>
  <si>
    <r>
      <t>Criteria or thresholds used to delimit “</t>
    </r>
    <r>
      <rPr>
        <i/>
        <sz val="10"/>
        <rFont val="Arial"/>
        <family val="2"/>
        <charset val="204"/>
      </rPr>
      <t>undisturbed by man</t>
    </r>
    <r>
      <rPr>
        <sz val="10"/>
        <rFont val="Arial"/>
      </rPr>
      <t>” from “</t>
    </r>
    <r>
      <rPr>
        <i/>
        <sz val="10"/>
        <rFont val="Arial"/>
        <family val="2"/>
        <charset val="204"/>
      </rPr>
      <t>semi-natural</t>
    </r>
    <r>
      <rPr>
        <sz val="10"/>
        <rFont val="Arial"/>
      </rPr>
      <t xml:space="preserve">”       </t>
    </r>
  </si>
  <si>
    <r>
      <t>Criteria or thresholds used to delimit “</t>
    </r>
    <r>
      <rPr>
        <i/>
        <sz val="10"/>
        <rFont val="Arial"/>
        <family val="2"/>
        <charset val="204"/>
      </rPr>
      <t>semi-natural</t>
    </r>
    <r>
      <rPr>
        <sz val="10"/>
        <rFont val="Arial"/>
      </rPr>
      <t>” from “</t>
    </r>
    <r>
      <rPr>
        <i/>
        <sz val="10"/>
        <rFont val="Arial"/>
        <family val="2"/>
        <charset val="204"/>
      </rPr>
      <t>plantations</t>
    </r>
    <r>
      <rPr>
        <sz val="10"/>
        <rFont val="Arial"/>
      </rPr>
      <t xml:space="preserve">”        </t>
    </r>
  </si>
  <si>
    <r>
      <t>5.</t>
    </r>
    <r>
      <rPr>
        <sz val="7"/>
        <rFont val="Arial"/>
        <family val="2"/>
        <charset val="204"/>
      </rPr>
      <t xml:space="preserve">         </t>
    </r>
    <r>
      <rPr>
        <sz val="10"/>
        <rFont val="Arial"/>
      </rPr>
      <t>Please ensure that the areas of introduced species included in the category “</t>
    </r>
    <r>
      <rPr>
        <i/>
        <sz val="10"/>
        <rFont val="Arial"/>
        <family val="2"/>
        <charset val="204"/>
      </rPr>
      <t>plantations</t>
    </r>
    <r>
      <rPr>
        <sz val="10"/>
        <rFont val="Arial"/>
      </rPr>
      <t>” for this indicator are consistent with the areas reported as “</t>
    </r>
    <r>
      <rPr>
        <i/>
        <sz val="10"/>
        <rFont val="Arial"/>
        <family val="2"/>
        <charset val="204"/>
      </rPr>
      <t>dominated by introduced tree species</t>
    </r>
    <r>
      <rPr>
        <sz val="10"/>
        <rFont val="Arial"/>
      </rPr>
      <t>” in Reporting Form 4.4.</t>
    </r>
  </si>
  <si>
    <r>
      <t>4.</t>
    </r>
    <r>
      <rPr>
        <sz val="7"/>
        <rFont val="Arial"/>
        <family val="2"/>
        <charset val="204"/>
      </rPr>
      <t xml:space="preserve">         </t>
    </r>
    <r>
      <rPr>
        <i/>
        <sz val="10"/>
        <rFont val="Arial"/>
        <family val="2"/>
        <charset val="204"/>
      </rPr>
      <t>Data sources:</t>
    </r>
    <r>
      <rPr>
        <sz val="10"/>
        <rFont val="Arial"/>
      </rPr>
      <t xml:space="preserve"> please specify sources separately for forest, other wooded land and total FOWL if sources differ.</t>
    </r>
  </si>
  <si>
    <t>Approach applied to reporting on introduced/invasive species</t>
  </si>
  <si>
    <t>Reference area for assessment (size of sample plot/average stand), ha:</t>
  </si>
  <si>
    <r>
      <t>Reference period used to classify as “</t>
    </r>
    <r>
      <rPr>
        <i/>
        <sz val="10"/>
        <rFont val="Arial"/>
        <family val="2"/>
        <charset val="204"/>
      </rPr>
      <t>introduced</t>
    </r>
    <r>
      <rPr>
        <sz val="10"/>
        <rFont val="Arial"/>
      </rPr>
      <t>” (years since introduction), years:</t>
    </r>
  </si>
  <si>
    <r>
      <t>Criteria or thresholds used to classify species as “</t>
    </r>
    <r>
      <rPr>
        <i/>
        <sz val="10"/>
        <rFont val="Arial"/>
        <family val="2"/>
        <charset val="204"/>
      </rPr>
      <t>invasive</t>
    </r>
    <r>
      <rPr>
        <sz val="10"/>
        <rFont val="Arial"/>
      </rPr>
      <t>”:</t>
    </r>
  </si>
  <si>
    <r>
      <t>4.</t>
    </r>
    <r>
      <rPr>
        <sz val="7"/>
        <rFont val="Arial"/>
        <family val="2"/>
        <charset val="204"/>
      </rPr>
      <t xml:space="preserve">       </t>
    </r>
    <r>
      <rPr>
        <i/>
        <sz val="10"/>
        <rFont val="Arial"/>
        <family val="2"/>
        <charset val="204"/>
      </rPr>
      <t>Data sources</t>
    </r>
    <r>
      <rPr>
        <sz val="10"/>
        <rFont val="Arial"/>
      </rPr>
      <t>: please specify sources separately for forest, other wooded land and total FOWL if sources differ.</t>
    </r>
  </si>
  <si>
    <r>
      <t>8.</t>
    </r>
    <r>
      <rPr>
        <sz val="7"/>
        <rFont val="Arial"/>
        <family val="2"/>
        <charset val="204"/>
      </rPr>
      <t xml:space="preserve">         </t>
    </r>
    <r>
      <rPr>
        <sz val="10"/>
        <rFont val="Arial"/>
      </rPr>
      <t xml:space="preserve">Please provide under </t>
    </r>
    <r>
      <rPr>
        <i/>
        <sz val="10"/>
        <rFont val="Arial"/>
        <family val="2"/>
        <charset val="204"/>
      </rPr>
      <t>“Country comments”</t>
    </r>
    <r>
      <rPr>
        <sz val="10"/>
        <rFont val="Arial"/>
      </rPr>
      <t xml:space="preserve"> a general information on other invasive plant or animal species (not covered by the Tables 4.4a and 4.4c) that are considered as threatening for forests in your country. If available provide information on species, scale, trends and type of impact they have on forest ecosystems or their elements.</t>
    </r>
  </si>
  <si>
    <t>Is volume above ground (AG) or above stump (AS)?</t>
  </si>
  <si>
    <t>Minimum height of standing deadwood reported (m):</t>
  </si>
  <si>
    <t>Minimum diameter of standing deadwood reported (cm):</t>
  </si>
  <si>
    <t>Minimum length of lying deadwood reported (m):</t>
  </si>
  <si>
    <t>Minimum diameter of lying deadwood reported (cm):</t>
  </si>
  <si>
    <t>Approach applied to reporting on deadwood</t>
  </si>
  <si>
    <t>Please specify which main taxa in the table and reporting notes are not assessed in your country:      </t>
  </si>
  <si>
    <t>Please describe how species were classified as “forest species” in reporting from your country:       </t>
  </si>
  <si>
    <r>
      <t>5.</t>
    </r>
    <r>
      <rPr>
        <sz val="7"/>
        <rFont val="Arial"/>
        <family val="2"/>
        <charset val="204"/>
      </rPr>
      <t xml:space="preserve">       </t>
    </r>
    <r>
      <rPr>
        <sz val="10"/>
        <rFont val="Arial"/>
      </rPr>
      <t xml:space="preserve">Detailed </t>
    </r>
    <r>
      <rPr>
        <u/>
        <sz val="10"/>
        <rFont val="Arial"/>
        <family val="2"/>
        <charset val="204"/>
      </rPr>
      <t>national</t>
    </r>
    <r>
      <rPr>
        <sz val="10"/>
        <rFont val="Arial"/>
      </rPr>
      <t xml:space="preserve"> Red Lists should be used whenever possible.</t>
    </r>
  </si>
  <si>
    <r>
      <t>4.</t>
    </r>
    <r>
      <rPr>
        <sz val="7"/>
        <rFont val="Arial"/>
        <family val="2"/>
        <charset val="204"/>
      </rPr>
      <t xml:space="preserve">       </t>
    </r>
    <r>
      <rPr>
        <i/>
        <sz val="10"/>
        <rFont val="Arial"/>
        <family val="2"/>
        <charset val="204"/>
      </rPr>
      <t>Data sources:</t>
    </r>
    <r>
      <rPr>
        <sz val="10"/>
        <rFont val="Arial"/>
      </rPr>
      <t xml:space="preserve"> please report data sources separately for threat classes in case sources differ; </t>
    </r>
  </si>
  <si>
    <t>For each class please provide an explanation:
- how did you designate those areas, e.g: legal based designation, management plans, other designation types (e.g. survey; slope gradient etc.)
- how did you classified NATURA 2000 areas in your reporting.</t>
  </si>
  <si>
    <r>
      <t>4.</t>
    </r>
    <r>
      <rPr>
        <sz val="7"/>
        <rFont val="Arial"/>
        <family val="2"/>
        <charset val="204"/>
      </rPr>
      <t xml:space="preserve">       </t>
    </r>
    <r>
      <rPr>
        <sz val="10"/>
        <rFont val="Arial"/>
      </rPr>
      <t>Report holdings of forest, not holdings of other wooded land. Countries where OWL is a significant part of FOWL area may supply information on Forest and OWL holdings structure under “</t>
    </r>
    <r>
      <rPr>
        <i/>
        <sz val="10"/>
        <rFont val="Arial"/>
        <family val="2"/>
        <charset val="204"/>
      </rPr>
      <t>Country comments</t>
    </r>
    <r>
      <rPr>
        <sz val="10"/>
        <rFont val="Arial"/>
      </rPr>
      <t>”.</t>
    </r>
  </si>
  <si>
    <t xml:space="preserve">1)      For EU/EFTA countries </t>
  </si>
  <si>
    <t xml:space="preserve">2)      For other countries (non-EU): </t>
  </si>
  <si>
    <t>a.       UNIDO International Yearbook of Industrial Statistics</t>
  </si>
  <si>
    <t>b.      UNdata - National Accounts Official Country Data (http://data.un.org/Explorer.aspx?d=SNA)</t>
  </si>
  <si>
    <r>
      <t>8.</t>
    </r>
    <r>
      <rPr>
        <sz val="7"/>
        <rFont val="Arial"/>
        <family val="2"/>
        <charset val="204"/>
      </rPr>
      <t xml:space="preserve">       </t>
    </r>
    <r>
      <rPr>
        <sz val="10"/>
        <rFont val="Arial"/>
      </rPr>
      <t xml:space="preserve">Data on GVA for each economic activity should be available from the National Accounts prepared by the country’s national statistical authority. If a different source is used, please explain in comments. </t>
    </r>
  </si>
  <si>
    <r>
      <t>9.</t>
    </r>
    <r>
      <rPr>
        <sz val="7"/>
        <rFont val="Arial"/>
        <family val="2"/>
        <charset val="204"/>
      </rPr>
      <t xml:space="preserve">       </t>
    </r>
    <r>
      <rPr>
        <sz val="10"/>
        <rFont val="Arial"/>
      </rPr>
      <t xml:space="preserve">The main sources for value-added are the following: </t>
    </r>
  </si>
  <si>
    <t>3)      For all countries (in case statistics cannot be found in Eurostat &amp; UNIDO), statistics available from national Statistics Offices should be checked; main links to the list of sources by country are listed in the publication available at:  http://www.fao.org/docrep/011/k4588e/k4588e00.htm (see pages 61 to 65).</t>
  </si>
  <si>
    <r>
      <t>5.</t>
    </r>
    <r>
      <rPr>
        <sz val="7"/>
        <rFont val="Arial"/>
        <family val="2"/>
        <charset val="204"/>
      </rPr>
      <t xml:space="preserve">       </t>
    </r>
    <r>
      <rPr>
        <sz val="10"/>
        <rFont val="Arial"/>
      </rPr>
      <t>For countries that completed EUROSTAT Economic Accounts for Forestry, or the economic accounts table in IEEAF, this table has been pre-filled to the extent possible using data from EUROSTAT. These should be validated by the national correspondent, consulting with the person responsible for reporting to EUROSTAT. If information is not available from this source, please consult a statistician responsible for National Accounts, who may be able to assist.</t>
    </r>
  </si>
  <si>
    <r>
      <t>6.</t>
    </r>
    <r>
      <rPr>
        <sz val="7"/>
        <rFont val="Arial"/>
        <family val="2"/>
        <charset val="204"/>
      </rPr>
      <t xml:space="preserve">       </t>
    </r>
    <r>
      <rPr>
        <sz val="10"/>
        <rFont val="Arial"/>
      </rPr>
      <t xml:space="preserve">Factor income measures the remuneration of all factors of production (land, capital, labour) and represents all the value generated by a unit engaged in a production activity. It can be derived from Gross Value Added (GVA) by deducting fixed capital consumption (depreciation) to get net value added, and then adjusting from basic prices to factor cost by subtracting any taxes on production and adding any subsidies on production. </t>
    </r>
  </si>
  <si>
    <r>
      <t>8.</t>
    </r>
    <r>
      <rPr>
        <sz val="7"/>
        <rFont val="Arial"/>
        <family val="2"/>
        <charset val="204"/>
      </rPr>
      <t xml:space="preserve">       </t>
    </r>
    <r>
      <rPr>
        <sz val="10"/>
        <rFont val="Arial"/>
      </rPr>
      <t>Source of definitions: Manual on the economic accounts for Agriculture and Forestry EAA/EAF 97 (Rev. 1.1.)</t>
    </r>
  </si>
  <si>
    <t>Scope of employment reported (if not from LFS):</t>
  </si>
  <si>
    <t>Comments on employment which is not covered by the sources used:</t>
  </si>
  <si>
    <t>1990: 1992-1994</t>
  </si>
  <si>
    <t>2000: 1999-2001</t>
  </si>
  <si>
    <t>2005: 2004-2006</t>
  </si>
  <si>
    <t>2010: 2009-2011</t>
  </si>
  <si>
    <t>Threshold for reporting non-fatal accidents (days of absence):</t>
  </si>
  <si>
    <r>
      <t>5.</t>
    </r>
    <r>
      <rPr>
        <sz val="7"/>
        <rFont val="Arial"/>
        <family val="2"/>
        <charset val="204"/>
      </rPr>
      <t xml:space="preserve">       </t>
    </r>
    <r>
      <rPr>
        <sz val="10"/>
        <rFont val="Arial"/>
      </rPr>
      <t xml:space="preserve">Note that rates are expressed per 1000 workers. </t>
    </r>
  </si>
  <si>
    <r>
      <t>6.</t>
    </r>
    <r>
      <rPr>
        <sz val="7"/>
        <rFont val="Arial"/>
        <family val="2"/>
        <charset val="204"/>
      </rPr>
      <t xml:space="preserve">       </t>
    </r>
    <r>
      <rPr>
        <sz val="10"/>
        <rFont val="Arial"/>
      </rPr>
      <t>Occupational accidents are occurrences arising out of or in the course of work which result in fatal or non-fatal occupational injury.</t>
    </r>
  </si>
  <si>
    <r>
      <t>7.</t>
    </r>
    <r>
      <rPr>
        <sz val="7"/>
        <rFont val="Arial"/>
        <family val="2"/>
        <charset val="204"/>
      </rPr>
      <t xml:space="preserve">       </t>
    </r>
    <r>
      <rPr>
        <sz val="10"/>
        <rFont val="Arial"/>
      </rPr>
      <t>Figures to be reported are for forestry (ISIC/NACE 02). Do not include injuries in wood processing or injuries to the public visiting forests.</t>
    </r>
  </si>
  <si>
    <r>
      <t>8.</t>
    </r>
    <r>
      <rPr>
        <sz val="7"/>
        <rFont val="Arial"/>
        <family val="2"/>
        <charset val="204"/>
      </rPr>
      <t xml:space="preserve">       </t>
    </r>
    <r>
      <rPr>
        <sz val="10"/>
        <rFont val="Arial"/>
      </rPr>
      <t>A possible threshold for reporting a non-fatal accident is whether it results in over 3 days absence from work, but different thresholds may be used for national reporting. Please indicate the threshold used in country specifications.</t>
    </r>
  </si>
  <si>
    <r>
      <t>9.</t>
    </r>
    <r>
      <rPr>
        <sz val="7"/>
        <rFont val="Arial"/>
        <family val="2"/>
        <charset val="204"/>
      </rPr>
      <t xml:space="preserve">       </t>
    </r>
    <r>
      <rPr>
        <sz val="10"/>
        <rFont val="Arial"/>
      </rPr>
      <t xml:space="preserve">Figures are not requested for occupational diseases, because of the lack of data. If information is available for occupational diseases, please include and explain this in country comments. </t>
    </r>
  </si>
  <si>
    <r>
      <t>10.</t>
    </r>
    <r>
      <rPr>
        <sz val="7"/>
        <rFont val="Arial"/>
        <family val="2"/>
        <charset val="204"/>
      </rPr>
      <t xml:space="preserve">    </t>
    </r>
    <r>
      <rPr>
        <sz val="10"/>
        <rFont val="Arial"/>
      </rPr>
      <t>Please provide a short description of the recording/assessment system for the fatal and non-fatal occupational accidents in your country under country comments.</t>
    </r>
  </si>
  <si>
    <r>
      <t>11.</t>
    </r>
    <r>
      <rPr>
        <sz val="7"/>
        <rFont val="Arial"/>
        <family val="2"/>
        <charset val="204"/>
      </rPr>
      <t xml:space="preserve">    </t>
    </r>
    <r>
      <rPr>
        <sz val="10"/>
        <rFont val="Arial"/>
      </rPr>
      <t>If data are not available please indicate to what extent fatal and non-fatal occupational accidents in forestry are an issue in your country.</t>
    </r>
  </si>
  <si>
    <t>- Energy from processed wood-based fuels (pellets, briquettes, charcoal):</t>
  </si>
  <si>
    <t>Approach to reporting on energy from wood</t>
  </si>
  <si>
    <t>Approach to calculate or estimate wood directly from forests and outside forests (marketed and self-consumption):       </t>
  </si>
  <si>
    <t>Conversion factors used to convert to energy/from energy units:       </t>
  </si>
  <si>
    <r>
      <t>6.</t>
    </r>
    <r>
      <rPr>
        <sz val="7"/>
        <rFont val="Arial"/>
        <family val="2"/>
        <charset val="204"/>
      </rPr>
      <t xml:space="preserve">     </t>
    </r>
    <r>
      <rPr>
        <sz val="10"/>
        <rFont val="Arial"/>
      </rPr>
      <t xml:space="preserve">Note that the total </t>
    </r>
    <r>
      <rPr>
        <i/>
        <sz val="10"/>
        <rFont val="Arial"/>
        <family val="2"/>
        <charset val="204"/>
      </rPr>
      <t>Energy from direct wood fibre sources</t>
    </r>
    <r>
      <rPr>
        <sz val="10"/>
        <rFont val="Arial"/>
      </rPr>
      <t xml:space="preserve"> may include energy produced from direct wood fibre from unspecified sources: the total value for this category could be larger than the sum of energy from </t>
    </r>
    <r>
      <rPr>
        <i/>
        <sz val="10"/>
        <rFont val="Arial"/>
        <family val="2"/>
        <charset val="204"/>
      </rPr>
      <t>Forests &amp; other wooded land</t>
    </r>
    <r>
      <rPr>
        <sz val="10"/>
        <rFont val="Arial"/>
      </rPr>
      <t xml:space="preserve"> and  </t>
    </r>
    <r>
      <rPr>
        <i/>
        <sz val="10"/>
        <rFont val="Arial"/>
        <family val="2"/>
        <charset val="204"/>
      </rPr>
      <t>Other land (trees outside forests).</t>
    </r>
  </si>
  <si>
    <r>
      <t>4.</t>
    </r>
    <r>
      <rPr>
        <sz val="7"/>
        <rFont val="Arial"/>
        <family val="2"/>
        <charset val="204"/>
      </rPr>
      <t xml:space="preserve">     </t>
    </r>
    <r>
      <rPr>
        <i/>
        <sz val="10"/>
        <rFont val="Arial"/>
        <family val="2"/>
        <charset val="204"/>
      </rPr>
      <t xml:space="preserve">Reporting on trends: </t>
    </r>
    <r>
      <rPr>
        <sz val="10"/>
        <rFont val="Arial"/>
      </rPr>
      <t xml:space="preserve">Countries are asked to report on trends. Please specify if the trend is (partly) the consequence of changes in the scope or coverage of the method used to determine the presented data. </t>
    </r>
  </si>
  <si>
    <t>7.    Reporting on bioenergy is also requested by the European Union - National Renewable Energy Action Plan (NREAP). Countries are encouraged to consult NREAP data. (http://ec.europa.eu/energy/renewables/action_plan_en.htm ), if applicable.</t>
  </si>
  <si>
    <t>2.    Prefilling: The categories in the reporting form are fully consistent with the main categories requested by the Joint Wood Energy Enquiry (JWEE). Data from the JWEE are prefilled for countries that replied to the JWEE. More information on the JWEE including the enquiry and the manual is available at: http://www.unece.org/forests/jwee.html or at a national correspondent for JWEE in your country.</t>
  </si>
  <si>
    <t xml:space="preserve">Approach to reporting on accessibility for recreation </t>
  </si>
  <si>
    <r>
      <t>Other criteria and minimum thresholds used to determine area as “</t>
    </r>
    <r>
      <rPr>
        <i/>
        <sz val="10"/>
        <rFont val="Arial"/>
        <family val="2"/>
        <charset val="204"/>
      </rPr>
      <t>damaged</t>
    </r>
    <r>
      <rPr>
        <sz val="10"/>
        <rFont val="Arial"/>
      </rPr>
      <t>”:       </t>
    </r>
  </si>
  <si>
    <r>
      <t>Criteria used to determine which agents were “</t>
    </r>
    <r>
      <rPr>
        <i/>
        <sz val="10"/>
        <rFont val="Arial"/>
        <family val="2"/>
        <charset val="204"/>
      </rPr>
      <t>primarily</t>
    </r>
    <r>
      <rPr>
        <sz val="10"/>
        <rFont val="Arial"/>
      </rPr>
      <t>” damaging:       </t>
    </r>
  </si>
  <si>
    <r>
      <t>If applicable, bark conversion factor from “</t>
    </r>
    <r>
      <rPr>
        <i/>
        <sz val="10"/>
        <rFont val="Arial"/>
        <family val="2"/>
        <charset val="204"/>
      </rPr>
      <t>over bark</t>
    </r>
    <r>
      <rPr>
        <sz val="10"/>
        <rFont val="Arial"/>
      </rPr>
      <t>” to “</t>
    </r>
    <r>
      <rPr>
        <i/>
        <sz val="10"/>
        <rFont val="Arial"/>
        <family val="2"/>
        <charset val="204"/>
      </rPr>
      <t>under bark</t>
    </r>
    <r>
      <rPr>
        <sz val="10"/>
        <rFont val="Arial"/>
      </rPr>
      <t>”:       </t>
    </r>
  </si>
  <si>
    <r>
      <t>Approach used to determine “</t>
    </r>
    <r>
      <rPr>
        <i/>
        <sz val="10"/>
        <rFont val="Arial"/>
        <family val="2"/>
        <charset val="204"/>
      </rPr>
      <t>marketed</t>
    </r>
    <r>
      <rPr>
        <sz val="10"/>
        <rFont val="Arial"/>
      </rPr>
      <t xml:space="preserve">”:       </t>
    </r>
  </si>
  <si>
    <t>Volume of deadwood in FOWL by species groups</t>
  </si>
  <si>
    <t>Questionnaire</t>
  </si>
  <si>
    <t>Data reference</t>
  </si>
  <si>
    <t>Data provider</t>
  </si>
  <si>
    <t>ICP/JRC – will be reported through IDP</t>
  </si>
  <si>
    <t>ICP/JRC  – will be reported through IDP</t>
  </si>
  <si>
    <t>Data for a 5-year period</t>
  </si>
  <si>
    <t>Data for a reporting year and for a 5-year period</t>
  </si>
  <si>
    <t>Bioversity International – will be reported through IDP</t>
  </si>
  <si>
    <t>Data for a 3-year period</t>
  </si>
  <si>
    <t xml:space="preserve">EUROSTAT – partly pre-filled </t>
  </si>
  <si>
    <t xml:space="preserve">x </t>
  </si>
  <si>
    <t>UNECE–JFSQ – will be reported through IDP</t>
  </si>
  <si>
    <t>6.10</t>
  </si>
  <si>
    <t>– infrastructure and managed natural resources</t>
  </si>
  <si>
    <t>Select your country…</t>
  </si>
  <si>
    <t xml:space="preserve"> Number</t>
  </si>
  <si>
    <t>Age structure</t>
  </si>
  <si>
    <t>and/or diameter distribution</t>
  </si>
  <si>
    <t>Table 1.3a1: Age class distribution (area of even-aged stands)</t>
  </si>
  <si>
    <t xml:space="preserve"> Natural losses</t>
  </si>
  <si>
    <t xml:space="preserve"> Net annual increment </t>
  </si>
  <si>
    <t xml:space="preserve"> Number of holdings</t>
  </si>
  <si>
    <t>Available for wood supply, of which:</t>
  </si>
  <si>
    <t>Area with 6+ tree species occurring on Total FOWL - Corresponding area in F and OWL</t>
  </si>
  <si>
    <t>National Currency</t>
  </si>
  <si>
    <t>National currency in the reporting years</t>
  </si>
  <si>
    <t>2010-2015</t>
  </si>
  <si>
    <r>
      <rPr>
        <sz val="10"/>
        <rFont val="Calibri"/>
        <family val="2"/>
        <charset val="204"/>
      </rPr>
      <t>≤</t>
    </r>
    <r>
      <rPr>
        <sz val="10"/>
        <rFont val="Arial"/>
      </rPr>
      <t xml:space="preserve"> 10 ha</t>
    </r>
  </si>
  <si>
    <r>
      <rPr>
        <sz val="10"/>
        <rFont val="Calibri"/>
        <family val="2"/>
        <charset val="204"/>
      </rPr>
      <t>≥</t>
    </r>
    <r>
      <rPr>
        <sz val="10"/>
        <rFont val="Arial"/>
      </rPr>
      <t xml:space="preserve"> 500 ha</t>
    </r>
  </si>
  <si>
    <r>
      <rPr>
        <vertAlign val="superscript"/>
        <sz val="10"/>
        <rFont val="Arial"/>
        <family val="2"/>
      </rPr>
      <t>*</t>
    </r>
    <r>
      <rPr>
        <sz val="8"/>
        <rFont val="Arial"/>
        <family val="2"/>
        <charset val="204"/>
      </rPr>
      <t>Forests that have been damaged by heavy storms, invasion of insects or other agents during reference period</t>
    </r>
  </si>
  <si>
    <t>TypeOfInventory</t>
  </si>
  <si>
    <t>Comments on trend(s)*</t>
  </si>
  <si>
    <t>National forest inventory</t>
  </si>
  <si>
    <t>Stand inventory</t>
  </si>
  <si>
    <t>Managerial records</t>
  </si>
  <si>
    <t>Mixed</t>
  </si>
  <si>
    <t>NonwoodGoodsCategories</t>
  </si>
  <si>
    <t>2.1</t>
  </si>
  <si>
    <t>2.2</t>
  </si>
  <si>
    <t>2.4</t>
  </si>
  <si>
    <t>4.4</t>
  </si>
  <si>
    <t>4.9</t>
  </si>
  <si>
    <t>4.5</t>
  </si>
  <si>
    <t>2010- 2015</t>
  </si>
  <si>
    <t>2005- 2010</t>
  </si>
  <si>
    <t>1.2c</t>
  </si>
  <si>
    <t>Total area in 1.3a1 and 1.3b compared to 1.1a</t>
  </si>
  <si>
    <t>Total Forest area in 4.2a compared to 1.1a</t>
  </si>
  <si>
    <t>1 Food</t>
  </si>
  <si>
    <t>2 Fodder</t>
  </si>
  <si>
    <t>3 Raw material for medicine and aromatic products</t>
  </si>
  <si>
    <t>4 Raw material for colorants and dyes</t>
  </si>
  <si>
    <t>5 Raw material for utensils, handicrafts &amp; construction</t>
  </si>
  <si>
    <t>6 Ornamental plants</t>
  </si>
  <si>
    <t>7 Exudates</t>
  </si>
  <si>
    <t>8 Other plant products</t>
  </si>
  <si>
    <t>9 Living animals</t>
  </si>
  <si>
    <t>10 Hides, skins and trophies</t>
  </si>
  <si>
    <t>11 Wild honey and bee-wax</t>
  </si>
  <si>
    <t>12 Wild meat</t>
  </si>
  <si>
    <t>13 Raw material for medicine</t>
  </si>
  <si>
    <t>14 Raw material for colorants</t>
  </si>
  <si>
    <t>15 Other edible animal products</t>
  </si>
  <si>
    <t>16 Other non-edible animal products</t>
  </si>
  <si>
    <t>ForestServiceCategories</t>
  </si>
  <si>
    <t>1 Ecological services</t>
  </si>
  <si>
    <t>1.1 Water protection</t>
  </si>
  <si>
    <t>1.2 Soil protection</t>
  </si>
  <si>
    <t>1.3 Health protection</t>
  </si>
  <si>
    <t>1.4 Infrastructure protection</t>
  </si>
  <si>
    <t>2 Biospheric services</t>
  </si>
  <si>
    <t xml:space="preserve">2.1 Biodiversity  protection </t>
  </si>
  <si>
    <t>2.2 Climate regulation</t>
  </si>
  <si>
    <t xml:space="preserve">3 Social services  </t>
  </si>
  <si>
    <t>3.1 Tourism</t>
  </si>
  <si>
    <t>3.2 Recreation</t>
  </si>
  <si>
    <t>3.3 Sport activities</t>
  </si>
  <si>
    <t xml:space="preserve">4 Amenity services  </t>
  </si>
  <si>
    <t>4.1 Spiritual services</t>
  </si>
  <si>
    <t>4.2 Cultural services</t>
  </si>
  <si>
    <t>4.3 Historical services</t>
  </si>
  <si>
    <t>5 Other services</t>
  </si>
  <si>
    <t>GS composition ranks - GS composition total</t>
  </si>
  <si>
    <t>Related SoEF definitions: Removals, Roundwood, Industrial roundwood, Woodfuel, Marketed roundwood.</t>
  </si>
  <si>
    <t>Total area of forest by expansion/ regeneration type:</t>
  </si>
  <si>
    <t>Annual forest expansion and regeneration:</t>
  </si>
  <si>
    <r>
      <t>6.</t>
    </r>
    <r>
      <rPr>
        <sz val="7"/>
        <rFont val="Arial"/>
        <family val="2"/>
        <charset val="204"/>
      </rPr>
      <t xml:space="preserve">       </t>
    </r>
    <r>
      <rPr>
        <sz val="10"/>
        <rFont val="Arial"/>
      </rPr>
      <t>Total volume = sum of standing and lying volume.</t>
    </r>
  </si>
  <si>
    <r>
      <t>7.</t>
    </r>
    <r>
      <rPr>
        <sz val="7"/>
        <rFont val="Arial"/>
        <family val="2"/>
        <charset val="204"/>
      </rPr>
      <t xml:space="preserve">       </t>
    </r>
    <r>
      <rPr>
        <sz val="10"/>
        <rFont val="Arial"/>
      </rPr>
      <t>The required breakdown by “</t>
    </r>
    <r>
      <rPr>
        <i/>
        <sz val="10"/>
        <rFont val="Arial"/>
        <family val="2"/>
        <charset val="204"/>
      </rPr>
      <t>Coniferous</t>
    </r>
    <r>
      <rPr>
        <sz val="10"/>
        <rFont val="Arial"/>
      </rPr>
      <t>” and “</t>
    </r>
    <r>
      <rPr>
        <i/>
        <sz val="10"/>
        <rFont val="Arial"/>
        <family val="2"/>
        <charset val="204"/>
      </rPr>
      <t>Broadleaved</t>
    </r>
    <r>
      <rPr>
        <sz val="10"/>
        <rFont val="Arial"/>
      </rPr>
      <t>” (non-coniferous) refers to the deadwood volume (i.e. not to “</t>
    </r>
    <r>
      <rPr>
        <i/>
        <sz val="10"/>
        <rFont val="Arial"/>
        <family val="2"/>
        <charset val="204"/>
      </rPr>
      <t>forest type</t>
    </r>
    <r>
      <rPr>
        <sz val="10"/>
        <rFont val="Arial"/>
      </rPr>
      <t>”).</t>
    </r>
  </si>
  <si>
    <t>For each class please provide an explanation if and how you classified NATURA 2000 areas in your reporting.</t>
  </si>
  <si>
    <t>Occupational safety and health</t>
  </si>
  <si>
    <t>(publication can be ordered at http://www.unido.org/resources/publications/flagship-publications/international-yearbook-of-industrial-statistics.html ) and Statistical Country Briefs (http://www.unido.org/resources/statistics/statistical-country-briefs.html)</t>
  </si>
  <si>
    <t>2.3</t>
  </si>
  <si>
    <t>3.4</t>
  </si>
  <si>
    <t>4.6</t>
  </si>
  <si>
    <t>4.7</t>
  </si>
  <si>
    <t>4.8</t>
  </si>
  <si>
    <t>6.1</t>
  </si>
  <si>
    <t>6.2</t>
  </si>
  <si>
    <t>6.3</t>
  </si>
  <si>
    <t>6.4</t>
  </si>
  <si>
    <t>6.5</t>
  </si>
  <si>
    <t>6.6</t>
  </si>
  <si>
    <t>6.7</t>
  </si>
  <si>
    <t>6.8</t>
  </si>
  <si>
    <t>6.9</t>
  </si>
  <si>
    <r>
      <t>6. The country approach to the calculation / specification of  “</t>
    </r>
    <r>
      <rPr>
        <i/>
        <sz val="10"/>
        <rFont val="Arial"/>
        <family val="2"/>
        <charset val="204"/>
      </rPr>
      <t>Forest available for wood supply</t>
    </r>
    <r>
      <rPr>
        <sz val="10"/>
        <rFont val="Arial"/>
      </rPr>
      <t>” (FAWS), as well as the list of national categories included into the FAWS calculation, should be noted in “</t>
    </r>
    <r>
      <rPr>
        <i/>
        <sz val="10"/>
        <rFont val="Arial"/>
        <family val="2"/>
        <charset val="204"/>
      </rPr>
      <t>Country comments</t>
    </r>
    <r>
      <rPr>
        <sz val="10"/>
        <rFont val="Arial"/>
      </rPr>
      <t>”.</t>
    </r>
  </si>
  <si>
    <r>
      <t>5. The categories “</t>
    </r>
    <r>
      <rPr>
        <i/>
        <sz val="10"/>
        <rFont val="Arial"/>
        <family val="2"/>
        <charset val="204"/>
      </rPr>
      <t>Coniferous</t>
    </r>
    <r>
      <rPr>
        <sz val="10"/>
        <rFont val="Arial"/>
      </rPr>
      <t>” and “</t>
    </r>
    <r>
      <rPr>
        <i/>
        <sz val="10"/>
        <rFont val="Arial"/>
        <family val="2"/>
        <charset val="204"/>
      </rPr>
      <t>Broadleaved</t>
    </r>
    <r>
      <rPr>
        <sz val="10"/>
        <rFont val="Arial"/>
      </rPr>
      <t xml:space="preserve">” are determined by tree species and do not represent “Forest types”. </t>
    </r>
  </si>
  <si>
    <t>Mature phase</t>
  </si>
  <si>
    <t>4. National Correspondents are asked to inter- or extrapolate data for age classes if data derived from inventories is from other than reference dates requested.</t>
  </si>
  <si>
    <r>
      <t>5. If data only available for the class “</t>
    </r>
    <r>
      <rPr>
        <i/>
        <sz val="10"/>
        <rFont val="Arial"/>
        <family val="2"/>
        <charset val="204"/>
      </rPr>
      <t>Forest available for wood supply</t>
    </r>
    <r>
      <rPr>
        <sz val="10"/>
        <rFont val="Arial"/>
      </rPr>
      <t>”, please provide data for this class and provide the information under “</t>
    </r>
    <r>
      <rPr>
        <i/>
        <sz val="10"/>
        <rFont val="Arial"/>
        <family val="2"/>
        <charset val="204"/>
      </rPr>
      <t>Country comments</t>
    </r>
    <r>
      <rPr>
        <sz val="10"/>
        <rFont val="Arial"/>
      </rPr>
      <t>”.</t>
    </r>
  </si>
  <si>
    <r>
      <t xml:space="preserve">6. National Correspondents should decide themselves how to classify two-layer stands, either “even”- or “uneven”-aged, but the sufficient commenting in </t>
    </r>
    <r>
      <rPr>
        <i/>
        <sz val="10"/>
        <rFont val="Arial"/>
        <family val="2"/>
        <charset val="204"/>
      </rPr>
      <t>“Country comments”</t>
    </r>
    <r>
      <rPr>
        <sz val="10"/>
        <rFont val="Arial"/>
      </rPr>
      <t xml:space="preserve"> should be included.</t>
    </r>
  </si>
  <si>
    <r>
      <t>7. National Correspondents are invited to provide additional information on the distribution by species of different rotation lengths in a separate note or under “</t>
    </r>
    <r>
      <rPr>
        <i/>
        <sz val="10"/>
        <rFont val="Arial"/>
        <family val="2"/>
        <charset val="204"/>
      </rPr>
      <t>Country comments</t>
    </r>
    <r>
      <rPr>
        <sz val="10"/>
        <rFont val="Arial"/>
      </rPr>
      <t>”.</t>
    </r>
  </si>
  <si>
    <t>Are damage in protected forests included in the reported figures? :</t>
  </si>
  <si>
    <r>
      <t>9.</t>
    </r>
    <r>
      <rPr>
        <sz val="7"/>
        <rFont val="Arial"/>
        <family val="2"/>
        <charset val="204"/>
      </rPr>
      <t> </t>
    </r>
    <r>
      <rPr>
        <sz val="10"/>
        <rFont val="Arial"/>
      </rPr>
      <t xml:space="preserve">The non-wood good categories </t>
    </r>
    <r>
      <rPr>
        <i/>
        <sz val="10"/>
        <rFont val="Arial"/>
        <family val="2"/>
        <charset val="204"/>
      </rPr>
      <t>“Ornamental plants”</t>
    </r>
    <r>
      <rPr>
        <sz val="10"/>
        <rFont val="Arial"/>
      </rPr>
      <t xml:space="preserve">, </t>
    </r>
    <r>
      <rPr>
        <i/>
        <sz val="10"/>
        <rFont val="Arial"/>
        <family val="2"/>
        <charset val="204"/>
      </rPr>
      <t>“Living animals”</t>
    </r>
    <r>
      <rPr>
        <sz val="10"/>
        <rFont val="Arial"/>
      </rPr>
      <t xml:space="preserve"> as well as </t>
    </r>
    <r>
      <rPr>
        <i/>
        <sz val="10"/>
        <rFont val="Arial"/>
        <family val="2"/>
        <charset val="204"/>
      </rPr>
      <t>“Hides, skins and trophies”</t>
    </r>
    <r>
      <rPr>
        <sz val="10"/>
        <rFont val="Arial"/>
      </rPr>
      <t xml:space="preserve"> are to be reported in </t>
    </r>
    <r>
      <rPr>
        <u/>
        <sz val="10"/>
        <rFont val="Arial"/>
        <family val="2"/>
        <charset val="204"/>
      </rPr>
      <t>1000 pieces</t>
    </r>
    <r>
      <rPr>
        <sz val="10"/>
        <rFont val="Arial"/>
      </rPr>
      <t xml:space="preserve">, all other categories in </t>
    </r>
    <r>
      <rPr>
        <u/>
        <sz val="10"/>
        <rFont val="Arial"/>
        <family val="2"/>
        <charset val="204"/>
      </rPr>
      <t>tonnes</t>
    </r>
    <r>
      <rPr>
        <sz val="10"/>
        <rFont val="Arial"/>
      </rPr>
      <t xml:space="preserve">. If goods are reported in different measurement units than those recommended, please specify under </t>
    </r>
    <r>
      <rPr>
        <i/>
        <sz val="10"/>
        <rFont val="Arial"/>
        <family val="2"/>
        <charset val="204"/>
      </rPr>
      <t>“Country comments”</t>
    </r>
    <r>
      <rPr>
        <sz val="10"/>
        <rFont val="Arial"/>
      </rPr>
      <t>. Products should be reported only when from forest or OWL.</t>
    </r>
  </si>
  <si>
    <r>
      <t>10.</t>
    </r>
    <r>
      <rPr>
        <sz val="7"/>
        <rFont val="Arial"/>
        <family val="2"/>
        <charset val="204"/>
      </rPr>
      <t> </t>
    </r>
    <r>
      <rPr>
        <i/>
        <sz val="10"/>
        <rFont val="Arial"/>
        <family val="2"/>
        <charset val="204"/>
      </rPr>
      <t>“Food”</t>
    </r>
    <r>
      <rPr>
        <sz val="10"/>
        <rFont val="Arial"/>
      </rPr>
      <t>: Products from mushroom farms or fruits from trees outside forests, such as orchards, are to be excluded.</t>
    </r>
  </si>
  <si>
    <r>
      <t>11.</t>
    </r>
    <r>
      <rPr>
        <sz val="7"/>
        <rFont val="Arial"/>
        <family val="2"/>
        <charset val="204"/>
      </rPr>
      <t> </t>
    </r>
    <r>
      <rPr>
        <sz val="10"/>
        <rFont val="Arial"/>
      </rPr>
      <t>“</t>
    </r>
    <r>
      <rPr>
        <i/>
        <sz val="10"/>
        <rFont val="Arial"/>
        <family val="2"/>
        <charset val="204"/>
      </rPr>
      <t>Exudates, raw material for medicine, aromatic products, colorants and dyes</t>
    </r>
    <r>
      <rPr>
        <sz val="10"/>
        <rFont val="Arial"/>
      </rPr>
      <t>” includes extracts e.g. tannins, raw material for industrial extracts, essential and cosmetic oils.</t>
    </r>
  </si>
  <si>
    <r>
      <t>7.</t>
    </r>
    <r>
      <rPr>
        <sz val="7"/>
        <rFont val="Arial"/>
        <family val="2"/>
        <charset val="204"/>
      </rPr>
      <t> </t>
    </r>
    <r>
      <rPr>
        <sz val="10"/>
        <rFont val="Arial"/>
      </rPr>
      <t>“</t>
    </r>
    <r>
      <rPr>
        <i/>
        <sz val="10"/>
        <rFont val="Arial"/>
        <family val="2"/>
        <charset val="204"/>
      </rPr>
      <t>Marketed</t>
    </r>
    <r>
      <rPr>
        <sz val="10"/>
        <rFont val="Arial"/>
      </rPr>
      <t xml:space="preserve">” non-wood goods comprise all non-wood goods sold on markets. It </t>
    </r>
    <r>
      <rPr>
        <u/>
        <sz val="10"/>
        <rFont val="Arial"/>
        <family val="2"/>
        <charset val="204"/>
      </rPr>
      <t>excludes</t>
    </r>
    <r>
      <rPr>
        <sz val="10"/>
        <rFont val="Arial"/>
      </rPr>
      <t xml:space="preserve"> non-wood goods harvested for self-consumption (subsistence) and other forms of uses without market transaction.  For the purpose of this reporting the </t>
    </r>
    <r>
      <rPr>
        <i/>
        <sz val="10"/>
        <rFont val="Arial"/>
        <family val="2"/>
        <charset val="204"/>
      </rPr>
      <t xml:space="preserve">“Value of </t>
    </r>
    <r>
      <rPr>
        <i/>
        <sz val="9"/>
        <rFont val="Arial"/>
        <family val="2"/>
        <charset val="204"/>
      </rPr>
      <t>Marketed non-wood goods”</t>
    </r>
    <r>
      <rPr>
        <sz val="9"/>
        <rFont val="Arial"/>
        <family val="2"/>
        <charset val="204"/>
      </rPr>
      <t xml:space="preserve"> in this format should be considered as the synonym of the</t>
    </r>
    <r>
      <rPr>
        <i/>
        <sz val="9"/>
        <rFont val="Arial"/>
        <family val="2"/>
        <charset val="204"/>
      </rPr>
      <t xml:space="preserve"> “Commercial value of NWFP removals”</t>
    </r>
    <r>
      <rPr>
        <sz val="9"/>
        <rFont val="Arial"/>
        <family val="2"/>
        <charset val="204"/>
      </rPr>
      <t xml:space="preserve"> reported for FRA2015.</t>
    </r>
  </si>
  <si>
    <t>Quality</t>
  </si>
  <si>
    <t>C 2: Maintenance of Forest Ecosystem Health and Vitality</t>
  </si>
  <si>
    <t>Table 1.2b: Growing stock by forest type</t>
  </si>
  <si>
    <t>How did you interpreted and defined nationally:</t>
  </si>
  <si>
    <t>Wood removals</t>
  </si>
  <si>
    <t>Woodfuel</t>
  </si>
  <si>
    <t>Total roundwood - Industrial Roundwood and Woodfuel</t>
  </si>
  <si>
    <t>Natural expansion of forest area</t>
  </si>
  <si>
    <t xml:space="preserve">Natural expansion and regeneration </t>
  </si>
  <si>
    <t>Please indicate if reported values are according to the recommended minimum sizes:</t>
  </si>
  <si>
    <t>Total renewable energy supply</t>
  </si>
  <si>
    <t>11-15</t>
  </si>
  <si>
    <r>
      <t>6.</t>
    </r>
    <r>
      <rPr>
        <sz val="7"/>
        <rFont val="Arial"/>
        <family val="2"/>
        <charset val="204"/>
      </rPr>
      <t> </t>
    </r>
    <r>
      <rPr>
        <sz val="10"/>
        <rFont val="Arial"/>
      </rPr>
      <t>If no national data on “</t>
    </r>
    <r>
      <rPr>
        <i/>
        <sz val="10"/>
        <rFont val="Arial"/>
        <family val="2"/>
        <charset val="204"/>
      </rPr>
      <t>Gross annual increment”,</t>
    </r>
    <r>
      <rPr>
        <sz val="10"/>
        <rFont val="Arial"/>
      </rPr>
      <t xml:space="preserve"> “</t>
    </r>
    <r>
      <rPr>
        <i/>
        <sz val="10"/>
        <rFont val="Arial"/>
        <family val="2"/>
        <charset val="204"/>
      </rPr>
      <t>Natural losses</t>
    </r>
    <r>
      <rPr>
        <sz val="10"/>
        <rFont val="Arial"/>
      </rPr>
      <t>” or “</t>
    </r>
    <r>
      <rPr>
        <i/>
        <sz val="10"/>
        <rFont val="Arial"/>
        <family val="2"/>
        <charset val="204"/>
      </rPr>
      <t>Fellings of natural losses”</t>
    </r>
    <r>
      <rPr>
        <sz val="10"/>
        <rFont val="Arial"/>
      </rPr>
      <t xml:space="preserve"> exist, the country should report default values based on the information provided in Tables 1, 2 or 3 (below), rather than leaving the fields empty. If this option is used, it should be clearly indicated under </t>
    </r>
    <r>
      <rPr>
        <i/>
        <sz val="10"/>
        <rFont val="Arial"/>
        <family val="2"/>
        <charset val="204"/>
      </rPr>
      <t>“Country comments”</t>
    </r>
    <r>
      <rPr>
        <sz val="10"/>
        <rFont val="Arial"/>
      </rPr>
      <t>.</t>
    </r>
  </si>
  <si>
    <t>*/ Please select and insert an appropriate category (code) from the Reporting note 6.</t>
  </si>
  <si>
    <r>
      <t>7. Categories of forest services (</t>
    </r>
    <r>
      <rPr>
        <u/>
        <sz val="10"/>
        <rFont val="Arial"/>
        <family val="2"/>
        <charset val="204"/>
      </rPr>
      <t>source</t>
    </r>
    <r>
      <rPr>
        <sz val="10"/>
        <rFont val="Arial"/>
      </rPr>
      <t xml:space="preserve">: </t>
    </r>
    <r>
      <rPr>
        <i/>
        <sz val="10"/>
        <rFont val="Arial"/>
        <family val="2"/>
        <charset val="204"/>
      </rPr>
      <t>Study on the Development and Marketing of Non-Market Forest Products and Services</t>
    </r>
    <r>
      <rPr>
        <sz val="10"/>
        <rFont val="Arial"/>
      </rPr>
      <t>) - more information and the final report of the project is now available at the European Commission Agriculture and Rural Development web page: http://ec.europa.eu/agriculture/analysis/external/forest_products/. For each reported service/product please assign this to the most detailed category from the list below.</t>
    </r>
  </si>
  <si>
    <r>
      <t>13. The reference area for reporting is</t>
    </r>
    <r>
      <rPr>
        <i/>
        <sz val="10"/>
        <rFont val="Arial"/>
        <family val="2"/>
        <charset val="204"/>
      </rPr>
      <t xml:space="preserve"> “Total FOWL”</t>
    </r>
    <r>
      <rPr>
        <sz val="10"/>
        <rFont val="Arial"/>
      </rPr>
      <t xml:space="preserve">, not further divided into sub-classes </t>
    </r>
    <r>
      <rPr>
        <i/>
        <sz val="10"/>
        <rFont val="Arial"/>
        <family val="2"/>
        <charset val="204"/>
      </rPr>
      <t>“Forest”</t>
    </r>
    <r>
      <rPr>
        <sz val="10"/>
        <rFont val="Arial"/>
      </rPr>
      <t xml:space="preserve"> and </t>
    </r>
    <r>
      <rPr>
        <i/>
        <sz val="10"/>
        <rFont val="Arial"/>
        <family val="2"/>
        <charset val="204"/>
      </rPr>
      <t>“Other wooded land”</t>
    </r>
    <r>
      <rPr>
        <sz val="10"/>
        <rFont val="Arial"/>
      </rPr>
      <t>. If data is available for some forest areas, e.g. for state forests or sub-class “</t>
    </r>
    <r>
      <rPr>
        <i/>
        <sz val="10"/>
        <rFont val="Arial"/>
        <family val="2"/>
        <charset val="204"/>
      </rPr>
      <t>Forest</t>
    </r>
    <r>
      <rPr>
        <sz val="10"/>
        <rFont val="Arial"/>
      </rPr>
      <t>”, please give an expert judgment on the likely value for ”</t>
    </r>
    <r>
      <rPr>
        <i/>
        <sz val="10"/>
        <rFont val="Arial"/>
        <family val="2"/>
        <charset val="204"/>
      </rPr>
      <t>Total forest and other wooded land</t>
    </r>
    <r>
      <rPr>
        <sz val="10"/>
        <rFont val="Arial"/>
      </rPr>
      <t>”. Please report on actually available data on which expert judgment is based under “</t>
    </r>
    <r>
      <rPr>
        <i/>
        <sz val="10"/>
        <rFont val="Arial"/>
        <family val="2"/>
        <charset val="204"/>
      </rPr>
      <t>Country comments</t>
    </r>
    <r>
      <rPr>
        <sz val="10"/>
        <rFont val="Arial"/>
      </rPr>
      <t>”.</t>
    </r>
  </si>
  <si>
    <r>
      <t xml:space="preserve">11. </t>
    </r>
    <r>
      <rPr>
        <u/>
        <sz val="10"/>
        <rFont val="Arial"/>
        <family val="2"/>
        <charset val="204"/>
      </rPr>
      <t xml:space="preserve">Amenity services </t>
    </r>
    <r>
      <rPr>
        <sz val="10"/>
        <rFont val="Arial"/>
      </rPr>
      <t>include those related to spiritual, cultural and historical functions, e.g. sacred, religious, or other forms of spiritual inspiration, sites of worship, landscape features (mountains and waterfalls), “</t>
    </r>
    <r>
      <rPr>
        <i/>
        <sz val="10"/>
        <rFont val="Arial"/>
        <family val="2"/>
        <charset val="204"/>
      </rPr>
      <t>memories</t>
    </r>
    <r>
      <rPr>
        <sz val="10"/>
        <rFont val="Arial"/>
      </rPr>
      <t>’’ in the landscape from past cultural ties, aesthetic enjoyment and inspiration, historic artifacts.</t>
    </r>
  </si>
  <si>
    <r>
      <t>2.</t>
    </r>
    <r>
      <rPr>
        <sz val="7"/>
        <rFont val="Arial"/>
        <family val="2"/>
        <charset val="204"/>
      </rPr>
      <t xml:space="preserve">       </t>
    </r>
    <r>
      <rPr>
        <sz val="10"/>
        <rFont val="Arial"/>
      </rPr>
      <t>The term “</t>
    </r>
    <r>
      <rPr>
        <i/>
        <sz val="10"/>
        <rFont val="Arial"/>
        <family val="2"/>
        <charset val="204"/>
      </rPr>
      <t>regeneration</t>
    </r>
    <r>
      <rPr>
        <sz val="10"/>
        <rFont val="Arial"/>
      </rPr>
      <t>” used in this reporting should be understood as a synonym of the term “</t>
    </r>
    <r>
      <rPr>
        <i/>
        <sz val="10"/>
        <rFont val="Arial"/>
        <family val="2"/>
        <charset val="204"/>
      </rPr>
      <t>reforestation</t>
    </r>
    <r>
      <rPr>
        <sz val="10"/>
        <rFont val="Arial"/>
      </rPr>
      <t>”  used in the FRA/CFRQ, which also includes coppice (http://www.fao.org/forestry/fra/83059/en)</t>
    </r>
  </si>
  <si>
    <t>Table 4.2a: Origin of total forest area by regeneration</t>
  </si>
  <si>
    <t>Table 4.2b: Annual forest expansion and regeneration</t>
  </si>
  <si>
    <r>
      <t>7.</t>
    </r>
    <r>
      <rPr>
        <sz val="7"/>
        <rFont val="Arial"/>
        <family val="2"/>
        <charset val="204"/>
      </rPr>
      <t xml:space="preserve">         </t>
    </r>
    <r>
      <rPr>
        <sz val="10"/>
        <rFont val="Arial"/>
      </rPr>
      <t>Please specify under “</t>
    </r>
    <r>
      <rPr>
        <i/>
        <sz val="10"/>
        <rFont val="Arial"/>
        <family val="2"/>
        <charset val="204"/>
      </rPr>
      <t>Country comments</t>
    </r>
    <r>
      <rPr>
        <sz val="10"/>
        <rFont val="Arial"/>
      </rPr>
      <t>” whether your concept of “</t>
    </r>
    <r>
      <rPr>
        <i/>
        <sz val="10"/>
        <rFont val="Arial"/>
        <family val="2"/>
        <charset val="204"/>
      </rPr>
      <t>introduced</t>
    </r>
    <r>
      <rPr>
        <sz val="10"/>
        <rFont val="Arial"/>
      </rPr>
      <t>” implies “</t>
    </r>
    <r>
      <rPr>
        <i/>
        <sz val="10"/>
        <rFont val="Arial"/>
        <family val="2"/>
        <charset val="204"/>
      </rPr>
      <t>introduced to your country</t>
    </r>
    <r>
      <rPr>
        <sz val="10"/>
        <rFont val="Arial"/>
      </rPr>
      <t>” (the species does not occur naturally within the country borders) or “</t>
    </r>
    <r>
      <rPr>
        <i/>
        <sz val="10"/>
        <rFont val="Arial"/>
        <family val="2"/>
        <charset val="204"/>
      </rPr>
      <t xml:space="preserve">introduced to another region within </t>
    </r>
    <r>
      <rPr>
        <sz val="10"/>
        <rFont val="Arial"/>
      </rPr>
      <t xml:space="preserve">the country”. </t>
    </r>
  </si>
  <si>
    <r>
      <t>6.</t>
    </r>
    <r>
      <rPr>
        <sz val="7"/>
        <rFont val="Arial"/>
        <family val="2"/>
        <charset val="204"/>
      </rPr>
      <t xml:space="preserve">         </t>
    </r>
    <r>
      <rPr>
        <sz val="10"/>
        <rFont val="Arial"/>
      </rPr>
      <t xml:space="preserve">Introduced tree species (synonyms: non-indigenous species, exotic species, alien species, non-European species): A species, subspecies or lower taxon, occurring </t>
    </r>
    <r>
      <rPr>
        <u/>
        <sz val="10"/>
        <rFont val="Arial"/>
        <family val="2"/>
        <charset val="204"/>
      </rPr>
      <t>outside</t>
    </r>
    <r>
      <rPr>
        <sz val="10"/>
        <rFont val="Arial"/>
      </rPr>
      <t xml:space="preserve"> its natural range (past or present) and dispersal potential (i.e. outside the range it occupies naturally or could occupy without direct or indirect introduction or care by humans).</t>
    </r>
  </si>
  <si>
    <r>
      <t>6.</t>
    </r>
    <r>
      <rPr>
        <sz val="7"/>
        <rFont val="Arial"/>
        <family val="2"/>
        <charset val="204"/>
      </rPr>
      <t xml:space="preserve">         </t>
    </r>
    <r>
      <rPr>
        <sz val="10"/>
        <rFont val="Arial"/>
      </rPr>
      <t xml:space="preserve">The intention of the sub-class </t>
    </r>
    <r>
      <rPr>
        <i/>
        <sz val="10"/>
        <rFont val="Arial"/>
        <family val="2"/>
        <charset val="204"/>
      </rPr>
      <t>“Infrastructure and managed natural resources”</t>
    </r>
    <r>
      <rPr>
        <sz val="10"/>
        <rFont val="Arial"/>
      </rPr>
      <t xml:space="preserve"> is to identify those forests where protection of infrastructure and managed natural resources is the primary management objective.</t>
    </r>
    <r>
      <rPr>
        <i/>
        <sz val="10"/>
        <rFont val="Arial"/>
        <family val="2"/>
        <charset val="204"/>
      </rPr>
      <t xml:space="preserve"> “Infrastructure”</t>
    </r>
    <r>
      <rPr>
        <sz val="10"/>
        <rFont val="Arial"/>
      </rPr>
      <t xml:space="preserve"> includes roads, railways, settlements, buildings, etc. “</t>
    </r>
    <r>
      <rPr>
        <i/>
        <sz val="10"/>
        <rFont val="Arial"/>
        <family val="2"/>
        <charset val="204"/>
      </rPr>
      <t>Natural resources</t>
    </r>
    <r>
      <rPr>
        <sz val="10"/>
        <rFont val="Arial"/>
      </rPr>
      <t>” includes e.g. agricultural land, vineyards, orchards. This class also includes protective forests with the primary management objective being the protection of humans (e.g. from noise or visibility protection).</t>
    </r>
  </si>
  <si>
    <t xml:space="preserve">Related SoEF definitions: Gross Domestic Product, Gross Value Added, ISIC/NACE, Forestry (ISIC/NACE 02), Manufacture of wood and of products of wood (ISIC/NACE  16), Manufacture of paper and paper products (ISIC/NACE 17). </t>
  </si>
  <si>
    <t xml:space="preserve">a.       Eurostat - National Accounts </t>
  </si>
  <si>
    <r>
      <t>5.</t>
    </r>
    <r>
      <rPr>
        <sz val="7"/>
        <rFont val="Arial"/>
        <family val="2"/>
        <charset val="204"/>
      </rPr>
      <t> </t>
    </r>
    <r>
      <rPr>
        <sz val="10"/>
        <rFont val="Arial"/>
      </rPr>
      <t>Roundwood is to be reported “</t>
    </r>
    <r>
      <rPr>
        <i/>
        <sz val="10"/>
        <rFont val="Arial"/>
        <family val="2"/>
        <charset val="204"/>
      </rPr>
      <t>under bark</t>
    </r>
    <r>
      <rPr>
        <sz val="10"/>
        <rFont val="Arial"/>
      </rPr>
      <t xml:space="preserve">”, please report value(s) of conversion factors, if conversion from </t>
    </r>
    <r>
      <rPr>
        <i/>
        <sz val="10"/>
        <rFont val="Arial"/>
        <family val="2"/>
        <charset val="204"/>
      </rPr>
      <t>“over bark”</t>
    </r>
    <r>
      <rPr>
        <sz val="10"/>
        <rFont val="Arial"/>
      </rPr>
      <t xml:space="preserve"> was applied. “</t>
    </r>
    <r>
      <rPr>
        <i/>
        <sz val="10"/>
        <rFont val="Arial"/>
        <family val="2"/>
        <charset val="204"/>
      </rPr>
      <t>Total removals</t>
    </r>
    <r>
      <rPr>
        <sz val="10"/>
        <rFont val="Arial"/>
      </rPr>
      <t>” include roundwood removed from all land-use categories, not only from forest or other wooded land.</t>
    </r>
  </si>
  <si>
    <r>
      <t xml:space="preserve">13. </t>
    </r>
    <r>
      <rPr>
        <i/>
        <sz val="10"/>
        <rFont val="Arial"/>
        <family val="2"/>
        <charset val="204"/>
      </rPr>
      <t>“Wild meat”</t>
    </r>
    <r>
      <rPr>
        <sz val="10"/>
        <rFont val="Arial"/>
      </rPr>
      <t xml:space="preserve"> (in tonnes) and </t>
    </r>
    <r>
      <rPr>
        <i/>
        <sz val="10"/>
        <rFont val="Arial"/>
        <family val="2"/>
        <charset val="204"/>
      </rPr>
      <t>“Living animals”</t>
    </r>
    <r>
      <rPr>
        <sz val="10"/>
        <rFont val="Arial"/>
      </rPr>
      <t xml:space="preserve"> (in 1000 pieces) </t>
    </r>
    <r>
      <rPr>
        <i/>
        <sz val="10"/>
        <rFont val="Arial"/>
        <family val="2"/>
        <charset val="204"/>
      </rPr>
      <t>“from forest and other wooded land”</t>
    </r>
    <r>
      <rPr>
        <sz val="10"/>
        <rFont val="Arial"/>
      </rPr>
      <t xml:space="preserve"> is to be understood to include game whose habitat is forest-related or –dependent. Please use expert judgment in classifications and provide information on game classes included under </t>
    </r>
    <r>
      <rPr>
        <i/>
        <sz val="10"/>
        <rFont val="Arial"/>
        <family val="2"/>
        <charset val="204"/>
      </rPr>
      <t>“country comments”</t>
    </r>
    <r>
      <rPr>
        <sz val="10"/>
        <rFont val="Arial"/>
      </rPr>
      <t xml:space="preserve">. Meat and harvest from game farms are to be excluded. Note that marketed game only is to be included. Licenses for hunting are to be reported as </t>
    </r>
    <r>
      <rPr>
        <i/>
        <sz val="10"/>
        <rFont val="Arial"/>
        <family val="2"/>
        <charset val="204"/>
      </rPr>
      <t>“Marketed Service”</t>
    </r>
    <r>
      <rPr>
        <sz val="10"/>
        <rFont val="Arial"/>
      </rPr>
      <t xml:space="preserve"> under </t>
    </r>
    <r>
      <rPr>
        <i/>
        <sz val="10"/>
        <rFont val="Arial"/>
        <family val="2"/>
        <charset val="204"/>
      </rPr>
      <t>“Reporting Form 3.4: Services”</t>
    </r>
    <r>
      <rPr>
        <sz val="10"/>
        <rFont val="Arial"/>
      </rPr>
      <t xml:space="preserve">. Only those marketed living animals that were caught in their natural habitat, should be reported under category  </t>
    </r>
    <r>
      <rPr>
        <i/>
        <sz val="10"/>
        <rFont val="Arial"/>
        <family val="2"/>
        <charset val="204"/>
      </rPr>
      <t>“Living animals”</t>
    </r>
    <r>
      <rPr>
        <sz val="10"/>
        <rFont val="Arial"/>
      </rPr>
      <t>.</t>
    </r>
  </si>
  <si>
    <t>Area damaged by fire of which human induced on Total FOWL - Corresponding area damaged in F and OWL</t>
  </si>
  <si>
    <t>Area with unspecified / mixed damage on Total FOWL - Corresponding area damaged in F and OWL</t>
  </si>
  <si>
    <t>Area with 2-3 tree species occurring on Total FOWL - Corresponding area in F and OWL</t>
  </si>
  <si>
    <t>Volume of deadwood in Total FOWL - Corresponding volume of Coniferous and Broadleaved species groups</t>
  </si>
  <si>
    <t>Volume of deadwood in Standing FOWL - Corresponding volume of Coniferous and Broadleaved species groups</t>
  </si>
  <si>
    <t>Volume of deadwood in Lying FOWL - Corresponding volume of Coniferous and Broadleaved species groups</t>
  </si>
  <si>
    <t>Roundwood removals as percent of Growing stock on Forest available for wood supply (3.2/1.2a)</t>
  </si>
  <si>
    <t>Roundwood removals as percent of Growing stock on Forest and Other wooded land (3.2/1.2a)</t>
  </si>
  <si>
    <r>
      <t>tonne / m</t>
    </r>
    <r>
      <rPr>
        <vertAlign val="superscript"/>
        <sz val="10"/>
        <rFont val="Arial"/>
        <family val="2"/>
      </rPr>
      <t>3</t>
    </r>
  </si>
  <si>
    <t>Table 2.4: Forest area with damage</t>
  </si>
  <si>
    <t>Area with damage as a share of Total forest area (2.4/1.1a)</t>
  </si>
  <si>
    <t>Related SoEF definitions: Forest, Forest holding, Forest ownership, Public ownership, Private ownership, Unknown ownership.</t>
  </si>
  <si>
    <t>Introduction</t>
  </si>
  <si>
    <t xml:space="preserve">Explanatory Notes to the Questionnaire </t>
  </si>
  <si>
    <t>Documentation of data sources</t>
  </si>
  <si>
    <t xml:space="preserve">Data Quality: </t>
  </si>
  <si>
    <t>*************************</t>
  </si>
  <si>
    <t xml:space="preserve">Contact: </t>
  </si>
  <si>
    <t>Mr. Roman Michalak</t>
  </si>
  <si>
    <t>Year(s) / 
annual</t>
  </si>
  <si>
    <r>
      <t>References to sources of information</t>
    </r>
    <r>
      <rPr>
        <sz val="10"/>
        <rFont val="Arial"/>
      </rPr>
      <t xml:space="preserve"> - references to </t>
    </r>
    <r>
      <rPr>
        <u/>
        <sz val="10"/>
        <rFont val="Arial"/>
        <family val="2"/>
        <charset val="204"/>
      </rPr>
      <t>all</t>
    </r>
    <r>
      <rPr>
        <sz val="10"/>
        <rFont val="Arial"/>
      </rPr>
      <t xml:space="preserve"> reporting categories must be documented in each reporting form.</t>
    </r>
  </si>
  <si>
    <r>
      <t xml:space="preserve">Year(s) </t>
    </r>
    <r>
      <rPr>
        <sz val="10"/>
        <rFont val="Arial"/>
      </rPr>
      <t>– reference year(s) for the inventory or other data collection, not necessarily the year of publication.</t>
    </r>
  </si>
  <si>
    <r>
      <t>Type of inventory</t>
    </r>
    <r>
      <rPr>
        <sz val="10"/>
        <rFont val="Arial"/>
      </rPr>
      <t xml:space="preserve"> – National correspondents are requested to provide information on the way in which the reported data was collected, by choosing one from the following categories: national forest inventory (NFI), stand inventory (SI), managerial records (MR), mixed (M), other (O) – please specify in comments.</t>
    </r>
  </si>
  <si>
    <t>High: Excellent data quality (e.g. empirically, robust data from systematic data collection with established routines)</t>
  </si>
  <si>
    <t>Low: Rough estimate (about right order of magnitude)</t>
  </si>
  <si>
    <t>Terms and definitions</t>
  </si>
  <si>
    <t xml:space="preserve"> </t>
  </si>
  <si>
    <t>Criterion I</t>
  </si>
  <si>
    <t>Indicator 1.1</t>
  </si>
  <si>
    <t>Explanatory notes</t>
  </si>
  <si>
    <t>Land not defined as “Forest”, spanning more than 0.5 hectares; with trees higher than 5 meters and a canopy cover of 5-10 percent, or trees able to reach these thresholds; or with a combined cover of shrubs, bushes and trees above 10 percent. It does not include land that is predominantly under agricultural or urban land use.</t>
  </si>
  <si>
    <t>Other land with tree cover (sub-category)</t>
  </si>
  <si>
    <t>C 4: Biological Diversity in Forest Ecosystems</t>
  </si>
  <si>
    <t xml:space="preserve">Regeneration </t>
  </si>
  <si>
    <t>Naturalness</t>
  </si>
  <si>
    <t>Introduced tree species</t>
  </si>
  <si>
    <t>Deadwood</t>
  </si>
  <si>
    <t>Genetic resources</t>
  </si>
  <si>
    <t>Threatened forest species</t>
  </si>
  <si>
    <t>Protected forests</t>
  </si>
  <si>
    <t>C 5: Protective Functions in Forest Management</t>
  </si>
  <si>
    <t>C 6: Socio-economic functions and conditions</t>
  </si>
  <si>
    <t>Forest holdings</t>
  </si>
  <si>
    <t>Contribution of forest sector to GDP</t>
  </si>
  <si>
    <t>Net revenue</t>
  </si>
  <si>
    <t>Forest sector workforce</t>
  </si>
  <si>
    <t>Trade in wood</t>
  </si>
  <si>
    <t>Data for a reporting year</t>
  </si>
  <si>
    <t>C1: Intertabular consistency - Areas</t>
  </si>
  <si>
    <t>Area of stands dominated by invasive species on Total FOWL - Corresponding area in F and OWL</t>
  </si>
  <si>
    <t>Protected area according to MCPFE Class 1.1 on Total FOWL - Corresponding area in F and OWL</t>
  </si>
  <si>
    <t>Protected area according to MCPFE Class 1.2 on Total FOWL - Corresponding area in F and OWL</t>
  </si>
  <si>
    <t>Protected area according to MCPFE Class 1.3 on Total FOWL - Corresponding area in F and OWL</t>
  </si>
  <si>
    <t>Protected area according to MCPFE Class 2 on Total FOWL - Corresponding area in F and OWL</t>
  </si>
  <si>
    <t>Area designated to protect Soil, water and other ecosystem functions under MCPFE class 3 on Total FOWL - Corresponding area in F and OWL</t>
  </si>
  <si>
    <t>Area designated to protect Infrastructure and managed natural resources under MCPFE class 3 on Total FOWL - Corresponding area in F and OWL</t>
  </si>
  <si>
    <t>Total area in 6.1 compared to 1.1a</t>
  </si>
  <si>
    <t>Reporting Form 3.1: Increment and fellings</t>
  </si>
  <si>
    <t>Table 3.1: Increment and fellings</t>
  </si>
  <si>
    <t xml:space="preserve">Gross annual increment </t>
  </si>
  <si>
    <t>Fellings</t>
  </si>
  <si>
    <t>Forest available for wood supply</t>
  </si>
  <si>
    <t>Woodfuel removals – Value</t>
  </si>
  <si>
    <t>Reporting Form 3.2: Roundwood</t>
  </si>
  <si>
    <t>Table 3.2: Removals</t>
  </si>
  <si>
    <t>Industrial roundwood</t>
  </si>
  <si>
    <t>1000 m³ u.b.</t>
  </si>
  <si>
    <t xml:space="preserve">Industrial roundwood removals – Volume    </t>
  </si>
  <si>
    <t xml:space="preserve">Industrial roundwood removals – Value    </t>
  </si>
  <si>
    <t>Woodfuel removals – Volume</t>
  </si>
  <si>
    <t>Reporting Form 3.4: Services</t>
  </si>
  <si>
    <t>Name of service/product</t>
  </si>
  <si>
    <t>Amount of service/product</t>
  </si>
  <si>
    <t>Remaining total</t>
  </si>
  <si>
    <t>Reporting Form 4.4: Introduced tree species</t>
  </si>
  <si>
    <t>Table 4.4a: Introduced tree species</t>
  </si>
  <si>
    <t>…of which: invasive</t>
  </si>
  <si>
    <t>Scientific name of introduced tree species</t>
  </si>
  <si>
    <t>Table 4.4c. Invasive tree species</t>
  </si>
  <si>
    <t>General</t>
  </si>
  <si>
    <t xml:space="preserve">FOWL: area dominated by introduced tree species  </t>
  </si>
  <si>
    <t xml:space="preserve">FOWL: area dominated by invasive tree species         </t>
  </si>
  <si>
    <t>Reporting Form 4.5: Deadwood</t>
  </si>
  <si>
    <t>Standing</t>
  </si>
  <si>
    <t>Lying</t>
  </si>
  <si>
    <t>Reporting Form 4.8: Threatened forest species</t>
  </si>
  <si>
    <t>Table 4.8: Threatened forest species</t>
  </si>
  <si>
    <t>Total of taxa</t>
  </si>
  <si>
    <t>Vulnerable</t>
  </si>
  <si>
    <t>Endangered</t>
  </si>
  <si>
    <t>Critically endangered</t>
  </si>
  <si>
    <t>Extinct in the wild</t>
  </si>
  <si>
    <t>Absolute number</t>
  </si>
  <si>
    <t>Trees</t>
  </si>
  <si>
    <t>Birds</t>
  </si>
  <si>
    <t xml:space="preserve">Mammals </t>
  </si>
  <si>
    <t xml:space="preserve">Other vertebrates </t>
  </si>
  <si>
    <t xml:space="preserve">Invertebrates </t>
  </si>
  <si>
    <t xml:space="preserve">Vascular plants </t>
  </si>
  <si>
    <t xml:space="preserve">Cryptogams and fungi </t>
  </si>
  <si>
    <t xml:space="preserve">Endangered trees   </t>
  </si>
  <si>
    <t xml:space="preserve">Endangered birds         </t>
  </si>
  <si>
    <t xml:space="preserve">Endangered mammals </t>
  </si>
  <si>
    <t>Endangered other vertebrates</t>
  </si>
  <si>
    <t>Endangered invertebrates</t>
  </si>
  <si>
    <t>Endangered vascular plants</t>
  </si>
  <si>
    <t>Endangered cryptogams and fungi</t>
  </si>
  <si>
    <t>Reporting notes:</t>
  </si>
  <si>
    <t>Reporting Form 4.9: Protected forests</t>
  </si>
  <si>
    <t>Table 4.9: Protected forests</t>
  </si>
  <si>
    <t xml:space="preserve">Forest  </t>
  </si>
  <si>
    <t>MCPFE Class 1.1</t>
  </si>
  <si>
    <t>Reporting Form 6.1: Forest holdings</t>
  </si>
  <si>
    <t>Table 6.1: Forest holdings</t>
  </si>
  <si>
    <t>Total number of holdings</t>
  </si>
  <si>
    <t>In public ownership</t>
  </si>
  <si>
    <t>In private ownership</t>
  </si>
  <si>
    <t>Comments related to data, definitions, etc</t>
  </si>
  <si>
    <t>Reporting Form 6.2: Contribution of forest sector to GDP</t>
  </si>
  <si>
    <t>Table 6.2: Gross Value Added</t>
  </si>
  <si>
    <t>Gross Value Added</t>
  </si>
  <si>
    <t>% of total GVA</t>
  </si>
  <si>
    <t xml:space="preserve">Forestry   </t>
  </si>
  <si>
    <t>Code</t>
  </si>
  <si>
    <t>Ecological services</t>
  </si>
  <si>
    <t>Water protection</t>
  </si>
  <si>
    <t>Soil protection</t>
  </si>
  <si>
    <t>Health protection</t>
  </si>
  <si>
    <t>Biospheric services</t>
  </si>
  <si>
    <t xml:space="preserve">Biodiversity  protection </t>
  </si>
  <si>
    <t>Climate regulation</t>
  </si>
  <si>
    <t xml:space="preserve">Social services  </t>
  </si>
  <si>
    <t>Tourism</t>
  </si>
  <si>
    <t>Recreation</t>
  </si>
  <si>
    <t>Sport activities</t>
  </si>
  <si>
    <t xml:space="preserve">Amenity services  </t>
  </si>
  <si>
    <t>Spiritual services</t>
  </si>
  <si>
    <t>Cultural services</t>
  </si>
  <si>
    <t>Historical services</t>
  </si>
  <si>
    <t>Other services</t>
  </si>
  <si>
    <t>Soil condition</t>
  </si>
  <si>
    <t>Defoliation</t>
  </si>
  <si>
    <t>Forest damage</t>
  </si>
  <si>
    <t>C 3: Productive Functions of Forests (Wood and Non-Wood)</t>
  </si>
  <si>
    <t>Increment and fellings</t>
  </si>
  <si>
    <t>Roundwood</t>
  </si>
  <si>
    <t>Non-wood goods</t>
  </si>
  <si>
    <t>Services</t>
  </si>
  <si>
    <t xml:space="preserve">Gross annual increment   </t>
  </si>
  <si>
    <t xml:space="preserve">Natural losses          </t>
  </si>
  <si>
    <t>Net annual increment</t>
  </si>
  <si>
    <t xml:space="preserve">Total fellings </t>
  </si>
  <si>
    <t>Fellings of natural losses</t>
  </si>
  <si>
    <t>Indicator 2.2: Soil condition</t>
  </si>
  <si>
    <t>Standing deadwood</t>
  </si>
  <si>
    <t xml:space="preserve">Lying deadwood   </t>
  </si>
  <si>
    <t>on</t>
  </si>
  <si>
    <t>COUNTRY:</t>
  </si>
  <si>
    <t>Date of submission:</t>
  </si>
  <si>
    <t>National Correspondent:</t>
  </si>
  <si>
    <t>Name:</t>
  </si>
  <si>
    <t>Organisation:</t>
  </si>
  <si>
    <t>Address:</t>
  </si>
  <si>
    <t>Phone/Fax:</t>
  </si>
  <si>
    <t>E-mail:</t>
  </si>
  <si>
    <t>Other professionals involved in the reporting process:</t>
  </si>
  <si>
    <t>Reporting forms:</t>
  </si>
  <si>
    <t>Table 1.1a: Forest area</t>
  </si>
  <si>
    <t>Category</t>
  </si>
  <si>
    <t>Year</t>
  </si>
  <si>
    <t>Area 
(1000 ha)</t>
  </si>
  <si>
    <t>Forest</t>
  </si>
  <si>
    <t>… of which available for wood supply</t>
  </si>
  <si>
    <t>Other wooded land</t>
  </si>
  <si>
    <t>Total forest and other wooded land</t>
  </si>
  <si>
    <t>Country comments:</t>
  </si>
  <si>
    <t>Comments related to data, definitions, etc.</t>
  </si>
  <si>
    <t>Comments on trend(s)</t>
  </si>
  <si>
    <t xml:space="preserve">Forest area  </t>
  </si>
  <si>
    <t xml:space="preserve">Reporting notes:  </t>
  </si>
  <si>
    <t xml:space="preserve">Data sources: </t>
  </si>
  <si>
    <t>References to sources of information</t>
  </si>
  <si>
    <t>Year(s)</t>
  </si>
  <si>
    <t>Type of inventory</t>
  </si>
  <si>
    <t>Additional comments</t>
  </si>
  <si>
    <t>Forest area (1000 ha)</t>
  </si>
  <si>
    <t>Other land</t>
  </si>
  <si>
    <t>TOTAL</t>
  </si>
  <si>
    <t>Predominantly coniferous forest</t>
  </si>
  <si>
    <t>Predominantly broadleaved forest</t>
  </si>
  <si>
    <t>Mixed forest</t>
  </si>
  <si>
    <t>Table 1.2a: Growing stock</t>
  </si>
  <si>
    <t>Volume (1000 m³ o.b.)</t>
  </si>
  <si>
    <t>Total</t>
  </si>
  <si>
    <t>Coniferous</t>
  </si>
  <si>
    <t>Broadleaved</t>
  </si>
  <si>
    <t xml:space="preserve">Forest </t>
  </si>
  <si>
    <t xml:space="preserve">Total forest and other wooded land  </t>
  </si>
  <si>
    <t>General comments</t>
  </si>
  <si>
    <t xml:space="preserve">Growing stock on forest area   </t>
  </si>
  <si>
    <t xml:space="preserve">Growing stock on OWL </t>
  </si>
  <si>
    <t>Growing stock on FOWL</t>
  </si>
  <si>
    <t>C2: Intratabular consistency - totals check</t>
  </si>
  <si>
    <r>
      <t>m</t>
    </r>
    <r>
      <rPr>
        <vertAlign val="superscript"/>
        <sz val="10"/>
        <rFont val="Arial"/>
        <family val="2"/>
      </rPr>
      <t>3</t>
    </r>
    <r>
      <rPr>
        <sz val="10"/>
        <rFont val="Arial"/>
      </rPr>
      <t xml:space="preserve"> o.b./ ha</t>
    </r>
  </si>
  <si>
    <t>C3: Reasonability check</t>
  </si>
  <si>
    <t>2-3</t>
  </si>
  <si>
    <t>4-5</t>
  </si>
  <si>
    <t xml:space="preserve">Area with number of tree species occurring on forest:   </t>
  </si>
  <si>
    <t xml:space="preserve">Area with number of tree species occurring on OWL:          </t>
  </si>
  <si>
    <t xml:space="preserve">Area with number of tree species occurring on forest and OWL:  </t>
  </si>
  <si>
    <t>1 000 ha</t>
  </si>
  <si>
    <t>%</t>
  </si>
  <si>
    <t>ratio</t>
  </si>
  <si>
    <t>Area</t>
  </si>
  <si>
    <t>Annual change rate</t>
  </si>
  <si>
    <t>1990-2000</t>
  </si>
  <si>
    <t>2000-2005</t>
  </si>
  <si>
    <t>2005-2010</t>
  </si>
  <si>
    <t>1000 ha/yr</t>
  </si>
  <si>
    <t>FAWS</t>
  </si>
  <si>
    <t>OWL</t>
  </si>
  <si>
    <t>Growing stock per hectare</t>
  </si>
  <si>
    <t>1000 m³</t>
  </si>
  <si>
    <t>1000 m³/yr</t>
  </si>
  <si>
    <t>m³/ha/yr</t>
  </si>
  <si>
    <t>Public</t>
  </si>
  <si>
    <t>Private</t>
  </si>
  <si>
    <t>Job characteristics</t>
  </si>
  <si>
    <t>0-2</t>
  </si>
  <si>
    <t>3-4</t>
  </si>
  <si>
    <t>5-6</t>
  </si>
  <si>
    <t>Employees</t>
  </si>
  <si>
    <t>Self-employed</t>
  </si>
  <si>
    <t xml:space="preserve">Reporting notes: </t>
  </si>
  <si>
    <t>61-80</t>
  </si>
  <si>
    <t>Unspecified</t>
  </si>
  <si>
    <t>Forest: even-aged stands</t>
  </si>
  <si>
    <t>Reporting Form 1.3b: Diameter distribution</t>
  </si>
  <si>
    <t xml:space="preserve">Table 1.3b Diameter distribution and total area (uneven-aged stands) </t>
  </si>
  <si>
    <t>Area 
(1 000 ha)</t>
  </si>
  <si>
    <t>Total Volume 
(1 000 m³ o.b.)</t>
  </si>
  <si>
    <t>Volume by diameter classes 
(1 000 m³ o.b.)</t>
  </si>
  <si>
    <t>21-40 cm</t>
  </si>
  <si>
    <t xml:space="preserve">41-60 cm </t>
  </si>
  <si>
    <t xml:space="preserve">... of which: Forest available for wood supply </t>
  </si>
  <si>
    <t>Total area of uneven-aged forests</t>
  </si>
  <si>
    <t>Total volume of uneven-aged forests</t>
  </si>
  <si>
    <t xml:space="preserve">Diameter distribution for uneven-aged forests:                                                  </t>
  </si>
  <si>
    <t xml:space="preserve">Diameter distribution for uneven-aged forests available for wood supply:         </t>
  </si>
  <si>
    <t>Reporting Form 4.3: Naturalness</t>
  </si>
  <si>
    <t>Area (1000 ha)</t>
  </si>
  <si>
    <t>Semi-natural</t>
  </si>
  <si>
    <t>Plantations</t>
  </si>
  <si>
    <t>FOWL: undisturbed by man</t>
  </si>
  <si>
    <t xml:space="preserve">FOWL: semi-natural          </t>
  </si>
  <si>
    <t xml:space="preserve">FOWL: plantations </t>
  </si>
  <si>
    <t>Additional comments on the reliability of the data 
(data collection procedure)</t>
  </si>
  <si>
    <t>Reporting Form 6.6: Occupational safety and health</t>
  </si>
  <si>
    <t>Table 6.6: Occupational accidents</t>
  </si>
  <si>
    <t>Fatal occupational accidents</t>
  </si>
  <si>
    <t>Annual rate per 1000 workers</t>
  </si>
  <si>
    <t xml:space="preserve">Fatal accidents   </t>
  </si>
  <si>
    <t>Non-fatal accidents</t>
  </si>
  <si>
    <t>Any comments on occupational diseases</t>
  </si>
  <si>
    <t>Original reporting unit*/</t>
  </si>
  <si>
    <t>Intensity of use</t>
  </si>
  <si>
    <t xml:space="preserve">% of total </t>
  </si>
  <si>
    <t>Annual number of visits (million)</t>
  </si>
  <si>
    <t>Total area in 1.1b compared to 1.1a</t>
  </si>
  <si>
    <t>Total area in 4.1 compared to 1.1a</t>
  </si>
  <si>
    <t>metric tonnes per hectar</t>
  </si>
  <si>
    <t>Growing stock per hectar (1.2a/1.1a)</t>
  </si>
  <si>
    <t>Fellings per hectar (3.1/1.1a)</t>
  </si>
  <si>
    <t>Net annual increment per hectar (3.1/1.1a)</t>
  </si>
  <si>
    <t>Fellings as percent of net annual increment (3.1)</t>
  </si>
  <si>
    <r>
      <t>m</t>
    </r>
    <r>
      <rPr>
        <vertAlign val="superscript"/>
        <sz val="10"/>
        <rFont val="Arial"/>
        <family val="2"/>
      </rPr>
      <t>3</t>
    </r>
    <r>
      <rPr>
        <sz val="10"/>
        <rFont val="Arial"/>
      </rPr>
      <t xml:space="preserve"> o.b./ha</t>
    </r>
  </si>
  <si>
    <t>million m³ o.b.</t>
  </si>
  <si>
    <t>Table</t>
  </si>
  <si>
    <t xml:space="preserve">1.1a </t>
  </si>
  <si>
    <t>1.2a</t>
  </si>
  <si>
    <t>Total forest and other wooded land (FOWL) area - Forest (F) and Other wooded land (OWL) area</t>
  </si>
  <si>
    <t>Above-ground carbon on Total FOWL - Above-ground carbon in F and OWL</t>
  </si>
  <si>
    <t>Below-ground carbon on Total FOWL - Below-ground carbon in F and OWL</t>
  </si>
  <si>
    <t>Deadwood carbon on Total FOWL - Deadwood carbon in F and OWL</t>
  </si>
  <si>
    <t>Litter carbon on Total FOWL - Litter carbon in F and OWL</t>
  </si>
  <si>
    <t>million mt</t>
  </si>
  <si>
    <t>Soil carbon on Total FOWL - Soil carbon in F and OWL</t>
  </si>
  <si>
    <t>Damaged area on Total FOWL - Damaged area in F and OWL</t>
  </si>
  <si>
    <t>Area damaged by insects &amp; Disease on Total FOWL - Corresponding area damaged in F and OWL</t>
  </si>
  <si>
    <t>Area damaged by wildlife &amp; grazing on Total FOWL -  Corresponding area damaged in F and OWL</t>
  </si>
  <si>
    <t>Area damaged by forest operations on Total FOWL -  Corresponding area damaged in F and OWL</t>
  </si>
  <si>
    <t>Area damaged by other human induced on Total FOWL -  Corresponding area damaged in F and OWL</t>
  </si>
  <si>
    <t>Area damaged by storm, wind, snow, etc. on Total FOWL -  Corresponding area damaged in F and OWL</t>
  </si>
  <si>
    <t>Area with 1 tree species occurring on Total FOWL - Corresponding area in F and OWL</t>
  </si>
  <si>
    <t>Area with 4-5 tree species occurring on Total FOWL - Corresponding area in F and OWL</t>
  </si>
  <si>
    <t>Area classified as Undisturbed by man on Total FOWL - Corresponding area in F and OWL</t>
  </si>
  <si>
    <t>Area classified as Semi-natural on Total FOWL - Corresponding area in F and OWL</t>
  </si>
  <si>
    <t>Area classified as Plantations on Total FOWL - Corresponding area in F and OWL</t>
  </si>
  <si>
    <t>4.3a</t>
  </si>
  <si>
    <t>Area of stands dominated by introduced species on Total FOWL - Corresponding area in F and OWL</t>
  </si>
  <si>
    <t>m³/ha</t>
  </si>
  <si>
    <t>FOWL</t>
  </si>
  <si>
    <t>Reporting Form 3.3: Non-wood goods</t>
  </si>
  <si>
    <t>Rank (value)</t>
  </si>
  <si>
    <t>Name of (groups of) product</t>
  </si>
  <si>
    <t>Key species</t>
  </si>
  <si>
    <t>Unit</t>
  </si>
  <si>
    <t>Quantity</t>
  </si>
  <si>
    <t>All other plant products</t>
  </si>
  <si>
    <t>All other animal products</t>
  </si>
  <si>
    <t>Product (group of products)</t>
  </si>
  <si>
    <t>Wild honey and bee-wax</t>
  </si>
  <si>
    <t>Other plant products</t>
  </si>
  <si>
    <t xml:space="preserve">Other wooded land </t>
  </si>
  <si>
    <t>Country</t>
  </si>
  <si>
    <t>Albania</t>
  </si>
  <si>
    <t>Andorra</t>
  </si>
  <si>
    <t>Austria</t>
  </si>
  <si>
    <t>Belarus</t>
  </si>
  <si>
    <t>Belgium</t>
  </si>
  <si>
    <t>Bosnia and Herzegovina</t>
  </si>
  <si>
    <t>Bulgaria</t>
  </si>
  <si>
    <t>Croatia</t>
  </si>
  <si>
    <t>Cyprus</t>
  </si>
  <si>
    <t>Czech Republic</t>
  </si>
  <si>
    <t>Denmark</t>
  </si>
  <si>
    <t>Estonia</t>
  </si>
  <si>
    <t>Finland</t>
  </si>
  <si>
    <t>France</t>
  </si>
  <si>
    <t>Georgia</t>
  </si>
  <si>
    <t>Germany</t>
  </si>
  <si>
    <t>Greece</t>
  </si>
  <si>
    <t>Holy See</t>
  </si>
  <si>
    <t>Hungary</t>
  </si>
  <si>
    <t>Iceland</t>
  </si>
  <si>
    <t>Ireland</t>
  </si>
  <si>
    <t>Italy</t>
  </si>
  <si>
    <t>Latvia</t>
  </si>
  <si>
    <t>Liechtenstein</t>
  </si>
  <si>
    <t>Lithuania</t>
  </si>
  <si>
    <t>Luxembourg</t>
  </si>
  <si>
    <t>Malta</t>
  </si>
  <si>
    <t>Moldova</t>
  </si>
  <si>
    <t>Monaco</t>
  </si>
  <si>
    <t>Montenegro</t>
  </si>
  <si>
    <t>Netherlands</t>
  </si>
  <si>
    <t>Norway</t>
  </si>
  <si>
    <t>Poland</t>
  </si>
  <si>
    <t>Portugal</t>
  </si>
  <si>
    <t>Romania</t>
  </si>
  <si>
    <t>Russian Federation</t>
  </si>
  <si>
    <t>Serbia</t>
  </si>
  <si>
    <t>Slovakia</t>
  </si>
  <si>
    <t>Slovenia</t>
  </si>
  <si>
    <t>Spain</t>
  </si>
  <si>
    <t>Sweden</t>
  </si>
  <si>
    <t>Switzerland</t>
  </si>
  <si>
    <t>The former Yugoslav Republic of Macedonia</t>
  </si>
  <si>
    <t>Turkey</t>
  </si>
  <si>
    <t>Ukraine</t>
  </si>
  <si>
    <t>United Kingdom</t>
  </si>
  <si>
    <t>Variable</t>
  </si>
  <si>
    <t>Reporting Form 4.2: Regeneration</t>
  </si>
  <si>
    <t>Manufacture of wood and articles in wood</t>
  </si>
  <si>
    <t>Manufacture of paper and paper products</t>
  </si>
  <si>
    <t>Reporting Form 6.3: Net revenue</t>
  </si>
  <si>
    <t>Table 6.3: Factor income and entrepreneurial income</t>
  </si>
  <si>
    <t>Factor income</t>
  </si>
  <si>
    <t xml:space="preserve">Comments related to data, definitions, etc. </t>
  </si>
  <si>
    <t>Reporting Form 6.5: Forest sector workforce</t>
  </si>
  <si>
    <t>Gender</t>
  </si>
  <si>
    <t>Age group</t>
  </si>
  <si>
    <t>Male</t>
  </si>
  <si>
    <t>Female</t>
  </si>
  <si>
    <t>15-49</t>
  </si>
  <si>
    <t>50+</t>
  </si>
  <si>
    <t>Area damaged by fire on Total FOWL - Corresponding area damaged in F and OWL</t>
  </si>
  <si>
    <t xml:space="preserve">Afforestation and regeneration by planting and/or seeding </t>
  </si>
  <si>
    <t>MCPFE Class 1.2</t>
  </si>
  <si>
    <t>MCPFE Class 1.3</t>
  </si>
  <si>
    <t>MCPFE Class 2</t>
  </si>
  <si>
    <t>FOWL:  MCPFE Class 1.1</t>
  </si>
  <si>
    <t>FOWL:  MCPFE Class 1.2</t>
  </si>
  <si>
    <t>FOWL: MCPFE Class 1.3</t>
  </si>
  <si>
    <t>FOWL:  MCPFE Class 2</t>
  </si>
  <si>
    <t>No.</t>
  </si>
  <si>
    <t>Indicator</t>
  </si>
  <si>
    <t>C 1: Forest Resources and Carbon</t>
  </si>
  <si>
    <t>Forest area</t>
  </si>
  <si>
    <t>x</t>
  </si>
  <si>
    <t>Growing stock</t>
  </si>
  <si>
    <t>Carbon in above-ground and below-ground living biomass</t>
  </si>
  <si>
    <t>Carbon in deadwood and litter</t>
  </si>
  <si>
    <t>Soil carbon</t>
  </si>
  <si>
    <t>Above-ground</t>
  </si>
  <si>
    <t>Below-ground</t>
  </si>
  <si>
    <t>Litter</t>
  </si>
  <si>
    <t>Million metric tonnes</t>
  </si>
  <si>
    <t xml:space="preserve">Comments related to data, definitions, conversion factors used, etc. </t>
  </si>
  <si>
    <t>Carbon stock in above-ground living biomass</t>
  </si>
  <si>
    <t>Carbon stock in below-ground living biomass</t>
  </si>
  <si>
    <t xml:space="preserve">Carbon stock in deadwood                                      </t>
  </si>
  <si>
    <t>Carbon stock in litter</t>
  </si>
  <si>
    <t>Carbon stock in soil</t>
  </si>
  <si>
    <t>Reporting Form 2.4: Forest damage</t>
  </si>
  <si>
    <t>Primarily damaged by fire</t>
  </si>
  <si>
    <t>Primarily damaged by biotic agents</t>
  </si>
  <si>
    <t>Damage primarily human induced</t>
  </si>
  <si>
    <t>Insects and disease</t>
  </si>
  <si>
    <t>Wildlife and grazing</t>
  </si>
  <si>
    <t>Forest operations</t>
  </si>
  <si>
    <t>Other</t>
  </si>
  <si>
    <t>1000 ha</t>
  </si>
  <si>
    <t>Primarily damaged by insects and disease</t>
  </si>
  <si>
    <t>Primarily damaged by wildlife and grazing</t>
  </si>
  <si>
    <t>Primarily damaged by abiotic agents e.g. storm, wind, snow, etc.</t>
  </si>
  <si>
    <t>H</t>
  </si>
  <si>
    <t>M</t>
  </si>
  <si>
    <t>L</t>
  </si>
  <si>
    <t>QualityHML</t>
  </si>
  <si>
    <t>Table 1.1b: Forest area by forest types</t>
  </si>
  <si>
    <t>Reporting Form 1.1: Forest area</t>
  </si>
  <si>
    <t>OWL area</t>
  </si>
  <si>
    <t>Forest types</t>
  </si>
  <si>
    <t>Reporting Form 1.2: Growing stock</t>
  </si>
  <si>
    <r>
      <t xml:space="preserve">Main national categories included in </t>
    </r>
    <r>
      <rPr>
        <i/>
        <sz val="8"/>
        <rFont val="Arial"/>
        <family val="2"/>
        <charset val="204"/>
      </rPr>
      <t>“Other wooded land”</t>
    </r>
    <r>
      <rPr>
        <sz val="8"/>
        <rFont val="Arial"/>
        <family val="2"/>
        <charset val="204"/>
      </rPr>
      <t>:</t>
    </r>
  </si>
  <si>
    <t>Growing stock (million m³ o.b.)</t>
  </si>
  <si>
    <t>Species name</t>
  </si>
  <si>
    <t>Growing stock in forest (million m³ o.b.)</t>
  </si>
  <si>
    <t>Rank</t>
  </si>
  <si>
    <t>Scientific name</t>
  </si>
  <si>
    <t>Common name</t>
  </si>
  <si>
    <t>Remaining</t>
  </si>
  <si>
    <t>Reporting Form 1.3a: Age structure</t>
  </si>
  <si>
    <t>Development phases (1 000 ha)</t>
  </si>
  <si>
    <t>Regeneration phase</t>
  </si>
  <si>
    <t>Intermediate phase</t>
  </si>
  <si>
    <t>Comments to interpretation of development phases</t>
  </si>
  <si>
    <t>... of which:</t>
  </si>
  <si>
    <r>
      <t>1</t>
    </r>
    <r>
      <rPr>
        <vertAlign val="superscript"/>
        <sz val="10"/>
        <rFont val="Arial"/>
        <family val="2"/>
      </rPr>
      <t>st</t>
    </r>
  </si>
  <si>
    <r>
      <t>2</t>
    </r>
    <r>
      <rPr>
        <vertAlign val="superscript"/>
        <sz val="10"/>
        <rFont val="Arial"/>
        <family val="2"/>
      </rPr>
      <t>nd</t>
    </r>
  </si>
  <si>
    <r>
      <t>3</t>
    </r>
    <r>
      <rPr>
        <vertAlign val="superscript"/>
        <sz val="10"/>
        <rFont val="Arial"/>
        <family val="2"/>
      </rPr>
      <t>rd</t>
    </r>
  </si>
  <si>
    <r>
      <t>4</t>
    </r>
    <r>
      <rPr>
        <vertAlign val="superscript"/>
        <sz val="10"/>
        <rFont val="Arial"/>
        <family val="2"/>
      </rPr>
      <t>th</t>
    </r>
    <r>
      <rPr>
        <sz val="10"/>
        <rFont val="Arial"/>
      </rPr>
      <t xml:space="preserve"> </t>
    </r>
  </si>
  <si>
    <r>
      <t>5</t>
    </r>
    <r>
      <rPr>
        <vertAlign val="superscript"/>
        <sz val="10"/>
        <rFont val="Arial"/>
        <family val="2"/>
      </rPr>
      <t>th</t>
    </r>
    <r>
      <rPr>
        <sz val="10"/>
        <rFont val="Arial"/>
      </rPr>
      <t xml:space="preserve"> </t>
    </r>
  </si>
  <si>
    <r>
      <t>6</t>
    </r>
    <r>
      <rPr>
        <vertAlign val="superscript"/>
        <sz val="10"/>
        <rFont val="Arial"/>
        <family val="2"/>
      </rPr>
      <t>th</t>
    </r>
    <r>
      <rPr>
        <sz val="10"/>
        <rFont val="Arial"/>
      </rPr>
      <t xml:space="preserve"> </t>
    </r>
  </si>
  <si>
    <r>
      <t>7</t>
    </r>
    <r>
      <rPr>
        <vertAlign val="superscript"/>
        <sz val="10"/>
        <rFont val="Arial"/>
        <family val="2"/>
      </rPr>
      <t>th</t>
    </r>
    <r>
      <rPr>
        <sz val="10"/>
        <rFont val="Arial"/>
      </rPr>
      <t xml:space="preserve"> </t>
    </r>
  </si>
  <si>
    <r>
      <t>8</t>
    </r>
    <r>
      <rPr>
        <vertAlign val="superscript"/>
        <sz val="10"/>
        <rFont val="Arial"/>
        <family val="2"/>
      </rPr>
      <t>th</t>
    </r>
    <r>
      <rPr>
        <sz val="10"/>
        <rFont val="Arial"/>
      </rPr>
      <t xml:space="preserve"> </t>
    </r>
  </si>
  <si>
    <r>
      <t>9</t>
    </r>
    <r>
      <rPr>
        <vertAlign val="superscript"/>
        <sz val="10"/>
        <rFont val="Arial"/>
        <family val="2"/>
      </rPr>
      <t>th</t>
    </r>
    <r>
      <rPr>
        <sz val="10"/>
        <rFont val="Arial"/>
      </rPr>
      <t xml:space="preserve"> </t>
    </r>
  </si>
  <si>
    <r>
      <t>10</t>
    </r>
    <r>
      <rPr>
        <vertAlign val="superscript"/>
        <sz val="10"/>
        <rFont val="Arial"/>
        <family val="2"/>
      </rPr>
      <t>th</t>
    </r>
  </si>
  <si>
    <r>
      <t>&lt;</t>
    </r>
    <r>
      <rPr>
        <sz val="10"/>
        <rFont val="Arial"/>
      </rPr>
      <t>20 cm</t>
    </r>
  </si>
  <si>
    <t xml:space="preserve">Country comments: </t>
  </si>
  <si>
    <t>Biomass/carbon conversion factor used</t>
  </si>
  <si>
    <t>Total area with damage</t>
  </si>
  <si>
    <t>Area with damage by different agents</t>
  </si>
  <si>
    <t>Unspecified / Mixed damage</t>
  </si>
  <si>
    <t>... of which: of natural losses</t>
  </si>
  <si>
    <t>Default values of gross increment percentage, by growing stock and mean age of stands (Table 1)</t>
  </si>
  <si>
    <t>Mean age, years</t>
  </si>
  <si>
    <t>up to 100</t>
  </si>
  <si>
    <t>≤50</t>
  </si>
  <si>
    <t>5,4</t>
  </si>
  <si>
    <t>&gt;50</t>
  </si>
  <si>
    <t>5,0</t>
  </si>
  <si>
    <t>101-140</t>
  </si>
  <si>
    <t>4,0</t>
  </si>
  <si>
    <t>3,8</t>
  </si>
  <si>
    <t>141-180</t>
  </si>
  <si>
    <t>3,7</t>
  </si>
  <si>
    <t>3,5</t>
  </si>
  <si>
    <t>181-220</t>
  </si>
  <si>
    <t>3,2</t>
  </si>
  <si>
    <t>221-280</t>
  </si>
  <si>
    <t>3,3</t>
  </si>
  <si>
    <t>3,0</t>
  </si>
  <si>
    <t>&gt;280</t>
  </si>
  <si>
    <t>≤60</t>
  </si>
  <si>
    <t>3,1</t>
  </si>
  <si>
    <t>2,8</t>
  </si>
  <si>
    <t>&gt;80</t>
  </si>
  <si>
    <t>2,5</t>
  </si>
  <si>
    <r>
      <t>Growing stock (m</t>
    </r>
    <r>
      <rPr>
        <vertAlign val="superscript"/>
        <sz val="10"/>
        <rFont val="Arial"/>
        <family val="2"/>
      </rPr>
      <t>3</t>
    </r>
    <r>
      <rPr>
        <sz val="10"/>
        <rFont val="Arial"/>
      </rPr>
      <t>/ha)</t>
    </r>
  </si>
  <si>
    <r>
      <t>Percentage of gross annual increment, P</t>
    </r>
    <r>
      <rPr>
        <vertAlign val="subscript"/>
        <sz val="10"/>
        <rFont val="Arial"/>
        <family val="2"/>
        <charset val="204"/>
      </rPr>
      <t>GAI</t>
    </r>
  </si>
  <si>
    <t xml:space="preserve">Average intensity of thinnings, % of growing stock </t>
  </si>
  <si>
    <t>Average number of commercial thinnings per rotation</t>
  </si>
  <si>
    <t>Share of wood obtained from thinnings in total wood harvest</t>
  </si>
  <si>
    <t>Share of natural losses in gross increment, %</t>
  </si>
  <si>
    <t>Share of felled dead trees in total natural losses, %</t>
  </si>
  <si>
    <t>≤ 20</t>
  </si>
  <si>
    <t>Irregular</t>
  </si>
  <si>
    <t>≤5</t>
  </si>
  <si>
    <t>≥26</t>
  </si>
  <si>
    <t>21-25</t>
  </si>
  <si>
    <t>16-25</t>
  </si>
  <si>
    <t>16-20</t>
  </si>
  <si>
    <t>&gt;20</t>
  </si>
  <si>
    <t>26-35</t>
  </si>
  <si>
    <t>3 and &gt;</t>
  </si>
  <si>
    <t>≥36</t>
  </si>
  <si>
    <t>≤10</t>
  </si>
  <si>
    <r>
      <t>P</t>
    </r>
    <r>
      <rPr>
        <vertAlign val="subscript"/>
        <sz val="10"/>
        <rFont val="Arial"/>
        <family val="2"/>
        <charset val="204"/>
      </rPr>
      <t>M0</t>
    </r>
  </si>
  <si>
    <r>
      <t>P</t>
    </r>
    <r>
      <rPr>
        <vertAlign val="subscript"/>
        <sz val="10"/>
        <rFont val="Arial"/>
        <family val="2"/>
        <charset val="204"/>
      </rPr>
      <t>M0K</t>
    </r>
  </si>
  <si>
    <r>
      <t>50</t>
    </r>
    <r>
      <rPr>
        <vertAlign val="superscript"/>
        <sz val="10"/>
        <rFont val="Arial"/>
        <family val="2"/>
      </rPr>
      <t>*</t>
    </r>
  </si>
  <si>
    <r>
      <t>60</t>
    </r>
    <r>
      <rPr>
        <vertAlign val="superscript"/>
        <sz val="10"/>
        <rFont val="Arial"/>
        <family val="2"/>
      </rPr>
      <t>*</t>
    </r>
  </si>
  <si>
    <r>
      <t>70</t>
    </r>
    <r>
      <rPr>
        <vertAlign val="superscript"/>
        <sz val="10"/>
        <rFont val="Arial"/>
        <family val="2"/>
      </rPr>
      <t>*</t>
    </r>
  </si>
  <si>
    <r>
      <t>80</t>
    </r>
    <r>
      <rPr>
        <vertAlign val="superscript"/>
        <sz val="10"/>
        <rFont val="Arial"/>
        <family val="2"/>
      </rPr>
      <t>*</t>
    </r>
  </si>
  <si>
    <r>
      <t>90</t>
    </r>
    <r>
      <rPr>
        <vertAlign val="superscript"/>
        <sz val="10"/>
        <rFont val="Arial"/>
        <family val="2"/>
      </rPr>
      <t>*</t>
    </r>
  </si>
  <si>
    <r>
      <t>Default values of natural losses percentage of gross increment (P</t>
    </r>
    <r>
      <rPr>
        <vertAlign val="subscript"/>
        <sz val="10"/>
        <rFont val="Arial"/>
        <family val="2"/>
        <charset val="204"/>
      </rPr>
      <t>M0</t>
    </r>
    <r>
      <rPr>
        <sz val="10"/>
        <rFont val="Arial"/>
      </rPr>
      <t>) and volume percentage of felled dead trees (P</t>
    </r>
    <r>
      <rPr>
        <vertAlign val="subscript"/>
        <sz val="10"/>
        <rFont val="Arial"/>
        <family val="2"/>
        <charset val="204"/>
      </rPr>
      <t>M0K</t>
    </r>
    <r>
      <rPr>
        <sz val="10"/>
        <rFont val="Arial"/>
      </rPr>
      <t>) of total natural losses in even-aged stands (Table 2)</t>
    </r>
  </si>
  <si>
    <t>6-15</t>
  </si>
  <si>
    <t>Mean annual fellings as percentage of gross increment during reference period, %</t>
  </si>
  <si>
    <t>Up to 50% (10-47)</t>
  </si>
  <si>
    <t>23 (13 – 42)</t>
  </si>
  <si>
    <t>5 (2 – 25)</t>
  </si>
  <si>
    <t>51% and more (34-106)</t>
  </si>
  <si>
    <t>14 (4 – 37)</t>
  </si>
  <si>
    <t>10 (3 – 27)</t>
  </si>
  <si>
    <r>
      <t>Default values of natural losses percentage of gross increment (P</t>
    </r>
    <r>
      <rPr>
        <vertAlign val="subscript"/>
        <sz val="10"/>
        <rFont val="Arial"/>
        <family val="2"/>
        <charset val="204"/>
      </rPr>
      <t>M0</t>
    </r>
    <r>
      <rPr>
        <sz val="10"/>
        <rFont val="Arial"/>
      </rPr>
      <t>) and volume percentage of felled dead trees (P</t>
    </r>
    <r>
      <rPr>
        <vertAlign val="subscript"/>
        <sz val="10"/>
        <rFont val="Arial"/>
        <family val="2"/>
        <charset val="204"/>
      </rPr>
      <t>M0K</t>
    </r>
    <r>
      <rPr>
        <sz val="10"/>
        <rFont val="Arial"/>
      </rPr>
      <t>) of total natural losses in uneven-aged stands (Table 3)</t>
    </r>
  </si>
  <si>
    <r>
      <t>10</t>
    </r>
    <r>
      <rPr>
        <vertAlign val="superscript"/>
        <sz val="10"/>
        <rFont val="Arial"/>
        <family val="2"/>
      </rPr>
      <t>th</t>
    </r>
    <r>
      <rPr>
        <sz val="10"/>
        <rFont val="Arial"/>
      </rPr>
      <t xml:space="preserve"> </t>
    </r>
  </si>
  <si>
    <t>Service provision</t>
  </si>
  <si>
    <t>Table 4.1: Tree species composition</t>
  </si>
  <si>
    <t>Area with number of tree species occurring (1000 ha)</t>
  </si>
  <si>
    <t>6+</t>
  </si>
  <si>
    <t>Coppice</t>
  </si>
  <si>
    <t>Table 4.2b Annual forest expansion and regeneration</t>
  </si>
  <si>
    <t>Annual forest expansion and regeneration (1000 ha)</t>
  </si>
  <si>
    <t>Expansion of forest area</t>
  </si>
  <si>
    <t>Regeneration of forest area</t>
  </si>
  <si>
    <t>Natural expansion</t>
  </si>
  <si>
    <t>Scientific name of invasive tree species</t>
  </si>
  <si>
    <t>Non-woody invasive species</t>
  </si>
  <si>
    <t>Data sources:</t>
  </si>
  <si>
    <t>Table 4.5: Deadwood</t>
  </si>
  <si>
    <t>Volume of deadwood (m³/ha)</t>
  </si>
  <si>
    <t>Area of stands dominated by introduced tree species (1000 ha)</t>
  </si>
  <si>
    <t>General comment</t>
  </si>
  <si>
    <t>Soil, water and other forest ecosystem functions</t>
  </si>
  <si>
    <t>Infrastructure and managed natural resources</t>
  </si>
  <si>
    <t xml:space="preserve">Infrastructure and managed natural resources </t>
  </si>
  <si>
    <t>Area and number of forest holdings in size classes</t>
  </si>
  <si>
    <t>Area
(1000 ha)</t>
  </si>
  <si>
    <t>Total forest area
(1000 ha)</t>
  </si>
  <si>
    <t xml:space="preserve">Area and number of holdings in public ownership   </t>
  </si>
  <si>
    <t>Area and number of holdings in private ownership</t>
  </si>
  <si>
    <t>Forestry (ISIC/NACE 02)</t>
  </si>
  <si>
    <t>Manufacture of wood and articles in wood (ISIC/NACE 16)</t>
  </si>
  <si>
    <t>Manufacture of paper and paper products (ISIC/NACE 17)</t>
  </si>
  <si>
    <t>Education (Categories ISCED 1997)</t>
  </si>
  <si>
    <t>Indicator 6.7: Wood consumption</t>
  </si>
  <si>
    <t>Indicator 6.8: Trade in wood</t>
  </si>
  <si>
    <t xml:space="preserve">Data sources:  </t>
  </si>
  <si>
    <r>
      <t>*/TJ, ktoe, m</t>
    </r>
    <r>
      <rPr>
        <vertAlign val="superscript"/>
        <sz val="8"/>
        <rFont val="Arial"/>
        <family val="2"/>
        <charset val="204"/>
      </rPr>
      <t>3</t>
    </r>
    <r>
      <rPr>
        <sz val="8"/>
        <rFont val="Arial"/>
        <family val="2"/>
        <charset val="204"/>
      </rPr>
      <t>, metric tonnes dry matter, etc.</t>
    </r>
  </si>
  <si>
    <t xml:space="preserve">Table 6.9: Total energy supply from wood </t>
  </si>
  <si>
    <t>Total energy supply from wood:</t>
  </si>
  <si>
    <t>of which from other land (trees outside forests):</t>
  </si>
  <si>
    <t>of which imported</t>
  </si>
  <si>
    <t>- Energy from post-consumer recovered wood</t>
  </si>
  <si>
    <t>- Energy from unknown/unspecified sources</t>
  </si>
  <si>
    <t>Table 6.10a: Accessibility for recreation</t>
  </si>
  <si>
    <t>Area primarily designated or managed for public recreation</t>
  </si>
  <si>
    <t>Total (1000 ha)</t>
  </si>
  <si>
    <t>Table 6.10b: Intensity of use</t>
  </si>
  <si>
    <t>Primarily damaged by abiotic agents (storm, wind, snow, etc.)</t>
  </si>
  <si>
    <r>
      <t>1</t>
    </r>
    <r>
      <rPr>
        <vertAlign val="superscript"/>
        <sz val="10"/>
        <rFont val="Arial"/>
        <family val="2"/>
      </rPr>
      <t>st</t>
    </r>
    <r>
      <rPr>
        <sz val="10"/>
        <rFont val="Arial"/>
      </rPr>
      <t>:</t>
    </r>
  </si>
  <si>
    <r>
      <t>2</t>
    </r>
    <r>
      <rPr>
        <vertAlign val="superscript"/>
        <sz val="10"/>
        <rFont val="Arial"/>
        <family val="2"/>
      </rPr>
      <t>nd</t>
    </r>
    <r>
      <rPr>
        <sz val="10"/>
        <rFont val="Arial"/>
      </rPr>
      <t>:</t>
    </r>
  </si>
  <si>
    <r>
      <t>3</t>
    </r>
    <r>
      <rPr>
        <vertAlign val="superscript"/>
        <sz val="10"/>
        <rFont val="Arial"/>
        <family val="2"/>
      </rPr>
      <t>rd</t>
    </r>
    <r>
      <rPr>
        <sz val="10"/>
        <rFont val="Arial"/>
      </rPr>
      <t>:</t>
    </r>
  </si>
  <si>
    <r>
      <t>4</t>
    </r>
    <r>
      <rPr>
        <vertAlign val="superscript"/>
        <sz val="10"/>
        <rFont val="Arial"/>
        <family val="2"/>
      </rPr>
      <t>th</t>
    </r>
    <r>
      <rPr>
        <sz val="10"/>
        <rFont val="Arial"/>
      </rPr>
      <t>:</t>
    </r>
  </si>
  <si>
    <r>
      <t>5</t>
    </r>
    <r>
      <rPr>
        <vertAlign val="superscript"/>
        <sz val="10"/>
        <rFont val="Arial"/>
        <family val="2"/>
      </rPr>
      <t>th</t>
    </r>
    <r>
      <rPr>
        <sz val="10"/>
        <rFont val="Arial"/>
      </rPr>
      <t>:</t>
    </r>
  </si>
  <si>
    <r>
      <t>6</t>
    </r>
    <r>
      <rPr>
        <vertAlign val="superscript"/>
        <sz val="10"/>
        <rFont val="Arial"/>
        <family val="2"/>
      </rPr>
      <t>th</t>
    </r>
    <r>
      <rPr>
        <sz val="10"/>
        <rFont val="Arial"/>
      </rPr>
      <t>:</t>
    </r>
  </si>
  <si>
    <r>
      <t>7</t>
    </r>
    <r>
      <rPr>
        <vertAlign val="superscript"/>
        <sz val="10"/>
        <rFont val="Arial"/>
        <family val="2"/>
      </rPr>
      <t>th</t>
    </r>
    <r>
      <rPr>
        <sz val="10"/>
        <rFont val="Arial"/>
      </rPr>
      <t>:</t>
    </r>
  </si>
  <si>
    <r>
      <t>8</t>
    </r>
    <r>
      <rPr>
        <vertAlign val="superscript"/>
        <sz val="10"/>
        <rFont val="Arial"/>
        <family val="2"/>
      </rPr>
      <t>th</t>
    </r>
    <r>
      <rPr>
        <sz val="10"/>
        <rFont val="Arial"/>
      </rPr>
      <t>:</t>
    </r>
  </si>
  <si>
    <r>
      <t>9</t>
    </r>
    <r>
      <rPr>
        <vertAlign val="superscript"/>
        <sz val="10"/>
        <rFont val="Arial"/>
        <family val="2"/>
      </rPr>
      <t>th</t>
    </r>
    <r>
      <rPr>
        <sz val="10"/>
        <rFont val="Arial"/>
      </rPr>
      <t>:</t>
    </r>
  </si>
  <si>
    <r>
      <t>10</t>
    </r>
    <r>
      <rPr>
        <vertAlign val="superscript"/>
        <sz val="10"/>
        <rFont val="Arial"/>
        <family val="2"/>
      </rPr>
      <t>th</t>
    </r>
    <r>
      <rPr>
        <sz val="10"/>
        <rFont val="Arial"/>
      </rPr>
      <t>:</t>
    </r>
  </si>
  <si>
    <t>H/M</t>
  </si>
  <si>
    <t>M/L</t>
  </si>
  <si>
    <t>Table 4.4b. Introduced tree species</t>
  </si>
  <si>
    <t xml:space="preserve">&gt;60 cm </t>
  </si>
  <si>
    <t>11 - 500 ha</t>
  </si>
  <si>
    <t>Forest area occupied (1000 ha)</t>
  </si>
  <si>
    <t>n/a</t>
  </si>
  <si>
    <t>… of which with tree cover</t>
  </si>
  <si>
    <t>Approach to reporting on the categories of the Table 1.1a</t>
  </si>
  <si>
    <t>Comments</t>
  </si>
  <si>
    <t>Christmas tree plantations on forest land</t>
  </si>
  <si>
    <t>Poplar plantations on forest land</t>
  </si>
  <si>
    <t>Short-rotation forestry</t>
  </si>
  <si>
    <t>Short-rotation coppices on forest land</t>
  </si>
  <si>
    <t>… of which not available for wood supply</t>
  </si>
  <si>
    <t>Forests of very low productivity / economic revenue of harvesting</t>
  </si>
  <si>
    <t>Military forests</t>
  </si>
  <si>
    <t xml:space="preserve">Other, please specify </t>
  </si>
  <si>
    <t>Alpine shrubland (e.g. Pinus mugo)</t>
  </si>
  <si>
    <t>Other shrubland (e.g. maquis, garrigue, matorral)</t>
  </si>
  <si>
    <t>Other, please specify</t>
  </si>
  <si>
    <t>Other land with tree cover</t>
  </si>
  <si>
    <t>Agro-forestry (silvo-pastoral) areas (e.g. for rearing Iberian black pig)</t>
  </si>
  <si>
    <t>Plantations of nut-producing trees or shrubs (e.g. Sweet chestnuts, almonds, walnuts, hazelnuts)</t>
  </si>
  <si>
    <t>Olive groves and fruit tree orchards</t>
  </si>
  <si>
    <t>Poplar plantations on agricultural land</t>
  </si>
  <si>
    <t>Short-rotation coppices on agricultural land</t>
  </si>
  <si>
    <t>Christmas tree plantations on agricultural land</t>
  </si>
  <si>
    <t>Area estimate
(1000 ha)</t>
  </si>
  <si>
    <t>Table 1.2c: Growing stock composition</t>
  </si>
  <si>
    <t>Approach to reporting on Growing stock</t>
  </si>
  <si>
    <t>If not, please specify relevant thresholds:</t>
  </si>
  <si>
    <t xml:space="preserve">Minimum diameter (d.b.h.) used:       </t>
  </si>
  <si>
    <t>Minimum top diameter used:      </t>
  </si>
  <si>
    <t>Minimum branch diameter used:      </t>
  </si>
  <si>
    <t>Is volume above ground or above stump?:       </t>
  </si>
  <si>
    <r>
      <rPr>
        <sz val="10"/>
        <rFont val="Arial"/>
      </rPr>
      <t xml:space="preserve">4. </t>
    </r>
    <r>
      <rPr>
        <i/>
        <sz val="10"/>
        <rFont val="Arial"/>
        <family val="2"/>
        <charset val="204"/>
      </rPr>
      <t>Data sources:</t>
    </r>
    <r>
      <rPr>
        <sz val="10"/>
        <rFont val="Arial"/>
      </rPr>
      <t xml:space="preserve"> please specify sources separately for forest, other wooded land and total FOWL if sources differ.</t>
    </r>
  </si>
  <si>
    <t>Pan-European indicator 1.1: Area of forest and other wooded land, classified by forest type and by availability for wood supply, and share of forest and other wooded land in total land area.</t>
  </si>
  <si>
    <t>Related SoEF definitions: Forest, Other wooded land, Forest available for wood supply, Other land, Forest type, Predominantly coniferous forest, Predominantly broadleaved forest, Mixed forest</t>
  </si>
  <si>
    <t>Pan-European indicator 1.2: Growing stock on forest and other wooded land, classified by forest type and by availability for wood supply.</t>
  </si>
  <si>
    <t>Pan-European indicator 1.3: Age structure and/or diameter distribution of forest and other wooded land, classified by forest type and by availability for wood supply.</t>
  </si>
  <si>
    <t>Related SoEF definitions: Forest, Forest available for wood supply, Stand, Uneven-aged stands.</t>
  </si>
  <si>
    <t>Related SoEF definitions: Forest, Other wooded land, Carbon in above ground biomass, Carbon in below-ground biomass, Carbon in deadwood, Carbon in litter, Soil carbon.</t>
  </si>
  <si>
    <t>Pan-European indicator 3.1: Balance between net annual increment and annual fellings of wood on forest available for wood supply.</t>
  </si>
  <si>
    <t>Related SoEF definitions: Forest, Forest available for wood supply, Growing stock, Gross annual increment, Net annual increment, Natural losses, Fellings.</t>
  </si>
  <si>
    <t>Pan-European indicator 3.4: Value of marketed services on forest and other wooded land.</t>
  </si>
  <si>
    <t>Related SoEF definitions: Marketed forest services.</t>
  </si>
  <si>
    <t>Related SoEF definitions: Forest, Other wooded land, Naturalness, Undisturbed by man, Semi-natural, Plantation.</t>
  </si>
  <si>
    <t>Related SoEF definitions: Forest, Other wooded land, Introduced tree species, Invasive introduced tree species.</t>
  </si>
  <si>
    <t>Related SoEF definitions: Forest, Other wooded land, Deadwood.</t>
  </si>
  <si>
    <t>Pan-European indicator 4.8: Number of threatened forest species, classified according to IUCN Red List categories in relation to total number of forest species.</t>
  </si>
  <si>
    <t>Related SoEF definitions: Forest species, Vulnerable, Endangered, Critically endangered, Extinct in the wild.</t>
  </si>
  <si>
    <t>Related SoEF definitions: Forest, Other wooded land, MCPFE Classes 1.1, 1.2, 1.3, and Class 2.</t>
  </si>
  <si>
    <t>Related SoEF definitions: Forest, Other wooded land, MCPFE Class 3</t>
  </si>
  <si>
    <t>Pan-European indicator 6.1: Number of forest holdings, classified by ownership categories and size classes.</t>
  </si>
  <si>
    <t>Pan-European indicator 6.2: Contribution of forestry and manufacturing of wood and paper products to gross domestic product</t>
  </si>
  <si>
    <t>Pan-European indicator 6.3: Net revenue of forest enterprises.</t>
  </si>
  <si>
    <t>Pan-European indicator 6.5: Number of persons employed and labour input in the forest sector, classified by gender and age group, education and job characteristics.</t>
  </si>
  <si>
    <t>Related SoEF definitions: Labour Force Survey,  Education, Job characteristics.</t>
  </si>
  <si>
    <t>Pan-European indicator 6.6: Frequency of occupational accidents and occupational diseases in forestry.</t>
  </si>
  <si>
    <t>Related SoEF definitions: Occupational accident, Occupational disease.</t>
  </si>
  <si>
    <t>Related SoEF definitions: Forest, Other wooded land, Access for recreation, Area primarily designated or managed for public recreation, Visit.</t>
  </si>
  <si>
    <t>- the recent available year</t>
  </si>
  <si>
    <t>- extrapolation</t>
  </si>
  <si>
    <t>- assessment based on evidence (e.g. forecast, outlooks, national afforestation programmes, forest policy targets)</t>
  </si>
  <si>
    <t>Please indicate if reported values are according to the FAO definition of Growing stock:</t>
  </si>
  <si>
    <t>Table 1.3a2: Age class distribution (volume of even-aged stands) in forest available for wood supply</t>
  </si>
  <si>
    <r>
      <t>Development phases (1 000 m</t>
    </r>
    <r>
      <rPr>
        <vertAlign val="superscript"/>
        <sz val="10"/>
        <rFont val="Arial"/>
        <family val="2"/>
      </rPr>
      <t>3</t>
    </r>
    <r>
      <rPr>
        <sz val="10"/>
        <rFont val="Arial"/>
      </rPr>
      <t>)</t>
    </r>
  </si>
  <si>
    <t>How did you distinguish between even-aged and uneven-aged stands:</t>
  </si>
  <si>
    <t>Approach to delineation between even-aged and uneven-aged stands</t>
  </si>
  <si>
    <t>...of which available for wood supply</t>
  </si>
  <si>
    <r>
      <rPr>
        <sz val="10"/>
        <rFont val="Arial"/>
      </rPr>
      <t xml:space="preserve">3. </t>
    </r>
    <r>
      <rPr>
        <i/>
        <sz val="10"/>
        <rFont val="Arial"/>
        <family val="2"/>
        <charset val="204"/>
      </rPr>
      <t>Reference years:</t>
    </r>
    <r>
      <rPr>
        <sz val="10"/>
        <rFont val="Arial"/>
      </rPr>
      <t xml:space="preserve"> The figures for the reporting years refer to the situation in a reference year, a “central year” (1990, 2000, 2005, 2010) noted in the Tables, or in a nearest year for which data is available.</t>
    </r>
  </si>
  <si>
    <t>Approach to determine a diameter structure:</t>
  </si>
  <si>
    <t>Describe how did you determine diameter structure:</t>
  </si>
  <si>
    <t>Soil depth:</t>
  </si>
  <si>
    <t>5. Quotes of countries’ official reporting on forest carbon are welcome.</t>
  </si>
  <si>
    <t>6. Growing stock / biomass conversion factors: please list all conversion factors such as biomass expansion factors and indicate related source of conversion factor if more than one are used.</t>
  </si>
  <si>
    <r>
      <t>7. Biomass / carbon conversion factors: please, report in the “</t>
    </r>
    <r>
      <rPr>
        <i/>
        <sz val="10"/>
        <rFont val="Arial"/>
        <family val="2"/>
        <charset val="204"/>
      </rPr>
      <t>Country comments</t>
    </r>
    <r>
      <rPr>
        <sz val="10"/>
        <rFont val="Arial"/>
      </rPr>
      <t>” the factors used, also if the default factor has been used.</t>
    </r>
  </si>
  <si>
    <t>8. Soil and litter conversion factors: please list all conversion factors and indicate related source of conversion factor if more than one are used.</t>
  </si>
  <si>
    <r>
      <t>9. A National Correspondent might wish to provide additional data (in “</t>
    </r>
    <r>
      <rPr>
        <i/>
        <sz val="10"/>
        <rFont val="Arial"/>
        <family val="2"/>
        <charset val="204"/>
      </rPr>
      <t>Country comments</t>
    </r>
    <r>
      <rPr>
        <sz val="10"/>
        <rFont val="Arial"/>
      </rPr>
      <t>” or a supplementary table) which would show an “</t>
    </r>
    <r>
      <rPr>
        <i/>
        <sz val="10"/>
        <rFont val="Arial"/>
        <family val="2"/>
        <charset val="204"/>
      </rPr>
      <t>annual average increment of carbon</t>
    </r>
    <r>
      <rPr>
        <sz val="10"/>
        <rFont val="Arial"/>
      </rPr>
      <t>” and explain any inconsistency with the data in table 1.4.</t>
    </r>
  </si>
  <si>
    <t>of which human induced</t>
  </si>
  <si>
    <t>Criteria applied to reporting damage</t>
  </si>
  <si>
    <t>Damage primarily human induced forest operations:</t>
  </si>
  <si>
    <t>Primarily damaged by fire:</t>
  </si>
  <si>
    <r>
      <t>Human-induced damages reported under “</t>
    </r>
    <r>
      <rPr>
        <i/>
        <sz val="10"/>
        <rFont val="Arial"/>
        <family val="2"/>
        <charset val="204"/>
      </rPr>
      <t>Other</t>
    </r>
    <r>
      <rPr>
        <sz val="10"/>
        <rFont val="Arial"/>
      </rPr>
      <t>”:</t>
    </r>
  </si>
  <si>
    <t>Approach to determine “fellings”</t>
  </si>
  <si>
    <r>
      <t>Describe method used to determine “</t>
    </r>
    <r>
      <rPr>
        <i/>
        <sz val="10"/>
        <rFont val="Arial"/>
        <family val="2"/>
        <charset val="204"/>
      </rPr>
      <t>fellings</t>
    </r>
    <r>
      <rPr>
        <sz val="10"/>
        <rFont val="Arial"/>
      </rPr>
      <t xml:space="preserve">”: </t>
    </r>
  </si>
  <si>
    <r>
      <t>4.</t>
    </r>
    <r>
      <rPr>
        <sz val="7"/>
        <rFont val="Arial"/>
        <family val="2"/>
        <charset val="204"/>
      </rPr>
      <t> </t>
    </r>
    <r>
      <rPr>
        <sz val="10"/>
        <rFont val="Arial"/>
      </rPr>
      <t>Growing stock, increment, natural losses and fellings are reported over bark.</t>
    </r>
  </si>
  <si>
    <r>
      <t>5.</t>
    </r>
    <r>
      <rPr>
        <sz val="7"/>
        <rFont val="Arial"/>
        <family val="2"/>
        <charset val="204"/>
      </rPr>
      <t> </t>
    </r>
    <r>
      <rPr>
        <sz val="10"/>
        <rFont val="Arial"/>
      </rPr>
      <t>Fellings of natural losses include felling of dead trees and cutting of trees already brought down by natural cause, e.g. by storm.</t>
    </r>
  </si>
  <si>
    <t>Approach applied to reporting on removals</t>
  </si>
  <si>
    <t>Approach used to determine value:      </t>
  </si>
  <si>
    <t>Plant products / raw material</t>
  </si>
  <si>
    <t>Food</t>
  </si>
  <si>
    <t>Fodder</t>
  </si>
  <si>
    <t>Raw material for medicine and aromatic products</t>
  </si>
  <si>
    <t>Raw material for colorants and dyes</t>
  </si>
  <si>
    <t>Raw material for utensils, handicrafts &amp; construction</t>
  </si>
  <si>
    <t>Ornamental plants</t>
  </si>
  <si>
    <t>Exudates</t>
  </si>
  <si>
    <t>Animal products / raw material</t>
  </si>
  <si>
    <t>Living animals</t>
  </si>
  <si>
    <t>Hides, skins and trophies</t>
  </si>
  <si>
    <t>Wild meat</t>
  </si>
  <si>
    <t>Raw material for medicine</t>
  </si>
  <si>
    <t>Raw material for colorants</t>
  </si>
  <si>
    <t>Other edible animal products</t>
  </si>
  <si>
    <t>Other non-edible animal products</t>
  </si>
  <si>
    <r>
      <t>6.</t>
    </r>
    <r>
      <rPr>
        <sz val="7"/>
        <rFont val="Arial"/>
        <family val="2"/>
        <charset val="204"/>
      </rPr>
      <t> </t>
    </r>
    <r>
      <rPr>
        <sz val="10"/>
        <rFont val="Arial"/>
      </rPr>
      <t xml:space="preserve">Non-wood goods categories: </t>
    </r>
  </si>
  <si>
    <r>
      <t>4.</t>
    </r>
    <r>
      <rPr>
        <sz val="7"/>
        <rFont val="Arial"/>
        <family val="2"/>
        <charset val="204"/>
      </rPr>
      <t> </t>
    </r>
    <r>
      <rPr>
        <i/>
        <sz val="10"/>
        <rFont val="Arial"/>
        <family val="2"/>
        <charset val="204"/>
      </rPr>
      <t>Data sources:</t>
    </r>
    <r>
      <rPr>
        <sz val="10"/>
        <rFont val="Arial"/>
      </rPr>
      <t xml:space="preserve"> please specify sources separately for forest, other wooded land and total FOWL if sources differ.</t>
    </r>
  </si>
  <si>
    <t>Reference area if different from “Total FOWL”, e.g. ownership class or 1000 ha:</t>
  </si>
  <si>
    <t>Infrastructure protection</t>
  </si>
  <si>
    <t>Related SoEF definitions: Forest, Other wooded land,  Degraded forest land</t>
  </si>
  <si>
    <t>Environmental restrictions</t>
  </si>
  <si>
    <t>Forests excluded from harvesting by owner’s decision</t>
  </si>
  <si>
    <t>Economic restrictions</t>
  </si>
  <si>
    <t>Forests physically not accessible (including slope and soil condition)</t>
  </si>
  <si>
    <t xml:space="preserve">Social restrictions
</t>
  </si>
  <si>
    <t>Trees in urban settings</t>
  </si>
  <si>
    <t>#1 Ranked in terms of volume</t>
  </si>
  <si>
    <t>#2 Ranked in terms of volume</t>
  </si>
  <si>
    <t>#3 Ranked in terms of volume</t>
  </si>
  <si>
    <t>#4 Ranked in terms of volume</t>
  </si>
  <si>
    <t>#5 Ranked in terms of volume</t>
  </si>
  <si>
    <t>#6 Ranked in terms of volume</t>
  </si>
  <si>
    <t>#7 Ranked in terms of volume</t>
  </si>
  <si>
    <t>#8 Ranked in terms of volume</t>
  </si>
  <si>
    <t>#9 Ranked in terms of volume</t>
  </si>
  <si>
    <t>#10 Ranked in terms of volume</t>
  </si>
  <si>
    <t>Forest-related carbon stocks</t>
  </si>
  <si>
    <t>“Gross fixed capital formation in planting of trees to provide regular income” includes cultivation of land to create new forest plantations as mean of production of forest products (e.g. cork, natural gum and similar products). Fixed assets must provide annual income.</t>
  </si>
  <si>
    <t>“Gross fixed capital formation in equipment and buildings” includes machinery and other equipment, transport equipment, non-residential forestry buildings, forest roads and paths.</t>
  </si>
  <si>
    <t>“Other gross fixed capital formation” includes software, management plans, major improvements to forest land (drainage, preparing soil, protection structure etc.) and other.</t>
  </si>
  <si>
    <t xml:space="preserve"> “Fixed capital consumption” is the value of the depreciation of fixed capital goods as a result of normal wear and tear in the course of production process. “Fixed capital consumption” is reported within three subcategories: “Planting of trees to provide regular income”, “Equipment and buildings” and “Other fixed capital consumption”.</t>
  </si>
  <si>
    <t xml:space="preserve">“Capital transfers” include all receivable capital transfers, i.e. investment grants and other capital transfers. Investments grants are capital transfers, in cash or kind, effected by general government or the rest of the world to other resident or non-resident institutional units with the aim of financing, in part or in full, the cost of acquiring fixed capital goods. Investments grants from the rest of the world comprise those granted directly by the institutions of the European Union. Interest subsidies are not included under investments grants, even if they are intended to facilitate investments transactions. Other capital transfers cover transfers which redistribute saving or wealth among the different sectors of the economy. Other capital transfers may take the form of compensation to owners of capital goods that had been destroyed by acts of war or natural disasters, such as floods, etc. Other capital transfers also include compensation for exceptional losses of fixed capital goods used in the production of forestry goods and grants to compensate for reduction in the value of assets or to reduce debts. Investments grants and other capital transfers should be recorded when payment is due. </t>
  </si>
  <si>
    <t>Related SoEF definitions: Gross fixed capital formation, Fixed capital consumption, Capital transfers, Forest, Other wooded land, Government expenditures, Government revenues.</t>
  </si>
  <si>
    <r>
      <rPr>
        <sz val="10"/>
        <rFont val="Arial"/>
      </rPr>
      <t xml:space="preserve">1. </t>
    </r>
    <r>
      <rPr>
        <i/>
        <sz val="10"/>
        <rFont val="Arial"/>
        <family val="2"/>
        <charset val="204"/>
      </rPr>
      <t>Connection with FRA/CFRQ 2020:</t>
    </r>
    <r>
      <rPr>
        <sz val="10"/>
        <rFont val="Arial"/>
      </rPr>
      <t xml:space="preserve"> this reporting form is linked to the Table T1a. Please refer to the corresponding FRA/CFRQ guidelines at http://fra-platform.herokuapp.com/ and terms and definitions at http://fra-platform.herokuapp.com/definitions/en/tad#1a</t>
    </r>
  </si>
  <si>
    <r>
      <rPr>
        <sz val="10"/>
        <rFont val="Arial"/>
      </rPr>
      <t xml:space="preserve">1. </t>
    </r>
    <r>
      <rPr>
        <i/>
        <sz val="10"/>
        <rFont val="Arial"/>
        <family val="2"/>
        <charset val="204"/>
      </rPr>
      <t>Connection with FRA/CFRQ 2020:</t>
    </r>
    <r>
      <rPr>
        <sz val="10"/>
        <rFont val="Arial"/>
      </rPr>
      <t xml:space="preserve"> this reporting form is linked to the Table T2a. Please refer to the corresponding FRA/CFRQ guidelines at http://fra-platform.herokuapp.com/ and terms and definitions at http://fra-platform.herokuapp.com/definitions/en/tad#1a</t>
    </r>
  </si>
  <si>
    <r>
      <rPr>
        <sz val="10"/>
        <rFont val="Arial"/>
      </rPr>
      <t xml:space="preserve">1. </t>
    </r>
    <r>
      <rPr>
        <i/>
        <sz val="10"/>
        <rFont val="Arial"/>
        <family val="2"/>
        <charset val="204"/>
      </rPr>
      <t>Connection with FRA/CFRQ 2020:</t>
    </r>
    <r>
      <rPr>
        <sz val="10"/>
        <rFont val="Arial"/>
      </rPr>
      <t xml:space="preserve"> this reporting form is linked to the Table T2d. Please refer to the corresponding FRA/CFRQ guidelines at http://fra-platform.herokuapp.com/ and terms and definitions at http://fra-platform.herokuapp.com/definitions/en/tad#1a</t>
    </r>
  </si>
  <si>
    <r>
      <t>1.</t>
    </r>
    <r>
      <rPr>
        <sz val="7"/>
        <rFont val="Arial"/>
        <family val="2"/>
        <charset val="204"/>
      </rPr>
      <t> </t>
    </r>
    <r>
      <rPr>
        <i/>
        <sz val="10"/>
        <rFont val="Arial"/>
        <family val="2"/>
        <charset val="204"/>
      </rPr>
      <t>Connection with FRA/CFRQ 2020:</t>
    </r>
    <r>
      <rPr>
        <sz val="10"/>
        <rFont val="Arial"/>
      </rPr>
      <t xml:space="preserve"> this reporting form is linked to the Table T4c. Please refer to the corresponding FRA/CFRQ guidelines at http://fra-platform.herokuapp.com/ and terms and definitions at http://fra-platform.herokuapp.com/definitions/en/tad#1a</t>
    </r>
  </si>
  <si>
    <r>
      <t>1.</t>
    </r>
    <r>
      <rPr>
        <sz val="7"/>
        <rFont val="Arial"/>
        <family val="2"/>
        <charset val="204"/>
      </rPr>
      <t> </t>
    </r>
    <r>
      <rPr>
        <i/>
        <sz val="10"/>
        <rFont val="Arial"/>
        <family val="2"/>
        <charset val="204"/>
      </rPr>
      <t>Connection with FRA/CFRQ 2020:</t>
    </r>
    <r>
      <rPr>
        <sz val="10"/>
        <rFont val="Arial"/>
      </rPr>
      <t xml:space="preserve"> this reporting form is linked to the Table 7c. Please refer to the corresponding FRA/CFRQ guidelines at http://fra-platform.herokuapp.com/ and terms and definitions at http://fra-platform.herokuapp.com/definitions/en/tad#1a</t>
    </r>
  </si>
  <si>
    <r>
      <t>3.</t>
    </r>
    <r>
      <rPr>
        <sz val="7"/>
        <rFont val="Arial"/>
        <family val="2"/>
        <charset val="204"/>
      </rPr>
      <t xml:space="preserve">       </t>
    </r>
    <r>
      <rPr>
        <i/>
        <sz val="10"/>
        <rFont val="Arial"/>
        <family val="2"/>
        <charset val="204"/>
      </rPr>
      <t>Connection with FRA/CFRQ 2020:</t>
    </r>
    <r>
      <rPr>
        <sz val="10"/>
        <rFont val="Arial"/>
      </rPr>
      <t xml:space="preserve"> this reporting form has direct counterparts in T1b of the global reporting. Please refer to the corresponding FRA/CFRQ guidelines at http://fra-platform.herokuapp.com/ and terms and definitions at http://fra-platform.herokuapp.com/definitions/en/tad#1a</t>
    </r>
  </si>
  <si>
    <r>
      <t>7.</t>
    </r>
    <r>
      <rPr>
        <sz val="7"/>
        <rFont val="Arial"/>
        <family val="2"/>
        <charset val="204"/>
      </rPr>
      <t xml:space="preserve">       </t>
    </r>
    <r>
      <rPr>
        <i/>
        <sz val="10"/>
        <rFont val="Arial"/>
        <family val="2"/>
        <charset val="204"/>
      </rPr>
      <t>Connection with FRA/CFRQ 2020:</t>
    </r>
    <r>
      <rPr>
        <sz val="10"/>
        <rFont val="Arial"/>
      </rPr>
      <t xml:space="preserve"> this reporting form is linked to the Tables T1c and T1d. 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</si>
  <si>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rPr>
      <t xml:space="preserve"> this reporting form is linked to the Table T3b. In general the values reported for FRA should be equal to the sums of values reported for MCPFE Classes 1.1-1.3.Please refer to the corresponding FRA/CFRQ guidelines at: 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</si>
  <si>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rPr>
      <t xml:space="preserve"> this reporting form is linked to the Table 3a. This information can be used for reporting on protective forests according to MCPFE classes; however, due to differences in classifications the reported totals in the global and pan-European reporting should not be necessary the same. 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</si>
  <si>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rPr>
      <t xml:space="preserve"> this reporting form is linked to the Table T4a. 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</si>
  <si>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rPr>
      <t>this reporting form is linked to the Table 7a.Please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</si>
  <si>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rPr>
      <t xml:space="preserve"> this reporting form is linked to the Table 3a (Designated management objective). Please refer to the corresponding FRA/CFRQ guidelines at http://fra-platform.herokuapp.com/ and terms and definitions at http://fra-platform.herokuapp.com/definitions/en/tad#1a</t>
    </r>
  </si>
  <si>
    <t>Forests designated to protect aesthetic, historical, cultural or spiritual values</t>
  </si>
  <si>
    <t>Forests managed for recreational purposes</t>
  </si>
  <si>
    <r>
      <t>Pan-European indicator 2.4: Forest and other wooded land with damage, classified by primary damaging agent (abiotic, biotic and human induced)</t>
    </r>
    <r>
      <rPr>
        <sz val="10"/>
        <rFont val="Arial"/>
      </rPr>
      <t>.</t>
    </r>
  </si>
  <si>
    <r>
      <t xml:space="preserve">Pan-European indicator 4.4: Area </t>
    </r>
    <r>
      <rPr>
        <sz val="10"/>
        <rFont val="Arial"/>
      </rPr>
      <t>of forest and other wooded land dominated by introduced tree species.</t>
    </r>
  </si>
  <si>
    <t>Total harvested non-wood goods</t>
  </si>
  <si>
    <r>
      <t>1.</t>
    </r>
    <r>
      <rPr>
        <sz val="7"/>
        <rFont val="Arial"/>
        <family val="2"/>
        <charset val="204"/>
      </rPr>
      <t xml:space="preserve">         </t>
    </r>
    <r>
      <rPr>
        <i/>
        <sz val="10"/>
        <rFont val="Arial"/>
        <family val="2"/>
        <charset val="204"/>
      </rPr>
      <t>Connection with FRA/CFRQ 2020:</t>
    </r>
    <r>
      <rPr>
        <sz val="10"/>
        <rFont val="Arial"/>
      </rPr>
      <t xml:space="preserve"> this reporting form is linked to the Table T1b and T1e. Please refer to the corresponding FRA/CFRQ guidelines at http://fra-platform.herokuapp.com/ and terms and definitions at http://fra-platform.herokuapp.com/definitions/en/tad#1a</t>
    </r>
  </si>
  <si>
    <t>Reporting Form 5.1: Protective forests  – soil, water and other ecosystem functions;</t>
  </si>
  <si>
    <t>Pan-European indicator 5.1: Area of forest and other wooded land designated to prevent soil erosion, preserve water resources, maintain other protective functions, protect infrastructure and managed natural resources against natural hazards.</t>
  </si>
  <si>
    <t>Related SoEF definitions: Forest, Other wooded land, Forest available for wood supply, Growing stock, Broadleaved, Coniferous, Forest type, Predominantly coniferous forest, Predominantly broadleaved forest, Mixed forest</t>
  </si>
  <si>
    <t>Related SoEF definitions: Indices of European common birds</t>
  </si>
  <si>
    <t>Birds can act as excellent indicators of trends in the state of nature and of the sustainability of human land use and environmental health. Birds occur in all habitats, and can reflect trends in ecosystems, other animals and plants, and can be sensitive to environmental changes.
This biodiversity indicator is an excellent way to report not only on general trends within wildlife populations, but also on the state of the wider environment. Birds are recognised as good indicators of environmental change and as useful proxies of wider changes in nature.</t>
  </si>
  <si>
    <t>Your interpretation of the trend in index</t>
  </si>
  <si>
    <t>International trade plays an important role in supplying renewable products at competitive prices to consumers worldwide, and help to encourage the economic sustainability of the forest sector in many exporting countries. Knowledge of import and export figures in wood trade is necessary to fully understand information provided under indicator 6.7 (wood consumption).
This indicator is mainly linked to indicator 6.7.</t>
  </si>
  <si>
    <t>Protective forests (soil, water and other ecosystem functions; infrastructure and managed natural resources)</t>
  </si>
  <si>
    <t>Other types of ownership/unknown</t>
  </si>
  <si>
    <t xml:space="preserve">The act of re-establishing a forest stand by artificial means, either by planting of seedlings or by scattering seed on land already in forest land use.  The material used may be of indigenous or introduced origin. </t>
  </si>
  <si>
    <t>Other kinds of ownership arrangements not covered by public or private ownership or forest area where ownership is unknown.</t>
  </si>
  <si>
    <t>1.  Includes areas where ownership is unclear or disputed.</t>
  </si>
  <si>
    <r>
      <t>Source:</t>
    </r>
    <r>
      <rPr>
        <sz val="10"/>
        <rFont val="Arial"/>
      </rPr>
      <t xml:space="preserve"> Definition is still in development</t>
    </r>
  </si>
  <si>
    <r>
      <rPr>
        <i/>
        <u/>
        <sz val="10"/>
        <rFont val="Arial"/>
        <family val="2"/>
        <charset val="204"/>
      </rPr>
      <t xml:space="preserve">Source: </t>
    </r>
    <r>
      <rPr>
        <sz val="10"/>
        <rFont val="Arial"/>
      </rPr>
      <t>Adapted from International Energy Agency http://www.iea.org/glossary/glossary_T.asp</t>
    </r>
  </si>
  <si>
    <r>
      <rPr>
        <i/>
        <u/>
        <sz val="10"/>
        <rFont val="Arial"/>
        <family val="2"/>
        <charset val="204"/>
      </rPr>
      <t xml:space="preserve">Source: </t>
    </r>
    <r>
      <rPr>
        <sz val="10"/>
        <rFont val="Arial"/>
      </rPr>
      <t>International Energy Agency http://www.iea.org/glossary/glossary_R.asp</t>
    </r>
  </si>
  <si>
    <r>
      <rPr>
        <i/>
        <u/>
        <sz val="10"/>
        <rFont val="Arial"/>
        <family val="2"/>
        <charset val="204"/>
      </rPr>
      <t xml:space="preserve">Source: </t>
    </r>
    <r>
      <rPr>
        <sz val="10"/>
        <rFont val="Arial"/>
      </rPr>
      <t>UNECE/FAO/EUROSTAT/ITTO Joint Forest Sector Questionnaire (http://timber.unece.org/fileadmin/DAM/other/definitions-e-2008a.doc)</t>
    </r>
  </si>
  <si>
    <r>
      <rPr>
        <i/>
        <u/>
        <sz val="10"/>
        <rFont val="Arial"/>
        <family val="2"/>
        <charset val="204"/>
      </rPr>
      <t xml:space="preserve">Source: </t>
    </r>
    <r>
      <rPr>
        <sz val="10"/>
        <rFont val="Arial"/>
      </rPr>
      <t>Combined Nomenclature 2009, subheading 4401 20 30; Commission regulation (EC) No 1031/2008 of 19 September 2008 (http://eur-lex.europa.eu/LexUriServ/LexUriServ.do?uri=OJ:L:2008:291:0001:0894:EN:PDF)</t>
    </r>
  </si>
  <si>
    <r>
      <t>(</t>
    </r>
    <r>
      <rPr>
        <b/>
        <i/>
        <sz val="10"/>
        <rFont val="Arial"/>
        <family val="2"/>
      </rPr>
      <t>Sorted in order of SFM indicators, not in alphabetical order</t>
    </r>
    <r>
      <rPr>
        <b/>
        <sz val="10"/>
        <rFont val="Arial"/>
        <family val="2"/>
      </rPr>
      <t>)</t>
    </r>
  </si>
  <si>
    <t xml:space="preserve">1.         Forest is determined both by the presence of trees and the absence of other predominant land uses. The trees should be able to reach a minimum height of 5 meters. </t>
  </si>
  <si>
    <t>2.         Includes areas with young trees that have not yet reached but which are expected to reach a canopy cover of at least 10 percent and tree height of  5 meters or more. It also includes areas that are temporarily unstocked due to clear-cutting as part of a forest management practice or natural disasters, and which are expected to be regenerated within 5 years. Local conditions may, in exceptional cases, justify that a longer time frame is used.</t>
  </si>
  <si>
    <t>3.         Includes forest roads, firebreaks and other small open areas; forest in national parks, nature reserves and other protected areas such as those of specific environmental, scientific, historical, cultural or spiritual interest.</t>
  </si>
  <si>
    <t>4.         Includes windbreaks, shelterbelts and corridors of trees with an area of more than 0.5 hectares and width of more than 20 meters.</t>
  </si>
  <si>
    <t>5.         Includes abandoned shifting cultivation land with a regeneration of trees that have, or  are expected to reach, a canopy cover of  at least 10 percent and tree height of  at least 5 meters.</t>
  </si>
  <si>
    <t>6.         Includes areas with mangroves in tidal zones, regardless whether this area is classified as land area or not.</t>
  </si>
  <si>
    <t xml:space="preserve">7.         Includes rubberwood, cork oak and Christmas tree plantations. </t>
  </si>
  <si>
    <t>8.         Includes areas with bamboo and palms provided that land use, height and canopy cover criteria are met.</t>
  </si>
  <si>
    <t>1.       The definition above has two options:</t>
  </si>
  <si>
    <t>a.          The canopy cover of trees is between 5 and 10 percent; trees should be higher than 5 meters or able to reach 5 meters, or</t>
  </si>
  <si>
    <t>b.          The canopy cover of trees is less than 5 percent but the combined cover of shrubs, bushes and trees is more than 10 percent. Includes areas of shrubs and bushes where no trees are present.</t>
  </si>
  <si>
    <t>2.       Includes areas with trees that will not reach a height of  at least 5 meters and with a canopy cover of 10 percent or more, e.g. some alpine tree vegetation types, arid zone mangroves, etc.</t>
  </si>
  <si>
    <t xml:space="preserve">2.       Includes agricultural land, meadows and pastures, built-up areas, barren land, land under permanent ice, etc. </t>
  </si>
  <si>
    <t>2.         Specifically includes: palms (oil, coconut, dates, etc), tree orchards (fruit, nuts, olive, etc), agroforestry and trees in urban settings.</t>
  </si>
  <si>
    <t>3.         Includes groups of trees and scattered trees (e g trees outside forest) in agricultural landscapes, parks, gardens and around buildings, provided that area, height and canopy cover criteria are met.</t>
  </si>
  <si>
    <t>-          predominantly broadleaved woodland: Forest on which more than 75 percent of the tree crown cover consists of broadleaved species</t>
  </si>
  <si>
    <t>-          predominantly coniferous woodland: Forest on which more than 75 percent of the tree crown cover consists of coniferous species</t>
  </si>
  <si>
    <t>-          mixed broadleaved and coniferous woodland: Forest on which neither coniferous, nor broadleaved species account for more than 75 percent of the tree crown cover.</t>
  </si>
  <si>
    <t>1.       Diameter  breast height refers to diameter over bark measured at a height of 1.3 m above ground level, or above buttresses, if these are higher.</t>
  </si>
  <si>
    <t>1.       Includes stands classified as over-mature.</t>
  </si>
  <si>
    <t>2.       Underproductive forests (i.e. commercial forest lands not meeting minimum stocking standards) where the recommended operation is immediate regeneration should be classified as mature only if the growing stock is mature for final felling with respect to age and/or mean diameter. Otherwise underproductive forests should be classified as regeneration or intermediate phase.</t>
  </si>
  <si>
    <t xml:space="preserve">a.     protected forests, recreation areas etc. undergoing a process of formation of uneven-aged structure, where forest management activities are abandoned or support this process, </t>
  </si>
  <si>
    <t>b.     previously even-aged stands, in which active management was (intentionally or unintentionally) abandoned and as a result a process of formation of uneven aged structure has started, conditions of site and structure of stand allow for a continuation of that process, and the managerial goal is to continue this process or is not known.</t>
  </si>
  <si>
    <r>
      <t xml:space="preserve">1.       </t>
    </r>
    <r>
      <rPr>
        <sz val="10"/>
        <color indexed="8"/>
        <rFont val="Arial"/>
        <family val="2"/>
        <charset val="204"/>
      </rPr>
      <t>In cases where forest understory is a relatively small component of the aboveground biomass carbon pool, it is acceptable to exclude it, provided this is done in a consistent manner throughout the time series.</t>
    </r>
    <r>
      <rPr>
        <sz val="10"/>
        <rFont val="Arial"/>
      </rPr>
      <t xml:space="preserve"> </t>
    </r>
  </si>
  <si>
    <t>1.       Includes the below-ground part of the stump.</t>
  </si>
  <si>
    <r>
      <t xml:space="preserve">2.       </t>
    </r>
    <r>
      <rPr>
        <sz val="10"/>
        <color indexed="8"/>
        <rFont val="Arial"/>
        <family val="2"/>
        <charset val="204"/>
      </rPr>
      <t>The country may use another threshold value than 2 mm for fine roots, but in such a case the threshold value used must be documented</t>
    </r>
    <r>
      <rPr>
        <sz val="10"/>
        <rFont val="Arial"/>
      </rPr>
      <t>.</t>
    </r>
  </si>
  <si>
    <r>
      <t xml:space="preserve">1.       </t>
    </r>
    <r>
      <rPr>
        <sz val="10"/>
        <color indexed="8"/>
        <rFont val="Arial"/>
        <family val="2"/>
        <charset val="204"/>
      </rPr>
      <t>Fine roots of less than 2 mm (or other value chosen by the country as diameter limit for below-ground biomass) above the mineral or organic soil are included in the litter where they cannot be distinguished from it empirically.</t>
    </r>
    <r>
      <rPr>
        <sz val="10"/>
        <rFont val="Arial"/>
      </rPr>
      <t xml:space="preserve"> </t>
    </r>
  </si>
  <si>
    <r>
      <t xml:space="preserve">1.       </t>
    </r>
    <r>
      <rPr>
        <sz val="10"/>
        <color indexed="8"/>
        <rFont val="Arial"/>
        <family val="2"/>
        <charset val="204"/>
      </rPr>
      <t>Fine roots of less than 2 mm (or other value chosen by the country as diameter limit for below-ground biomass) are included with soil organic matter where they cannot be distinguished from it empirically.</t>
    </r>
  </si>
  <si>
    <t>1.       The term “removal” differs from “felling” as it excludes harvesting losses (stemwood) and trees that were felled but not removed.</t>
  </si>
  <si>
    <t xml:space="preserve">2.       It includes removals from fellings in earlier period and from trees dead due to or damaged by natural causes. </t>
  </si>
  <si>
    <t>1.       Includes all wood collected or removed for energy purposes, such as fuelwood, wood for charcoal production, harvesting residues, stumps, etc.</t>
  </si>
  <si>
    <t>2.       Includes removals from fellings in an earlier period and from trees killed or damaged by natural causes.</t>
  </si>
  <si>
    <t xml:space="preserve">1.       Generally includes non-wood plant and animal products collected from areas defined as forest (see definition of forest). </t>
  </si>
  <si>
    <t>2.       Specifically includes the following regardless of whether from natural forests or plantations:</t>
  </si>
  <si>
    <t>-      gum arabic, rubber/latex and resin;</t>
  </si>
  <si>
    <t>-      Christmas trees, cork, bamboo and rattan.</t>
  </si>
  <si>
    <t>3.       Generally excludes products collected in tree stands in agricultural production systems, such as fruit tree plantations, oil palm plantations and agroforestry systems when crops are grown under tree cover.</t>
  </si>
  <si>
    <t>4.       Specifically excludes the following:</t>
  </si>
  <si>
    <t>-      woody raw materials and products, such as  chips, charcoal, fuelwood and wood used for tools, household equipment and carvings;</t>
  </si>
  <si>
    <r>
      <t>-</t>
    </r>
    <r>
      <rPr>
        <sz val="10"/>
        <rFont val="Arial"/>
      </rPr>
      <t xml:space="preserve">      </t>
    </r>
    <r>
      <rPr>
        <sz val="10"/>
        <color indexed="8"/>
        <rFont val="Arial"/>
        <family val="2"/>
        <charset val="204"/>
      </rPr>
      <t>grazing in the forest;</t>
    </r>
  </si>
  <si>
    <r>
      <t>-</t>
    </r>
    <r>
      <rPr>
        <sz val="10"/>
        <rFont val="Arial"/>
      </rPr>
      <t xml:space="preserve">      </t>
    </r>
    <r>
      <rPr>
        <sz val="10"/>
        <color indexed="8"/>
        <rFont val="Arial"/>
        <family val="2"/>
        <charset val="204"/>
      </rPr>
      <t>fish and shellfish.</t>
    </r>
    <r>
      <rPr>
        <sz val="10"/>
        <rFont val="Arial"/>
      </rPr>
      <t xml:space="preserve"> </t>
    </r>
  </si>
  <si>
    <t xml:space="preserve">1.         If values are obtained from a point further down the production chain, transport costs and possible handling and/or processing costs should be subtracted whenever possible. </t>
  </si>
  <si>
    <t>1.     Implies no change of land use.</t>
  </si>
  <si>
    <t>2.     Includes planting/seeding of temporarily unstocked forest areas as well as planting/seeding of areas with forest cover.</t>
  </si>
  <si>
    <t>3.     Includes coppice from trees that were originally planted or seeded.</t>
  </si>
  <si>
    <t xml:space="preserve">1.       Excludes woody biomass contained in the litter, stumps or dead roots. </t>
  </si>
  <si>
    <t>·         The main management objective is biodiversity</t>
  </si>
  <si>
    <t>·         No active, direct human intervention is taking place</t>
  </si>
  <si>
    <t>·         Activities other than limited public access and non-destructive research not detrimental to the management objective are prevented in the protected area</t>
  </si>
  <si>
    <t>·         Human intervention is limited to a minimum</t>
  </si>
  <si>
    <t>·         Activities other than listed below are prevented in the protected area:</t>
  </si>
  <si>
    <t>·         Ungulate/game control</t>
  </si>
  <si>
    <t>·         Control of diseases/insect outbreaks</t>
  </si>
  <si>
    <t>·         Public access</t>
  </si>
  <si>
    <t>·         Fire intervention</t>
  </si>
  <si>
    <t>·         Non-destructive research not detrimental to the management objective</t>
  </si>
  <si>
    <t>·         Subsistence resource use</t>
  </si>
  <si>
    <t>·         A management with active interventions directed to achieve the specific conservation goal of the protected area is taking place</t>
  </si>
  <si>
    <t>·         Any resource extraction, harvesting, silvicultural measures detrimental to the management objective as well as other activities negatively affecting the conservation goal are prevented in the protected area</t>
  </si>
  <si>
    <t>·         Interventions are clearly directed to achieve the management goals landscape diversity, cultural, aesthetic, spiritual and historical values, recreation, specific natural elements</t>
  </si>
  <si>
    <t>·         The use of forest resources is restricted</t>
  </si>
  <si>
    <t>·         A clear long-term commitment and an explicit designation as specific protection regime defining a limited area is existing</t>
  </si>
  <si>
    <t>·         Activities negatively affecting characteristics of landscapes or/and specific natural elements mentioned are prevented in the protected area</t>
  </si>
  <si>
    <t>·         The management is clearly directed to protect soil and its properties or water quality and quantity or other forest ecosystem functions, or to protect infrastructure and managed natural resources against natural hazards</t>
  </si>
  <si>
    <t>·         Forests and other wooded lands are explicitly designated to fulfil protective functions in management plans or other legally authorised equivalents</t>
  </si>
  <si>
    <t>·         Any operation negatively affecting soil or water or the ability to protect other ecosystem functions, or the ability to protect infrastructure and managed natural resources against natural hazards is prevented</t>
  </si>
  <si>
    <t>·         021 Silviculture and other forestry activities</t>
  </si>
  <si>
    <t>·         022 Logging</t>
  </si>
  <si>
    <t>·         023 Gathering of non-wood forest products</t>
  </si>
  <si>
    <t>·         024 Support services to forestry</t>
  </si>
  <si>
    <t>·         161 Sawmilling and planing of wood,</t>
  </si>
  <si>
    <t>·         162 Manufacture of products of wood, cork, straw and plaiting materials.</t>
  </si>
  <si>
    <t>9.         Includes areas outside the legally designated forest land which meet the definition of “forest”.</t>
  </si>
  <si>
    <t xml:space="preserve">10.       Excludes tree stands in agricultural production systems, such as fruit tree plantations, oil palm plantations, olive orchards and agroforestry systems when crops are grown under tree cover.  Note: Some agroforestry systems such as the “Taungya” system where crops are grown only during the first years of the forest rotation should be classified as forest. </t>
  </si>
  <si>
    <t>1.     Includes temporarily unstocked forest areas.</t>
  </si>
  <si>
    <t>All land that is not classified as "Forest" or "Other wooded land".</t>
  </si>
  <si>
    <t xml:space="preserve">7.         Excludes scattered trees with a canopy cover less than 10 percent, small groups of trees covering less than 0.5 hectares and tree lines less than 20 meters wide. </t>
  </si>
  <si>
    <r>
      <t>(</t>
    </r>
    <r>
      <rPr>
        <i/>
        <u/>
        <sz val="10"/>
        <rFont val="Arial"/>
        <family val="2"/>
        <charset val="204"/>
      </rPr>
      <t>Source</t>
    </r>
    <r>
      <rPr>
        <sz val="10"/>
        <rFont val="Arial"/>
      </rPr>
      <t>: FRA 2015, Working paper 180, page 12)</t>
    </r>
  </si>
  <si>
    <r>
      <t>(</t>
    </r>
    <r>
      <rPr>
        <i/>
        <u/>
        <sz val="10"/>
        <rFont val="Arial"/>
        <family val="2"/>
        <charset val="204"/>
      </rPr>
      <t>Source</t>
    </r>
    <r>
      <rPr>
        <sz val="10"/>
        <rFont val="Arial"/>
      </rPr>
      <t>: FRA 2015, Working paper 180, page 12, modified)</t>
    </r>
  </si>
  <si>
    <r>
      <t>3.       Excludes woodfuel which is produced as a by-product or residual matter from industrial processing of roundwood.</t>
    </r>
    <r>
      <rPr>
        <sz val="10"/>
        <rFont val="Arial"/>
      </rPr>
      <t xml:space="preserve"> </t>
    </r>
  </si>
  <si>
    <r>
      <t>(</t>
    </r>
    <r>
      <rPr>
        <i/>
        <u/>
        <sz val="10"/>
        <rFont val="Arial"/>
        <family val="2"/>
        <charset val="204"/>
      </rPr>
      <t>Source</t>
    </r>
    <r>
      <rPr>
        <sz val="10"/>
        <rFont val="Arial"/>
      </rPr>
      <t>: FRA 2015, Working paper 180, page 13)</t>
    </r>
  </si>
  <si>
    <t>Afforestation (Sub-category)</t>
  </si>
  <si>
    <t>1. If the species occurs naturally within the country borders it is considered native for the entire country. 
2. Naturally regenerated forest of introduced tree species should be considered as “introduced” up to 250 years from the date of original introduction. Beyond 250 years, the species can be considered naturalized.</t>
  </si>
  <si>
    <t>1. Specifically includes: short rotation plantation for wood, fibre and energy.</t>
  </si>
  <si>
    <t>2. Specifically excludes: forest planted for protection or ecosystem restoration.</t>
  </si>
  <si>
    <t>3. Specifically excludes: Forest established through planting or seeding which at stand maturity resembles or will resemble naturally regenerating forest.</t>
  </si>
  <si>
    <t xml:space="preserve">1. Includes both pristine and managed forests that meet the definition. </t>
  </si>
  <si>
    <t>2. Includes forests where indigenous peoples engage in traditional forest stewardship activities that meet the definition.</t>
  </si>
  <si>
    <t>3. Includes forest with visible signs of abiotic damages (such as storm, snow, drought, fire) and biotic damages (such as insects, pests and diseases).</t>
  </si>
  <si>
    <t>4. Excludes forests where hunting, poaching, trapping or gathering have caused significant native species loss or disturbance to ecological processes.</t>
  </si>
  <si>
    <t>Naturally regenerated forest of native tree species, where there are no clearly visible indications of human activities and the ecological processes are not significantly disturbed.</t>
  </si>
  <si>
    <t>Harvested wood products (HWP) according to the IPCC good practice guidance (2003) include wood and paper products.  It does not include carbon in harvested trees that are left at harvest sites.  Methodologies and good practice for the estimating and reporting of emissions and removals from HWP can be found in Appendix 3a.1 in the IPCC good practice guidance for LULUCF (2003).</t>
  </si>
  <si>
    <t>Carbon stock in harvested wood products (HWP)</t>
  </si>
  <si>
    <t>Indicator 4.10</t>
  </si>
  <si>
    <t>Species dependent exlusivelly on forest habitats during their lives that are listed at http://www.ebcc.info/index.php?ID=612 or (for sub-regions) at http://www.ebcc.info/index.php?ID=632.</t>
  </si>
  <si>
    <t>5. Some key characteristics of primary forests are:
-they show natural forest dynamics, such as natural tree species composition, occurrence of dead wood, natural age structure and natural regeneration processes; 
-the area is large enough to maintain its natural ecological processes; 
-there has been no known significant human intervention or the last significant human intervention was long enough ago to have allowed the natural species composition and processes to have become re-established.</t>
  </si>
  <si>
    <t>Summary Table for Updated Pan-European Indicators for SFM - quantitative  indicators</t>
  </si>
  <si>
    <t>C4.1: Annual change in extent of forest and other wooded land, 1990 - 2020</t>
  </si>
  <si>
    <t>2015-2020</t>
  </si>
  <si>
    <t>C4.2: Annual change in growing stock, 1990 - 2020</t>
  </si>
  <si>
    <t>2015- 2020</t>
  </si>
  <si>
    <t>C4.3: Annual change in ownership of forest holdings, 1990 - 2015</t>
  </si>
  <si>
    <t>5.1</t>
  </si>
  <si>
    <t>5.      Data sources: reference area for reporting is “Total FOWL”, not further divided into sub-classes “Forest” and “Other wooded land”. If data are available for sub-class “Forest” only, please report on this sub-class and provide note under “Country comments”. If data are available only for certain forest areas or ownership classes (e.g. state forests), but not for others, data should be reported for these areas or classes, which should be specified in “Country comments”.</t>
  </si>
  <si>
    <t>TJ</t>
  </si>
  <si>
    <t>Minimum size of forest holding reported (ha):</t>
  </si>
  <si>
    <t>Pan-European indicator 6.7: Consumption per head of wood and products derived from wood</t>
  </si>
  <si>
    <t>Rationale:</t>
  </si>
  <si>
    <t>Pan-European indicator 2.2: Chemical soil properties (pH, CEC, C/N, organic C, base saturation) on forest and other wooded land related to soil acidity and eutrophication, classified by main soil types</t>
  </si>
  <si>
    <t>Pan-European indicator 2.3: Defoliation of one or more main tree species on forest and other wooded land in each of the defoliation classes</t>
  </si>
  <si>
    <t>Pan-European indicator 4.6: Area managed for conservation and utilisation of forest tree genetic resources (in situ and ex situ gene conservation) and area managed for seed production</t>
  </si>
  <si>
    <t>Pan-European indicator 4.7: Area of continuous forest and of patches of forest separated by non-forest lands</t>
  </si>
  <si>
    <t>Pan-European indicator 4.10: Occurrence of common breeding bird species related to forest ecosystems</t>
  </si>
  <si>
    <r>
      <t>Forest bird species present in the European and regional list (</t>
    </r>
    <r>
      <rPr>
        <sz val="10"/>
        <color indexed="48"/>
        <rFont val="Arial"/>
        <family val="2"/>
        <charset val="204"/>
      </rPr>
      <t>http://foresteurope.org/13535-2/</t>
    </r>
    <r>
      <rPr>
        <sz val="10"/>
        <rFont val="Arial"/>
      </rPr>
      <t>). Please describe proposed updates, if any, or a national list.</t>
    </r>
  </si>
  <si>
    <r>
      <t>Reliability of the data and calculation of the index (</t>
    </r>
    <r>
      <rPr>
        <sz val="10"/>
        <color indexed="48"/>
        <rFont val="Arial"/>
        <family val="2"/>
        <charset val="204"/>
      </rPr>
      <t>http://www.ebcc.info/index.php?ID=634</t>
    </r>
    <r>
      <rPr>
        <sz val="10"/>
        <rFont val="Arial"/>
      </rPr>
      <t>)</t>
    </r>
  </si>
  <si>
    <t>Pan-European indicator 6.8: Imports and exports of wood and products derived from wood</t>
  </si>
  <si>
    <t>1000 metric 
tonnes dry matter</t>
  </si>
  <si>
    <t>Volume
(1000 m³ u.b.)</t>
  </si>
  <si>
    <t>Value
(1000 national currency)</t>
  </si>
  <si>
    <t>Million national currency</t>
  </si>
  <si>
    <t>Gross fixed capital formation (million national currency)</t>
  </si>
  <si>
    <t>Table 6.4a: Total gross fixed capital formation in forests and forestry</t>
  </si>
  <si>
    <t>Table 6.4b: Total fixed capital consumption in forests and forestry</t>
  </si>
  <si>
    <t>Table 6.4c: Total capital transfers in forests and forestry</t>
  </si>
  <si>
    <t>Table 6.5a: Employment by gender and age</t>
  </si>
  <si>
    <t>1000 persons</t>
  </si>
  <si>
    <t>Table 6.5b: Employment by education and job characteristics</t>
  </si>
  <si>
    <t>RecreationFacilitiesCategories</t>
  </si>
  <si>
    <t>2 Camping sites</t>
  </si>
  <si>
    <t>3 Overnight shelters</t>
  </si>
  <si>
    <t>4 Picnic sites</t>
  </si>
  <si>
    <t>5 Nature schools</t>
  </si>
  <si>
    <t>8 Cableways and lifts</t>
  </si>
  <si>
    <t>9 Parking lots</t>
  </si>
  <si>
    <t>10 Other facilities</t>
  </si>
  <si>
    <t>1 Accommodation facilities</t>
  </si>
  <si>
    <t>6 Sites for nature studying</t>
  </si>
  <si>
    <t>7 Bird and wildlife watching localities</t>
  </si>
  <si>
    <t>Bird and wildlife watching localities</t>
  </si>
  <si>
    <t>Facility category</t>
  </si>
  <si>
    <r>
      <rPr>
        <sz val="10"/>
        <rFont val="Arial"/>
      </rPr>
      <t>... of which designated for hiking, biking, cross country skiing, etc.</t>
    </r>
  </si>
  <si>
    <r>
      <t xml:space="preserve">Table 6.10d Other recreation facilities - pilot reporting </t>
    </r>
    <r>
      <rPr>
        <sz val="10"/>
        <rFont val="Arial"/>
      </rPr>
      <t>(2015)</t>
    </r>
  </si>
  <si>
    <r>
      <rPr>
        <vertAlign val="superscript"/>
        <sz val="10"/>
        <rFont val="Arial"/>
        <family val="2"/>
      </rPr>
      <t>1</t>
    </r>
    <r>
      <rPr>
        <sz val="10"/>
        <rFont val="Arial"/>
      </rPr>
      <t xml:space="preserve"> Area with soils degraded to a degree that severely hampers re-establishment of the stocking</t>
    </r>
  </si>
  <si>
    <t>All roundwood felled or otherwise harvested and removed. It comprises all wood obtained from removals, i.e. the quantities removed from forests and from trees outside the forest, including wood recovered from natural, felling and logging losses during the period, calendar year or forest year. It includes all wood removed with or without bark, including wood removed in its round form, or split, roughly squared or in other form (e.g. branches, roots, stumps and burls (where these are harvested) and wood that is roughly shaped or pointed. It is an aggregate comprising wood fuel (including wood for charcoal) and industrial roundwood (wood in the rough).  It is reported in cubic metres solid volume underbark (i.e. excluding bark).</t>
  </si>
  <si>
    <t>  “Gross fixed capital formation” is defined as part of the national accounts system, and reflects trends in investment. It is defined as resident producers´ acquisitions less disposals of fixed assets during the accounting period plus certain additions to the value of non-produced assets (such as improvements in the quality or productivity of land) realised by the productive activity of producer or institutional units. Fixed assets are produced assets used in the production for more than one year. For this purpose gross fixed capital formation include: investments in accordance with the national tax laws (construction and maintenance of forest roads, buildings; investments to equipment, tools, vehicles, machinery and technologies and other investments e.g. IT and/or intangible investments etc.). Gross fixed capital formation is valued at purchasers´ prices, including installation charges and other costs of ownership transfer. “Gross fixed capital formation” is reported within three subcategories: “Gross fixed capital formation in planting of trees to provide regular income”, “Gross fixed capital formation in equipment and buildings” and “Other gross fixed capital formation”.</t>
  </si>
  <si>
    <r>
      <t>Source</t>
    </r>
    <r>
      <rPr>
        <sz val="10"/>
        <rFont val="Arial"/>
      </rPr>
      <t>: http://www.unece.org/fileadmin/DAM/timber/wood_energy/jwee-2011-eng.xlsx and http://www.unece.org/fileadmin/DAM/timber/wood_energy/JWEE2011manual.pdf )</t>
    </r>
  </si>
  <si>
    <t>Wood that has been reduced to small pieces and is suitable for pulping, for particle board and/or fibreboard production, for use as a fuel, or for other purposes. It excludes wood chips made directly in the forest from roundwood (i.e. already counted as pulpwood, round and split). It is reported in cubic metres solid volume excluding bark.</t>
  </si>
  <si>
    <r>
      <rPr>
        <sz val="10"/>
        <rFont val="Arial"/>
      </rPr>
      <t xml:space="preserve">3. </t>
    </r>
    <r>
      <rPr>
        <i/>
        <sz val="10"/>
        <rFont val="Arial"/>
        <family val="2"/>
        <charset val="204"/>
      </rPr>
      <t>Reference years:</t>
    </r>
    <r>
      <rPr>
        <sz val="10"/>
        <rFont val="Arial"/>
      </rPr>
      <t xml:space="preserve"> The figures for the reporting years refer to the situation in a reference year, a “central year” (1990, 2000, 2005, 2010, 2015, 2020) noted in the Table, or in a nearest year for which data is available.</t>
    </r>
  </si>
  <si>
    <r>
      <t>6.</t>
    </r>
    <r>
      <rPr>
        <sz val="7"/>
        <rFont val="Arial"/>
        <family val="2"/>
        <charset val="204"/>
      </rPr>
      <t> </t>
    </r>
    <r>
      <rPr>
        <sz val="10"/>
        <rFont val="Arial"/>
      </rPr>
      <t>The assessment of “</t>
    </r>
    <r>
      <rPr>
        <i/>
        <sz val="10"/>
        <rFont val="Arial"/>
        <family val="2"/>
        <charset val="204"/>
      </rPr>
      <t>Total removals</t>
    </r>
    <r>
      <rPr>
        <sz val="10"/>
        <rFont val="Arial"/>
      </rPr>
      <t>” should also include wood that is removed for subsistence use with the value calculated on the basis of local roadside prices.</t>
    </r>
  </si>
  <si>
    <r>
      <t>8.</t>
    </r>
    <r>
      <rPr>
        <sz val="7"/>
        <rFont val="Arial"/>
        <family val="2"/>
        <charset val="204"/>
      </rPr>
      <t> </t>
    </r>
    <r>
      <rPr>
        <sz val="10"/>
        <rFont val="Arial"/>
      </rPr>
      <t>Reference area for reporting is “</t>
    </r>
    <r>
      <rPr>
        <i/>
        <sz val="10"/>
        <rFont val="Arial"/>
        <family val="2"/>
        <charset val="204"/>
      </rPr>
      <t>Total forest and other wooded land</t>
    </r>
    <r>
      <rPr>
        <sz val="10"/>
        <rFont val="Arial"/>
      </rPr>
      <t>”, not further divided into sub-classes. If data is available for a sub-class “</t>
    </r>
    <r>
      <rPr>
        <i/>
        <sz val="10"/>
        <rFont val="Arial"/>
        <family val="2"/>
        <charset val="204"/>
      </rPr>
      <t>Forest</t>
    </r>
    <r>
      <rPr>
        <sz val="10"/>
        <rFont val="Arial"/>
      </rPr>
      <t>” only, please report on this sub-class with explicit reference to “</t>
    </r>
    <r>
      <rPr>
        <i/>
        <sz val="10"/>
        <rFont val="Arial"/>
        <family val="2"/>
        <charset val="204"/>
      </rPr>
      <t>Forest</t>
    </r>
    <r>
      <rPr>
        <sz val="10"/>
        <rFont val="Arial"/>
      </rPr>
      <t>” and provide a note under  “</t>
    </r>
    <r>
      <rPr>
        <i/>
        <sz val="10"/>
        <rFont val="Arial"/>
        <family val="2"/>
        <charset val="204"/>
      </rPr>
      <t>Country comments</t>
    </r>
    <r>
      <rPr>
        <sz val="10"/>
        <rFont val="Arial"/>
      </rPr>
      <t>”. If data is available for certain forest areas or ownership classes (e.g. state forests), but not for others, data should be reported with explicit indication of area (ha) and/or reference to the ownership class.</t>
    </r>
  </si>
  <si>
    <r>
      <t>12.</t>
    </r>
    <r>
      <rPr>
        <sz val="7"/>
        <rFont val="Arial"/>
        <family val="2"/>
        <charset val="204"/>
      </rPr>
      <t> </t>
    </r>
    <r>
      <rPr>
        <sz val="10"/>
        <rFont val="Arial"/>
      </rPr>
      <t>“</t>
    </r>
    <r>
      <rPr>
        <i/>
        <sz val="10"/>
        <rFont val="Arial"/>
        <family val="2"/>
        <charset val="204"/>
      </rPr>
      <t>Other plant products</t>
    </r>
    <r>
      <rPr>
        <sz val="10"/>
        <rFont val="Arial"/>
      </rPr>
      <t>” includes other products collected from forest and other wooded land, such as fodder, reproductive material (e.g. seeds, parts of plants) or other plant-based raw material for food and beverages. Note that grazing in the forest should be excluded. Please specify further categories if necessary.</t>
    </r>
  </si>
  <si>
    <r>
      <t>6.</t>
    </r>
    <r>
      <rPr>
        <sz val="7"/>
        <rFont val="Arial"/>
        <family val="2"/>
        <charset val="204"/>
      </rPr>
      <t> </t>
    </r>
    <r>
      <rPr>
        <sz val="10"/>
        <rFont val="Arial"/>
      </rPr>
      <t>Marketed services reported should be forest-dependent or mainly forest-related, but are not necessarily to be marketed by forest owners (e.g. eco-tourism). Forest-related means that forests constitute an essential element of the service marketed. Please provide information on types of services included in the different classes under “</t>
    </r>
    <r>
      <rPr>
        <i/>
        <sz val="10"/>
        <rFont val="Arial"/>
        <family val="2"/>
        <charset val="204"/>
      </rPr>
      <t>Country comments</t>
    </r>
    <r>
      <rPr>
        <sz val="10"/>
        <rFont val="Arial"/>
      </rPr>
      <t>”, and report in appropriate sub-classes if possible. Note that only marketed services involving some kind of financial transaction should be included, and not hypothetical values of services that are currently free of cost to users/consumers.</t>
    </r>
  </si>
  <si>
    <r>
      <t>10.</t>
    </r>
    <r>
      <rPr>
        <sz val="7"/>
        <rFont val="Arial"/>
        <family val="2"/>
        <charset val="204"/>
      </rPr>
      <t xml:space="preserve">    </t>
    </r>
    <r>
      <rPr>
        <sz val="10"/>
        <rFont val="Arial"/>
      </rPr>
      <t>In case of those forms of regeneration, where assessment of regenerated area is unfeasible  (some partial or selective final fellings) please report the area that corresponds to the share (volume, basal area or crown cover) of felled trees in the regenerated stand. Please explain in comments.</t>
    </r>
  </si>
  <si>
    <r>
      <t>5.</t>
    </r>
    <r>
      <rPr>
        <sz val="7"/>
        <rFont val="Arial"/>
        <family val="2"/>
        <charset val="204"/>
      </rPr>
      <t xml:space="preserve">       </t>
    </r>
    <r>
      <rPr>
        <sz val="10"/>
        <rFont val="Arial"/>
      </rPr>
      <t>The recommended minimum size of standing and lying dead trees reported under this indicator should be: 
a. Standing deadwood equal or bigger than 10 cm of d.b.h.; 
b. Lying deadwood: equal or bigger than 10 cm of diameter  measured 1.0 m from the thicker end of a piece of lying deadwood; equal or longer than 1.0 m of  lying dead trees.</t>
    </r>
  </si>
  <si>
    <r>
      <t>3.</t>
    </r>
    <r>
      <rPr>
        <sz val="7"/>
        <rFont val="Arial"/>
        <family val="2"/>
        <charset val="204"/>
      </rPr>
      <t xml:space="preserve">       </t>
    </r>
    <r>
      <rPr>
        <i/>
        <sz val="10"/>
        <rFont val="Arial"/>
        <family val="2"/>
        <charset val="204"/>
      </rPr>
      <t>Reference years: In order to obtain more reliable data, average values from three years have been calculated for pre-filling:</t>
    </r>
  </si>
  <si>
    <t>Short description of the recording / assessment system for the fatal and non-fatal occupational accidents in forestry</t>
  </si>
  <si>
    <t>Primary degraded by</t>
  </si>
  <si>
    <t>Primarily degraded by</t>
  </si>
  <si>
    <t>Protective forests - MCPFE Class 3 (1000 ha)</t>
  </si>
  <si>
    <t>Protective forests</t>
  </si>
  <si>
    <t>Forests where there are no environmental, social or economic restrictions that could have a signiﬁcant impact on the current or potential supply of wood. These restrictions could be based on legal acts, managerial owners' decisions or other reasons.</t>
  </si>
  <si>
    <t>1.         Environmental restrictions should consider: protected areas, protected habitats or species, and also those protective forests meeting the above requirements. Age or diameter class restriction should not be taken into account (except in the case of protected ancient forest).</t>
  </si>
  <si>
    <t>2.         Social restrictions include restrictions to protect aesthetic, historical, cultural, spiritual, or recreational values as well as areas where the owner has made the decision to cease wood harvesting in order to focus on other goods and services (e.g. leisure, landscape, aesthetic value).</t>
  </si>
  <si>
    <t>3.         The economic restrictions are considered as those affecting the economic value of wood utilisation (proﬁtability). These includes: accessibility, slope and soil condition. Short-term market ﬂuctuations should not be considered.</t>
  </si>
  <si>
    <t>4.         A signiﬁcant impact occurs when harvesting is totally prohibited or when restrictions severely limit the feasibility of cuttings for commercial purposes.</t>
  </si>
  <si>
    <t>5.         When restrictions do not severely limit commercial utilisation of wood in an area, it should be considered available for wood supply even if current harvesting is for auto-consumption or no harvest at all is taking place. Conversely, when restrictions limit the feasibility of commercial wood utilisation, even if there is occasional cuttings for auto-consumption or other small-scale interventions of a non-commercial nature, the forest should be considered as FNAWS.</t>
  </si>
  <si>
    <t>6.         Regarding the assessment of availability for wood supply, the following recommendations were proposed for reporting: (i) the three different categories should be accounted for separately if possible (environmental, social, and economic); (ii) restrictions considered for each category should be detailed if possible (e.g. protected areas, protected species).</t>
  </si>
  <si>
    <t>(Source: I. Alberdi et al. / Forest Policy and Economics 70 (2016) 20–29, based on TBFRA 2000, modified MCPFE 2003)</t>
  </si>
  <si>
    <t>Productive forests designated to protect (key) habitats, species or other natural values</t>
  </si>
  <si>
    <t>Total volume
(1 000 m³)</t>
  </si>
  <si>
    <t>Harvested wood products</t>
  </si>
  <si>
    <t>Table 4.3b: Naturalness by subclasses</t>
  </si>
  <si>
    <r>
      <t>(</t>
    </r>
    <r>
      <rPr>
        <i/>
        <u/>
        <sz val="10"/>
        <rFont val="Arial"/>
        <family val="2"/>
        <charset val="204"/>
      </rPr>
      <t>Source</t>
    </r>
    <r>
      <rPr>
        <sz val="10"/>
        <rFont val="Arial"/>
      </rPr>
      <t>: FRA 2020)</t>
    </r>
  </si>
  <si>
    <t>1.     For the purpose of reporting to FRA, the “Other land” is calculated by subtracting the area of forest and other wooded land from the total land area (as maintained by FAOSTAT).</t>
  </si>
  <si>
    <t xml:space="preserve">3.       Includes all areas classified under the sub-category “Other land with tree cover”. </t>
  </si>
  <si>
    <t>Land classified as “other land”, spanning more than 0.5 hectares with a canopy cover of more than 10 percent of trees able to reach a height of 5 meters at maturity.</t>
  </si>
  <si>
    <t>1.          Land use is the key criteria for distinguishing between forest and other land with tree cover.</t>
  </si>
  <si>
    <t>4.         Includes tree stands in agricultural production systems, such as fruit tree plantations/orchards. In these cases the height threshold can be lower than 5 meters.</t>
  </si>
  <si>
    <t>5.         Includes agroforestry systems when crops are grown under tree cover and tree plantations established mainly for other purposes than wood, such as oil palm plantations.</t>
  </si>
  <si>
    <t>6.          The different sub-categories of “other land with tree cover” are exclusive and area reported under one sub-category should not be reported for any other sub-categories.</t>
  </si>
  <si>
    <t>2.       Includes laying living trees.</t>
  </si>
  <si>
    <r>
      <t xml:space="preserve">3.       Excludes </t>
    </r>
    <r>
      <rPr>
        <sz val="10"/>
        <rFont val="Arial"/>
      </rPr>
      <t>branches, twigs, foliage, flowers, seeds, and roots.</t>
    </r>
  </si>
  <si>
    <t>Carbon in all non-living woody biomass not contained in the litter, either standing, lying on the ground, or in the soil. Dead wood includes wood lying on the surface, dead roots, and stumps larger than or equal to 10 cm in diameter or any other diameter.</t>
  </si>
  <si>
    <r>
      <t xml:space="preserve">1.       </t>
    </r>
    <r>
      <rPr>
        <sz val="10"/>
        <color indexed="8"/>
        <rFont val="Arial"/>
        <family val="2"/>
        <charset val="204"/>
      </rPr>
      <t>The country may use another threshold value</t>
    </r>
    <r>
      <rPr>
        <sz val="10"/>
        <color indexed="8"/>
        <rFont val="Arial"/>
        <family val="2"/>
        <charset val="204"/>
      </rPr>
      <t>, but in such a case the threshold value used must be documented.</t>
    </r>
  </si>
  <si>
    <r>
      <t>(</t>
    </r>
    <r>
      <rPr>
        <i/>
        <u/>
        <sz val="10"/>
        <rFont val="Arial"/>
        <family val="2"/>
        <charset val="204"/>
      </rPr>
      <t>Source:</t>
    </r>
    <r>
      <rPr>
        <sz val="10"/>
        <rFont val="Arial"/>
      </rPr>
      <t xml:space="preserve"> IPCC 2003)</t>
    </r>
  </si>
  <si>
    <t>Organic carbon in mineral and organic soils (including peat) to a soil a specified depth chosen by the country and applied consistently through the time series.</t>
  </si>
  <si>
    <t>Value of non wood forest products</t>
  </si>
  <si>
    <t>For the purpose of reporting on this variable, value is defined as the commercial market value at the forest gate.</t>
  </si>
  <si>
    <t>2.         Commercial value refers to actual market value and potential value of both marketed and non-marketed products.</t>
  </si>
  <si>
    <t>Expansion of forest on land that, until then, was under a different land use, implies a transformation of land use from non-forest to forest.</t>
  </si>
  <si>
    <t xml:space="preserve">Establishment of forest through planting and/or deliberate seeding on land that, until then, was under a different land use, implies a transformation of land use form non-forest to forest. </t>
  </si>
  <si>
    <r>
      <t>(</t>
    </r>
    <r>
      <rPr>
        <i/>
        <u/>
        <sz val="10"/>
        <rFont val="Arial"/>
        <family val="2"/>
        <charset val="204"/>
      </rPr>
      <t>Source</t>
    </r>
    <r>
      <rPr>
        <sz val="10"/>
        <rFont val="Arial"/>
      </rPr>
      <t>: FRA 2020, Reforestation)</t>
    </r>
  </si>
  <si>
    <r>
      <t>(</t>
    </r>
    <r>
      <rPr>
        <i/>
        <u/>
        <sz val="10"/>
        <rFont val="Arial"/>
        <family val="2"/>
        <charset val="204"/>
      </rPr>
      <t>Source</t>
    </r>
    <r>
      <rPr>
        <sz val="10"/>
        <rFont val="Arial"/>
      </rPr>
      <t>: FRA 2020, Primary forest)</t>
    </r>
  </si>
  <si>
    <t>Planted Forest that is intensively managed and meets ALL the following criteria at planting and stand maturity: one or two species, even age class, and regular spacing.</t>
  </si>
  <si>
    <r>
      <t>(</t>
    </r>
    <r>
      <rPr>
        <i/>
        <u/>
        <sz val="10"/>
        <rFont val="Arial"/>
        <family val="2"/>
        <charset val="204"/>
      </rPr>
      <t>Source</t>
    </r>
    <r>
      <rPr>
        <sz val="10"/>
        <rFont val="Arial"/>
      </rPr>
      <t>: FRA 2020, Plantation forest)</t>
    </r>
  </si>
  <si>
    <t>A tree species occurring outside its natural range (past or present) and dispersal potential (i.e. outside the range it occupies naturally or could occupy without direct or indirect introduction or care by humans).</t>
  </si>
  <si>
    <t>Indicators 4.9, 5.1</t>
  </si>
  <si>
    <r>
      <t>The area in category “</t>
    </r>
    <r>
      <rPr>
        <i/>
        <sz val="10"/>
        <rFont val="Arial"/>
        <family val="2"/>
        <charset val="204"/>
      </rPr>
      <t>Area available for the public recreation</t>
    </r>
    <r>
      <rPr>
        <sz val="10"/>
        <rFont val="Arial"/>
      </rPr>
      <t>” comprises area with a legal right of access, as well as areas with no formal legal right, but with customary rights or other de-facto forms of access available to the public. Areas to be excluded are those where access is legally forbidden, and areas with no formal legal right that are also not accessible in practice.</t>
    </r>
  </si>
  <si>
    <t>Expansion of forest through natural succession on land that, until then, was under another land use, implies a transformation of land use form non-forest to forest (e.g. forest succession on land previously used for agriculture).</t>
  </si>
  <si>
    <r>
      <rPr>
        <sz val="10"/>
        <rFont val="Arial"/>
      </rPr>
      <t xml:space="preserve">3. </t>
    </r>
    <r>
      <rPr>
        <i/>
        <sz val="10"/>
        <rFont val="Arial"/>
        <family val="2"/>
        <charset val="204"/>
      </rPr>
      <t>Reference years:</t>
    </r>
    <r>
      <rPr>
        <sz val="10"/>
        <rFont val="Arial"/>
      </rPr>
      <t xml:space="preserve"> The figures for the reporting years refer to the situation in a reference year, a “central year” (1990, 2000, 2005, 2010, 2015, 2020) noted in the Table, or in a nearest year for which data is available. In addition to figures collected in regular intervals, countries may provide also the most recent information from 2017 in respective column (e.g. in Table 1.1b).</t>
    </r>
  </si>
  <si>
    <t>Pan-European indicator 1.4: Carbon stock and carbon stock changes in forest biomass, forest soils and in harvested wood products.</t>
  </si>
  <si>
    <t>Indicator 2.1: Deposition and concentration of air pollutants</t>
  </si>
  <si>
    <t>Pan-European indicator 2.1: Deposition and concentration of air pollutants on forest and other wooded land</t>
  </si>
  <si>
    <t>Reporting Form 2.5: Forest land degradation (Pilot study survey)</t>
  </si>
  <si>
    <r>
      <t>3.</t>
    </r>
    <r>
      <rPr>
        <sz val="7"/>
        <rFont val="Arial"/>
        <family val="2"/>
        <charset val="204"/>
      </rPr>
      <t> </t>
    </r>
    <r>
      <rPr>
        <i/>
        <sz val="10"/>
        <rFont val="Arial"/>
        <family val="2"/>
        <charset val="204"/>
      </rPr>
      <t>Reference years:</t>
    </r>
    <r>
      <rPr>
        <sz val="10"/>
        <rFont val="Arial"/>
      </rPr>
      <t xml:space="preserve"> The figures for the reporting years refer to the average for the 5-year periods 1988-1992, 1998-2002, 2003-2007, 2008-2012 and 2013-2017 respectively, not to the data for the “central year” (1990, 2000, 2005, 2010, 2015) noted in the Table.</t>
    </r>
  </si>
  <si>
    <t>Pan-European indicator 3.2: Quantity and market value of roundwood</t>
  </si>
  <si>
    <t>Market Value
(1000  national currency)</t>
  </si>
  <si>
    <r>
      <t>7.</t>
    </r>
    <r>
      <rPr>
        <sz val="7"/>
        <rFont val="Arial"/>
        <family val="2"/>
        <charset val="204"/>
      </rPr>
      <t> </t>
    </r>
    <r>
      <rPr>
        <sz val="10"/>
        <rFont val="Arial"/>
      </rPr>
      <t>The value reported should be the market value at the site of removal. If possible, felled (roadside) values should be reported. If a different basis is used (e.g. standing sales value), values should be converted to felled (roadside). In case where values are obtained from a point further down the production chain, transport costs and possible handling and/or processing costs should be discounted. Values and conversion factors used in the calculation should be provided in the comments.</t>
    </r>
  </si>
  <si>
    <r>
      <t>Pan-European indicator 3.3: Quantity and market value</t>
    </r>
    <r>
      <rPr>
        <strike/>
        <sz val="10"/>
        <rFont val="Arial"/>
        <family val="2"/>
      </rPr>
      <t xml:space="preserve"> </t>
    </r>
    <r>
      <rPr>
        <sz val="10"/>
        <rFont val="Arial"/>
      </rPr>
      <t>of</t>
    </r>
    <r>
      <rPr>
        <strike/>
        <sz val="10"/>
        <rFont val="Arial"/>
        <family val="2"/>
      </rPr>
      <t xml:space="preserve"> </t>
    </r>
    <r>
      <rPr>
        <sz val="10"/>
        <rFont val="Arial"/>
      </rPr>
      <t>non-wood goods from forest and other wooded land.</t>
    </r>
  </si>
  <si>
    <t>Related SoEF definitions: Non-wood goods, Market value.</t>
  </si>
  <si>
    <t>Table 3.3: Non-wood goods (2015)</t>
  </si>
  <si>
    <t>Table 3.4: Marketed Services (2015)</t>
  </si>
  <si>
    <r>
      <t xml:space="preserve">8. </t>
    </r>
    <r>
      <rPr>
        <u/>
        <sz val="10"/>
        <rFont val="Arial"/>
        <family val="2"/>
        <charset val="204"/>
      </rPr>
      <t>Marketed ecological services</t>
    </r>
    <r>
      <rPr>
        <sz val="10"/>
        <rFont val="Arial"/>
      </rPr>
      <t xml:space="preserve"> include those related to indicators 5.1 (protection of soil, water and other ecosystem functions as well as infrastructure and managed natural resources) on a voluntary contractual basis with compensation or other payments from private or public bodies.</t>
    </r>
  </si>
  <si>
    <t>Table 4.2a Total forest area by expansion and regeneration type</t>
  </si>
  <si>
    <r>
      <t>8.</t>
    </r>
    <r>
      <rPr>
        <sz val="7"/>
        <rFont val="Arial"/>
        <family val="2"/>
        <charset val="204"/>
      </rPr>
      <t xml:space="preserve">       </t>
    </r>
    <r>
      <rPr>
        <i/>
        <sz val="10"/>
        <rFont val="Arial"/>
        <family val="2"/>
        <charset val="204"/>
      </rPr>
      <t>Reference years:</t>
    </r>
    <r>
      <rPr>
        <sz val="10"/>
        <rFont val="Arial"/>
      </rPr>
      <t xml:space="preserve"> The figures for the reporting years refer to the average for the 5-year periods 1988-1992, 1998-2002, 2003-2007, 2008-2012 and 2013-2017 respectively, not to the data for the “central year” (1990, 2000, 2005, 2010, 2015) noted in the Table.</t>
    </r>
  </si>
  <si>
    <t>Pan-European indicator 4.5: Volume of standing deadwood and of lying deadwood on forest and other wooded land.</t>
  </si>
  <si>
    <t>Indicator 4.7: Forest fragmentation (Pilot study survey)</t>
  </si>
  <si>
    <r>
      <t>2.</t>
    </r>
    <r>
      <rPr>
        <sz val="7"/>
        <rFont val="Arial"/>
        <family val="2"/>
        <charset val="204"/>
      </rPr>
      <t xml:space="preserve">       </t>
    </r>
    <r>
      <rPr>
        <i/>
        <sz val="10"/>
        <rFont val="Arial"/>
        <family val="2"/>
        <charset val="204"/>
      </rPr>
      <t xml:space="preserve">Prefilling: </t>
    </r>
    <r>
      <rPr>
        <sz val="10"/>
        <rFont val="Arial"/>
      </rPr>
      <t>This table has been prefilled; however, using the data reported for the “</t>
    </r>
    <r>
      <rPr>
        <i/>
        <sz val="10"/>
        <rFont val="Arial"/>
        <family val="2"/>
        <charset val="204"/>
      </rPr>
      <t>State of Europe’s Forests 2015” (http://foresteurope.org/state-europes-forests-2015-report/ and http://w3.unece.org/PXWeb/en)</t>
    </r>
    <r>
      <rPr>
        <sz val="9"/>
        <rFont val="Arial"/>
        <family val="2"/>
        <charset val="204"/>
      </rPr>
      <t xml:space="preserve"> </t>
    </r>
    <r>
      <rPr>
        <sz val="10"/>
        <rFont val="Arial"/>
      </rPr>
      <t>as the basis, please determine status of protection of the areas reported in the different protection classes in your country for the years 1990, 2000, 2005, 2010 and 2015 as far as possible. Document the process for further reference and use “</t>
    </r>
    <r>
      <rPr>
        <i/>
        <sz val="10"/>
        <rFont val="Arial"/>
        <family val="2"/>
        <charset val="204"/>
      </rPr>
      <t>Country comments</t>
    </r>
    <r>
      <rPr>
        <sz val="10"/>
        <rFont val="Arial"/>
      </rPr>
      <t>” for reporting on major aspects. Please also indicate the reason for changing the figures, if new data will replace previously reported results</t>
    </r>
  </si>
  <si>
    <r>
      <t>5.</t>
    </r>
    <r>
      <rPr>
        <sz val="7"/>
        <rFont val="Arial"/>
        <family val="2"/>
        <charset val="204"/>
      </rPr>
      <t xml:space="preserve">       </t>
    </r>
    <r>
      <rPr>
        <sz val="10"/>
        <rFont val="Arial"/>
      </rPr>
      <t>MCPFE classes: see “</t>
    </r>
    <r>
      <rPr>
        <i/>
        <sz val="10"/>
        <rFont val="Arial"/>
        <family val="2"/>
        <charset val="204"/>
      </rPr>
      <t>Terms and Definitions</t>
    </r>
    <r>
      <rPr>
        <sz val="10"/>
        <rFont val="Arial"/>
      </rPr>
      <t>”, and MCPFE Assessment Guidelines as well as the relevant Explanatory Note (http://www.foresteurope.org/documentos/guidelines/GuidelinesProtectedProtectiveForests.pdf).</t>
    </r>
  </si>
  <si>
    <t>Reporting Form 4.10: Common forest bird species (Pilot study survey)</t>
  </si>
  <si>
    <t>Information for this indicator is provided separately by International Data Provider (IDP) - Pan-European Common Bird Monitoring Scheme and available at http://www.ebcc.info/index.php?ID=632 and http://www.ebcc.info/index.php?ID=634. National feedback regarding the reported data, methodology and trends are welcome under "Country comments"</t>
  </si>
  <si>
    <t>The list and index of common forest bird species</t>
  </si>
  <si>
    <t>Table 5.1: Protective forests – soil, water and other ecosystem functions; infrastructure and managed natural resources</t>
  </si>
  <si>
    <r>
      <t>3.</t>
    </r>
    <r>
      <rPr>
        <sz val="7"/>
        <rFont val="Arial"/>
        <family val="2"/>
        <charset val="204"/>
      </rPr>
      <t xml:space="preserve">       </t>
    </r>
    <r>
      <rPr>
        <i/>
        <sz val="10"/>
        <rFont val="Arial"/>
        <family val="2"/>
        <charset val="204"/>
      </rPr>
      <t xml:space="preserve">Reference years: </t>
    </r>
    <r>
      <rPr>
        <sz val="10"/>
        <rFont val="Arial"/>
      </rPr>
      <t xml:space="preserve">The figures for the reporting years refer to the situation in a reference year, a “central year” (1990, 2000, 2005, 2010 and 2015) noted in the Table, or in a nearest year for which data is available. </t>
    </r>
  </si>
  <si>
    <t>Pan-European indicator 6.4: Total public and private investments in forest and forestry</t>
  </si>
  <si>
    <t>Reporting Form 6.4: Investments in forests and forestry</t>
  </si>
  <si>
    <t>Reporting Form 6.9: Wood energy</t>
  </si>
  <si>
    <r>
      <t>The Questionnaire includes all pan-European quantitative indicators</t>
    </r>
    <r>
      <rPr>
        <vertAlign val="superscript"/>
        <sz val="10"/>
        <rFont val="Arial"/>
        <family val="2"/>
      </rPr>
      <t>1</t>
    </r>
    <r>
      <rPr>
        <sz val="10"/>
        <rFont val="Arial"/>
      </rPr>
      <t xml:space="preserve">, taking into account that data/information on Indicators 2.1, 2.2, 2.3, 3.2, 4.6, 4.7, 4.10, 6.2, 6.3, 6.5, 6.7 and 6.8 will be provided by International Data Providers (EC JRC, ICP Forests, Bioversity International, Pan-European Common Bird Monitoring Scheme, EUROSTAT, UNECE - JFSQ and JWEE). The set of Terms and Definitions supporting the Questionnaire and its Reporting Forms is included. </t>
    </r>
  </si>
  <si>
    <t>The deadline for responses to be submitted by countries using the Reporting Forms is 30 September 2018.  The operative reporting form for this Questionnaire is prepared in web interface/Excel format. The work of National Correspondents will be supported by the UNECE/FAO Forestry and Timber Section, Liaison Unit Bratislava and the group of experts/reviewers of the national questionnaires.</t>
  </si>
  <si>
    <t>The UNECE/FAO/FOREST EUROPE reporting 2020 is carried out along with the global Forest Resources Assessment/Collaborative Forest Resources Questionnaire (FRA/CFRQ) 2020. To ease the work of National Correspondents, all corresponding categories are clearly marked in this Questionnaire and the information about the relevant FRA/CFRQ categories is provided. The  National Correspondents should ensure consistency between the values reported for the corresponding variables. It is also envisaged that the same expert/reviewer will be assisting a country in completing both the global and the regional questionnaires.</t>
  </si>
  <si>
    <t xml:space="preserve">Data/information received directly from International Data Providers, not covered by this Questionnaire,  will be sent to National Correspondents for verification by the end of June 2019 (except the information on Indicators 2.2. 4.7 and 4.10, which will not be reported on a country basis; they will be presented in the publication in the form of maps and/or other graphics). </t>
  </si>
  <si>
    <r>
      <t>National currency</t>
    </r>
    <r>
      <rPr>
        <sz val="10"/>
        <rFont val="Arial"/>
      </rPr>
      <t xml:space="preserve">– All monetary values should be reported in a national currency that was valid in a reporting year. Correspondents are kindly asked to provide information on the currencies used for reporting in individual years in Table A.   </t>
    </r>
  </si>
  <si>
    <r>
      <rPr>
        <vertAlign val="superscript"/>
        <sz val="10"/>
        <rFont val="Arial"/>
        <family val="2"/>
      </rPr>
      <t>1</t>
    </r>
    <r>
      <rPr>
        <sz val="8"/>
        <rFont val="Arial"/>
        <family val="2"/>
        <charset val="204"/>
      </rPr>
      <t xml:space="preserve"> </t>
    </r>
    <r>
      <rPr>
        <b/>
        <i/>
        <sz val="8"/>
        <rFont val="Arial"/>
        <family val="2"/>
        <charset val="204"/>
      </rPr>
      <t>„Updated Pan-European Indicators For Sustainable Forest Management”, as adopted by the FOREST EUROPE Expert Level Meeting, 30 June - 2 July 2015, Madrid, Spain</t>
    </r>
  </si>
  <si>
    <t>Reporting Form 1.4: Forest carbon</t>
  </si>
  <si>
    <t>Approach to delineate between categories:</t>
  </si>
  <si>
    <t>Approach applied to reporting on threatened forest species:</t>
  </si>
  <si>
    <r>
      <t>5.</t>
    </r>
    <r>
      <rPr>
        <sz val="7"/>
        <rFont val="Arial"/>
        <family val="2"/>
        <charset val="204"/>
      </rPr>
      <t xml:space="preserve">       </t>
    </r>
    <r>
      <rPr>
        <sz val="10"/>
        <rFont val="Arial"/>
      </rPr>
      <t>Unknown is a category where ownership is unknown, includes areas where ownership is unclear or disputed.</t>
    </r>
  </si>
  <si>
    <r>
      <t>5.</t>
    </r>
    <r>
      <rPr>
        <sz val="7"/>
        <rFont val="Arial"/>
        <family val="2"/>
        <charset val="204"/>
      </rPr>
      <t xml:space="preserve">       </t>
    </r>
    <r>
      <rPr>
        <sz val="10"/>
        <rFont val="Arial"/>
      </rPr>
      <t>For the estimation of contribution to Gross Domestic Product (GDP), data on Gross Value Added (GVA) should be used. GVA measures the contribution to the economy of each individual producer, industry or sector in the country. (The link between GVA and GDP can be defined as: GVA + taxes on products - subsidies on products = GDP.)</t>
    </r>
  </si>
  <si>
    <r>
      <t>6.</t>
    </r>
    <r>
      <rPr>
        <sz val="7"/>
        <rFont val="Arial"/>
        <family val="2"/>
        <charset val="204"/>
      </rPr>
      <t xml:space="preserve">       </t>
    </r>
    <r>
      <rPr>
        <sz val="10"/>
        <rFont val="Arial"/>
      </rPr>
      <t>The table is prefilled with the Eurostat - National Accounts data. Contacting a statistical officer involved in the national accounts or the statistical correspondent for EFA (European Forest Accounts) in your country for assistance is advisable. The EFA data, if available in your country, can serve as a reference for the category Forestry industry (ISIC/NACE 02).</t>
    </r>
  </si>
  <si>
    <r>
      <t>7.</t>
    </r>
    <r>
      <rPr>
        <sz val="7"/>
        <rFont val="Arial"/>
        <family val="2"/>
        <charset val="204"/>
      </rPr>
      <t xml:space="preserve">       </t>
    </r>
    <r>
      <rPr>
        <sz val="10"/>
        <rFont val="Arial"/>
      </rPr>
      <t>For 2015 the 2008 NACE Rev.2/ISIC categories (02, 16, 17) should be used, and for previous years using the corresponding former NACE/ISIC categories 02, 20, 21. Adjustments from the old to the new NACE/ISIC are not needed.</t>
    </r>
  </si>
  <si>
    <t>7.      Net operating surplus can be derived from factor income by subtracting compensation of employees.</t>
  </si>
  <si>
    <t>*/ Table 3.3 demands information for 2010 only, information on observed trends is welcome.</t>
  </si>
  <si>
    <t>Total carbon stock in HWP</t>
  </si>
  <si>
    <t>(million metric tonnes)</t>
  </si>
  <si>
    <r>
      <t>Total area of degraded land</t>
    </r>
    <r>
      <rPr>
        <vertAlign val="superscript"/>
        <sz val="10"/>
        <rFont val="Arial"/>
        <family val="2"/>
      </rPr>
      <t>1</t>
    </r>
  </si>
  <si>
    <r>
      <rPr>
        <sz val="10"/>
        <rFont val="Arial"/>
      </rPr>
      <t>4. </t>
    </r>
    <r>
      <rPr>
        <i/>
        <sz val="10"/>
        <rFont val="Arial"/>
        <family val="2"/>
        <charset val="204"/>
      </rPr>
      <t>Currency:</t>
    </r>
    <r>
      <rPr>
        <sz val="10"/>
        <rFont val="Arial"/>
      </rPr>
      <t xml:space="preserve"> Figures for each year should be reported in national currency. Countries should explicitly state what national currency is reported (and for what years if differing) in the </t>
    </r>
    <r>
      <rPr>
        <u/>
        <sz val="10"/>
        <color indexed="12"/>
        <rFont val="Arial"/>
        <family val="2"/>
        <charset val="204"/>
      </rPr>
      <t>National currency in the reporting years table</t>
    </r>
    <r>
      <rPr>
        <sz val="10"/>
        <rFont val="Arial"/>
      </rPr>
      <t>.</t>
    </r>
  </si>
  <si>
    <r>
      <rPr>
        <sz val="10"/>
        <rFont val="Arial"/>
      </rPr>
      <t>5. </t>
    </r>
    <r>
      <rPr>
        <i/>
        <sz val="10"/>
        <rFont val="Arial"/>
        <family val="2"/>
        <charset val="204"/>
      </rPr>
      <t>Currency:</t>
    </r>
    <r>
      <rPr>
        <sz val="10"/>
        <rFont val="Arial"/>
      </rPr>
      <t xml:space="preserve"> Figures for each year should be reported in national currency. Countries should explicitly state what national currency is reported (and for what years if differing) in the </t>
    </r>
    <r>
      <rPr>
        <u/>
        <sz val="10"/>
        <color indexed="12"/>
        <rFont val="Arial"/>
        <family val="2"/>
        <charset val="204"/>
      </rPr>
      <t>National currency in the reporting years table</t>
    </r>
    <r>
      <rPr>
        <sz val="10"/>
        <rFont val="Arial"/>
      </rPr>
      <t>.</t>
    </r>
  </si>
  <si>
    <r>
      <rPr>
        <sz val="10"/>
        <rFont val="Arial"/>
      </rPr>
      <t xml:space="preserve">4.     </t>
    </r>
    <r>
      <rPr>
        <i/>
        <sz val="10"/>
        <rFont val="Arial"/>
        <family val="2"/>
        <charset val="204"/>
      </rPr>
      <t>Currency:</t>
    </r>
    <r>
      <rPr>
        <sz val="10"/>
        <rFont val="Arial"/>
      </rPr>
      <t xml:space="preserve"> Figures for each year should be reported in national currency. Countries should explicitly state what national currency is reported (and for what years if differing) in the </t>
    </r>
    <r>
      <rPr>
        <u/>
        <sz val="10"/>
        <color indexed="12"/>
        <rFont val="Arial"/>
        <family val="2"/>
        <charset val="204"/>
      </rPr>
      <t>National currency in the reporting years table</t>
    </r>
    <r>
      <rPr>
        <sz val="10"/>
        <rFont val="Arial"/>
      </rPr>
      <t>.</t>
    </r>
  </si>
  <si>
    <r>
      <rPr>
        <sz val="10"/>
        <rFont val="Arial"/>
      </rPr>
      <t>4.     </t>
    </r>
    <r>
      <rPr>
        <i/>
        <sz val="10"/>
        <rFont val="Arial"/>
        <family val="2"/>
        <charset val="204"/>
      </rPr>
      <t>Currency:</t>
    </r>
    <r>
      <rPr>
        <sz val="10"/>
        <rFont val="Arial"/>
      </rPr>
      <t xml:space="preserve"> Figures for each year should be reported in national currency. Countries should explicitly state what national currency is reported (and for what years if differing) in the </t>
    </r>
    <r>
      <rPr>
        <u/>
        <sz val="10"/>
        <color indexed="12"/>
        <rFont val="Arial"/>
        <family val="2"/>
        <charset val="204"/>
      </rPr>
      <t>National currency in the reporting years table</t>
    </r>
    <r>
      <rPr>
        <sz val="10"/>
        <rFont val="Arial"/>
      </rPr>
      <t>.</t>
    </r>
  </si>
  <si>
    <t>Market value</t>
  </si>
  <si>
    <t>(1000 national currency)</t>
  </si>
  <si>
    <t>Indicators 4.6, 4.7</t>
  </si>
  <si>
    <t>Indicators 2.1 - 2.3</t>
  </si>
  <si>
    <t xml:space="preserve"> (million national currency)</t>
  </si>
  <si>
    <r>
      <t>1.</t>
    </r>
    <r>
      <rPr>
        <sz val="7"/>
        <color indexed="8"/>
        <rFont val="Arial"/>
        <family val="2"/>
        <charset val="204"/>
      </rPr>
      <t xml:space="preserve">      </t>
    </r>
    <r>
      <rPr>
        <i/>
        <sz val="10"/>
        <color indexed="8"/>
        <rFont val="Arial"/>
        <family val="2"/>
        <charset val="204"/>
      </rPr>
      <t>Connection with FRA/CFRQ 2020:</t>
    </r>
    <r>
      <rPr>
        <sz val="10"/>
        <color indexed="8"/>
        <rFont val="Arial"/>
        <family val="2"/>
        <charset val="204"/>
      </rPr>
      <t xml:space="preserve"> this reporting form has not direct counterparts in the global reporting.</t>
    </r>
  </si>
  <si>
    <r>
      <t>3.</t>
    </r>
    <r>
      <rPr>
        <sz val="7"/>
        <color indexed="8"/>
        <rFont val="Arial"/>
        <family val="2"/>
        <charset val="204"/>
      </rPr>
      <t xml:space="preserve">      </t>
    </r>
    <r>
      <rPr>
        <sz val="10"/>
        <color indexed="8"/>
        <rFont val="Arial"/>
        <family val="2"/>
        <charset val="204"/>
      </rPr>
      <t>For countries that completed Eurostat Economic Accounts for Forestry, or the economic accounts table in EFA, this table has been pre-filled to the extent possible using data from Eurostat. These should be validated by the national correspondent, consulting with the person responsible for reporting to Euorstat. If information is not available from this source, please consult a statistician responsible for National Accounts, who may be able to assist.</t>
    </r>
  </si>
  <si>
    <r>
      <t>4.</t>
    </r>
    <r>
      <rPr>
        <sz val="7"/>
        <color indexed="8"/>
        <rFont val="Arial"/>
        <family val="2"/>
        <charset val="204"/>
      </rPr>
      <t xml:space="preserve">      </t>
    </r>
    <r>
      <rPr>
        <i/>
        <sz val="10"/>
        <color indexed="8"/>
        <rFont val="Arial"/>
        <family val="2"/>
        <charset val="204"/>
      </rPr>
      <t>Reference years:</t>
    </r>
    <r>
      <rPr>
        <sz val="10"/>
        <color indexed="8"/>
        <rFont val="Arial"/>
        <family val="2"/>
        <charset val="204"/>
      </rPr>
      <t xml:space="preserve"> The figures for the reporting years refer to the situation in a reference year, a “central year” (1990, 2000, 2005, 2010, 2015) noted in the Tables, or in a nearest year for which data is available.</t>
    </r>
  </si>
  <si>
    <r>
      <t>6.</t>
    </r>
    <r>
      <rPr>
        <sz val="7"/>
        <color indexed="8"/>
        <rFont val="Arial"/>
        <family val="2"/>
        <charset val="204"/>
      </rPr>
      <t xml:space="preserve">      </t>
    </r>
    <r>
      <rPr>
        <i/>
        <sz val="10"/>
        <color indexed="8"/>
        <rFont val="Arial"/>
        <family val="2"/>
        <charset val="204"/>
      </rPr>
      <t>Currency</t>
    </r>
    <r>
      <rPr>
        <sz val="10"/>
        <color indexed="8"/>
        <rFont val="Arial"/>
        <family val="2"/>
        <charset val="204"/>
      </rPr>
      <t>: Figures for each year should be reported in national currency. Countries should explicitly state what national currency is reported (and for what years if differing) in the table A page 6.</t>
    </r>
  </si>
  <si>
    <r>
      <t>7.</t>
    </r>
    <r>
      <rPr>
        <sz val="7"/>
        <color indexed="8"/>
        <rFont val="Arial"/>
        <family val="2"/>
        <charset val="204"/>
      </rPr>
      <t xml:space="preserve">      </t>
    </r>
    <r>
      <rPr>
        <sz val="10"/>
        <color indexed="8"/>
        <rFont val="Arial"/>
        <family val="2"/>
        <charset val="204"/>
      </rPr>
      <t>“Gross fixed capital formation” is defined as part of the national accounts system, and reflects trends in investment. It is defined as resident producers´ acquisitions less disposals of fixed assets during the accounting period plus certain additions to the value of non-produced assets (such as improvements in the quality or productivity of land) realised by the productive activity of producer or institutional units. Fixed assets are produced assets used in the production for more than one year. For this purpose gross fixed capital formation include: investments in accordance with the national tax laws (construction and maintenance of forest roads, buildings; investments to equipment, tools, vehicles, machinery and technologies and other investments e.g. IT and/or intangible investments etc.). Gross fixed capital formation is valued at purchasers´ prices, including installation charges and other costs of ownership transfer. “Gross fixed capital formation” are reported within three subcategories: “Gross fixed capital formation in planting of trees to provide regular income”, “Gross fixed capital formation in equipment and buildings” and “Other gross fixed capital formation”.</t>
    </r>
  </si>
  <si>
    <r>
      <t>8.</t>
    </r>
    <r>
      <rPr>
        <sz val="7"/>
        <color indexed="8"/>
        <rFont val="Arial"/>
        <family val="2"/>
        <charset val="204"/>
      </rPr>
      <t xml:space="preserve">      </t>
    </r>
    <r>
      <rPr>
        <sz val="10"/>
        <color indexed="8"/>
        <rFont val="Arial"/>
        <family val="2"/>
        <charset val="204"/>
      </rPr>
      <t>“Gross fixed capital formation in planting of trees to provide regular income” includes cultivation of land to create new forest plantations as mean of production of forest products (e.g. cork, natural gum and similar products). Fixed assets must provide annual income.</t>
    </r>
  </si>
  <si>
    <r>
      <t>9.</t>
    </r>
    <r>
      <rPr>
        <sz val="7"/>
        <color indexed="8"/>
        <rFont val="Arial"/>
        <family val="2"/>
        <charset val="204"/>
      </rPr>
      <t xml:space="preserve">      </t>
    </r>
    <r>
      <rPr>
        <sz val="10"/>
        <color indexed="8"/>
        <rFont val="Arial"/>
        <family val="2"/>
        <charset val="204"/>
      </rPr>
      <t>“Gross fixed capital formation in equipment and buildings” includes machinery and other equipment, transport equipment, non-residential forestry buildings, forest roads and paths</t>
    </r>
  </si>
  <si>
    <r>
      <t>10.</t>
    </r>
    <r>
      <rPr>
        <sz val="7"/>
        <color indexed="8"/>
        <rFont val="Arial"/>
        <family val="2"/>
        <charset val="204"/>
      </rPr>
      <t xml:space="preserve">   </t>
    </r>
    <r>
      <rPr>
        <sz val="10"/>
        <color indexed="8"/>
        <rFont val="Arial"/>
        <family val="2"/>
        <charset val="204"/>
      </rPr>
      <t>“Other gross fixed capital formation” includes software, management plans, major improvements to forest land (drainage, preparing soil, protection structure etc.) and other</t>
    </r>
  </si>
  <si>
    <r>
      <t>11.</t>
    </r>
    <r>
      <rPr>
        <sz val="7"/>
        <rFont val="Arial"/>
        <family val="2"/>
        <charset val="204"/>
      </rPr>
      <t xml:space="preserve">   </t>
    </r>
    <r>
      <rPr>
        <sz val="10"/>
        <rFont val="Arial"/>
      </rPr>
      <t>“Fixed capital consumption” is the value of the depreciation of fixed capital goods as a result of normal wear and tear in the course of production process. “Fixed capital consumption” are reported within three subcategories: “Planting of trees to provide regular income”, “Equipment and buildings” and “Other fixed capital consumption”.</t>
    </r>
  </si>
  <si>
    <r>
      <t>12.</t>
    </r>
    <r>
      <rPr>
        <sz val="7"/>
        <color indexed="8"/>
        <rFont val="Arial"/>
        <family val="2"/>
        <charset val="204"/>
      </rPr>
      <t xml:space="preserve">   </t>
    </r>
    <r>
      <rPr>
        <sz val="10"/>
        <color indexed="8"/>
        <rFont val="Arial"/>
        <family val="2"/>
        <charset val="204"/>
      </rPr>
      <t>“Capital transfers” include all receivable capital transfers, i.e. investment grants and other capital transfers. Investments grants are capital transfers, in cash or kind, effected by general government or the rest of the world to other resident or non-resident institutional units with the aim of financing, in part or in full, the cost of acquiring fixed capital goods. Investments grants from the rest of the world comprise those granted directly by the institutions of the European Union. Interest subsidies are not included under investments grants, even if they are intended to facilitate investments transactions. Other capital transfers cover transfers which redistribute saving or wealth among the different sectors of the economy. Other capital transfers may take the form of compensation to owners of capital goods that had been destroyed by acts of war or natural disasters, such as floods, etc. Other capital transfers also include compensation for exceptional losses of fixed capital goods used in the production of forestry goods and grants to compensate for reduction in the value of assets or to reduce debts. Investments grants and other capital transfers should be recorded when payment is due.</t>
    </r>
  </si>
  <si>
    <t>Indicators 6.7, 6.8</t>
  </si>
  <si>
    <t xml:space="preserve"> Naturally established</t>
  </si>
  <si>
    <t xml:space="preserve"> Naturalised introduced species</t>
  </si>
  <si>
    <t xml:space="preserve"> Native species</t>
  </si>
  <si>
    <r>
      <rPr>
        <sz val="10"/>
        <color indexed="12"/>
        <rFont val="Arial"/>
        <family val="2"/>
        <charset val="204"/>
      </rPr>
      <t xml:space="preserve"> </t>
    </r>
    <r>
      <rPr>
        <u/>
        <sz val="10"/>
        <color indexed="12"/>
        <rFont val="Arial"/>
        <family val="2"/>
        <charset val="204"/>
      </rPr>
      <t>Natural regeneration</t>
    </r>
  </si>
  <si>
    <r>
      <rPr>
        <sz val="10"/>
        <color indexed="12"/>
        <rFont val="Arial"/>
        <family val="2"/>
        <charset val="204"/>
      </rPr>
      <t xml:space="preserve"> </t>
    </r>
    <r>
      <rPr>
        <u/>
        <sz val="10"/>
        <color indexed="12"/>
        <rFont val="Arial"/>
        <family val="2"/>
        <charset val="204"/>
      </rPr>
      <t>Net operating surplus</t>
    </r>
  </si>
  <si>
    <r>
      <rPr>
        <sz val="10"/>
        <color indexed="12"/>
        <rFont val="Arial"/>
        <family val="2"/>
        <charset val="204"/>
      </rPr>
      <t xml:space="preserve"> </t>
    </r>
    <r>
      <rPr>
        <u/>
        <sz val="10"/>
        <color indexed="12"/>
        <rFont val="Arial"/>
        <family val="2"/>
        <charset val="204"/>
      </rPr>
      <t>Non-fatal occupational accidents</t>
    </r>
  </si>
  <si>
    <t>Total area in 4.3a compared to 1.1a</t>
  </si>
  <si>
    <t>1.4a</t>
  </si>
  <si>
    <t>Carbon in below-ground biomass/ Carbon in above-ground biomass (1.4a)</t>
  </si>
  <si>
    <t>Carbon in above-ground biomass/ growing stock (1.4a/1.2a)</t>
  </si>
  <si>
    <t>Dead wood: volume compared to carbon stock (4.5/1.4a)</t>
  </si>
  <si>
    <t>Soil Carbon (1.4a/1.1a)</t>
  </si>
  <si>
    <t>Volume of Total deadwood in Total FOWL - Corresponding volume in F and OWL</t>
  </si>
  <si>
    <t>Volume of Standing deadwood in Total FOWL - Corresponding volume in F and OWL</t>
  </si>
  <si>
    <t>Volume of Lying deadwood in Total FOWL - Corresponding volume in F and OWL</t>
  </si>
  <si>
    <t>4.4a</t>
  </si>
  <si>
    <t>Total of Threatened Trees - Vulnerable - Endangered - Critically endangered - Extinct in the wild</t>
  </si>
  <si>
    <t>Total of Threatened Birds - Vulnerable - Endangered - Critically endangered - Extinct in the wild</t>
  </si>
  <si>
    <t>Total of Threatened Mammals - Vulnerable - Endangered - Critically endangered - Extinct in the wild</t>
  </si>
  <si>
    <t>Total of Threatened Other vertebrates - Vulnerable - Endangered - Critically endangered - Extinct in the wild</t>
  </si>
  <si>
    <t>Total of Threatened Invertebrates - Vulnerable - Endangered - Critically endangered - Extinct in the wild</t>
  </si>
  <si>
    <t>Total of Threatened Vascular plants - Vulnerable - Endangered - Critically endangered - Extinct in the wild</t>
  </si>
  <si>
    <t>Total of Threatened Cryptogams and fungi - Vulnerable - Endangered - Critically endangered - Extinct in the wild</t>
  </si>
  <si>
    <t>Growing stock (GS) in 1.2a compared to GS by forest types in 1.2b</t>
  </si>
  <si>
    <t>Growing stock (GS) in 1.2a compared to GS composition in 1.2c</t>
  </si>
  <si>
    <t>1.3a1</t>
  </si>
  <si>
    <t>1.3a2</t>
  </si>
  <si>
    <t>Total volume of even-aged stands in FAWS - volumes by Development phases</t>
  </si>
  <si>
    <t>1 000 m³</t>
  </si>
  <si>
    <t>Total volume of even-aged stands in Predominantly coniferous FAWS - volumes by Development phases</t>
  </si>
  <si>
    <t>Total volume of even-aged stands in Predominantly broadleaved FAWS - volumes by Development phases</t>
  </si>
  <si>
    <t>Total volume of even-aged stands in Mixed FAWS - volumes by Development phases</t>
  </si>
  <si>
    <t>1.3b</t>
  </si>
  <si>
    <t>1 000 m³ o.b.</t>
  </si>
  <si>
    <t>Number of holdings</t>
  </si>
  <si>
    <t>Total area of forest holdings in Public ownership 
- Areas of forest holdings by size classes</t>
  </si>
  <si>
    <t>Total area of forest holdings in Private ownership 
- Areas of forest holdings by size classes</t>
  </si>
  <si>
    <t>Total area of forest holdings in Other types of ownership/unknown 
- Areas of forest holdings by size classes</t>
  </si>
  <si>
    <t>Total number of forest holdings in Public ownership 
- Numbers of forest holdings by size classes</t>
  </si>
  <si>
    <t>Total number of forest holdings in Private ownership 
- Numbers of forest holdings by size classes</t>
  </si>
  <si>
    <t>Total number of forest holdings in Other types of ownership/unknown 
- Numbers of forest holdings by size classes</t>
  </si>
  <si>
    <t>6.4a</t>
  </si>
  <si>
    <t>Total gross fixed capital formation
- Planting of trees to provide regular income
- Equipment and buildings
- Other Gross fixed capital formation</t>
  </si>
  <si>
    <t>6.4b</t>
  </si>
  <si>
    <t>Total volume of even-aged stands in FAWS - Volumes by forest types</t>
  </si>
  <si>
    <t>Total volume of even-aged stands in FAWS in Regeneration phase - Volumes by forest types</t>
  </si>
  <si>
    <t>Total volume of even-aged stands in FAWS in Intermediate phase - Volumes by forest types</t>
  </si>
  <si>
    <t>Total volume of even-aged stands in FAWS in Mature phase - Volumes by forest types</t>
  </si>
  <si>
    <t>Total volume of even-aged stands in FAWS in Unspecified phase - Volumes by forest types</t>
  </si>
  <si>
    <t>Total area of even-aged stands in FAWS - Areas by forest types</t>
  </si>
  <si>
    <t>Total area of even-aged stands in FAWS in Regeneration phase - Areas by forest types</t>
  </si>
  <si>
    <t>Total area of even-aged stands in FAWS in Intermediate phase - Areas by forest types</t>
  </si>
  <si>
    <t>Total area of even-aged stands in FAWS in Mature phase - Areas by forest types</t>
  </si>
  <si>
    <t>Total area of even-aged stands in FAWS in Unspecified phase - Areas by forest types</t>
  </si>
  <si>
    <t>Degraded area on Total FOWL - Corresponding area degraded in F and OWL</t>
  </si>
  <si>
    <t>Degraded area by Grazing on FOWL - Corresponding area degraded in F and OWL</t>
  </si>
  <si>
    <t>Degraded area by Repeated fires on FOWL - Corresponding area degraded in F and OWL</t>
  </si>
  <si>
    <t>Degraded area by Air pollution on FOWL - Corresponding area degraded in F and OWL</t>
  </si>
  <si>
    <t>Degraded area by Desertification on FOWL - Corresponding area degraded in F and OWL</t>
  </si>
  <si>
    <t>Degraded area by Unknown factor on FOWL - Corresponding area degraded in F and OWL</t>
  </si>
  <si>
    <t>Degraded area by Other 3 factor on FOWL - Corresponding area degraded in F and OWL</t>
  </si>
  <si>
    <t>Degraded area by Other 2 factor on FOWL - Corresponding area degraded in F and OWL</t>
  </si>
  <si>
    <t>Degraded area by Other 1 factor on FOWL - Corresponding area degraded in F and OWL</t>
  </si>
  <si>
    <t>Former degraded land restored on FOWL - Corresponding area in F and OWL</t>
  </si>
  <si>
    <t>1000 national currency</t>
  </si>
  <si>
    <t>Total Market value of Non-wood goods - Corresponding values of (groups of) products</t>
  </si>
  <si>
    <t>Total Value of Marketed Services - Corresponding values of Services/products</t>
  </si>
  <si>
    <t>Total energy supply from wood - Coresponding values of subcomponents</t>
  </si>
  <si>
    <t>Area of Semi-natural Forest in 4.3a compared to corresponding areas by subclasses in 4.3b</t>
  </si>
  <si>
    <t>Area of Forest Plantations in 4.3a compared to corresponding areas by subclasses in 4.3b</t>
  </si>
  <si>
    <t>Total Growing stock (GS) - corresponding Coniferous GS and Broadleaved GS</t>
  </si>
  <si>
    <t>Total Growing stock (GS) - corresponding F and OWL GS</t>
  </si>
  <si>
    <t>Coniferous GS - corresponding F and OWL GS</t>
  </si>
  <si>
    <t>Broadleaved GS - corresponding F and OWL GS</t>
  </si>
  <si>
    <t>Total area of even-aged stands - corresponding areas by development phases</t>
  </si>
  <si>
    <t>Total area of Predominantly coniferous even-aged stands - corresponding areas by Development phases</t>
  </si>
  <si>
    <t>Total area of Predominantly broadleaved even-aged stands - corresponding areas by Development phases</t>
  </si>
  <si>
    <t>Total area of Mixed even-aged stands - corresponding areas by Development phases</t>
  </si>
  <si>
    <t>Total volume of uneven-aged stands - corresponding volumes by Diameter classes</t>
  </si>
  <si>
    <t>Total area with damage - corresponding areas with damage by different agents</t>
  </si>
  <si>
    <t>Total area with forest land degradation - corresponding areas degraded due to different factors</t>
  </si>
  <si>
    <t>Volume of Total deadwood - corresponding volume of Standing and Lying deadwood</t>
  </si>
  <si>
    <t>Volume of Total deadwood in Coniferous FOWL - corresponding volume of Standing and Lying deadwood</t>
  </si>
  <si>
    <t>Volume of Total deadwood in Broadleaved FOWL - corresponding volume of Standing and Lying deadwood</t>
  </si>
  <si>
    <t>Total area of protective forests 
- area of Soil, water and other forest ecosystem functions 
- area of Infrastructure and managed natural resources</t>
  </si>
  <si>
    <t>Total area of protective FOWL - Corresponding area in F and OWL</t>
  </si>
  <si>
    <t>Energy from direct wood fibre sources - Coresponding values of subcomponents</t>
  </si>
  <si>
    <t>Reporting form</t>
  </si>
  <si>
    <t>Fields</t>
  </si>
  <si>
    <t>643</t>
  </si>
  <si>
    <t>208</t>
  </si>
  <si>
    <t>233</t>
  </si>
  <si>
    <t>246</t>
  </si>
  <si>
    <t>352</t>
  </si>
  <si>
    <t>428</t>
  </si>
  <si>
    <t>440</t>
  </si>
  <si>
    <t>578</t>
  </si>
  <si>
    <t>752</t>
  </si>
  <si>
    <t>040</t>
  </si>
  <si>
    <t>056</t>
  </si>
  <si>
    <t>250</t>
  </si>
  <si>
    <t>276</t>
  </si>
  <si>
    <t>372</t>
  </si>
  <si>
    <t>438</t>
  </si>
  <si>
    <t>442</t>
  </si>
  <si>
    <t>528</t>
  </si>
  <si>
    <t>756</t>
  </si>
  <si>
    <t>826</t>
  </si>
  <si>
    <t>112</t>
  </si>
  <si>
    <t>203</t>
  </si>
  <si>
    <t>268</t>
  </si>
  <si>
    <t>348</t>
  </si>
  <si>
    <t>616</t>
  </si>
  <si>
    <t>498</t>
  </si>
  <si>
    <t>642</t>
  </si>
  <si>
    <t>703</t>
  </si>
  <si>
    <t>804</t>
  </si>
  <si>
    <t>020</t>
  </si>
  <si>
    <t>336</t>
  </si>
  <si>
    <t>380</t>
  </si>
  <si>
    <t>470</t>
  </si>
  <si>
    <t>492</t>
  </si>
  <si>
    <t>620</t>
  </si>
  <si>
    <t>724</t>
  </si>
  <si>
    <t>008</t>
  </si>
  <si>
    <t>070</t>
  </si>
  <si>
    <t>100</t>
  </si>
  <si>
    <t>191</t>
  </si>
  <si>
    <t>196</t>
  </si>
  <si>
    <t>300</t>
  </si>
  <si>
    <t>499</t>
  </si>
  <si>
    <t>688</t>
  </si>
  <si>
    <t>705</t>
  </si>
  <si>
    <t>807</t>
  </si>
  <si>
    <t>The Former Yugoslav Republic of Macedonia</t>
  </si>
  <si>
    <t>792</t>
  </si>
  <si>
    <t>* The source of the data of Russian Federation is the previous edition of the output tables, 2011.</t>
  </si>
  <si>
    <t>Table 1.1a: Forest area (1000 ha)</t>
  </si>
  <si>
    <t>Table 1.1b: Forest area by forest types (1000 ha)</t>
  </si>
  <si>
    <t>Table 1.2a: Growing stock (million m³ o.b.)</t>
  </si>
  <si>
    <t>Table 1.2b: Growing stock by forest type (million m³ o.b.)</t>
  </si>
  <si>
    <t>1.3a</t>
  </si>
  <si>
    <t>Table 1.3a1: Age class distribution (area of even-aged stands) (1 000 ha)</t>
  </si>
  <si>
    <t>Total area</t>
  </si>
  <si>
    <t>Development phases</t>
  </si>
  <si>
    <t>Forest: (even-aged stands), of which:</t>
  </si>
  <si>
    <t>2010</t>
  </si>
  <si>
    <t>2005</t>
  </si>
  <si>
    <t>2000</t>
  </si>
  <si>
    <t>1990</t>
  </si>
  <si>
    <t>Total volume (1 000 m³)</t>
  </si>
  <si>
    <t>Development phases (1 000 m3)</t>
  </si>
  <si>
    <t>Forest available for wood supply (even-aged stands), of which:</t>
  </si>
  <si>
    <t>Area (1 000 ha)</t>
  </si>
  <si>
    <t>Forest: uneven-aged stands</t>
  </si>
  <si>
    <t>&lt;20 cm</t>
  </si>
  <si>
    <t>Table 1.4: Carbon stock (Million metric tonnes)</t>
  </si>
  <si>
    <t>2015</t>
  </si>
  <si>
    <t>Table 3.1: Increment and fellings (1000 m³ o.b.)</t>
  </si>
  <si>
    <t xml:space="preserve"> Net annual increment</t>
  </si>
  <si>
    <t>1</t>
  </si>
  <si>
    <t>Table 4.2a Total forest area by expansion and regeneration</t>
  </si>
  <si>
    <t>Natural expansion and natural regeneration</t>
  </si>
  <si>
    <t>Afforestation and regeneration by planting and/or seeding</t>
  </si>
  <si>
    <t>Planting and seeding</t>
  </si>
  <si>
    <t>Undisturbed by man</t>
  </si>
  <si>
    <t>Table 4.8: Threatened forest species (absolute number)</t>
  </si>
  <si>
    <t>Table 4.9: Protected forests (1000 ha)</t>
  </si>
  <si>
    <t>Protective forests - MCPFE Class 3</t>
  </si>
  <si>
    <t>Total forest area (1000 ha)</t>
  </si>
  <si>
    <t>Unknown ownership</t>
  </si>
  <si>
    <t>≤ 10 ha</t>
  </si>
  <si>
    <t>≥ 500 ha</t>
  </si>
  <si>
    <t>Non-fatal occupational accidents</t>
  </si>
  <si>
    <t>Number</t>
  </si>
  <si>
    <t>Area with access available to the public for recreational purposes</t>
  </si>
  <si>
    <r>
      <t>1</t>
    </r>
    <r>
      <rPr>
        <sz val="8"/>
        <rFont val="Arial"/>
        <family val="2"/>
        <charset val="204"/>
      </rPr>
      <t>For the purpose of this table the term “(Forest) Undisturbed by men” implies the meaning is the same as “Primary forest” in FRA2020, please see definitions.</t>
    </r>
  </si>
  <si>
    <t>UNECE–JFSQ – partly pre-filled</t>
  </si>
  <si>
    <t>National – pre-filled</t>
  </si>
  <si>
    <t>National – partly pre-filled</t>
  </si>
  <si>
    <t>National</t>
  </si>
  <si>
    <t>Table 4.3a: Naturalness (1000 ha)</t>
  </si>
  <si>
    <t>Table 5.1: Protective forests – soil, water and other ecosystem functions; infrastructure and managed natural resources (1000 ha)</t>
  </si>
  <si>
    <r>
      <t>2.</t>
    </r>
    <r>
      <rPr>
        <sz val="7"/>
        <rFont val="Arial"/>
        <family val="2"/>
        <charset val="204"/>
      </rPr>
      <t xml:space="preserve">       </t>
    </r>
    <r>
      <rPr>
        <i/>
        <sz val="10"/>
        <rFont val="Arial"/>
        <family val="2"/>
        <charset val="204"/>
      </rPr>
      <t xml:space="preserve">Prefilling: </t>
    </r>
    <r>
      <rPr>
        <sz val="10"/>
        <rFont val="Arial"/>
      </rPr>
      <t xml:space="preserve">This table has been prefilled with the data reported for the </t>
    </r>
    <r>
      <rPr>
        <i/>
        <sz val="10"/>
        <rFont val="Arial"/>
        <family val="2"/>
        <charset val="204"/>
      </rPr>
      <t>“State of Europe’s Forests 2015”</t>
    </r>
    <r>
      <rPr>
        <sz val="10"/>
        <rFont val="Arial"/>
      </rPr>
      <t xml:space="preserve"> (http://foresteurope.org/state-europes-forests-2015-report/#1476295965372-d3bb1dd0-e9a0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r>
      <rPr>
        <sz val="10"/>
        <rFont val="Arial"/>
      </rPr>
      <t>.</t>
    </r>
  </si>
  <si>
    <r>
      <rPr>
        <sz val="10"/>
        <rFont val="Arial"/>
      </rPr>
      <t xml:space="preserve">2. </t>
    </r>
    <r>
      <rPr>
        <i/>
        <sz val="10"/>
        <rFont val="Arial"/>
        <family val="2"/>
        <charset val="204"/>
      </rPr>
      <t>Prefilling:</t>
    </r>
    <r>
      <rPr>
        <sz val="10"/>
        <rFont val="Arial"/>
      </rPr>
      <t xml:space="preserve"> This table has been prefilled with the data reported for the </t>
    </r>
    <r>
      <rPr>
        <i/>
        <sz val="10"/>
        <rFont val="Arial"/>
        <family val="2"/>
        <charset val="204"/>
      </rPr>
      <t>“State of Europe’s Forests 2015”</t>
    </r>
    <r>
      <rPr>
        <sz val="10"/>
        <rFont val="Arial"/>
      </rPr>
      <t xml:space="preserve"> (http://foresteurope.org/state-europes-forests-2015-report/#1476295965372-d3bb1dd0-e9a0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r>
      <rPr>
        <sz val="10"/>
        <rFont val="Arial"/>
      </rPr>
      <t>”.</t>
    </r>
  </si>
  <si>
    <r>
      <t xml:space="preserve">2. Prefilling: </t>
    </r>
    <r>
      <rPr>
        <sz val="10"/>
        <rFont val="Arial"/>
      </rPr>
      <t xml:space="preserve">This table has been prefilled with the data reported for the </t>
    </r>
    <r>
      <rPr>
        <i/>
        <sz val="10"/>
        <rFont val="Arial"/>
        <family val="2"/>
        <charset val="204"/>
      </rPr>
      <t>“State of Europe’s Forests 2015”</t>
    </r>
    <r>
      <rPr>
        <sz val="10"/>
        <rFont val="Arial"/>
      </rPr>
      <t xml:space="preserve"> (http://foresteurope.org/state-europes-forests-2015-report/ and http://w3.unece.org/PXWeb/en). National correspondents may use that data, if available, as the basis and maintain these figures, providing they are consistent with the current international definitions and recommendations . If new data replaced previously reported values, national correspondents are invited to indicate the reason for changing the figures in </t>
    </r>
    <r>
      <rPr>
        <i/>
        <sz val="10"/>
        <rFont val="Arial"/>
        <family val="2"/>
        <charset val="204"/>
      </rPr>
      <t xml:space="preserve">“Country comments”. </t>
    </r>
  </si>
  <si>
    <r>
      <t>2. Prefilling:</t>
    </r>
    <r>
      <rPr>
        <sz val="10"/>
        <rFont val="Arial"/>
      </rPr>
      <t xml:space="preserve"> This table has been prefilled with the data reported for the </t>
    </r>
    <r>
      <rPr>
        <i/>
        <sz val="10"/>
        <rFont val="Arial"/>
        <family val="2"/>
        <charset val="204"/>
      </rPr>
      <t>“State of Europe’s Forests 2015”</t>
    </r>
    <r>
      <rPr>
        <sz val="10"/>
        <rFont val="Arial"/>
      </rPr>
      <t xml:space="preserve"> (http://foresteurope.org/state-europes-forests-2015-report/ and http://w3.unece.org/PXWeb/en). National correspondents may use that data, if available, as the basis and maintain these figures, providing they are consistent with the current international definitions and recommendations . If new data replaced previously reported values, national correspondents are invited to indicate the reason for changing the figures in </t>
    </r>
    <r>
      <rPr>
        <i/>
        <sz val="10"/>
        <rFont val="Arial"/>
        <family val="2"/>
        <charset val="204"/>
      </rPr>
      <t>“Country comments”.</t>
    </r>
  </si>
  <si>
    <r>
      <t>2. Prefilling:</t>
    </r>
    <r>
      <rPr>
        <sz val="10"/>
        <rFont val="Arial"/>
      </rPr>
      <t xml:space="preserve"> This table has been prefilled with the data reported for the </t>
    </r>
    <r>
      <rPr>
        <i/>
        <sz val="10"/>
        <rFont val="Arial"/>
        <family val="2"/>
        <charset val="204"/>
      </rPr>
      <t>“State of Europe’s Forests 2015”</t>
    </r>
    <r>
      <rPr>
        <sz val="10"/>
        <rFont val="Arial"/>
      </rPr>
      <t xml:space="preserve"> (http://foresteurope.org/state-europes-forests-2015-report/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</si>
  <si>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</si>
  <si>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</si>
  <si>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National correspondents may use that data, if available, as the basis and maintain these figures, providing they are consistent with the current international definitions and recommendations .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</si>
  <si>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National correspondents may use that data, if available, as the basis and maintain these figures, providing the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</si>
  <si>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rPr>
      <t xml:space="preserve">This table has been prefilled with the data reported for the </t>
    </r>
    <r>
      <rPr>
        <i/>
        <sz val="10"/>
        <rFont val="Arial"/>
        <family val="2"/>
        <charset val="204"/>
      </rPr>
      <t>“State of Europe’s Forests 2015”</t>
    </r>
    <r>
      <rPr>
        <sz val="10"/>
        <rFont val="Arial"/>
      </rPr>
      <t xml:space="preserve"> (http://foresteurope.org/state-europes-forests-2015-report/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</si>
  <si>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1.       Prefilling: </t>
    </r>
    <r>
      <rPr>
        <sz val="10"/>
        <rFont val="Arial"/>
      </rPr>
      <t xml:space="preserve">This reporting form has been prefilled with the data reported for the </t>
    </r>
    <r>
      <rPr>
        <i/>
        <sz val="10"/>
        <rFont val="Arial"/>
        <family val="2"/>
        <charset val="204"/>
      </rPr>
      <t xml:space="preserve">“State of Europe’s Forests 2015” </t>
    </r>
    <r>
      <rPr>
        <sz val="10"/>
        <rFont val="Arial"/>
      </rPr>
      <t xml:space="preserve">(http://foresteurope.org/state-europes-forests-2015-report/#1476295965372-d3bb1dd0-e9a0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</si>
  <si>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</si>
  <si>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</si>
  <si>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rPr>
        <sz val="10"/>
        <rFont val="Arial"/>
      </rPr>
      <t>2.      </t>
    </r>
    <r>
      <rPr>
        <i/>
        <sz val="10"/>
        <rFont val="Arial"/>
        <family val="2"/>
        <charset val="204"/>
      </rPr>
      <t xml:space="preserve">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</si>
  <si>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t>
    </r>
    <r>
      <rPr>
        <i/>
        <sz val="10"/>
        <rFont val="Arial"/>
        <family val="2"/>
        <charset val="204"/>
      </rPr>
      <t xml:space="preserve">Prefilling: </t>
    </r>
    <r>
      <rPr>
        <sz val="10"/>
        <rFont val="Arial"/>
      </rPr>
      <t xml:space="preserve">This table has been prefilled; however, using the data reported for the </t>
    </r>
    <r>
      <rPr>
        <i/>
        <sz val="10"/>
        <rFont val="Arial"/>
        <family val="2"/>
        <charset val="204"/>
      </rPr>
      <t xml:space="preserve">“State of Europe’s Forests 2015” </t>
    </r>
    <r>
      <rPr>
        <sz val="10"/>
        <rFont val="Arial"/>
      </rPr>
      <t xml:space="preserve">(http://foresteurope.org/state-europes-forests-2015-report/ and http://w3.unece.org/PXWeb/en) as the basis, please determine status of protection of the areas reported in the different protection classes in your country for the years 1990, 2000, 2005, 2010, 2015 and 2020 as far as possible. Please document the process for further reference and use </t>
    </r>
    <r>
      <rPr>
        <i/>
        <sz val="10"/>
        <rFont val="Arial"/>
        <family val="2"/>
        <charset val="204"/>
      </rPr>
      <t xml:space="preserve">“Country comments” </t>
    </r>
    <r>
      <rPr>
        <sz val="10"/>
        <rFont val="Arial"/>
      </rPr>
      <t>for reporting on major aspects. Please also indicate the reason for changing the figures, if new data will replace previously reported results</t>
    </r>
  </si>
  <si>
    <r>
      <t xml:space="preserve">2.       </t>
    </r>
    <r>
      <rPr>
        <i/>
        <sz val="10"/>
        <rFont val="Arial"/>
        <family val="2"/>
        <charset val="204"/>
      </rPr>
      <t xml:space="preserve">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 xml:space="preserve">“Country comments”. </t>
    </r>
    <r>
      <rPr>
        <sz val="10"/>
        <rFont val="Arial"/>
      </rPr>
      <t>The data on forest ownership was also collected for the UNECE/FAO/COST Action FACESMAP (http://facesmap.boku.ac.at/).</t>
    </r>
  </si>
  <si>
    <r>
      <rPr>
        <sz val="10"/>
        <rFont val="Arial"/>
      </rPr>
      <t xml:space="preserve">2.       </t>
    </r>
    <r>
      <rPr>
        <i/>
        <sz val="10"/>
        <rFont val="Arial"/>
        <family val="2"/>
        <charset val="204"/>
      </rPr>
      <t xml:space="preserve">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</si>
  <si>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rPr>
        <sz val="10"/>
        <rFont val="Arial"/>
      </rPr>
      <t xml:space="preserve">2.         </t>
    </r>
    <r>
      <rPr>
        <i/>
        <sz val="10"/>
        <rFont val="Arial"/>
        <family val="2"/>
        <charset val="204"/>
      </rPr>
      <t xml:space="preserve">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Table 57: “Accessibility for recreation and intensity of use” (http://www.foresteurope.org/docs/fullsoef2015.pdf).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</si>
  <si>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5.</t>
    </r>
    <r>
      <rPr>
        <sz val="7"/>
        <rFont val="Arial"/>
        <family val="2"/>
        <charset val="204"/>
      </rPr>
      <t> </t>
    </r>
    <r>
      <rPr>
        <sz val="10"/>
        <rFont val="Arial"/>
      </rPr>
      <t>It is up to the countries to define the threshold level for the minimum size of damaged forest and other wood land to be reported as well as for criteria and minimum thresholds used to determine area as “damaged”. However, it is recommended to report only damage that have markedly decreased the goods and services that owners/managers may expect from the forest. Description of criteria for assessing the severity of damage should be given in the country comments</t>
    </r>
  </si>
  <si>
    <r>
      <t>6.</t>
    </r>
    <r>
      <rPr>
        <sz val="7"/>
        <rFont val="Arial"/>
        <family val="2"/>
        <charset val="204"/>
      </rPr>
      <t> </t>
    </r>
    <r>
      <rPr>
        <sz val="10"/>
        <rFont val="Arial"/>
      </rPr>
      <t>“</t>
    </r>
    <r>
      <rPr>
        <i/>
        <sz val="10"/>
        <rFont val="Arial"/>
        <family val="2"/>
        <charset val="204"/>
      </rPr>
      <t>Primarily</t>
    </r>
    <r>
      <rPr>
        <sz val="10"/>
        <rFont val="Arial"/>
      </rPr>
      <t>” is mainly related to the severity of damage. The area damaged by various agents (no matter which kind of agent and how many subsequent agents) should be counted just once.</t>
    </r>
  </si>
  <si>
    <r>
      <t>7.</t>
    </r>
    <r>
      <rPr>
        <sz val="7"/>
        <rFont val="Arial"/>
        <family val="2"/>
        <charset val="204"/>
      </rPr>
      <t> </t>
    </r>
    <r>
      <rPr>
        <sz val="10"/>
        <rFont val="Arial"/>
      </rPr>
      <t>Sub-class “</t>
    </r>
    <r>
      <rPr>
        <i/>
        <sz val="10"/>
        <rFont val="Arial"/>
        <family val="2"/>
        <charset val="204"/>
      </rPr>
      <t>Primarily damaged by biotic agents – Wildlife and grazing</t>
    </r>
    <r>
      <rPr>
        <sz val="10"/>
        <rFont val="Arial"/>
      </rPr>
      <t>”: this category includes a range of damages by different wildlife, including bark removal by deer and damages caused by rodents. Please use “</t>
    </r>
    <r>
      <rPr>
        <i/>
        <sz val="10"/>
        <rFont val="Arial"/>
        <family val="2"/>
        <charset val="204"/>
      </rPr>
      <t>Country comments</t>
    </r>
    <r>
      <rPr>
        <sz val="10"/>
        <rFont val="Arial"/>
      </rPr>
      <t>” to specify types of damages included.</t>
    </r>
  </si>
  <si>
    <r>
      <t>8.</t>
    </r>
    <r>
      <rPr>
        <sz val="7"/>
        <rFont val="Arial"/>
        <family val="2"/>
        <charset val="204"/>
      </rPr>
      <t> </t>
    </r>
    <r>
      <rPr>
        <sz val="10"/>
        <rFont val="Arial"/>
      </rPr>
      <t>Sub-class “</t>
    </r>
    <r>
      <rPr>
        <i/>
        <sz val="10"/>
        <rFont val="Arial"/>
        <family val="2"/>
        <charset val="204"/>
      </rPr>
      <t>Primarily damaged by Fire</t>
    </r>
    <r>
      <rPr>
        <sz val="10"/>
        <rFont val="Arial"/>
      </rPr>
      <t xml:space="preserve">”: Please indicate under </t>
    </r>
    <r>
      <rPr>
        <i/>
        <sz val="10"/>
        <rFont val="Arial"/>
        <family val="2"/>
        <charset val="204"/>
      </rPr>
      <t>“Country comments”</t>
    </r>
    <r>
      <rPr>
        <sz val="10"/>
        <rFont val="Arial"/>
      </rPr>
      <t xml:space="preserve"> available information on the causes of fires.</t>
    </r>
  </si>
  <si>
    <r>
      <t>9.</t>
    </r>
    <r>
      <rPr>
        <sz val="7"/>
        <rFont val="Arial"/>
        <family val="2"/>
        <charset val="204"/>
      </rPr>
      <t> </t>
    </r>
    <r>
      <rPr>
        <sz val="10"/>
        <rFont val="Arial"/>
      </rPr>
      <t>Sub-class “</t>
    </r>
    <r>
      <rPr>
        <i/>
        <sz val="10"/>
        <rFont val="Arial"/>
        <family val="2"/>
        <charset val="204"/>
      </rPr>
      <t>Primarily damaged by abiotic agents – Storm, wind, snow, etc</t>
    </r>
    <r>
      <rPr>
        <sz val="10"/>
        <rFont val="Arial"/>
      </rPr>
      <t>.” comprises: Storm, wind, snow, drought, mudflow, avalanche and other identifiable abiotic factors.</t>
    </r>
  </si>
  <si>
    <r>
      <t>10.</t>
    </r>
    <r>
      <rPr>
        <sz val="7"/>
        <rFont val="Arial"/>
        <family val="2"/>
        <charset val="204"/>
      </rPr>
      <t> </t>
    </r>
    <r>
      <rPr>
        <sz val="10"/>
        <rFont val="Arial"/>
      </rPr>
      <t>Sub-class “</t>
    </r>
    <r>
      <rPr>
        <i/>
        <sz val="10"/>
        <rFont val="Arial"/>
        <family val="2"/>
        <charset val="204"/>
      </rPr>
      <t>Damage primarily human induced – Forest operations</t>
    </r>
    <r>
      <rPr>
        <sz val="10"/>
        <rFont val="Arial"/>
      </rPr>
      <t>”: these include damages incurred in the process of the road building and landings setting, or harvesting damage, incl. through skidding tracks, hauling and transport.</t>
    </r>
  </si>
  <si>
    <r>
      <t>11.</t>
    </r>
    <r>
      <rPr>
        <sz val="7"/>
        <rFont val="Arial"/>
        <family val="2"/>
        <charset val="204"/>
      </rPr>
      <t> </t>
    </r>
    <r>
      <rPr>
        <sz val="10"/>
        <rFont val="Arial"/>
      </rPr>
      <t>Sub-class “</t>
    </r>
    <r>
      <rPr>
        <i/>
        <sz val="10"/>
        <rFont val="Arial"/>
        <family val="2"/>
        <charset val="204"/>
      </rPr>
      <t>Damage primarily human induced - Other</t>
    </r>
    <r>
      <rPr>
        <sz val="10"/>
        <rFont val="Arial"/>
      </rPr>
      <t>”: these include e.g. damage from visitors to forests; vandalism, etc. Note that human induced fire is not to be reported in this class, but to be specified under “</t>
    </r>
    <r>
      <rPr>
        <i/>
        <sz val="10"/>
        <rFont val="Arial"/>
        <family val="2"/>
        <charset val="204"/>
      </rPr>
      <t>Country comments</t>
    </r>
    <r>
      <rPr>
        <sz val="10"/>
        <rFont val="Arial"/>
      </rPr>
      <t>”. Please indicate which “</t>
    </r>
    <r>
      <rPr>
        <i/>
        <sz val="10"/>
        <rFont val="Arial"/>
        <family val="2"/>
        <charset val="204"/>
      </rPr>
      <t>other</t>
    </r>
    <r>
      <rPr>
        <sz val="10"/>
        <rFont val="Arial"/>
      </rPr>
      <t>” damage classes are reported here.</t>
    </r>
  </si>
  <si>
    <r>
      <t>12.</t>
    </r>
    <r>
      <rPr>
        <sz val="7"/>
        <rFont val="Arial"/>
        <family val="2"/>
        <charset val="204"/>
      </rPr>
      <t> </t>
    </r>
    <r>
      <rPr>
        <sz val="10"/>
        <rFont val="Arial"/>
      </rPr>
      <t xml:space="preserve">Sub-class </t>
    </r>
    <r>
      <rPr>
        <i/>
        <sz val="10"/>
        <rFont val="Arial"/>
        <family val="2"/>
        <charset val="204"/>
      </rPr>
      <t>“Unspecified / Mixed damage</t>
    </r>
    <r>
      <rPr>
        <sz val="10"/>
        <rFont val="Arial"/>
      </rPr>
      <t>”: should include areas where damaging agent is unknown or areas damaged by many agents, where determination of the major agent is impossible.</t>
    </r>
  </si>
  <si>
    <r>
      <t>13.</t>
    </r>
    <r>
      <rPr>
        <sz val="7"/>
        <rFont val="Arial"/>
        <family val="2"/>
        <charset val="204"/>
      </rPr>
      <t> </t>
    </r>
    <r>
      <rPr>
        <sz val="10"/>
        <rFont val="Arial"/>
      </rPr>
      <t xml:space="preserve">Total area damaged should be the sum of damage by individual sub-classes. </t>
    </r>
  </si>
  <si>
    <r>
      <t>14.</t>
    </r>
    <r>
      <rPr>
        <sz val="7"/>
        <rFont val="Arial"/>
        <family val="2"/>
        <charset val="204"/>
      </rPr>
      <t> </t>
    </r>
    <r>
      <rPr>
        <sz val="10"/>
        <rFont val="Arial"/>
      </rPr>
      <t>A clear determination of a moment, when a damaged area is reversed to a normal situation is complex, difficult and can vary depending on a type of damage. In the case of the death trees, an area can be considered as regenerated once the damaged stand is replaced by the new generation or in the case of individual trees, the loss is trees is compensated by the growth of the surrounding trees.</t>
    </r>
  </si>
  <si>
    <r>
      <t xml:space="preserve">2. </t>
    </r>
    <r>
      <rPr>
        <i/>
        <sz val="10"/>
        <rFont val="Arial"/>
        <family val="2"/>
        <charset val="204"/>
      </rPr>
      <t xml:space="preserve">Prefilling: </t>
    </r>
    <r>
      <rPr>
        <sz val="10"/>
        <rFont val="Arial"/>
      </rPr>
      <t>This table has been prefilled with the data reported for the “State of Europe’s Forests 2015” (http://foresteurope.org/state-europes-forests-2015-report/#1476295965372-d3bb1dd0-e9a0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“Country comments”.</t>
    </r>
  </si>
  <si>
    <r>
      <t>3.</t>
    </r>
    <r>
      <rPr>
        <sz val="7"/>
        <rFont val="Arial"/>
        <family val="2"/>
        <charset val="204"/>
      </rPr>
      <t> </t>
    </r>
    <r>
      <rPr>
        <i/>
        <sz val="10"/>
        <rFont val="Arial"/>
        <family val="2"/>
        <charset val="204"/>
      </rPr>
      <t xml:space="preserve">Reference years: </t>
    </r>
    <r>
      <rPr>
        <sz val="10"/>
        <rFont val="Arial"/>
      </rPr>
      <t>The figures for the reporting years refer to the situation in a reference year, a “central year” (1990, 2000, 2005, 2010, 2015) noted in the Table, or in a nearest year for which data is available, not the averages of annually affected areas for the 5-year periods, e.g. 1988-1992 for 1990. National Correspondents are asked for area with damage present in a reference year (as in SoEF 2007, 2011). If for example damage occurred in 2001, the area affected should be included in the reporting for 2005, only if effects of the damage are still present in 2005, as well as in the subsequent year(s) (2010, 2015) if relevant.</t>
    </r>
  </si>
  <si>
    <r>
      <t>1.</t>
    </r>
    <r>
      <rPr>
        <sz val="7"/>
        <rFont val="Arial"/>
        <family val="2"/>
        <charset val="204"/>
      </rPr>
      <t> </t>
    </r>
    <r>
      <rPr>
        <i/>
        <sz val="10"/>
        <rFont val="Arial"/>
        <family val="2"/>
        <charset val="204"/>
      </rPr>
      <t>Connection with FRA/CFRQ 2020:</t>
    </r>
    <r>
      <rPr>
        <sz val="10"/>
        <rFont val="Arial"/>
      </rPr>
      <t xml:space="preserve"> global reporting covers disturbances in forests in Table T5a. Please refer to the corresponding FRA/CFRQ guidelines at http://fra-platform.herokuapp.com/ and terms and definitions at http://fra-platform.herokuapp.com/definitions/en/tad#1a</t>
    </r>
  </si>
  <si>
    <r>
      <t>4.</t>
    </r>
    <r>
      <rPr>
        <sz val="7"/>
        <rFont val="Arial"/>
        <family val="2"/>
        <charset val="204"/>
      </rPr>
      <t> </t>
    </r>
    <r>
      <rPr>
        <i/>
        <sz val="10"/>
        <rFont val="Arial"/>
        <family val="2"/>
        <charset val="204"/>
      </rPr>
      <t xml:space="preserve">Data sources: </t>
    </r>
    <r>
      <rPr>
        <sz val="10"/>
        <rFont val="Arial"/>
      </rPr>
      <t>please specify sources separately for forest, other wooded land and total FOWL if sources differ.</t>
    </r>
  </si>
  <si>
    <r>
      <t>1.</t>
    </r>
    <r>
      <rPr>
        <sz val="7"/>
        <rFont val="Arial"/>
        <family val="2"/>
        <charset val="204"/>
      </rPr>
      <t> </t>
    </r>
    <r>
      <rPr>
        <i/>
        <sz val="10"/>
        <rFont val="Arial"/>
        <family val="2"/>
        <charset val="204"/>
      </rPr>
      <t xml:space="preserve">Connection with FRA/CFRQ 2020: </t>
    </r>
    <r>
      <rPr>
        <sz val="10"/>
        <rFont val="Arial"/>
      </rPr>
      <t>global reporting covers degraded forests in Table T5c. Please refer to the corresponding FRA/CFRQ guidelines at http://fra-platform.herokuapp.com/ and terms and definitions at http://fra-platform.herokuapp.com/definitions/en/tad#1a</t>
    </r>
  </si>
  <si>
    <r>
      <t xml:space="preserve">2. </t>
    </r>
    <r>
      <rPr>
        <i/>
        <sz val="10"/>
        <rFont val="Arial"/>
        <family val="2"/>
        <charset val="204"/>
      </rPr>
      <t xml:space="preserve">Prefilling: </t>
    </r>
    <r>
      <rPr>
        <sz val="10"/>
        <rFont val="Arial"/>
      </rPr>
      <t xml:space="preserve">This table has not been prefilled; </t>
    </r>
  </si>
  <si>
    <r>
      <t xml:space="preserve">3. </t>
    </r>
    <r>
      <rPr>
        <i/>
        <sz val="10"/>
        <rFont val="Arial"/>
        <family val="2"/>
        <charset val="204"/>
      </rPr>
      <t xml:space="preserve">Reference years: </t>
    </r>
    <r>
      <rPr>
        <sz val="10"/>
        <rFont val="Arial"/>
      </rPr>
      <t>The figures for the reporting years refer to the situation in a reference year (1990, 2000, 2005, 2010, 2015) noted in the Table, or in a nearest year for which data is available, not the averages of annually affected areas for the 5-year periods, e.g. 1988-1992 for 1990. National Correspondents are asked for degraded area present in a reference year. If for example degradation occurred in 2001, the area affected should be included in the reporting for 2005, only if area remains degraded still in 2005, as well as in the subsequent year(s) (2010) if relevant.</t>
    </r>
  </si>
  <si>
    <r>
      <t xml:space="preserve">6. </t>
    </r>
    <r>
      <rPr>
        <i/>
        <sz val="10"/>
        <rFont val="Arial"/>
        <family val="2"/>
        <charset val="204"/>
      </rPr>
      <t xml:space="preserve">“Primarily degraded” </t>
    </r>
    <r>
      <rPr>
        <sz val="10"/>
        <rFont val="Arial"/>
      </rPr>
      <t>is mainly related to the severity of the influence on degradation. The area degraded by various agents (no matter which kind of agent and how many subsequent agents) should be counted just once.</t>
    </r>
  </si>
  <si>
    <r>
      <t xml:space="preserve">8. Sub-class </t>
    </r>
    <r>
      <rPr>
        <i/>
        <sz val="10"/>
        <rFont val="Arial"/>
        <family val="2"/>
        <charset val="204"/>
      </rPr>
      <t xml:space="preserve">“Primarily degraded by repeated fires”: </t>
    </r>
    <r>
      <rPr>
        <sz val="10"/>
        <rFont val="Arial"/>
      </rPr>
      <t>this sub-class is expected to be more common on forest land, however, degraded regularly burned pastures also belongs to this sub-class. Please use “Country comments” to specify if these plots are considered to be degraded forest land in your country, and if you have sufficient information for their monitoring and reporting.</t>
    </r>
  </si>
  <si>
    <r>
      <t xml:space="preserve">9. Sub-class </t>
    </r>
    <r>
      <rPr>
        <i/>
        <sz val="10"/>
        <rFont val="Arial"/>
        <family val="2"/>
        <charset val="204"/>
      </rPr>
      <t xml:space="preserve">“Primarily degraded by air pollution”: </t>
    </r>
    <r>
      <rPr>
        <sz val="10"/>
        <rFont val="Arial"/>
      </rPr>
      <t xml:space="preserve">air pollution can cause the changes in pH, leaching of nutrients, crusts on the soil surface, etc. Please use </t>
    </r>
    <r>
      <rPr>
        <i/>
        <sz val="10"/>
        <rFont val="Arial"/>
        <family val="2"/>
        <charset val="204"/>
      </rPr>
      <t xml:space="preserve">“Country comments” </t>
    </r>
    <r>
      <rPr>
        <sz val="10"/>
        <rFont val="Arial"/>
      </rPr>
      <t>to specify if these plots are considered to be degraded forest land in your country, and if you have sufficient information for their monitoring and reporting.</t>
    </r>
  </si>
  <si>
    <r>
      <t xml:space="preserve">7. Sub-class </t>
    </r>
    <r>
      <rPr>
        <i/>
        <sz val="10"/>
        <rFont val="Arial"/>
        <family val="2"/>
        <charset val="204"/>
      </rPr>
      <t xml:space="preserve">“Primarily degraded by grazing”: </t>
    </r>
    <r>
      <rPr>
        <sz val="10"/>
        <rFont val="Arial"/>
      </rPr>
      <t xml:space="preserve">this category usually includes land degraded (eroded and poor in humus) by various domestic animals (degradation by wild animals is expected to be rare). This type degradation typically takes place on non-forest land; however, the affected plots are many times left for forest expansion or decided to be afforested. Please use </t>
    </r>
    <r>
      <rPr>
        <i/>
        <sz val="10"/>
        <rFont val="Arial"/>
        <family val="2"/>
        <charset val="204"/>
      </rPr>
      <t xml:space="preserve">“Country comments” </t>
    </r>
    <r>
      <rPr>
        <sz val="10"/>
        <rFont val="Arial"/>
      </rPr>
      <t>to specify if these plots are considered to be degraded forest land in your country, and if you have sufficient information for their monitoring and reporting.</t>
    </r>
  </si>
  <si>
    <r>
      <t xml:space="preserve">10. Sub-class </t>
    </r>
    <r>
      <rPr>
        <i/>
        <sz val="10"/>
        <rFont val="Arial"/>
        <family val="2"/>
        <charset val="204"/>
      </rPr>
      <t xml:space="preserve">“Primarily degraded by desertification”: </t>
    </r>
    <r>
      <rPr>
        <sz val="10"/>
        <rFont val="Arial"/>
      </rPr>
      <t xml:space="preserve">this type of degradation is mostly related to climate/weather influence possibly combined with fires, grazing, deforestation and other agents. Please use </t>
    </r>
    <r>
      <rPr>
        <i/>
        <sz val="10"/>
        <rFont val="Arial"/>
        <family val="2"/>
        <charset val="204"/>
      </rPr>
      <t xml:space="preserve">“Country comments” </t>
    </r>
    <r>
      <rPr>
        <sz val="10"/>
        <rFont val="Arial"/>
      </rPr>
      <t>to specify if these plots are considered to be degraded forest land in your country, and if you have sufficient information for their monitoring and reporting.</t>
    </r>
  </si>
  <si>
    <r>
      <t xml:space="preserve">11. Sub-class </t>
    </r>
    <r>
      <rPr>
        <i/>
        <sz val="10"/>
        <rFont val="Arial"/>
        <family val="2"/>
        <charset val="204"/>
      </rPr>
      <t xml:space="preserve">“Primarily degraded by other agent(s)” </t>
    </r>
    <r>
      <rPr>
        <sz val="10"/>
        <rFont val="Arial"/>
      </rPr>
      <t xml:space="preserve">comprises: repeated damage to forest stands, poor forest management, landslides, long-term changes in water table, etc. The agent(s), if relevant, has (have) to be named in the blank field in the table 2.5 header. Please use </t>
    </r>
    <r>
      <rPr>
        <i/>
        <sz val="10"/>
        <rFont val="Arial"/>
        <family val="2"/>
        <charset val="204"/>
      </rPr>
      <t xml:space="preserve">“Country comments” </t>
    </r>
    <r>
      <rPr>
        <sz val="10"/>
        <rFont val="Arial"/>
      </rPr>
      <t>to characterise the agent that caused the degradation, and if these plots are considered to be degraded forest land in your country and if you have sufficient information for their monitoring and reporting.</t>
    </r>
  </si>
  <si>
    <r>
      <t xml:space="preserve">13. A clear determination of a moment, when a degraded area is reversed to a normal situation is complex, difficult and can vary depending on a type of degradation. However, successful re-establishment of (nearly) full stocking should be considered a successful reclamation also in the cases when a normal productivity has not been restored yet.  Please use </t>
    </r>
    <r>
      <rPr>
        <i/>
        <sz val="10"/>
        <rFont val="Arial"/>
        <family val="2"/>
        <charset val="204"/>
      </rPr>
      <t xml:space="preserve">“Country comments” </t>
    </r>
    <r>
      <rPr>
        <sz val="10"/>
        <rFont val="Arial"/>
      </rPr>
      <t>to specify in which point these plots start to be considered reclaimed in your country, if you have sufficient information for their monitoring and reporting, and when they start to be considered successfully reclaimed.</t>
    </r>
  </si>
  <si>
    <t>Annual data for 1988-2017 period and data for 5-year periods</t>
  </si>
  <si>
    <t>Annual data 1988-2017 period and data for 5-year periods</t>
  </si>
  <si>
    <t>Data for reporting years</t>
  </si>
  <si>
    <t>Data for 2007, 2009, 2011, 2013, 2015 (JWEE reporting years)</t>
  </si>
  <si>
    <t>Periodical average for 1990, 2000, 2005, 2010, 2015</t>
  </si>
  <si>
    <t>Periodical averages for 1990, 2000, 2005, 2010, 2015</t>
  </si>
  <si>
    <t>Area of stands dominated by introduced tree species in 4.4a compared to corresponding areas in 4.4b</t>
  </si>
  <si>
    <t>Area of stands dominated by invasive tree species in 4.4a compared to corresponding areas in 4.4c</t>
  </si>
  <si>
    <t>Annually (from 2006 to 2017)</t>
  </si>
  <si>
    <t>1990, 2000, 2010, 2015</t>
  </si>
  <si>
    <t>1st</t>
  </si>
  <si>
    <t>2nd</t>
  </si>
  <si>
    <t>3rd</t>
  </si>
  <si>
    <t xml:space="preserve">4th </t>
  </si>
  <si>
    <t xml:space="preserve">5th </t>
  </si>
  <si>
    <t xml:space="preserve">6th </t>
  </si>
  <si>
    <t xml:space="preserve">7th </t>
  </si>
  <si>
    <t xml:space="preserve">8th </t>
  </si>
  <si>
    <t xml:space="preserve">9th </t>
  </si>
  <si>
    <t>10th</t>
  </si>
  <si>
    <t>Fagus sylvatica</t>
  </si>
  <si>
    <t>Beech</t>
  </si>
  <si>
    <t>Picea abies</t>
  </si>
  <si>
    <t>Norway spruce</t>
  </si>
  <si>
    <t>Quercus robur</t>
  </si>
  <si>
    <t>Oak</t>
  </si>
  <si>
    <t>Picea sitchensis</t>
  </si>
  <si>
    <t>Sitka spruce</t>
  </si>
  <si>
    <t>Fraxinus excelsior</t>
  </si>
  <si>
    <t>Ash</t>
  </si>
  <si>
    <t>Acer pseudoplatanus</t>
  </si>
  <si>
    <t>Sychamore</t>
  </si>
  <si>
    <t>Pinus sylvestris</t>
  </si>
  <si>
    <t>Scots pine</t>
  </si>
  <si>
    <t>Betula sp</t>
  </si>
  <si>
    <t>Birch</t>
  </si>
  <si>
    <t>Larix sp.</t>
  </si>
  <si>
    <t>Larch</t>
  </si>
  <si>
    <t>Abies alba</t>
  </si>
  <si>
    <t>Silver fir</t>
  </si>
  <si>
    <t xml:space="preserve">Scots pine                </t>
  </si>
  <si>
    <t xml:space="preserve">Norway spruce            </t>
  </si>
  <si>
    <t>Betula pendula, Betula pubescens</t>
  </si>
  <si>
    <t xml:space="preserve">Common silver birch, Downy birch </t>
  </si>
  <si>
    <t xml:space="preserve">Populus tremula </t>
  </si>
  <si>
    <t xml:space="preserve">European aspen             </t>
  </si>
  <si>
    <t>Alnus incana</t>
  </si>
  <si>
    <t xml:space="preserve">White alder      </t>
  </si>
  <si>
    <t>Alnus glutinosa</t>
  </si>
  <si>
    <t xml:space="preserve">European black alder    </t>
  </si>
  <si>
    <t xml:space="preserve">European ash                 </t>
  </si>
  <si>
    <t>Salix species</t>
  </si>
  <si>
    <t>Willow species</t>
  </si>
  <si>
    <t xml:space="preserve">Pedunculate oak                </t>
  </si>
  <si>
    <t>Padus avium</t>
  </si>
  <si>
    <t xml:space="preserve">European bird cherry     </t>
  </si>
  <si>
    <t>Betula pubescens</t>
  </si>
  <si>
    <t>Downy birch</t>
  </si>
  <si>
    <t>Betula pendula</t>
  </si>
  <si>
    <t>Silver birch</t>
  </si>
  <si>
    <t>Populus tremula</t>
  </si>
  <si>
    <t>European aspen</t>
  </si>
  <si>
    <t>Grey alder</t>
  </si>
  <si>
    <t>Black alder</t>
  </si>
  <si>
    <t>Salix caprea</t>
  </si>
  <si>
    <t>Goat willow</t>
  </si>
  <si>
    <t>Sorbus aucuparia</t>
  </si>
  <si>
    <t>European mountain-ash</t>
  </si>
  <si>
    <t>Pedunculate oak</t>
  </si>
  <si>
    <t>Larix sibirica</t>
  </si>
  <si>
    <t>Siberian larch</t>
  </si>
  <si>
    <t> Pinus contorta</t>
  </si>
  <si>
    <t>Lodgepole pine</t>
  </si>
  <si>
    <t>Populus trichocarpa</t>
  </si>
  <si>
    <t>Black cottonwood</t>
  </si>
  <si>
    <t xml:space="preserve">Norway spruce </t>
  </si>
  <si>
    <t>Aspen</t>
  </si>
  <si>
    <t>Common alder</t>
  </si>
  <si>
    <t>European ash</t>
  </si>
  <si>
    <t>Common oak</t>
  </si>
  <si>
    <t>Pinus sylvestrisL.</t>
  </si>
  <si>
    <t>Pine</t>
  </si>
  <si>
    <t>Picea abies (L.)</t>
  </si>
  <si>
    <t>Spruce</t>
  </si>
  <si>
    <t>Betulapubescens Ehrh.</t>
  </si>
  <si>
    <t>Alnus glutinosa(L.) Gaertn</t>
  </si>
  <si>
    <t>Alder black</t>
  </si>
  <si>
    <t>Populus tremulaL.</t>
  </si>
  <si>
    <t>Alnus incana(L.) Moench</t>
  </si>
  <si>
    <t>Alder grey</t>
  </si>
  <si>
    <t>Quercus roburL.</t>
  </si>
  <si>
    <t>Fraxinusexcelsior L.</t>
  </si>
  <si>
    <t>Tilia cordataMill.</t>
  </si>
  <si>
    <t>Lime</t>
  </si>
  <si>
    <t>Salix caprea L.</t>
  </si>
  <si>
    <t>Willow</t>
  </si>
  <si>
    <t>European mountain ash</t>
  </si>
  <si>
    <t>English oak</t>
  </si>
  <si>
    <t xml:space="preserve"> Picea abies    </t>
  </si>
  <si>
    <t xml:space="preserve"> Pinus sylvestris   </t>
  </si>
  <si>
    <t xml:space="preserve"> Betula pubescens    </t>
  </si>
  <si>
    <t xml:space="preserve">Betula pendula    </t>
  </si>
  <si>
    <t xml:space="preserve">Populus tremula    </t>
  </si>
  <si>
    <t xml:space="preserve">Quercus robur     </t>
  </si>
  <si>
    <t xml:space="preserve">Alnus glutinosa    </t>
  </si>
  <si>
    <t>Pinus contorta</t>
  </si>
  <si>
    <t>Lodgepole Pine</t>
  </si>
  <si>
    <t xml:space="preserve">Fagus sylvatica    </t>
  </si>
  <si>
    <t xml:space="preserve"> Salix caprea     </t>
  </si>
  <si>
    <t>Fichte</t>
  </si>
  <si>
    <t>Rotbuche</t>
  </si>
  <si>
    <t>Weißkiefer</t>
  </si>
  <si>
    <t>Larix decidua</t>
  </si>
  <si>
    <t>Europäische Lärche</t>
  </si>
  <si>
    <t>Weißtanne</t>
  </si>
  <si>
    <t>Quercus sp.</t>
  </si>
  <si>
    <t>Eiche unbestimmt</t>
  </si>
  <si>
    <t>Fraxinus sp.</t>
  </si>
  <si>
    <t>Esche unbestimmt</t>
  </si>
  <si>
    <t>Acer sp.</t>
  </si>
  <si>
    <t>Ahorn unbestimmt</t>
  </si>
  <si>
    <t>Pinus nigra</t>
  </si>
  <si>
    <t>Schwarzkiefer</t>
  </si>
  <si>
    <t>Carpinus betulus</t>
  </si>
  <si>
    <t>Hainbuche</t>
  </si>
  <si>
    <t xml:space="preserve">Picea abies </t>
  </si>
  <si>
    <t>Epicéa commun</t>
  </si>
  <si>
    <t>d.i.</t>
  </si>
  <si>
    <t xml:space="preserve">Quercus petraea et robur </t>
  </si>
  <si>
    <t>Chênes sessile et pédonculé</t>
  </si>
  <si>
    <t xml:space="preserve">Fagus silvatica </t>
  </si>
  <si>
    <t>Hêtre</t>
  </si>
  <si>
    <t xml:space="preserve">Pinus silvestris </t>
  </si>
  <si>
    <t>Pin sylvestre</t>
  </si>
  <si>
    <t xml:space="preserve">Pseudotsuga menziesii </t>
  </si>
  <si>
    <t>Douglas</t>
  </si>
  <si>
    <t xml:space="preserve">Populus sp </t>
  </si>
  <si>
    <t>Peupliers hybrides</t>
  </si>
  <si>
    <t>Pinus laricio</t>
  </si>
  <si>
    <t>Pin de Corse</t>
  </si>
  <si>
    <t xml:space="preserve">Betula sp </t>
  </si>
  <si>
    <t>Bouleaux verruqueux et pubescent</t>
  </si>
  <si>
    <t>Frêne</t>
  </si>
  <si>
    <t xml:space="preserve">Larix sp </t>
  </si>
  <si>
    <t>Mélèzes d’Europe, du Japon,+ hybride</t>
  </si>
  <si>
    <t>Quercus robur et Quercus petraea</t>
  </si>
  <si>
    <t>Chêne pédonculé et rouvre</t>
  </si>
  <si>
    <t>Sapin pectiné</t>
  </si>
  <si>
    <t>Épicéa commun</t>
  </si>
  <si>
    <t>Pinus sylvestris </t>
  </si>
  <si>
    <t xml:space="preserve">Pinus pinaster </t>
  </si>
  <si>
    <t>Pin maritime</t>
  </si>
  <si>
    <t>Castanea sativa </t>
  </si>
  <si>
    <t>Châtaignier</t>
  </si>
  <si>
    <t>Pseudotsuga menziesi</t>
  </si>
  <si>
    <t>Charme</t>
  </si>
  <si>
    <t>Quercus pubescens</t>
  </si>
  <si>
    <t>Chêne pubescent</t>
  </si>
  <si>
    <t>Picea spec.</t>
  </si>
  <si>
    <t>Pinus spec.</t>
  </si>
  <si>
    <t>Quercus spec.</t>
  </si>
  <si>
    <t>Larix spec.</t>
  </si>
  <si>
    <t>Abies spec.</t>
  </si>
  <si>
    <t>Fir</t>
  </si>
  <si>
    <t>Pseudotsuga menziesii</t>
  </si>
  <si>
    <t>Douglas Fir</t>
  </si>
  <si>
    <t>sitka spruce</t>
  </si>
  <si>
    <t>lodgepole pine</t>
  </si>
  <si>
    <t>Larix kaempferi</t>
  </si>
  <si>
    <t>Japanese larch</t>
  </si>
  <si>
    <t>beech</t>
  </si>
  <si>
    <t>Douglas fir</t>
  </si>
  <si>
    <t>ash</t>
  </si>
  <si>
    <t>pedunculate oak</t>
  </si>
  <si>
    <t>Quercus petraea</t>
  </si>
  <si>
    <t>sessile oak</t>
  </si>
  <si>
    <t xml:space="preserve">Betula pubescens </t>
  </si>
  <si>
    <t>downy birch</t>
  </si>
  <si>
    <t>Quercus petraea and Quercus robur</t>
  </si>
  <si>
    <t>European oak</t>
  </si>
  <si>
    <t>Psuedotsuga menziesii</t>
  </si>
  <si>
    <t>Picea spp.</t>
  </si>
  <si>
    <t>Spruce spp.</t>
  </si>
  <si>
    <t>European beech</t>
  </si>
  <si>
    <t>Betula spp.</t>
  </si>
  <si>
    <t>Birch spp.</t>
  </si>
  <si>
    <t>Larix spp.</t>
  </si>
  <si>
    <t>Larch spp.</t>
  </si>
  <si>
    <t>Populus spp. And Salix spp.</t>
  </si>
  <si>
    <t>Poplar spp. and Willow spp.</t>
  </si>
  <si>
    <t>Pinus spp.</t>
  </si>
  <si>
    <t>Pine spp.</t>
  </si>
  <si>
    <t>Quercus rubra</t>
  </si>
  <si>
    <t>Red oak</t>
  </si>
  <si>
    <t>Common Beech</t>
  </si>
  <si>
    <t>Silver Fir</t>
  </si>
  <si>
    <t>European Larch </t>
  </si>
  <si>
    <t>Common Ash </t>
  </si>
  <si>
    <t>Scotch Pine </t>
  </si>
  <si>
    <t>Common Maple</t>
  </si>
  <si>
    <t>Castanea sativa</t>
  </si>
  <si>
    <t>Spanish chestnut</t>
  </si>
  <si>
    <t>Quercus petrea</t>
  </si>
  <si>
    <t>Sessile Oak</t>
  </si>
  <si>
    <t>Common Oak</t>
  </si>
  <si>
    <t>Quercus robur / Q petraea</t>
  </si>
  <si>
    <t>Larix spp</t>
  </si>
  <si>
    <t>Larches</t>
  </si>
  <si>
    <t>Sycamore</t>
  </si>
  <si>
    <t>Betula pubescens / B pendula</t>
  </si>
  <si>
    <t>Birch </t>
  </si>
  <si>
    <t>Pinus sylvestris L.</t>
  </si>
  <si>
    <t xml:space="preserve">Betula verrucosa </t>
  </si>
  <si>
    <t xml:space="preserve">Common Birch </t>
  </si>
  <si>
    <t>Picea abies L</t>
  </si>
  <si>
    <t xml:space="preserve">Norway Spruce </t>
  </si>
  <si>
    <t xml:space="preserve">Aspen </t>
  </si>
  <si>
    <t>Alnus glutinosa L.</t>
  </si>
  <si>
    <t xml:space="preserve">Black Alder </t>
  </si>
  <si>
    <t>Quercus robur L.</t>
  </si>
  <si>
    <t xml:space="preserve">Pedunculate Oak   </t>
  </si>
  <si>
    <t>Alnus incana L.</t>
  </si>
  <si>
    <t xml:space="preserve">Grey Alder  </t>
  </si>
  <si>
    <t>Fraxinus excelsior L.</t>
  </si>
  <si>
    <t>European Hornbeam</t>
  </si>
  <si>
    <t>Acer platanoides</t>
  </si>
  <si>
    <t>Norway maple</t>
  </si>
  <si>
    <t>Fagus silvatica</t>
  </si>
  <si>
    <t>Tilia cordata</t>
  </si>
  <si>
    <t>Linden</t>
  </si>
  <si>
    <t>Hornbeam</t>
  </si>
  <si>
    <t>Fagus Orientalis</t>
  </si>
  <si>
    <t>Abies Nordmaniana</t>
  </si>
  <si>
    <t>Picea spp</t>
  </si>
  <si>
    <t>Carpinus Caucasica</t>
  </si>
  <si>
    <t>Querqus spp</t>
  </si>
  <si>
    <t>Pinus spp</t>
  </si>
  <si>
    <t>Alnus barbata</t>
  </si>
  <si>
    <t>Alder</t>
  </si>
  <si>
    <t>Castanea Sativa</t>
  </si>
  <si>
    <t>Chesnut</t>
  </si>
  <si>
    <t>Betula Litwinowii</t>
  </si>
  <si>
    <t>Acer campestre</t>
  </si>
  <si>
    <t>Maple</t>
  </si>
  <si>
    <t>Robinia pseudoacacia</t>
  </si>
  <si>
    <t>Black locust</t>
  </si>
  <si>
    <t>Sessile oak</t>
  </si>
  <si>
    <t>Quercus cerris</t>
  </si>
  <si>
    <t>Turkey oak</t>
  </si>
  <si>
    <t>Populus x ssp.</t>
  </si>
  <si>
    <t>Improved poplars</t>
  </si>
  <si>
    <t>Austrian pine</t>
  </si>
  <si>
    <t>Fraxinus ssp.</t>
  </si>
  <si>
    <t>Ashes</t>
  </si>
  <si>
    <t>Pinus silvestris</t>
  </si>
  <si>
    <t>Scots Pine</t>
  </si>
  <si>
    <t>Quercus robur, Quercus petraea</t>
  </si>
  <si>
    <t>Pedunculate Oak, Sessile Oak</t>
  </si>
  <si>
    <t>Norway Spruce</t>
  </si>
  <si>
    <t>European Beech</t>
  </si>
  <si>
    <t>Silver Birch</t>
  </si>
  <si>
    <t>Black Alder</t>
  </si>
  <si>
    <t>European Silver Fir</t>
  </si>
  <si>
    <t>European Larch</t>
  </si>
  <si>
    <t>Tilia sp.</t>
  </si>
  <si>
    <t>Populus sp.</t>
  </si>
  <si>
    <t>Poplars</t>
  </si>
  <si>
    <t>Robinia pseudacacia</t>
  </si>
  <si>
    <t>Red pine</t>
  </si>
  <si>
    <t>Norvay spruce</t>
  </si>
  <si>
    <t>Quercus petrea+robur+cerris</t>
  </si>
  <si>
    <t>Sessile oak + pedunculate oak + Turkey Oak</t>
  </si>
  <si>
    <t>Pinus sylvestris + nigra</t>
  </si>
  <si>
    <t>Scots pine+ Austrian black pine</t>
  </si>
  <si>
    <t>European silver fir</t>
  </si>
  <si>
    <t>European hornbeam</t>
  </si>
  <si>
    <t>European larch</t>
  </si>
  <si>
    <t>Acer platanoides + pseudoplatanus + campestre</t>
  </si>
  <si>
    <t>Norvay maple + sycamore maple +field maple</t>
  </si>
  <si>
    <t>Fraxinus excelsior + angustifolia</t>
  </si>
  <si>
    <t>Common ash + narow-leaved ash</t>
  </si>
  <si>
    <t>black locust</t>
  </si>
  <si>
    <t>Pinus</t>
  </si>
  <si>
    <t>Сосна</t>
  </si>
  <si>
    <t>Quercus</t>
  </si>
  <si>
    <t xml:space="preserve">Дуб </t>
  </si>
  <si>
    <t>Fagus</t>
  </si>
  <si>
    <t>Бук</t>
  </si>
  <si>
    <t>Picea</t>
  </si>
  <si>
    <t>Ялина</t>
  </si>
  <si>
    <t>Alnus</t>
  </si>
  <si>
    <t>Вільха</t>
  </si>
  <si>
    <t>Betula</t>
  </si>
  <si>
    <t>Береза</t>
  </si>
  <si>
    <t>Fraxinus</t>
  </si>
  <si>
    <t>Ясен</t>
  </si>
  <si>
    <t>Abies</t>
  </si>
  <si>
    <t>Ялиця</t>
  </si>
  <si>
    <t>Robinia</t>
  </si>
  <si>
    <t>Акація</t>
  </si>
  <si>
    <t>Carpinus</t>
  </si>
  <si>
    <t>Граб</t>
  </si>
  <si>
    <t>Chestnut</t>
  </si>
  <si>
    <t>Downy Oak</t>
  </si>
  <si>
    <t>Ostrya carpinifolia</t>
  </si>
  <si>
    <t>Hop-hornbeam</t>
  </si>
  <si>
    <t>Quercus ilex</t>
  </si>
  <si>
    <t>Holm oak</t>
  </si>
  <si>
    <t>Black pine</t>
  </si>
  <si>
    <t>Pinus pinaster</t>
  </si>
  <si>
    <t>Maritime pine</t>
  </si>
  <si>
    <t>Eucalyptus spp,</t>
  </si>
  <si>
    <t>Eucalyptus</t>
  </si>
  <si>
    <t>Quercus suber</t>
  </si>
  <si>
    <t>Cork oak</t>
  </si>
  <si>
    <t>Remaining
Quercus sp,</t>
  </si>
  <si>
    <t>-</t>
  </si>
  <si>
    <t>Pinus pinea</t>
  </si>
  <si>
    <t>Umbrella pine</t>
  </si>
  <si>
    <t>Chestnut oak</t>
  </si>
  <si>
    <t>Remaining broadleaved species</t>
  </si>
  <si>
    <t>Remaining coniferous species</t>
  </si>
  <si>
    <t>Pino resinero, rodeno o marítimo</t>
  </si>
  <si>
    <t>Pino silvestre o albar</t>
  </si>
  <si>
    <t>Eucaliptus spp.</t>
  </si>
  <si>
    <t>Eucaliptos</t>
  </si>
  <si>
    <t>Pinus halepensis</t>
  </si>
  <si>
    <t>Pino carrasco</t>
  </si>
  <si>
    <t xml:space="preserve">Haya </t>
  </si>
  <si>
    <t>Pino laricio, salgareño o negral</t>
  </si>
  <si>
    <t>Encina</t>
  </si>
  <si>
    <t>Quercus pyrenaica and Quercus pubescens</t>
  </si>
  <si>
    <t>Melojo, rebollo y roble pubescente</t>
  </si>
  <si>
    <t>Quercus robur and Quercus petraea</t>
  </si>
  <si>
    <t>Roble</t>
  </si>
  <si>
    <t>Pinus radiata</t>
  </si>
  <si>
    <t>Pino radiata, insigne o de Monterrey</t>
  </si>
  <si>
    <t>Pinus Nigra</t>
  </si>
  <si>
    <t>Abies Alba</t>
  </si>
  <si>
    <t>Quercus ssp.</t>
  </si>
  <si>
    <t>Bitter Oak</t>
  </si>
  <si>
    <t xml:space="preserve">Populus sp. </t>
  </si>
  <si>
    <t>Poplar</t>
  </si>
  <si>
    <t xml:space="preserve">Fagus sylvatica L </t>
  </si>
  <si>
    <t xml:space="preserve">Common beech </t>
  </si>
  <si>
    <t xml:space="preserve">Quercus robur L. </t>
  </si>
  <si>
    <t xml:space="preserve">Pedunculate oak </t>
  </si>
  <si>
    <t xml:space="preserve">Quercus petraea ( Matt.) Liebl. </t>
  </si>
  <si>
    <t xml:space="preserve">Sessile oak </t>
  </si>
  <si>
    <t xml:space="preserve">Carpinus betulus L. </t>
  </si>
  <si>
    <t xml:space="preserve">Common hornbeam </t>
  </si>
  <si>
    <t xml:space="preserve">Abies alba Mill. </t>
  </si>
  <si>
    <t xml:space="preserve">European silver fir </t>
  </si>
  <si>
    <t xml:space="preserve">Fraxinus angustifolia Vahl. </t>
  </si>
  <si>
    <t xml:space="preserve">Narrow-leafed ash </t>
  </si>
  <si>
    <t xml:space="preserve">Picea abies (L.) H.Karst. </t>
  </si>
  <si>
    <t xml:space="preserve">Spruce </t>
  </si>
  <si>
    <t xml:space="preserve">Robinia pseudoacacia L. </t>
  </si>
  <si>
    <t xml:space="preserve">Black locust </t>
  </si>
  <si>
    <t xml:space="preserve">Alnus glutinosa (L.) Geartn. </t>
  </si>
  <si>
    <t xml:space="preserve">Black alder </t>
  </si>
  <si>
    <t xml:space="preserve">Quercus cerris L. </t>
  </si>
  <si>
    <t xml:space="preserve">Turkey oak </t>
  </si>
  <si>
    <t>Pinus brutia</t>
  </si>
  <si>
    <t>Calabrian pine</t>
  </si>
  <si>
    <t>Fagus moesiaca / Fagus sylvatica</t>
  </si>
  <si>
    <t>Beach group</t>
  </si>
  <si>
    <t>Norway Spruce (Smrca)</t>
  </si>
  <si>
    <t>Silver Fir (Jela)</t>
  </si>
  <si>
    <t>Hardwod group (tvrdi lišcari)</t>
  </si>
  <si>
    <t>Turkey Oak (Cer)</t>
  </si>
  <si>
    <t>Black Pine ( Crni bor)</t>
  </si>
  <si>
    <t>Soft  wood group (meki lišcari)</t>
  </si>
  <si>
    <t>Precious hardwood  (Plemeniti liscari)</t>
  </si>
  <si>
    <t>Sessile Oak (Kitnjak)</t>
  </si>
  <si>
    <t>Other Quercus species* (Ostale vrste hrastova)</t>
  </si>
  <si>
    <t>Scotch Pine</t>
  </si>
  <si>
    <t>Black Pine</t>
  </si>
  <si>
    <t>Hop Hornbeam</t>
  </si>
  <si>
    <t>Pinus nigra Arnold. subsp. Pallasiana</t>
  </si>
  <si>
    <t>Crimean pine</t>
  </si>
  <si>
    <t>Fagus orientalis Lipsky.</t>
  </si>
  <si>
    <t>Pinus brutia Ten.</t>
  </si>
  <si>
    <t>Turkish pine</t>
  </si>
  <si>
    <t>Abies sp. Mill.</t>
  </si>
  <si>
    <t>Picea sp.</t>
  </si>
  <si>
    <t>Cedrus libani A.Rich.</t>
  </si>
  <si>
    <t>Cedar</t>
  </si>
  <si>
    <t>Juniperus sp.</t>
  </si>
  <si>
    <t>Juniper</t>
  </si>
  <si>
    <t>Carpinus sp.</t>
  </si>
  <si>
    <t>Table 2.4: Forest area with damage (1000 ha)</t>
  </si>
  <si>
    <t xml:space="preserve"> n/a</t>
  </si>
  <si>
    <t>Table 3.3: Non-wood goods (2010)</t>
  </si>
  <si>
    <r>
      <t>4</t>
    </r>
    <r>
      <rPr>
        <vertAlign val="superscript"/>
        <sz val="10"/>
        <rFont val="Arial"/>
        <family val="2"/>
      </rPr>
      <t>th</t>
    </r>
  </si>
  <si>
    <r>
      <t>5</t>
    </r>
    <r>
      <rPr>
        <vertAlign val="superscript"/>
        <sz val="10"/>
        <rFont val="Arial"/>
        <family val="2"/>
      </rPr>
      <t>th</t>
    </r>
  </si>
  <si>
    <r>
      <t>7</t>
    </r>
    <r>
      <rPr>
        <vertAlign val="superscript"/>
        <sz val="10"/>
        <rFont val="Arial"/>
        <family val="2"/>
      </rPr>
      <t>th</t>
    </r>
  </si>
  <si>
    <r>
      <t>8</t>
    </r>
    <r>
      <rPr>
        <vertAlign val="superscript"/>
        <sz val="10"/>
        <rFont val="Arial"/>
        <family val="2"/>
      </rPr>
      <t>th</t>
    </r>
  </si>
  <si>
    <r>
      <t>9</t>
    </r>
    <r>
      <rPr>
        <vertAlign val="superscript"/>
        <sz val="10"/>
        <rFont val="Arial"/>
        <family val="2"/>
      </rPr>
      <t>th</t>
    </r>
  </si>
  <si>
    <t>Total harvested non-wood goods - quantity</t>
  </si>
  <si>
    <t>Marketed non-wood goods</t>
  </si>
  <si>
    <t xml:space="preserve"> NWFP category</t>
  </si>
  <si>
    <t>Value in 1000 national currency</t>
  </si>
  <si>
    <t xml:space="preserve">Christmas trees and </t>
  </si>
  <si>
    <t>Abies nordmaniana</t>
  </si>
  <si>
    <t>mill. Christmas trees</t>
  </si>
  <si>
    <t>Greenery</t>
  </si>
  <si>
    <t>Abies procera</t>
  </si>
  <si>
    <t>1000 tonnes greenery</t>
  </si>
  <si>
    <t>Christmas trees</t>
  </si>
  <si>
    <t xml:space="preserve">Norway spruce (Picea abies) </t>
  </si>
  <si>
    <t>Number (1000 pcs)</t>
  </si>
  <si>
    <t xml:space="preserve">Moose  (Alces alces)  </t>
  </si>
  <si>
    <t>1000 kg</t>
  </si>
  <si>
    <t>Wild boar  (Sus scrofa)</t>
  </si>
  <si>
    <t>Roe deer  (Capreolus
capreolus)</t>
  </si>
  <si>
    <t>Red deer (Cervus
elaphus)</t>
  </si>
  <si>
    <t>Bags of game</t>
  </si>
  <si>
    <t>Alces alces</t>
  </si>
  <si>
    <t>tonnes</t>
  </si>
  <si>
    <t>Wild berries</t>
  </si>
  <si>
    <t>Vaccinium vitis-idaea, V. myrtillus</t>
  </si>
  <si>
    <t xml:space="preserve">Reindeer meat </t>
  </si>
  <si>
    <t>Rangifer tarandus tarandus</t>
  </si>
  <si>
    <t>1000 pieces</t>
  </si>
  <si>
    <t>Wild mushrooms</t>
  </si>
  <si>
    <t>Lichen</t>
  </si>
  <si>
    <t>Cladina spp.</t>
  </si>
  <si>
    <t>Medicine and aromatic plants</t>
  </si>
  <si>
    <t>Mushrooms</t>
  </si>
  <si>
    <t>Birchen juice</t>
  </si>
  <si>
    <t>Berries</t>
  </si>
  <si>
    <t>Game products</t>
  </si>
  <si>
    <t>christmas trees</t>
  </si>
  <si>
    <t>Wild honey</t>
  </si>
  <si>
    <t>Hides, skins</t>
  </si>
  <si>
    <t>Branches,foliage and buds for medicine</t>
  </si>
  <si>
    <t>Pinus silvestris, Picea abies, Betula pendula</t>
  </si>
  <si>
    <t>Cantarellus cibariusBoletus edulis</t>
  </si>
  <si>
    <t>1000kg</t>
  </si>
  <si>
    <t>Beries</t>
  </si>
  <si>
    <t>Vaccinium myrtllusVaccinium oxycoccusVaccinium vitis-idaea</t>
  </si>
  <si>
    <t>Bush meat</t>
  </si>
  <si>
    <t>Alces alces Cervuselaphus Capreoluscapreolus Sus ccrofa</t>
  </si>
  <si>
    <t>Cristmas trees</t>
  </si>
  <si>
    <t>1000 pcs.</t>
  </si>
  <si>
    <t>Skins</t>
  </si>
  <si>
    <t>Lepus europaeusVulpes vulpesNyctareutesprocyonoides Castorfiber Martes martesOndatra ziberthicaMustela vison</t>
  </si>
  <si>
    <t>pcs</t>
  </si>
  <si>
    <t>Raw material for Medicine</t>
  </si>
  <si>
    <t>Alces alces, Cervus elaphus, Capreolus capreolus, Lagopus lagopus etc.</t>
  </si>
  <si>
    <t>Picea abies, Pinus silvestris, Abies lasiocarpa, Abies nordmanniana, Picea pungens etc.</t>
  </si>
  <si>
    <t xml:space="preserve">Boletus edulis, Cantharellus cibarius etc. </t>
  </si>
  <si>
    <t>Vaccinium myrtillus, Vaccinium vitis-idaea, Rubus idaeus, Rubus chamaemorus</t>
  </si>
  <si>
    <t>Decorative foliage</t>
  </si>
  <si>
    <t>Abies spp. (esp. Abies procera), Picea spp., Chamaecyparis spp.</t>
  </si>
  <si>
    <t>Decorative lichens</t>
  </si>
  <si>
    <t>Cladonia stellaris</t>
  </si>
  <si>
    <t>Hides and skins</t>
  </si>
  <si>
    <t>Alces alces, Vulpes vulpes, Martes martes</t>
  </si>
  <si>
    <t>Game meat</t>
  </si>
  <si>
    <t>Moose, Wild boar, Roe deer</t>
  </si>
  <si>
    <t>Ton</t>
  </si>
  <si>
    <t>Bilberry, cowberry</t>
  </si>
  <si>
    <t>Christmas tress</t>
  </si>
  <si>
    <t>Nordmann Fir</t>
  </si>
  <si>
    <t>pcs.</t>
  </si>
  <si>
    <t>tons</t>
  </si>
  <si>
    <t>Roe deer</t>
  </si>
  <si>
    <t>Forest plants</t>
  </si>
  <si>
    <t>Skins, hides and trophies</t>
  </si>
  <si>
    <t>Chanterelle</t>
  </si>
  <si>
    <t>Forest seeds</t>
  </si>
  <si>
    <t>Fruits and berries</t>
  </si>
  <si>
    <t>Mountain ash</t>
  </si>
  <si>
    <t>Resins</t>
  </si>
  <si>
    <t>Raw material for aromatic oil</t>
  </si>
  <si>
    <t>Swiss stone pine</t>
  </si>
  <si>
    <t xml:space="preserve">Big game meat </t>
  </si>
  <si>
    <t>Cervus elaphus, Capreolus capreolus,Sus scrofa</t>
  </si>
  <si>
    <t>reproductive material</t>
  </si>
  <si>
    <t>All species</t>
  </si>
  <si>
    <t>kg</t>
  </si>
  <si>
    <t>Sus crofa, Capreolus capreolus, Cervus elaphus</t>
  </si>
  <si>
    <t>number of hunted animals</t>
  </si>
  <si>
    <t>Honey</t>
  </si>
  <si>
    <t>Robinia pseudoacacia, Castanea sativa, Tilia sp, Abies sp, Calluna vulgaris, …</t>
  </si>
  <si>
    <t xml:space="preserve">Boletus sp, Cantharellus cibarius, ... </t>
  </si>
  <si>
    <t>Perfume, aromatic and medicinal plants</t>
  </si>
  <si>
    <t>Vaccinium myrtillus (cosmetic and pharmacologic uses), lichens, …</t>
  </si>
  <si>
    <t>Cork</t>
  </si>
  <si>
    <t>forest reproductive material</t>
  </si>
  <si>
    <t xml:space="preserve">Coniferous and broadleaved species </t>
  </si>
  <si>
    <t>Game</t>
  </si>
  <si>
    <t xml:space="preserve">roe deer, wild boar, red deer, hare etc. </t>
  </si>
  <si>
    <t>X-mas trees</t>
  </si>
  <si>
    <t>other products</t>
  </si>
  <si>
    <t>honey</t>
  </si>
  <si>
    <t>bees</t>
  </si>
  <si>
    <t>t</t>
  </si>
  <si>
    <t>Capreolus capreolus (73%), Sus scrofa (21%), Cervus elaphus (4%) and Cervus dama (2%)</t>
  </si>
  <si>
    <t>Tonnes meat</t>
  </si>
  <si>
    <t>Number of trees</t>
  </si>
  <si>
    <t>wild meat</t>
  </si>
  <si>
    <t>capreolus capreolus, rupicapra rupicapra</t>
  </si>
  <si>
    <t>pieces</t>
  </si>
  <si>
    <t>chestnuts</t>
  </si>
  <si>
    <t>castanea sativa</t>
  </si>
  <si>
    <t>Picea, Abies pinus</t>
  </si>
  <si>
    <t>millions</t>
  </si>
  <si>
    <t>Blueberries</t>
  </si>
  <si>
    <t>Vaccinium myrtillus</t>
  </si>
  <si>
    <t>Wild boar</t>
  </si>
  <si>
    <t>Sus scrofa</t>
  </si>
  <si>
    <t>Raspberries</t>
  </si>
  <si>
    <t>Rubus ideaus</t>
  </si>
  <si>
    <t>Blackberries</t>
  </si>
  <si>
    <t>Rubus fruticosus</t>
  </si>
  <si>
    <t>Capreolus capreolus</t>
  </si>
  <si>
    <t>Red deer</t>
  </si>
  <si>
    <t>Cervus elaphus</t>
  </si>
  <si>
    <t>Elderberries</t>
  </si>
  <si>
    <t>Sambucus nigra</t>
  </si>
  <si>
    <t>Cranberries</t>
  </si>
  <si>
    <t>Vaccinium vitis-idaea</t>
  </si>
  <si>
    <t>Fallow deer</t>
  </si>
  <si>
    <t>Dama dama</t>
  </si>
  <si>
    <t>Game animals</t>
  </si>
  <si>
    <t>deer, roe deer, wild boars</t>
  </si>
  <si>
    <t>Forest fruits</t>
  </si>
  <si>
    <t>bilberry, elder, dog rose, mountain
ash</t>
  </si>
  <si>
    <t>Forest mushrooms</t>
  </si>
  <si>
    <t>chanterelle, boletus (Xerocomus), king boletus, Leccinum, Suillus, honey fungus, parasol mushroom, saffron milk cap, man on horseback</t>
  </si>
  <si>
    <t xml:space="preserve">Rubus idaeus; Vaccinium
myrtillus, Rubus
caesius.
</t>
  </si>
  <si>
    <t xml:space="preserve">Forest and ornamental saplings
</t>
  </si>
  <si>
    <t>thousand pieces</t>
  </si>
  <si>
    <t>Sus scrofa,  Capreolus capreolus, Cervus elaphus, Lepus europaeus, Phasianus colchicus</t>
  </si>
  <si>
    <t>~</t>
  </si>
  <si>
    <t>Boletus edulis, Armillaria melea, Cantharellus cibarius</t>
  </si>
  <si>
    <t>Medicinal plants</t>
  </si>
  <si>
    <t xml:space="preserve">Sambucus nigra,                                                     Tilia sp.,
Crataegus
monogyna,
Betula pendula,
Vaccinium
myrtillus (leaves),
Urtica dioica,
Hypericum
perforatum,
Achillea
millefolium,
Rubus idaeus,
Plantago sp.,
Robinia
pseudacacia,
Equisetum
arvense,
Primula oficinalis,
Matricaria
chamonilla,
Hypericum
perforatum etc
</t>
  </si>
  <si>
    <t>abies sp., picea sp.</t>
  </si>
  <si>
    <t>forest species</t>
  </si>
  <si>
    <t>Osier</t>
  </si>
  <si>
    <t>Salix sp.</t>
  </si>
  <si>
    <t>Berries, mushrooms</t>
  </si>
  <si>
    <t>1000 pcs</t>
  </si>
  <si>
    <t>Christmass trees</t>
  </si>
  <si>
    <t>Decorative coniferous branches</t>
  </si>
  <si>
    <t>ton</t>
  </si>
  <si>
    <t>Bulrush</t>
  </si>
  <si>
    <t>Trees sap</t>
  </si>
  <si>
    <t>Hay</t>
  </si>
  <si>
    <t>New year trees</t>
  </si>
  <si>
    <t>thou pieces</t>
  </si>
  <si>
    <t>Herbal plants</t>
  </si>
  <si>
    <t>Wild fruits</t>
  </si>
  <si>
    <t>Nuts</t>
  </si>
  <si>
    <t>Green vegetation</t>
  </si>
  <si>
    <t>Hazelnuts</t>
  </si>
  <si>
    <t>Corylus avellana L.</t>
  </si>
  <si>
    <t>100 kg</t>
  </si>
  <si>
    <t>Chestnuts</t>
  </si>
  <si>
    <t>Castanea sativa Miller</t>
  </si>
  <si>
    <t>Various taxa</t>
  </si>
  <si>
    <t>Truffles</t>
  </si>
  <si>
    <t>Tuber spp.</t>
  </si>
  <si>
    <t>Quercus suber L.</t>
  </si>
  <si>
    <t>Pine seeds</t>
  </si>
  <si>
    <t>Pinus pinea L.</t>
  </si>
  <si>
    <t>Vaccinium myrtillus L.</t>
  </si>
  <si>
    <t>Strawberries</t>
  </si>
  <si>
    <t>Fragaria vesca L.</t>
  </si>
  <si>
    <t>Acorns</t>
  </si>
  <si>
    <t>Quercus spp.</t>
  </si>
  <si>
    <t>Rubus idaeus L.</t>
  </si>
  <si>
    <t>Pinecone fruit</t>
  </si>
  <si>
    <t xml:space="preserve">Pinecone fruit </t>
  </si>
  <si>
    <t>several species</t>
  </si>
  <si>
    <t>N/A</t>
  </si>
  <si>
    <t>Resin</t>
  </si>
  <si>
    <t>Carob</t>
  </si>
  <si>
    <t>Ceratonia siliqua</t>
  </si>
  <si>
    <t>Kg</t>
  </si>
  <si>
    <t>Truffles and mushrooms</t>
  </si>
  <si>
    <t>Tuber melanosporum, Boletus edulis, Lactarius deliciosus, Pleurotes eryugii and other</t>
  </si>
  <si>
    <t>Honey and bee-wax</t>
  </si>
  <si>
    <t>Big game</t>
  </si>
  <si>
    <t>Cervus elaphus, Sus srofa, Capreolus capreolus and other</t>
  </si>
  <si>
    <t>Small and bird game</t>
  </si>
  <si>
    <t>Oryctolagus cuniculos, Lepus spp., Alectoris rufa, Coturnix coturnix, Columba spp., Turdus spp., and other</t>
  </si>
  <si>
    <t>Pine nut</t>
  </si>
  <si>
    <t>Aromatic and medicine plants</t>
  </si>
  <si>
    <t>Several species</t>
  </si>
  <si>
    <t>Esparto</t>
  </si>
  <si>
    <t>Stipa tenacissima</t>
  </si>
  <si>
    <t>Mushrooms Chestnut fruits Walnut fruits Hazelnut fruits</t>
  </si>
  <si>
    <t>1000 ton</t>
  </si>
  <si>
    <t>Raw material for Medicine and Aromatic products</t>
  </si>
  <si>
    <t>Sage's leaves Savory's flowers Lime's flowers Hawthorne flowers Laurel's leaves</t>
  </si>
  <si>
    <t>Raw material for Colorant and days</t>
  </si>
  <si>
    <t>Walnut leaves Ash leaves Alder leaves</t>
  </si>
  <si>
    <t>Raw material for Utensils, handicrafts&amp; Constructions</t>
  </si>
  <si>
    <t>Heather's roots Strawberry's roots</t>
  </si>
  <si>
    <t>Other animal products</t>
  </si>
  <si>
    <t>Fox's leather Hare's leather Boar's meat Poultry's meat</t>
  </si>
  <si>
    <t>Boletus edulis;
Cantharellus cibarius;
Marasmius oreades;
Lactarius deliciosus, etc.</t>
  </si>
  <si>
    <t>Raspberry, blackberry,
blueberry, etc.</t>
  </si>
  <si>
    <t>Forest wildlings</t>
  </si>
  <si>
    <t>broadleaves, coniferous</t>
  </si>
  <si>
    <t>number</t>
  </si>
  <si>
    <t>Shelled nuts</t>
  </si>
  <si>
    <t>walnuts, hazelnuts,
almonds, etc.</t>
  </si>
  <si>
    <t>Herbs</t>
  </si>
  <si>
    <t>Lime flowers</t>
  </si>
  <si>
    <t>Christmas tree</t>
  </si>
  <si>
    <t>Rosa canina</t>
  </si>
  <si>
    <t>Bark</t>
  </si>
  <si>
    <t xml:space="preserve">Quercus robur
Quercus petrea
Quercus pubescens
Quercus ilex
Quercus cerris
Fagus sylvatica
Alnus glutinosa
Juglans nigra
Acer pseudoplatanus
Castanea sativa
Abies alba
Pinus halepensis
Prunus avium
</t>
  </si>
  <si>
    <t xml:space="preserve">Cervus elephus
Dama dama
Capreolus capreolus
Rupicapra rupicapra
Ovis musimon
Sus scrofa
Ursus arctos
</t>
  </si>
  <si>
    <t>Trophies</t>
  </si>
  <si>
    <t xml:space="preserve">Cervus elephus
Dama dama
Capreolus capreolus
Rupicapra rupicapra
Ovis musimon
Sus scrofa
Ursus arctos
Coturnix coturnix
Scolopax rusticola
</t>
  </si>
  <si>
    <t>Pieces</t>
  </si>
  <si>
    <t xml:space="preserve">Picea abies
Picea pungens
Picea omorica
Abies concolor
Abies nordmanniana
</t>
  </si>
  <si>
    <t xml:space="preserve">Viscum album
Helicrysum italicum
</t>
  </si>
  <si>
    <t>Fruits</t>
  </si>
  <si>
    <t xml:space="preserve">Ficus carica
Juglans regia
Corylus avellana
Prunus dulcis
Prunus domestica
Castanea sativa
Fragaria vesca
Rosa sp.
</t>
  </si>
  <si>
    <t>Branches</t>
  </si>
  <si>
    <t xml:space="preserve">Abies alba
Abies alba
Various
Hedera helix
</t>
  </si>
  <si>
    <t>Various (piled, pieces, metre, kg)</t>
  </si>
  <si>
    <t>Ferns</t>
  </si>
  <si>
    <t>Various</t>
  </si>
  <si>
    <t>metre</t>
  </si>
  <si>
    <t>Forests seeds</t>
  </si>
  <si>
    <t>tones</t>
  </si>
  <si>
    <t>Aromatic and medicinal plants</t>
  </si>
  <si>
    <t>Origanum spp., Salvia spp.</t>
  </si>
  <si>
    <t>Pine cones</t>
  </si>
  <si>
    <t>steers</t>
  </si>
  <si>
    <t>tone</t>
  </si>
  <si>
    <t>Forest fruits and fresh mushrooms</t>
  </si>
  <si>
    <t xml:space="preserve">Rubus sp., Vaccinium sp., Fragaria sp.,Boletus sp., Cantarelus sp.. </t>
  </si>
  <si>
    <t>Wild boar, rabbit, partridge and pheasant</t>
  </si>
  <si>
    <t>Fox and wolf</t>
  </si>
  <si>
    <t>Mushrooms, fruits, berries, and edible nuts</t>
  </si>
  <si>
    <t>Boletus (Boletus Edulis), chanterelles (Cantharellus Cibarius), red pine mushroom (Lactarius deliciosus), black trumpet (Craterellus Cornucopioides), blueberry (Vaccinium Myrtillus), dog rose (Rosa Canina), ivy (Helix spp), etc.</t>
  </si>
  <si>
    <t>Hides, skins, trophies and game harvest</t>
  </si>
  <si>
    <t>Roe, deer, fallow deer, wild boar, hare, chamois, etc</t>
  </si>
  <si>
    <t>Achillea Millefolium, Juniperus Communis, Hypericum Perforatum, Sambucus Nigra etc.</t>
  </si>
  <si>
    <t>Wild meet</t>
  </si>
  <si>
    <t>Roe, deer, fallow deer, wild boar, hare, pheasant, partridge, chamois etc.</t>
  </si>
  <si>
    <t>Other plant products (christmas trees, seeds, plant parts)</t>
  </si>
  <si>
    <t>Spruce, Fir, Douglas fir, oaks, beech, etc.</t>
  </si>
  <si>
    <t>Black Locust, meadow herbs and plants</t>
  </si>
  <si>
    <t>Wildhoney</t>
  </si>
  <si>
    <t>Gamemeat</t>
  </si>
  <si>
    <t>red, roe and fallow deer, chamois, mouflon, bear, hare, pheasant,
wildboar</t>
  </si>
  <si>
    <t>bear, fallow red deer, chamois, mouflon, bear, chamois, wildboar</t>
  </si>
  <si>
    <t>Christmastrees</t>
  </si>
  <si>
    <t>Norway spruce,
Scots pine, white fir</t>
  </si>
  <si>
    <t>Mushroom</t>
  </si>
  <si>
    <t>edible mushroom</t>
  </si>
  <si>
    <t>Fungi</t>
  </si>
  <si>
    <t>Boletus, Chanterelles, Lactarius, Morchela etc.</t>
  </si>
  <si>
    <t>Medicinal and aromatic plants</t>
  </si>
  <si>
    <t>Adonis, Gentiana, Hypericum, Juniper, Thymus, Veratrum, Ramonda, Salvia etc.</t>
  </si>
  <si>
    <t>Blackberries, Blueberries, Raspberries, Cranberries etc.</t>
  </si>
  <si>
    <t>Lichens</t>
  </si>
  <si>
    <t>Evernia, Centraria</t>
  </si>
  <si>
    <t>Bay leaf</t>
  </si>
  <si>
    <t>Laurus nobilis L.</t>
  </si>
  <si>
    <t>Tons</t>
  </si>
  <si>
    <t>Thyme</t>
  </si>
  <si>
    <t>Thymus serpyllum L.</t>
  </si>
  <si>
    <t>Cone of stone pine</t>
  </si>
  <si>
    <t>Cyclamen</t>
  </si>
  <si>
    <t>Cyclamen coum MILLER, 
Cyclamen cilicium BOISS. ET HELDR.</t>
  </si>
  <si>
    <t>Sage</t>
  </si>
  <si>
    <t>Salvia sp.</t>
  </si>
  <si>
    <t>Ceratonia siliqua L.</t>
  </si>
  <si>
    <t>Snowdrop bulb</t>
  </si>
  <si>
    <t>Galanthus sp.</t>
  </si>
  <si>
    <t>Sweetgum oil</t>
  </si>
  <si>
    <t>Liquidambar orientalis varyete orientalis</t>
  </si>
  <si>
    <t>Castanea sativa Mill.</t>
  </si>
  <si>
    <t>Table 3.4: Marketed Services (2010)</t>
  </si>
  <si>
    <r>
      <t>3</t>
    </r>
    <r>
      <rPr>
        <vertAlign val="superscript"/>
        <sz val="10"/>
        <rFont val="Arial"/>
        <family val="2"/>
      </rPr>
      <t>rd</t>
    </r>
    <r>
      <rPr>
        <sz val="10"/>
        <rFont val="Arial"/>
      </rPr>
      <t xml:space="preserve"> </t>
    </r>
  </si>
  <si>
    <r>
      <t>6</t>
    </r>
    <r>
      <rPr>
        <vertAlign val="superscript"/>
        <sz val="10"/>
        <rFont val="Arial"/>
        <family val="2"/>
      </rPr>
      <t>th</t>
    </r>
  </si>
  <si>
    <t>Forest service category</t>
  </si>
  <si>
    <t>Hunting rights</t>
  </si>
  <si>
    <t>kr</t>
  </si>
  <si>
    <t>CO2 removal</t>
  </si>
  <si>
    <t>Summerhouse land rental, fishing and hunting licences</t>
  </si>
  <si>
    <t>Gravel sold, land compensation</t>
  </si>
  <si>
    <t>Land reclamation</t>
  </si>
  <si>
    <t>hunting</t>
  </si>
  <si>
    <t>sport and outdoor adventure activities</t>
  </si>
  <si>
    <t>number of visits (1000)</t>
  </si>
  <si>
    <t>compensations for nature protection</t>
  </si>
  <si>
    <t>Recreational services</t>
  </si>
  <si>
    <t>Nature reserve</t>
  </si>
  <si>
    <t>hectares</t>
  </si>
  <si>
    <t>Rural development program</t>
  </si>
  <si>
    <t>Habitat protection</t>
  </si>
  <si>
    <t>Conservation agreements</t>
  </si>
  <si>
    <t>Valuable broad-leaved forest</t>
  </si>
  <si>
    <t>Site-specific nature conservation</t>
  </si>
  <si>
    <t>Preservation of historical-cultural heritage</t>
  </si>
  <si>
    <t>Measures to preserve landscape appearance and outdoor life</t>
  </si>
  <si>
    <t>Preservation of biological cultural heritage</t>
  </si>
  <si>
    <t>Hunting</t>
  </si>
  <si>
    <t>Protective services</t>
  </si>
  <si>
    <t>Fishing</t>
  </si>
  <si>
    <t>hunting licenses</t>
  </si>
  <si>
    <t>number of licenses</t>
  </si>
  <si>
    <t>hunting lease</t>
  </si>
  <si>
    <t>area in ha</t>
  </si>
  <si>
    <t>licenses for gravel extraction, telecommunication masts, wind farms and electricity distribution.</t>
  </si>
  <si>
    <t>Hunting licences</t>
  </si>
  <si>
    <t>Others licences</t>
  </si>
  <si>
    <t>Fishing licences</t>
  </si>
  <si>
    <t>Carbon sequestration</t>
  </si>
  <si>
    <t>Biodiversity protection</t>
  </si>
  <si>
    <t>Scientific tourism</t>
  </si>
  <si>
    <t>wind farms (soil renting)</t>
  </si>
  <si>
    <t>global value (2012)</t>
  </si>
  <si>
    <t>hunting permits</t>
  </si>
  <si>
    <t>number of permits (2013)</t>
  </si>
  <si>
    <t>hunting area taxes</t>
  </si>
  <si>
    <t>number of hunting areas (2013)</t>
  </si>
  <si>
    <t>fishing permits</t>
  </si>
  <si>
    <t>protected area visits</t>
  </si>
  <si>
    <t>number of visitors (2012)</t>
  </si>
  <si>
    <t>fishing area taxes</t>
  </si>
  <si>
    <t>number of fishing areas (2013)</t>
  </si>
  <si>
    <t>Tickets sold in National Parks</t>
  </si>
  <si>
    <t>Euros</t>
  </si>
  <si>
    <t>Total income</t>
  </si>
  <si>
    <t>Payments to woodlands owners for use of their lands (telecommunications, cottages for eco-turism)</t>
  </si>
  <si>
    <t>compensations for forest reserves</t>
  </si>
  <si>
    <t xml:space="preserve">social services  </t>
  </si>
  <si>
    <t>licences, No of rents</t>
  </si>
  <si>
    <t>2</t>
  </si>
  <si>
    <t>3</t>
  </si>
  <si>
    <t>4</t>
  </si>
  <si>
    <t>5</t>
  </si>
  <si>
    <t>6</t>
  </si>
  <si>
    <t>7</t>
  </si>
  <si>
    <t>8</t>
  </si>
  <si>
    <t>Pinus mugo</t>
  </si>
  <si>
    <t>Populus sp., excluding Populus tremula</t>
  </si>
  <si>
    <t>Pinus cembra</t>
  </si>
  <si>
    <t>Abies spp.</t>
  </si>
  <si>
    <t>Picea (other than P. abies)</t>
  </si>
  <si>
    <t>Introduced deciduous species</t>
  </si>
  <si>
    <t>Picea engelmannii</t>
  </si>
  <si>
    <t>Other introduced</t>
  </si>
  <si>
    <t>Larix (L. Decidua, L.sibirica)</t>
  </si>
  <si>
    <t>other introduced coniferous</t>
  </si>
  <si>
    <t>Fagus sylvatica L.</t>
  </si>
  <si>
    <t>other introduced broadleaved</t>
  </si>
  <si>
    <t>Populus sp. ( all but Populus tremmula )</t>
  </si>
  <si>
    <t>Pinus banksiana</t>
  </si>
  <si>
    <t>Picea sitchensis, Picea glauca x sitchensis</t>
  </si>
  <si>
    <t>Other conifers</t>
  </si>
  <si>
    <t>Abies sp.</t>
  </si>
  <si>
    <t>Pinus Contorta</t>
  </si>
  <si>
    <t>Pinus strobus (Weymouthskiefer)</t>
  </si>
  <si>
    <t>Pseudotsuga menziesii (Douglasie)</t>
  </si>
  <si>
    <t>Others (Picea sp., Abies sp., Larix sp., Pinus sp.)</t>
  </si>
  <si>
    <t>Populus sp.(X) (Hybridpappel)</t>
  </si>
  <si>
    <t>Robinia pseudoacacia (Robinie)</t>
  </si>
  <si>
    <t>Pseudotsuga menziezii</t>
  </si>
  <si>
    <t>Larix sp</t>
  </si>
  <si>
    <t>Populus x</t>
  </si>
  <si>
    <t>Pinus sp hors Pinus sylvestris</t>
  </si>
  <si>
    <t>Populus deltoides or trichocarpa or canadensis or 'interamericain' or other selectionned poplar</t>
  </si>
  <si>
    <t>Pinus nigra ssp. nigricans ou clusiana</t>
  </si>
  <si>
    <t>Pinus salzmannii or nigra ssp. laricio corsicana ou calabrica</t>
  </si>
  <si>
    <t>Arbutus unedo</t>
  </si>
  <si>
    <t>Aesculus hippocastanum</t>
  </si>
  <si>
    <t>Juglans. spec</t>
  </si>
  <si>
    <t>Larix kaempferi (+Hybrid)</t>
  </si>
  <si>
    <t>Other broadleaves with long or short life expectancy</t>
  </si>
  <si>
    <t>Other coniferous trees with long life expectancy</t>
  </si>
  <si>
    <t>Other Pines</t>
  </si>
  <si>
    <t>Pseudostuga menziesii</t>
  </si>
  <si>
    <t>Populus spp (excl. Populus tremula,  P. canescens and P. nigra)</t>
  </si>
  <si>
    <t>Pinus nigra var. maritima</t>
  </si>
  <si>
    <t>Pinus nigra var. nigra</t>
  </si>
  <si>
    <t>Populus spec.</t>
  </si>
  <si>
    <t>Pinus strobus</t>
  </si>
  <si>
    <t>Quercus  rubra</t>
  </si>
  <si>
    <t>Picea pungens</t>
  </si>
  <si>
    <t>Fraxinus angustifolia</t>
  </si>
  <si>
    <t>Pinus Pinea</t>
  </si>
  <si>
    <t>Populus Piramidalis</t>
  </si>
  <si>
    <t xml:space="preserve">Evkaliptus </t>
  </si>
  <si>
    <t>Kupressus Piramidalis</t>
  </si>
  <si>
    <t>Kriptomeria Japonika</t>
  </si>
  <si>
    <t>Robinia spp.</t>
  </si>
  <si>
    <t>Populus x euramericana</t>
  </si>
  <si>
    <t>Fraxinus pennsylvanica</t>
  </si>
  <si>
    <t>Salix spp.</t>
  </si>
  <si>
    <t>Populusxamericana</t>
  </si>
  <si>
    <t>Elaeagnus angustifolia</t>
  </si>
  <si>
    <t>Gleditsia triacanthos</t>
  </si>
  <si>
    <t>Acer negundo</t>
  </si>
  <si>
    <t>Populus x euroamericana (I214)</t>
  </si>
  <si>
    <t>Populus x euroamericana (Robusta)</t>
  </si>
  <si>
    <t>Juglans nigra</t>
  </si>
  <si>
    <t>Spanish oak</t>
  </si>
  <si>
    <t>Green ash</t>
  </si>
  <si>
    <t>Chinese elm</t>
  </si>
  <si>
    <t>Honey locust</t>
  </si>
  <si>
    <t>Maple ash and silver-leafe maple</t>
  </si>
  <si>
    <t>Eucalyptus spp.</t>
  </si>
  <si>
    <t>Cupressus arizonica</t>
  </si>
  <si>
    <t>Cedrus atlantica</t>
  </si>
  <si>
    <t>Eucalyptus spp</t>
  </si>
  <si>
    <t>Other species</t>
  </si>
  <si>
    <t>Eucalyptus globulus</t>
  </si>
  <si>
    <t>Eucalyptus camaldulensis</t>
  </si>
  <si>
    <t>Populus x canadensis</t>
  </si>
  <si>
    <t>Other Eucalyptus (E. nitens, E. gomphocephalus, mixed and other)</t>
  </si>
  <si>
    <t>Pseudotzuga menziesii</t>
  </si>
  <si>
    <t>Robinia pseudoaccacia L.</t>
  </si>
  <si>
    <t>Populus sp. (different clones)</t>
  </si>
  <si>
    <t>Pinus strobus L.</t>
  </si>
  <si>
    <t>Larix decidua Mill.</t>
  </si>
  <si>
    <t>Juglans nigra L.</t>
  </si>
  <si>
    <t>Fraxinus americana L.</t>
  </si>
  <si>
    <t>Pseudotsuga sp.</t>
  </si>
  <si>
    <t>Eucalyptus species</t>
  </si>
  <si>
    <t xml:space="preserve">Pseudotsuga taxifolia, Larix europea, Larix leptolepis, Cedrus atlantica, Pinus strobus, Pinus excelsa, Robinia pseudoacacia, Ailantus glandulosa, Amorpha fruticosa, Ulmus pumula, Populus euroamericana  (different clones) </t>
  </si>
  <si>
    <t>Pinus sp.</t>
  </si>
  <si>
    <t>Eucalyptus sp.</t>
  </si>
  <si>
    <t>Acacia cyanophylla</t>
  </si>
  <si>
    <t>Pinus mugo ssp</t>
  </si>
  <si>
    <t>Pinus mugo var rostrata</t>
  </si>
  <si>
    <t>Prunus serotina</t>
  </si>
  <si>
    <t>Pinus contorta var. Murreyana</t>
  </si>
  <si>
    <t>Robinia pseudoaccacia</t>
  </si>
  <si>
    <t>Rhus typhina</t>
  </si>
  <si>
    <t>Eleagnus spp.</t>
  </si>
  <si>
    <t>Celtis occidentalis</t>
  </si>
  <si>
    <t>Alianthus altissima</t>
  </si>
  <si>
    <t>1. Robinia pseudacacia</t>
  </si>
  <si>
    <t>2. Acer negundo</t>
  </si>
  <si>
    <t>3. Fraxinus pennsylvanica</t>
  </si>
  <si>
    <t>4. Ailanthus altissima</t>
  </si>
  <si>
    <t>Fraxinus americana/pelsinvanica</t>
  </si>
  <si>
    <t>Negundo aceroides</t>
  </si>
  <si>
    <t>Ailanthus altissima</t>
  </si>
  <si>
    <t>Maple ash</t>
  </si>
  <si>
    <t>Robinia pseudoacacia L.</t>
  </si>
  <si>
    <t>Ailanthus altissima Miller</t>
  </si>
  <si>
    <t>Prunus serotina Ehrh.</t>
  </si>
  <si>
    <t>Acacia spp.</t>
  </si>
  <si>
    <t>Pittosporum undulatum</t>
  </si>
  <si>
    <t xml:space="preserve">Amorpha fruticosa </t>
  </si>
  <si>
    <t>Fraxinus americana</t>
  </si>
  <si>
    <t>Ailantus altisima</t>
  </si>
  <si>
    <t>Acacia saligna</t>
  </si>
  <si>
    <t>Dodonea viscosa</t>
  </si>
  <si>
    <t>Robinia pseudoacacia, Ailantus glandulosa, Amorpha fruticosa, Pinus strobus.</t>
  </si>
  <si>
    <t>1. Robinia pseudoaccacia</t>
  </si>
  <si>
    <t>2. Ailanthus altissima</t>
  </si>
  <si>
    <r>
      <t>2.</t>
    </r>
    <r>
      <rPr>
        <sz val="7"/>
        <rFont val="Arial"/>
        <family val="2"/>
        <charset val="204"/>
      </rPr>
      <t xml:space="preserve">       </t>
    </r>
    <r>
      <rPr>
        <i/>
        <sz val="10"/>
        <rFont val="Arial"/>
        <family val="2"/>
        <charset val="204"/>
      </rPr>
      <t xml:space="preserve">Prefilling: </t>
    </r>
    <r>
      <rPr>
        <sz val="10"/>
        <rFont val="Arial"/>
      </rPr>
      <t>The tables have been prefilled with data extracted from EUROSTAT Database available at http://ec.europa.eu/eurostat/data/database (Employment in forestry and forest-based industry [for_emp_lfs, for_emp_lfs1]); source of pre-filled data: Eurostat Labour Force Survey.</t>
    </r>
  </si>
  <si>
    <r>
      <t>2.</t>
    </r>
    <r>
      <rPr>
        <sz val="7"/>
        <color indexed="8"/>
        <rFont val="Arial"/>
        <family val="2"/>
        <charset val="204"/>
      </rPr>
      <t xml:space="preserve">      </t>
    </r>
    <r>
      <rPr>
        <i/>
        <sz val="10"/>
        <color indexed="8"/>
        <rFont val="Arial"/>
        <family val="2"/>
        <charset val="204"/>
      </rPr>
      <t>Prefilling:</t>
    </r>
    <r>
      <rPr>
        <sz val="10"/>
        <color indexed="8"/>
        <rFont val="Arial"/>
        <family val="2"/>
        <charset val="204"/>
      </rPr>
      <t xml:space="preserve"> This table has been prefilled with data extracted from EUROSTAT Database available at http://ec.europa.eu/eurostat/data/database (Economic aggregates of forestry (for_eco_cp)).</t>
    </r>
  </si>
  <si>
    <r>
      <t>2.</t>
    </r>
    <r>
      <rPr>
        <sz val="7"/>
        <rFont val="Arial"/>
        <family val="2"/>
        <charset val="204"/>
      </rPr>
      <t xml:space="preserve">       </t>
    </r>
    <r>
      <rPr>
        <i/>
        <sz val="10"/>
        <rFont val="Arial"/>
        <family val="2"/>
        <charset val="204"/>
      </rPr>
      <t xml:space="preserve">Prefilling: </t>
    </r>
    <r>
      <rPr>
        <sz val="10"/>
        <rFont val="Arial"/>
      </rPr>
      <t>This table has been prefilled with data extracted from EUROSTAT Database available at http://ec.europa.eu/eurostat/data/database (Economic aggregates of forestry (for_eco_cp)).</t>
    </r>
  </si>
  <si>
    <r>
      <t>2.</t>
    </r>
    <r>
      <rPr>
        <sz val="7"/>
        <rFont val="Arial"/>
        <family val="2"/>
        <charset val="204"/>
      </rPr>
      <t xml:space="preserve">       </t>
    </r>
    <r>
      <rPr>
        <i/>
        <sz val="10"/>
        <rFont val="Arial"/>
        <family val="2"/>
        <charset val="204"/>
      </rPr>
      <t>Prefilling:</t>
    </r>
    <r>
      <rPr>
        <sz val="10"/>
        <rFont val="Arial"/>
      </rPr>
      <t xml:space="preserve"> This table has been prefilled with data extracted from EUROSTAT Database available at http://ec.europa.eu/eurostat/data/database (National accounts aggregates by industry [nama_10_a64]). Data on Annual national accounts (GDP and main components [nama_10_gdp]) were used in denominator to calculate percentage.</t>
    </r>
  </si>
  <si>
    <t>Table 1.2a: Growing stock of Turkey</t>
  </si>
  <si>
    <t>Forestry (NACE 02)</t>
  </si>
  <si>
    <t>Wood manufacture (NACE 16)</t>
  </si>
  <si>
    <t>Paper manufacture (NACE 17)</t>
  </si>
  <si>
    <t>Education ISCED 0-2</t>
  </si>
  <si>
    <t>Education ISCED 3-4</t>
  </si>
  <si>
    <t>Education ISCED 5-8</t>
  </si>
  <si>
    <t>Employed persons (thousand persons)</t>
  </si>
  <si>
    <t>Employees (thousand persons)</t>
  </si>
  <si>
    <t>Self-employed (thousand persons)</t>
  </si>
  <si>
    <t>6.4c</t>
  </si>
  <si>
    <t xml:space="preserve"> (NACE 02)</t>
  </si>
  <si>
    <t>Planting of trees</t>
  </si>
  <si>
    <t>Equipment &amp; buildings</t>
  </si>
  <si>
    <t>Total gross fixed capital foramtion</t>
  </si>
  <si>
    <t>Total fixed capital consumtion</t>
  </si>
  <si>
    <t>NACE 02</t>
  </si>
  <si>
    <t/>
  </si>
  <si>
    <t>(million national currency)</t>
  </si>
  <si>
    <t>Table 6.9: Total energy supply from wood</t>
  </si>
  <si>
    <t>03 Total energy supply from wood</t>
  </si>
  <si>
    <t>04 Energy from direct wood fiber sources</t>
  </si>
  <si>
    <t>05 Of which from forests &amp; other wooded land</t>
  </si>
  <si>
    <t>06 Of which from other land (trees outside forests)</t>
  </si>
  <si>
    <t>07 Energy  from  co-products and  residues  of  the  wood processing  industries</t>
  </si>
  <si>
    <t>08 of which solid residues (chips, particles, wood residues, bark, excluding processed wood-based fuels)</t>
  </si>
  <si>
    <t>09 Energy from processed wood-based fuels (pellets, briquettes, charcoal)</t>
  </si>
  <si>
    <t>10 Energy from processed wood-based fuels (pellets, briquettes, charcoal) of which imported</t>
  </si>
  <si>
    <t>11 Energy from post-consumer recovered wood</t>
  </si>
  <si>
    <t>12 Energy from unknown/unspecified sources</t>
  </si>
  <si>
    <t>Total wood energy consumption</t>
  </si>
  <si>
    <t>Added: Woody Biomass from Forests + Woody Biomass Outside Forests + Unspecified primary solid biomass</t>
  </si>
  <si>
    <t>Woody Biomass from Forests</t>
  </si>
  <si>
    <t>Woody Biomass Outside Forests</t>
  </si>
  <si>
    <t>Added: Solid co-products (C &amp; NC) + Liquid co-products (C &amp; NC)</t>
  </si>
  <si>
    <t>Solid co-products
(C &amp; NC)</t>
  </si>
  <si>
    <t>Added: Processed solid biofuels from wood + Processed liquid biofuels from wood</t>
  </si>
  <si>
    <t>Imported processed solid biofuels from wood (mt)</t>
  </si>
  <si>
    <t>Post consumer recovered wood</t>
  </si>
  <si>
    <t>Wood from unknown sources</t>
  </si>
  <si>
    <t>1000 tdm</t>
  </si>
  <si>
    <t>01 Total primary energy supply</t>
  </si>
  <si>
    <t>02 Total renewable energy supply</t>
  </si>
  <si>
    <t>Volume (1000 m³ u.b.)</t>
  </si>
  <si>
    <t>EUROSTAT (EA/IEEAF) / FAO – pre-filled</t>
  </si>
  <si>
    <t>EUROSTAT (IEEAF) – pre-filled</t>
  </si>
  <si>
    <t xml:space="preserve">UNECE-JWEE – pre-filled </t>
  </si>
  <si>
    <t>EUROSTAT – pre-filled</t>
  </si>
  <si>
    <t>2. Prefilling: The pre-filled figures (if any) are drawn from the UNECE/FAO TIMBER database as of June 2017. These data can be also found through the FAOSTAT database at http://faostat.fao.org/DesktopDefault.aspx?PageID=630&amp;lang=en and at the UNECE at  http://www.unece.org/forests/fpm/onlinedata.</t>
  </si>
  <si>
    <r>
      <t>3.</t>
    </r>
    <r>
      <rPr>
        <sz val="7"/>
        <rFont val="Arial"/>
        <family val="2"/>
        <charset val="204"/>
      </rPr>
      <t> </t>
    </r>
    <r>
      <rPr>
        <sz val="10"/>
        <rFont val="Arial"/>
      </rPr>
      <t>Reporting on trends: The table demands information for 2015 only, or in a nearest year for which data is available, information on observed trends is welcome.</t>
    </r>
  </si>
  <si>
    <t>of which from forests:</t>
  </si>
  <si>
    <t>of which from other wooded land and other land (trees outside forests):</t>
  </si>
  <si>
    <r>
      <t>Note:</t>
    </r>
    <r>
      <rPr>
        <sz val="10"/>
        <rFont val="Arial"/>
      </rPr>
      <t xml:space="preserve"> the above terms &amp; definitions were formulated in the process of the elaboration of the SoEF 2007 Enquiry on the basis of existing definitions in different processes.</t>
    </r>
  </si>
  <si>
    <t>3.     Excludes natural regeneration of forest.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</si>
</sst>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0.000"/>
  </numFmts>
  <fonts count="81" x14ac:knownFonts="1">
    <font>
      <sz val="10"/>
      <name val="Arial"/>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0"/>
      <name val="Arial"/>
      <family val="2"/>
      <charset val="204"/>
    </font>
    <font>
      <u/>
      <sz val="10"/>
      <color indexed="12"/>
      <name val="Arial"/>
      <family val="2"/>
      <charset val="204"/>
    </font>
    <font>
      <sz val="8"/>
      <name val="Arial"/>
      <family val="2"/>
      <charset val="204"/>
    </font>
    <font>
      <sz val="10"/>
      <name val="Arial"/>
      <family val="2"/>
    </font>
    <font>
      <b/>
      <sz val="10"/>
      <name val="Arial"/>
      <family val="2"/>
    </font>
    <font>
      <vertAlign val="superscript"/>
      <sz val="10"/>
      <name val="Arial"/>
      <family val="2"/>
    </font>
    <font>
      <b/>
      <sz val="10"/>
      <name val="Arial"/>
      <family val="2"/>
      <charset val="204"/>
    </font>
    <font>
      <sz val="10"/>
      <name val="Arial"/>
      <family val="2"/>
      <charset val="204"/>
    </font>
    <font>
      <sz val="8"/>
      <name val="Arial"/>
      <family val="2"/>
    </font>
    <font>
      <i/>
      <sz val="8"/>
      <name val="Arial"/>
      <family val="2"/>
      <charset val="204"/>
    </font>
    <font>
      <b/>
      <sz val="8"/>
      <name val="Arial"/>
      <family val="2"/>
      <charset val="204"/>
    </font>
    <font>
      <i/>
      <sz val="10"/>
      <name val="Arial"/>
      <family val="2"/>
      <charset val="204"/>
    </font>
    <font>
      <u/>
      <sz val="10"/>
      <name val="Arial"/>
      <family val="2"/>
      <charset val="204"/>
    </font>
    <font>
      <vertAlign val="subscript"/>
      <sz val="10"/>
      <name val="Arial"/>
      <family val="2"/>
      <charset val="204"/>
    </font>
    <font>
      <vertAlign val="superscript"/>
      <sz val="8"/>
      <name val="Arial"/>
      <family val="2"/>
      <charset val="204"/>
    </font>
    <font>
      <sz val="12"/>
      <name val="Arial"/>
      <family val="2"/>
      <charset val="204"/>
    </font>
    <font>
      <i/>
      <u/>
      <sz val="10"/>
      <name val="Arial"/>
      <family val="2"/>
      <charset val="204"/>
    </font>
    <font>
      <sz val="10"/>
      <name val="Times New Roman"/>
      <family val="1"/>
      <charset val="204"/>
    </font>
    <font>
      <b/>
      <sz val="10"/>
      <name val="Times New Roman"/>
      <family val="1"/>
      <charset val="204"/>
    </font>
    <font>
      <b/>
      <i/>
      <sz val="10"/>
      <name val="Times New Roman"/>
      <family val="1"/>
      <charset val="204"/>
    </font>
    <font>
      <sz val="7"/>
      <name val="Arial"/>
      <family val="2"/>
      <charset val="204"/>
    </font>
    <font>
      <sz val="9"/>
      <name val="Arial"/>
      <family val="2"/>
      <charset val="204"/>
    </font>
    <font>
      <i/>
      <sz val="9"/>
      <name val="Arial"/>
      <family val="2"/>
      <charset val="204"/>
    </font>
    <font>
      <sz val="10"/>
      <color indexed="8"/>
      <name val="Arial"/>
      <family val="2"/>
      <charset val="204"/>
    </font>
    <font>
      <b/>
      <i/>
      <sz val="10"/>
      <name val="Arial"/>
      <family val="2"/>
    </font>
    <font>
      <b/>
      <sz val="10"/>
      <name val="Calibri"/>
      <family val="2"/>
      <charset val="204"/>
    </font>
    <font>
      <sz val="10"/>
      <name val="Calibri"/>
      <family val="2"/>
      <charset val="204"/>
    </font>
    <font>
      <sz val="10"/>
      <color indexed="10"/>
      <name val="Arial"/>
      <family val="2"/>
      <charset val="204"/>
    </font>
    <font>
      <sz val="10"/>
      <color indexed="10"/>
      <name val="Arial"/>
      <family val="2"/>
      <charset val="204"/>
    </font>
    <font>
      <sz val="10"/>
      <color indexed="10"/>
      <name val="Times New Roman"/>
      <family val="1"/>
      <charset val="204"/>
    </font>
    <font>
      <u/>
      <sz val="10"/>
      <color indexed="8"/>
      <name val="Arial"/>
      <family val="2"/>
      <charset val="204"/>
    </font>
    <font>
      <sz val="10"/>
      <name val="Arial"/>
      <family val="2"/>
      <charset val="204"/>
    </font>
    <font>
      <u/>
      <sz val="10"/>
      <color indexed="12"/>
      <name val="Arial"/>
      <family val="2"/>
      <charset val="204"/>
    </font>
    <font>
      <b/>
      <u/>
      <sz val="10"/>
      <name val="Arial"/>
      <family val="2"/>
      <charset val="204"/>
    </font>
    <font>
      <b/>
      <i/>
      <sz val="10"/>
      <name val="Arial"/>
      <family val="2"/>
      <charset val="204"/>
    </font>
    <font>
      <b/>
      <i/>
      <sz val="8"/>
      <name val="Arial"/>
      <family val="2"/>
      <charset val="204"/>
    </font>
    <font>
      <i/>
      <sz val="10"/>
      <color indexed="8"/>
      <name val="Arial"/>
      <family val="2"/>
      <charset val="204"/>
    </font>
    <font>
      <b/>
      <sz val="10"/>
      <color indexed="8"/>
      <name val="Arial"/>
      <family val="2"/>
      <charset val="204"/>
    </font>
    <font>
      <b/>
      <sz val="10"/>
      <color indexed="10"/>
      <name val="Arial"/>
      <family val="2"/>
      <charset val="204"/>
    </font>
    <font>
      <sz val="10"/>
      <color indexed="12"/>
      <name val="Arial"/>
      <family val="2"/>
      <charset val="204"/>
    </font>
    <font>
      <sz val="9"/>
      <color indexed="81"/>
      <name val="Tahoma"/>
      <family val="2"/>
      <charset val="204"/>
    </font>
    <font>
      <sz val="11"/>
      <name val="Arial"/>
      <family val="2"/>
      <charset val="204"/>
    </font>
    <font>
      <sz val="11"/>
      <name val="Times New Roman"/>
      <family val="1"/>
      <charset val="204"/>
    </font>
    <font>
      <sz val="10"/>
      <name val="Arial"/>
      <family val="2"/>
      <charset val="238"/>
    </font>
    <font>
      <sz val="10"/>
      <color indexed="10"/>
      <name val="Arial"/>
      <family val="2"/>
      <charset val="238"/>
    </font>
    <font>
      <b/>
      <sz val="10"/>
      <name val="Times New Roman"/>
      <family val="1"/>
      <charset val="238"/>
    </font>
    <font>
      <sz val="10"/>
      <name val="Times New Roman"/>
      <family val="1"/>
      <charset val="238"/>
    </font>
    <font>
      <b/>
      <sz val="10"/>
      <name val="Arial"/>
      <family val="2"/>
      <charset val="238"/>
    </font>
    <font>
      <sz val="10"/>
      <color indexed="8"/>
      <name val="Arial"/>
      <family val="2"/>
      <charset val="204"/>
    </font>
    <font>
      <b/>
      <i/>
      <sz val="10"/>
      <color indexed="10"/>
      <name val="Arial"/>
      <family val="2"/>
      <charset val="204"/>
    </font>
    <font>
      <i/>
      <u/>
      <sz val="10"/>
      <color indexed="8"/>
      <name val="Arial"/>
      <family val="2"/>
      <charset val="204"/>
    </font>
    <font>
      <sz val="8"/>
      <name val="Arial"/>
      <family val="2"/>
      <charset val="238"/>
    </font>
    <font>
      <sz val="8"/>
      <name val="Arial"/>
      <family val="2"/>
    </font>
    <font>
      <b/>
      <sz val="10"/>
      <color indexed="10"/>
      <name val="Arial"/>
      <family val="2"/>
    </font>
    <font>
      <strike/>
      <sz val="10"/>
      <name val="Arial"/>
      <family val="2"/>
    </font>
    <font>
      <b/>
      <sz val="9"/>
      <color indexed="81"/>
      <name val="Tahoma"/>
      <family val="2"/>
    </font>
    <font>
      <sz val="9"/>
      <color indexed="81"/>
      <name val="Segoe UI"/>
      <family val="2"/>
    </font>
    <font>
      <strike/>
      <sz val="10"/>
      <name val="Arial"/>
      <family val="2"/>
      <charset val="204"/>
    </font>
    <font>
      <b/>
      <sz val="10"/>
      <color indexed="17"/>
      <name val="Arial"/>
      <family val="2"/>
      <charset val="204"/>
    </font>
    <font>
      <sz val="11"/>
      <color theme="1"/>
      <name val="Calibri"/>
      <family val="2"/>
      <scheme val="minor"/>
    </font>
    <font>
      <sz val="11"/>
      <color theme="1"/>
      <name val="Calibri"/>
      <family val="2"/>
      <charset val="204"/>
      <scheme val="minor"/>
    </font>
    <font>
      <sz val="10"/>
      <color rgb="FFFF0000"/>
      <name val="Arial"/>
      <family val="2"/>
    </font>
    <font>
      <sz val="10"/>
      <color rgb="FFFF0000"/>
      <name val="Arial"/>
      <family val="2"/>
      <charset val="204"/>
    </font>
    <font>
      <sz val="10"/>
      <color rgb="FF7030A0"/>
      <name val="Arial"/>
      <family val="2"/>
      <charset val="204"/>
    </font>
    <font>
      <b/>
      <sz val="10"/>
      <color rgb="FFFF0000"/>
      <name val="Arial"/>
      <family val="2"/>
      <charset val="204"/>
    </font>
    <font>
      <b/>
      <sz val="10"/>
      <color rgb="FF7030A0"/>
      <name val="Arial"/>
      <family val="2"/>
      <charset val="204"/>
    </font>
    <font>
      <b/>
      <sz val="10"/>
      <color rgb="FFFF0000"/>
      <name val="Arial"/>
      <family val="2"/>
      <charset val="238"/>
    </font>
    <font>
      <sz val="8"/>
      <color rgb="FF000000"/>
      <name val="Tahoma"/>
      <family val="2"/>
      <charset val="204"/>
    </font>
    <font>
      <sz val="10"/>
      <color indexed="48"/>
      <name val="Arial"/>
      <family val="2"/>
      <charset val="204"/>
    </font>
    <font>
      <sz val="10"/>
      <name val="Calibri"/>
      <family val="2"/>
      <scheme val="minor"/>
    </font>
    <font>
      <sz val="7"/>
      <color indexed="8"/>
      <name val="Arial"/>
      <family val="2"/>
      <charset val="204"/>
    </font>
    <font>
      <b/>
      <sz val="11"/>
      <color theme="1"/>
      <name val="Calibri"/>
      <family val="2"/>
      <charset val="204"/>
      <scheme val="minor"/>
    </font>
    <font>
      <sz val="10"/>
      <color theme="1"/>
      <name val="Arial"/>
      <family val="2"/>
      <charset val="204"/>
    </font>
    <font>
      <sz val="9"/>
      <name val="Arial"/>
      <family val="2"/>
      <charset val="238"/>
    </font>
    <font>
      <sz val="9"/>
      <color theme="1"/>
      <name val="Arial"/>
      <family val="2"/>
      <charset val="238"/>
    </font>
    <font>
      <sz val="9"/>
      <color theme="0" tint="-0.249977111117893"/>
      <name val="Arial"/>
      <family val="2"/>
      <charset val="238"/>
    </font>
    <font>
      <sz val="9"/>
      <color theme="1"/>
      <name val="Calibri"/>
      <family val="2"/>
      <charset val="204"/>
      <scheme val="minor"/>
    </font>
  </fonts>
  <fills count="2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5"/>
        <bgColor indexed="64"/>
      </patternFill>
    </fill>
    <fill>
      <patternFill patternType="solid">
        <fgColor theme="0" tint="-0.249977111117893"/>
        <bgColor indexed="64"/>
      </patternFill>
    </fill>
    <fill>
      <patternFill patternType="solid">
        <fgColor rgb="FFFFFF00"/>
        <bgColor indexed="64"/>
      </patternFill>
    </fill>
    <fill>
      <patternFill patternType="solid">
        <fgColor rgb="FFC0C0C0"/>
        <bgColor indexed="64"/>
      </patternFill>
    </fill>
    <fill>
      <patternFill patternType="solid">
        <fgColor rgb="FFF2F2F2"/>
        <bgColor indexed="64"/>
      </patternFill>
    </fill>
    <fill>
      <patternFill patternType="solid">
        <fgColor theme="0"/>
        <bgColor indexed="64"/>
      </patternFill>
    </fill>
    <fill>
      <patternFill patternType="solid">
        <fgColor rgb="FF00B050"/>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theme="7" tint="-0.249977111117893"/>
        <bgColor indexed="64"/>
      </patternFill>
    </fill>
    <fill>
      <patternFill patternType="solid">
        <fgColor rgb="FF0070C0"/>
        <bgColor indexed="64"/>
      </patternFill>
    </fill>
    <fill>
      <patternFill patternType="solid">
        <fgColor rgb="FF00B0F0"/>
        <bgColor indexed="64"/>
      </patternFill>
    </fill>
    <fill>
      <patternFill patternType="solid">
        <fgColor theme="0" tint="-0.499984740745262"/>
        <bgColor indexed="64"/>
      </patternFill>
    </fill>
  </fills>
  <borders count="74">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medium">
        <color auto="1"/>
      </left>
      <right/>
      <top style="medium">
        <color auto="1"/>
      </top>
      <bottom/>
      <diagonal/>
    </border>
    <border>
      <left style="thin">
        <color auto="1"/>
      </left>
      <right style="thin">
        <color auto="1"/>
      </right>
      <top style="medium">
        <color auto="1"/>
      </top>
      <bottom/>
      <diagonal/>
    </border>
    <border>
      <left style="medium">
        <color auto="1"/>
      </left>
      <right/>
      <top/>
      <bottom/>
      <diagonal/>
    </border>
    <border>
      <left style="thin">
        <color auto="1"/>
      </left>
      <right style="thin">
        <color auto="1"/>
      </right>
      <top/>
      <bottom/>
      <diagonal/>
    </border>
    <border>
      <left style="medium">
        <color auto="1"/>
      </left>
      <right/>
      <top/>
      <bottom style="medium">
        <color auto="1"/>
      </bottom>
      <diagonal/>
    </border>
    <border>
      <left style="thin">
        <color auto="1"/>
      </left>
      <right style="thin">
        <color auto="1"/>
      </right>
      <top/>
      <bottom style="medium">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diagonal/>
    </border>
    <border>
      <left style="medium">
        <color auto="1"/>
      </left>
      <right/>
      <top style="medium">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thin">
        <color auto="1"/>
      </left>
      <right style="medium">
        <color auto="1"/>
      </right>
      <top/>
      <bottom/>
      <diagonal/>
    </border>
    <border>
      <left style="medium">
        <color auto="1"/>
      </left>
      <right style="thin">
        <color auto="1"/>
      </right>
      <top/>
      <bottom/>
      <diagonal/>
    </border>
    <border>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thin">
        <color auto="1"/>
      </bottom>
      <diagonal/>
    </border>
    <border>
      <left/>
      <right style="medium">
        <color auto="1"/>
      </right>
      <top/>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thin">
        <color auto="1"/>
      </left>
      <right/>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thin">
        <color auto="1"/>
      </left>
      <right/>
      <top style="medium">
        <color auto="1"/>
      </top>
      <bottom style="thin">
        <color auto="1"/>
      </bottom>
      <diagonal/>
    </border>
    <border>
      <left style="thin">
        <color auto="1"/>
      </left>
      <right style="medium">
        <color auto="1"/>
      </right>
      <top/>
      <bottom style="medium">
        <color auto="1"/>
      </bottom>
      <diagonal/>
    </border>
    <border>
      <left style="medium">
        <color auto="1"/>
      </left>
      <right/>
      <top/>
      <bottom style="thin">
        <color auto="1"/>
      </bottom>
      <diagonal/>
    </border>
    <border>
      <left style="thin">
        <color auto="1"/>
      </left>
      <right/>
      <top style="thin">
        <color auto="1"/>
      </top>
      <bottom/>
      <diagonal/>
    </border>
    <border>
      <left/>
      <right/>
      <top style="thin">
        <color auto="1"/>
      </top>
      <bottom/>
      <diagonal/>
    </border>
    <border>
      <left/>
      <right style="medium">
        <color auto="1"/>
      </right>
      <top style="thin">
        <color auto="1"/>
      </top>
      <bottom/>
      <diagonal/>
    </border>
    <border>
      <left style="thin">
        <color auto="1"/>
      </left>
      <right/>
      <top/>
      <bottom style="medium">
        <color auto="1"/>
      </bottom>
      <diagonal/>
    </border>
    <border>
      <left/>
      <right/>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right style="medium">
        <color auto="1"/>
      </right>
      <top style="thin">
        <color auto="1"/>
      </top>
      <bottom style="thin">
        <color auto="1"/>
      </bottom>
      <diagonal/>
    </border>
    <border>
      <left/>
      <right style="medium">
        <color auto="1"/>
      </right>
      <top/>
      <bottom style="thin">
        <color auto="1"/>
      </bottom>
      <diagonal/>
    </border>
    <border>
      <left/>
      <right/>
      <top style="thin">
        <color auto="1"/>
      </top>
      <bottom style="medium">
        <color auto="1"/>
      </bottom>
      <diagonal/>
    </border>
    <border>
      <left/>
      <right/>
      <top/>
      <bottom style="thin">
        <color auto="1"/>
      </bottom>
      <diagonal/>
    </border>
    <border>
      <left/>
      <right/>
      <top style="thin">
        <color auto="1"/>
      </top>
      <bottom style="thin">
        <color auto="1"/>
      </bottom>
      <diagonal/>
    </border>
    <border>
      <left style="thin">
        <color auto="1"/>
      </left>
      <right/>
      <top style="medium">
        <color auto="1"/>
      </top>
      <bottom/>
      <diagonal/>
    </border>
    <border>
      <left/>
      <right style="thin">
        <color auto="1"/>
      </right>
      <top style="medium">
        <color auto="1"/>
      </top>
      <bottom/>
      <diagonal/>
    </border>
    <border>
      <left/>
      <right style="thin">
        <color auto="1"/>
      </right>
      <top style="medium">
        <color auto="1"/>
      </top>
      <bottom style="medium">
        <color auto="1"/>
      </bottom>
      <diagonal/>
    </border>
    <border>
      <left/>
      <right style="thin">
        <color auto="1"/>
      </right>
      <top/>
      <bottom style="medium">
        <color auto="1"/>
      </bottom>
      <diagonal/>
    </border>
    <border>
      <left/>
      <right style="thin">
        <color auto="1"/>
      </right>
      <top style="thin">
        <color auto="1"/>
      </top>
      <bottom/>
      <diagonal/>
    </border>
    <border>
      <left style="thin">
        <color rgb="FF000000"/>
      </left>
      <right style="thin">
        <color rgb="FF000000"/>
      </right>
      <top style="thin">
        <color auto="1"/>
      </top>
      <bottom style="thin">
        <color rgb="FF000000"/>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s>
  <cellStyleXfs count="28">
    <xf numFmtId="0" fontId="0" fillId="0" borderId="0"/>
    <xf numFmtId="43" fontId="47" fillId="0" borderId="0" applyFont="0" applyFill="0" applyBorder="0" applyAlignment="0" applyProtection="0"/>
    <xf numFmtId="43" fontId="4" fillId="0" borderId="0" applyFon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4" fillId="0" borderId="0"/>
    <xf numFmtId="0" fontId="35" fillId="0" borderId="0"/>
    <xf numFmtId="0" fontId="11" fillId="0" borderId="0"/>
    <xf numFmtId="0" fontId="35" fillId="0" borderId="0"/>
    <xf numFmtId="0" fontId="11" fillId="0" borderId="0"/>
    <xf numFmtId="0" fontId="47" fillId="0" borderId="0"/>
    <xf numFmtId="0" fontId="11" fillId="0" borderId="0"/>
    <xf numFmtId="0" fontId="63" fillId="0" borderId="0"/>
    <xf numFmtId="0" fontId="45" fillId="0" borderId="0"/>
    <xf numFmtId="0" fontId="64" fillId="0" borderId="0"/>
    <xf numFmtId="0" fontId="7" fillId="0" borderId="0"/>
    <xf numFmtId="0" fontId="47" fillId="0" borderId="0"/>
    <xf numFmtId="9" fontId="35" fillId="0" borderId="0" applyFont="0" applyFill="0" applyBorder="0" applyAlignment="0" applyProtection="0"/>
    <xf numFmtId="9" fontId="11" fillId="0" borderId="0" applyFont="0" applyFill="0" applyBorder="0" applyAlignment="0" applyProtection="0"/>
    <xf numFmtId="9" fontId="35" fillId="0" borderId="0" applyFont="0" applyFill="0" applyBorder="0" applyAlignment="0" applyProtection="0"/>
    <xf numFmtId="9" fontId="11" fillId="0" borderId="0" applyFont="0" applyFill="0" applyBorder="0" applyAlignment="0" applyProtection="0"/>
    <xf numFmtId="9" fontId="47"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cellStyleXfs>
  <cellXfs count="1878">
    <xf numFmtId="0" fontId="0" fillId="0" borderId="0" xfId="0"/>
    <xf numFmtId="0" fontId="7" fillId="0" borderId="0" xfId="0" applyFont="1" applyProtection="1"/>
    <xf numFmtId="0" fontId="8" fillId="0" borderId="0" xfId="0" applyFont="1" applyProtection="1"/>
    <xf numFmtId="0" fontId="7" fillId="0" borderId="0" xfId="0" applyFont="1" applyFill="1" applyProtection="1"/>
    <xf numFmtId="0" fontId="11" fillId="0" borderId="0" xfId="0" applyFont="1"/>
    <xf numFmtId="0" fontId="11" fillId="2" borderId="19" xfId="0" applyFont="1" applyFill="1" applyBorder="1" applyAlignment="1">
      <alignment horizontal="center" vertical="center" wrapText="1"/>
    </xf>
    <xf numFmtId="0" fontId="11" fillId="0" borderId="0" xfId="0" applyFont="1" applyAlignment="1">
      <alignment vertical="center"/>
    </xf>
    <xf numFmtId="0" fontId="11" fillId="2" borderId="31" xfId="0" applyFont="1" applyFill="1" applyBorder="1" applyAlignment="1">
      <alignment horizontal="center" vertical="center" wrapText="1"/>
    </xf>
    <xf numFmtId="0" fontId="11" fillId="2" borderId="32" xfId="0" applyFont="1" applyFill="1" applyBorder="1" applyAlignment="1">
      <alignment horizontal="center" vertical="center" wrapText="1"/>
    </xf>
    <xf numFmtId="0" fontId="10" fillId="0" borderId="0" xfId="0" applyFont="1" applyAlignment="1">
      <alignment vertical="center"/>
    </xf>
    <xf numFmtId="0" fontId="11" fillId="0" borderId="0" xfId="0" applyFont="1" applyBorder="1" applyAlignment="1" applyProtection="1">
      <alignment horizontal="center" vertical="center" wrapText="1"/>
    </xf>
    <xf numFmtId="0" fontId="8" fillId="0" borderId="0" xfId="0" applyNumberFormat="1" applyFont="1" applyBorder="1" applyAlignment="1" applyProtection="1">
      <alignment horizontal="center"/>
    </xf>
    <xf numFmtId="49" fontId="10" fillId="2" borderId="43" xfId="0" applyNumberFormat="1" applyFont="1" applyFill="1" applyBorder="1" applyAlignment="1">
      <alignment horizontal="center" vertical="center" wrapText="1"/>
    </xf>
    <xf numFmtId="49" fontId="10" fillId="2" borderId="17" xfId="0" applyNumberFormat="1" applyFont="1" applyFill="1" applyBorder="1" applyAlignment="1">
      <alignment horizontal="center" vertical="center" wrapText="1"/>
    </xf>
    <xf numFmtId="49" fontId="10" fillId="2" borderId="26" xfId="0" applyNumberFormat="1" applyFont="1" applyFill="1" applyBorder="1" applyAlignment="1">
      <alignment horizontal="center" vertical="center" wrapText="1"/>
    </xf>
    <xf numFmtId="49" fontId="11" fillId="0" borderId="1" xfId="0" applyNumberFormat="1" applyFont="1" applyBorder="1" applyAlignment="1">
      <alignment vertical="center" wrapText="1"/>
    </xf>
    <xf numFmtId="49" fontId="11" fillId="0" borderId="12" xfId="0" applyNumberFormat="1" applyFont="1" applyBorder="1" applyAlignment="1">
      <alignment vertical="center" wrapText="1"/>
    </xf>
    <xf numFmtId="49" fontId="11" fillId="0" borderId="6" xfId="0" applyNumberFormat="1" applyFont="1" applyBorder="1" applyAlignment="1">
      <alignment vertical="center" wrapText="1"/>
    </xf>
    <xf numFmtId="49" fontId="11" fillId="0" borderId="10" xfId="0" applyNumberFormat="1" applyFont="1" applyBorder="1" applyAlignment="1">
      <alignment vertical="center" wrapText="1"/>
    </xf>
    <xf numFmtId="49" fontId="5" fillId="0" borderId="1" xfId="3" applyNumberFormat="1" applyBorder="1" applyAlignment="1" applyProtection="1">
      <alignment vertical="center" wrapText="1"/>
    </xf>
    <xf numFmtId="49" fontId="5" fillId="0" borderId="13" xfId="3" applyNumberFormat="1" applyBorder="1" applyAlignment="1" applyProtection="1">
      <alignment vertical="center" wrapText="1"/>
    </xf>
    <xf numFmtId="49" fontId="5" fillId="0" borderId="5" xfId="3" applyNumberFormat="1" applyBorder="1" applyAlignment="1" applyProtection="1">
      <alignment vertical="center" wrapText="1"/>
    </xf>
    <xf numFmtId="49" fontId="5" fillId="0" borderId="1" xfId="3" applyNumberFormat="1" applyBorder="1" applyAlignment="1" applyProtection="1">
      <alignment horizontal="left" vertical="center" wrapText="1"/>
    </xf>
    <xf numFmtId="49" fontId="11" fillId="0" borderId="29" xfId="0" applyNumberFormat="1" applyFont="1" applyBorder="1" applyAlignment="1">
      <alignment horizontal="center" vertical="center" wrapText="1"/>
    </xf>
    <xf numFmtId="49" fontId="34" fillId="0" borderId="0" xfId="0" applyNumberFormat="1" applyFont="1" applyAlignment="1">
      <alignment vertical="center"/>
    </xf>
    <xf numFmtId="0" fontId="11" fillId="0" borderId="0" xfId="0" applyFont="1" applyAlignment="1">
      <alignment horizontal="justify" vertical="center"/>
    </xf>
    <xf numFmtId="0" fontId="11" fillId="0" borderId="0" xfId="0" applyFont="1" applyAlignment="1">
      <alignment wrapText="1"/>
    </xf>
    <xf numFmtId="0" fontId="10" fillId="0" borderId="0" xfId="0" applyFont="1"/>
    <xf numFmtId="0" fontId="5" fillId="0" borderId="0" xfId="3" applyFont="1" applyAlignment="1" applyProtection="1">
      <alignment vertical="center"/>
    </xf>
    <xf numFmtId="0" fontId="10" fillId="0" borderId="0" xfId="0" applyFont="1" applyAlignment="1">
      <alignment horizontal="justify" vertical="center"/>
    </xf>
    <xf numFmtId="0" fontId="38" fillId="0" borderId="0" xfId="0" applyFont="1" applyAlignment="1">
      <alignment horizontal="justify" vertical="center"/>
    </xf>
    <xf numFmtId="0" fontId="10" fillId="0" borderId="0" xfId="0" applyFont="1" applyAlignment="1">
      <alignment horizontal="center" vertical="center"/>
    </xf>
    <xf numFmtId="0" fontId="37" fillId="0" borderId="0" xfId="0" applyFont="1" applyAlignment="1">
      <alignment horizontal="center" vertical="center"/>
    </xf>
    <xf numFmtId="0" fontId="37" fillId="0" borderId="0" xfId="0" applyFont="1" applyAlignment="1">
      <alignment vertical="center"/>
    </xf>
    <xf numFmtId="0" fontId="52" fillId="0" borderId="0" xfId="0" applyFont="1" applyAlignment="1">
      <alignment vertical="center"/>
    </xf>
    <xf numFmtId="0" fontId="6" fillId="0" borderId="0" xfId="0" applyFont="1" applyAlignment="1">
      <alignment horizontal="justify" vertical="center"/>
    </xf>
    <xf numFmtId="0" fontId="5" fillId="2" borderId="48" xfId="3" applyFill="1" applyBorder="1" applyAlignment="1" applyProtection="1">
      <alignment horizontal="center" vertical="center" wrapText="1"/>
    </xf>
    <xf numFmtId="0" fontId="5" fillId="2" borderId="1" xfId="3" applyFill="1" applyBorder="1" applyAlignment="1" applyProtection="1">
      <alignment horizontal="center" vertical="center" wrapText="1"/>
    </xf>
    <xf numFmtId="0" fontId="5" fillId="2" borderId="13" xfId="3" applyFill="1" applyBorder="1" applyAlignment="1" applyProtection="1">
      <alignment horizontal="center" vertical="center" wrapText="1"/>
    </xf>
    <xf numFmtId="0" fontId="5" fillId="2" borderId="19" xfId="3" applyFill="1" applyBorder="1" applyAlignment="1" applyProtection="1">
      <alignment horizontal="center" vertical="center" wrapText="1"/>
    </xf>
    <xf numFmtId="0" fontId="5" fillId="2" borderId="21" xfId="3" applyFill="1" applyBorder="1" applyAlignment="1" applyProtection="1">
      <alignment horizontal="center" vertical="center" wrapText="1"/>
    </xf>
    <xf numFmtId="0" fontId="5" fillId="2" borderId="12" xfId="3" applyFill="1" applyBorder="1" applyAlignment="1" applyProtection="1">
      <alignment horizontal="center" vertical="center" wrapText="1"/>
    </xf>
    <xf numFmtId="49" fontId="5" fillId="0" borderId="23" xfId="3" applyNumberFormat="1" applyBorder="1" applyAlignment="1" applyProtection="1">
      <alignment horizontal="left" vertical="center" wrapText="1"/>
    </xf>
    <xf numFmtId="0" fontId="5" fillId="0" borderId="23" xfId="3" applyBorder="1" applyAlignment="1" applyProtection="1">
      <alignment vertical="top"/>
    </xf>
    <xf numFmtId="2" fontId="10" fillId="0" borderId="9" xfId="0" applyNumberFormat="1" applyFont="1" applyBorder="1" applyAlignment="1" applyProtection="1">
      <alignment horizontal="right" vertical="center"/>
      <protection locked="0"/>
    </xf>
    <xf numFmtId="0" fontId="46" fillId="0" borderId="0" xfId="0" applyFont="1"/>
    <xf numFmtId="49" fontId="5" fillId="0" borderId="56" xfId="3" applyNumberFormat="1" applyBorder="1" applyAlignment="1" applyProtection="1">
      <alignment horizontal="left" vertical="center" wrapText="1"/>
    </xf>
    <xf numFmtId="0" fontId="5" fillId="3" borderId="0" xfId="3" applyFill="1" applyBorder="1" applyAlignment="1" applyProtection="1">
      <alignment vertical="center" wrapText="1"/>
    </xf>
    <xf numFmtId="0" fontId="50" fillId="0" borderId="0" xfId="0" applyFont="1" applyBorder="1" applyAlignment="1">
      <alignment vertical="center" wrapText="1"/>
    </xf>
    <xf numFmtId="49" fontId="5" fillId="0" borderId="6" xfId="3" applyNumberFormat="1" applyBorder="1" applyAlignment="1" applyProtection="1">
      <alignment vertical="center" wrapText="1"/>
    </xf>
    <xf numFmtId="0" fontId="10" fillId="0" borderId="0" xfId="17" applyFont="1" applyAlignment="1">
      <alignment horizontal="left"/>
    </xf>
    <xf numFmtId="0" fontId="11" fillId="0" borderId="0" xfId="17" applyFont="1"/>
    <xf numFmtId="0" fontId="10" fillId="0" borderId="0" xfId="17" applyFont="1"/>
    <xf numFmtId="0" fontId="42" fillId="0" borderId="0" xfId="17" applyFont="1"/>
    <xf numFmtId="0" fontId="11" fillId="0" borderId="0" xfId="17" applyFont="1" applyAlignment="1">
      <alignment horizontal="left" indent="2"/>
    </xf>
    <xf numFmtId="0" fontId="67" fillId="0" borderId="0" xfId="17" applyFont="1"/>
    <xf numFmtId="0" fontId="16" fillId="0" borderId="0" xfId="17" applyFont="1"/>
    <xf numFmtId="0" fontId="11" fillId="0" borderId="0" xfId="17" applyFont="1" applyAlignment="1">
      <alignment horizontal="left" indent="4"/>
    </xf>
    <xf numFmtId="0" fontId="11" fillId="0" borderId="0" xfId="17" applyFont="1" applyAlignment="1">
      <alignment horizontal="left" wrapText="1" indent="4"/>
    </xf>
    <xf numFmtId="0" fontId="61" fillId="0" borderId="0" xfId="17" applyFont="1"/>
    <xf numFmtId="0" fontId="20" fillId="0" borderId="0" xfId="17" applyFont="1"/>
    <xf numFmtId="0" fontId="27" fillId="0" borderId="0" xfId="17" applyFont="1" applyAlignment="1">
      <alignment horizontal="left" indent="2"/>
    </xf>
    <xf numFmtId="0" fontId="11" fillId="0" borderId="0" xfId="17" applyFont="1" applyAlignment="1">
      <alignment horizontal="left" indent="1"/>
    </xf>
    <xf numFmtId="0" fontId="53" fillId="0" borderId="0" xfId="17" applyFont="1"/>
    <xf numFmtId="0" fontId="15" fillId="0" borderId="0" xfId="17" applyFont="1"/>
    <xf numFmtId="0" fontId="11" fillId="0" borderId="0" xfId="17" applyFont="1" applyAlignment="1">
      <alignment wrapText="1"/>
    </xf>
    <xf numFmtId="0" fontId="27" fillId="0" borderId="0" xfId="17" applyFont="1"/>
    <xf numFmtId="0" fontId="31" fillId="0" borderId="0" xfId="17" applyFont="1"/>
    <xf numFmtId="0" fontId="42" fillId="0" borderId="0" xfId="17" applyFont="1" applyAlignment="1">
      <alignment horizontal="left" indent="2"/>
    </xf>
    <xf numFmtId="0" fontId="10" fillId="0" borderId="0" xfId="17" applyFont="1" applyAlignment="1">
      <alignment horizontal="left" indent="2"/>
    </xf>
    <xf numFmtId="0" fontId="42" fillId="0" borderId="0" xfId="17" applyFont="1" applyAlignment="1">
      <alignment horizontal="left" indent="4"/>
    </xf>
    <xf numFmtId="0" fontId="27" fillId="0" borderId="0" xfId="17" applyFont="1" applyAlignment="1">
      <alignment horizontal="left" indent="7"/>
    </xf>
    <xf numFmtId="0" fontId="11" fillId="0" borderId="0" xfId="17" applyFont="1" applyFill="1" applyAlignment="1">
      <alignment horizontal="left" indent="4"/>
    </xf>
    <xf numFmtId="0" fontId="42" fillId="0" borderId="0" xfId="17" applyFont="1" applyAlignment="1">
      <alignment horizontal="left" indent="1"/>
    </xf>
    <xf numFmtId="0" fontId="61" fillId="0" borderId="0" xfId="17" applyFont="1" applyAlignment="1">
      <alignment horizontal="left" wrapText="1" indent="4"/>
    </xf>
    <xf numFmtId="0" fontId="67" fillId="0" borderId="0" xfId="17" applyFont="1" applyAlignment="1">
      <alignment horizontal="left" indent="4"/>
    </xf>
    <xf numFmtId="0" fontId="10" fillId="0" borderId="0" xfId="17" applyFont="1" applyAlignment="1">
      <alignment horizontal="left" indent="1"/>
    </xf>
    <xf numFmtId="0" fontId="53" fillId="0" borderId="0" xfId="17" applyFont="1" applyAlignment="1">
      <alignment horizontal="left" indent="2"/>
    </xf>
    <xf numFmtId="0" fontId="11" fillId="0" borderId="0" xfId="17" applyFont="1" applyAlignment="1">
      <alignment horizontal="left" indent="3"/>
    </xf>
    <xf numFmtId="0" fontId="68" fillId="0" borderId="0" xfId="17" applyFont="1"/>
    <xf numFmtId="0" fontId="69" fillId="0" borderId="0" xfId="17" applyFont="1"/>
    <xf numFmtId="0" fontId="11" fillId="0" borderId="0" xfId="17" applyFont="1" applyAlignment="1">
      <alignment horizontal="left" vertical="top" indent="3"/>
    </xf>
    <xf numFmtId="0" fontId="67" fillId="0" borderId="0" xfId="17" applyFont="1" applyAlignment="1">
      <alignment wrapText="1"/>
    </xf>
    <xf numFmtId="0" fontId="10" fillId="0" borderId="0" xfId="17" applyFont="1" applyFill="1" applyAlignment="1">
      <alignment horizontal="left" indent="4"/>
    </xf>
    <xf numFmtId="0" fontId="11" fillId="0" borderId="0" xfId="17" applyFont="1" applyAlignment="1">
      <alignment horizontal="left" vertical="top" indent="2"/>
    </xf>
    <xf numFmtId="0" fontId="62" fillId="0" borderId="0" xfId="17" applyFont="1" applyAlignment="1">
      <alignment horizontal="justify"/>
    </xf>
    <xf numFmtId="0" fontId="57" fillId="0" borderId="0" xfId="17" applyFont="1" applyAlignment="1">
      <alignment horizontal="left" indent="4"/>
    </xf>
    <xf numFmtId="0" fontId="70" fillId="0" borderId="0" xfId="17" applyFont="1"/>
    <xf numFmtId="0" fontId="57" fillId="0" borderId="0" xfId="17" applyFont="1"/>
    <xf numFmtId="0" fontId="57" fillId="0" borderId="0" xfId="17" applyFont="1" applyAlignment="1">
      <alignment horizontal="left"/>
    </xf>
    <xf numFmtId="0" fontId="5" fillId="7" borderId="6" xfId="3" applyFill="1" applyBorder="1" applyAlignment="1" applyProtection="1">
      <alignment horizontal="center" vertical="center" wrapText="1"/>
    </xf>
    <xf numFmtId="0" fontId="5" fillId="7" borderId="10" xfId="3" applyFill="1" applyBorder="1" applyAlignment="1" applyProtection="1">
      <alignment horizontal="center" vertical="center" wrapText="1"/>
    </xf>
    <xf numFmtId="0" fontId="11" fillId="2" borderId="7" xfId="0" applyFont="1" applyFill="1" applyBorder="1" applyAlignment="1">
      <alignment horizontal="center" vertical="center" wrapText="1"/>
    </xf>
    <xf numFmtId="49" fontId="11" fillId="0" borderId="1" xfId="0" applyNumberFormat="1" applyFont="1" applyBorder="1" applyAlignment="1">
      <alignment horizontal="center" vertical="center" wrapText="1"/>
    </xf>
    <xf numFmtId="49" fontId="11" fillId="0" borderId="15" xfId="0" applyNumberFormat="1" applyFont="1" applyBorder="1" applyAlignment="1">
      <alignment horizontal="center" vertical="center" wrapText="1"/>
    </xf>
    <xf numFmtId="49" fontId="11" fillId="0" borderId="3" xfId="0" applyNumberFormat="1" applyFont="1" applyBorder="1" applyAlignment="1">
      <alignment horizontal="center" vertical="center" wrapText="1"/>
    </xf>
    <xf numFmtId="49" fontId="11" fillId="0" borderId="6" xfId="0" applyNumberFormat="1" applyFont="1" applyBorder="1" applyAlignment="1">
      <alignment horizontal="center" vertical="center" wrapText="1"/>
    </xf>
    <xf numFmtId="0" fontId="5" fillId="7" borderId="26" xfId="3" applyFill="1" applyBorder="1" applyAlignment="1" applyProtection="1">
      <alignment horizontal="center" vertical="center" wrapText="1"/>
    </xf>
    <xf numFmtId="0" fontId="5" fillId="2" borderId="6" xfId="3" applyFill="1" applyBorder="1" applyAlignment="1" applyProtection="1">
      <alignment horizontal="center" vertical="center" wrapText="1"/>
    </xf>
    <xf numFmtId="0" fontId="29" fillId="0" borderId="0" xfId="0" applyFont="1" applyAlignment="1" applyProtection="1">
      <alignment horizontal="justify" vertical="center"/>
    </xf>
    <xf numFmtId="0" fontId="11" fillId="2" borderId="31" xfId="0" applyFont="1" applyFill="1" applyBorder="1" applyAlignment="1" applyProtection="1">
      <alignment horizontal="center" vertical="center" wrapText="1"/>
    </xf>
    <xf numFmtId="0" fontId="11" fillId="3" borderId="0" xfId="0" applyFont="1" applyFill="1" applyBorder="1" applyAlignment="1" applyProtection="1">
      <alignment vertical="center" wrapText="1"/>
    </xf>
    <xf numFmtId="0" fontId="11" fillId="2" borderId="2" xfId="0" applyFont="1" applyFill="1" applyBorder="1" applyAlignment="1" applyProtection="1">
      <alignment horizontal="center" vertical="center" wrapText="1"/>
    </xf>
    <xf numFmtId="0" fontId="11" fillId="2" borderId="5" xfId="0" applyFont="1" applyFill="1" applyBorder="1" applyAlignment="1" applyProtection="1">
      <alignment horizontal="center" vertical="center" wrapText="1"/>
    </xf>
    <xf numFmtId="0" fontId="11" fillId="2" borderId="11" xfId="0" applyFont="1" applyFill="1" applyBorder="1" applyAlignment="1" applyProtection="1">
      <alignment horizontal="center" vertical="center" wrapText="1"/>
    </xf>
    <xf numFmtId="0" fontId="11" fillId="2" borderId="0" xfId="0" applyFont="1" applyFill="1" applyBorder="1" applyAlignment="1" applyProtection="1">
      <alignment horizontal="center" vertical="center" wrapText="1"/>
    </xf>
    <xf numFmtId="0" fontId="11" fillId="2" borderId="18" xfId="0" applyFont="1" applyFill="1" applyBorder="1" applyAlignment="1" applyProtection="1">
      <alignment horizontal="center" vertical="center" wrapText="1"/>
    </xf>
    <xf numFmtId="0" fontId="11" fillId="2" borderId="20" xfId="0" applyFont="1" applyFill="1" applyBorder="1" applyAlignment="1" applyProtection="1">
      <alignment horizontal="center" vertical="center" wrapText="1"/>
    </xf>
    <xf numFmtId="0" fontId="11" fillId="2" borderId="33" xfId="0" applyFont="1" applyFill="1" applyBorder="1" applyAlignment="1" applyProtection="1">
      <alignment horizontal="center" vertical="center" wrapText="1"/>
    </xf>
    <xf numFmtId="0" fontId="11" fillId="5" borderId="6" xfId="0" applyFont="1" applyFill="1" applyBorder="1" applyAlignment="1" applyProtection="1">
      <alignment horizontal="center" vertical="center" wrapText="1"/>
    </xf>
    <xf numFmtId="0" fontId="22" fillId="0" borderId="0" xfId="0" applyFont="1" applyAlignment="1" applyProtection="1">
      <alignment vertical="center"/>
    </xf>
    <xf numFmtId="0" fontId="11" fillId="0" borderId="42" xfId="0" applyFont="1" applyFill="1" applyBorder="1" applyAlignment="1" applyProtection="1">
      <alignment vertical="center" wrapText="1"/>
    </xf>
    <xf numFmtId="0" fontId="10" fillId="0" borderId="0" xfId="0" applyFont="1" applyAlignment="1" applyProtection="1">
      <alignment vertical="center"/>
    </xf>
    <xf numFmtId="0" fontId="11" fillId="0" borderId="0" xfId="0" applyFont="1" applyAlignment="1" applyProtection="1">
      <alignment vertical="center"/>
    </xf>
    <xf numFmtId="0" fontId="11" fillId="2" borderId="19" xfId="0" applyFont="1" applyFill="1" applyBorder="1" applyAlignment="1" applyProtection="1">
      <alignment horizontal="center" vertical="center" textRotation="90" wrapText="1"/>
    </xf>
    <xf numFmtId="0" fontId="11" fillId="0" borderId="5" xfId="0" applyFont="1" applyBorder="1" applyAlignment="1" applyProtection="1">
      <alignment horizontal="center" vertical="center" wrapText="1"/>
    </xf>
    <xf numFmtId="0" fontId="11" fillId="0" borderId="1" xfId="0" applyFont="1" applyBorder="1" applyAlignment="1" applyProtection="1">
      <alignment horizontal="center" vertical="center" wrapText="1"/>
    </xf>
    <xf numFmtId="0" fontId="11" fillId="0" borderId="7" xfId="0" applyFont="1" applyBorder="1" applyAlignment="1" applyProtection="1">
      <alignment vertical="center" wrapText="1"/>
    </xf>
    <xf numFmtId="0" fontId="16" fillId="2" borderId="6" xfId="0" applyFont="1" applyFill="1" applyBorder="1" applyAlignment="1" applyProtection="1">
      <alignment horizontal="center" vertical="center" wrapText="1"/>
    </xf>
    <xf numFmtId="0" fontId="11" fillId="2" borderId="34" xfId="0" applyFont="1" applyFill="1" applyBorder="1" applyAlignment="1" applyProtection="1">
      <alignment horizontal="center" vertical="center" wrapText="1"/>
    </xf>
    <xf numFmtId="0" fontId="11" fillId="0" borderId="5" xfId="0" applyFont="1" applyFill="1" applyBorder="1" applyAlignment="1" applyProtection="1">
      <alignment horizontal="center" vertical="center" wrapText="1"/>
    </xf>
    <xf numFmtId="0" fontId="11" fillId="2" borderId="19" xfId="0" applyFont="1" applyFill="1" applyBorder="1" applyAlignment="1" applyProtection="1">
      <alignment vertical="center" wrapText="1"/>
    </xf>
    <xf numFmtId="0" fontId="11" fillId="2" borderId="31" xfId="0" applyFont="1" applyFill="1" applyBorder="1" applyAlignment="1" applyProtection="1">
      <alignment vertical="center" wrapText="1"/>
    </xf>
    <xf numFmtId="0" fontId="33" fillId="0" borderId="0" xfId="0" applyFont="1" applyBorder="1" applyAlignment="1" applyProtection="1">
      <alignment vertical="center" wrapText="1"/>
    </xf>
    <xf numFmtId="0" fontId="11" fillId="0" borderId="0" xfId="0" applyFont="1" applyFill="1" applyBorder="1" applyAlignment="1" applyProtection="1">
      <alignment vertical="center" wrapText="1"/>
    </xf>
    <xf numFmtId="0" fontId="47" fillId="7" borderId="1" xfId="0" applyFont="1" applyFill="1" applyBorder="1" applyAlignment="1" applyProtection="1">
      <alignment horizontal="center" vertical="center" wrapText="1"/>
    </xf>
    <xf numFmtId="0" fontId="11" fillId="0" borderId="35" xfId="0" applyFont="1" applyBorder="1" applyAlignment="1" applyProtection="1">
      <alignment vertical="center" wrapText="1"/>
    </xf>
    <xf numFmtId="0" fontId="11" fillId="0" borderId="7" xfId="0" applyFont="1" applyBorder="1" applyAlignment="1" applyProtection="1">
      <alignment horizontal="center" vertical="center" wrapText="1"/>
    </xf>
    <xf numFmtId="0" fontId="33" fillId="0" borderId="0" xfId="0" applyFont="1" applyAlignment="1" applyProtection="1">
      <alignment vertical="center"/>
    </xf>
    <xf numFmtId="0" fontId="11" fillId="0" borderId="0" xfId="0" applyFont="1" applyAlignment="1" applyProtection="1">
      <alignment vertical="center" wrapText="1"/>
    </xf>
    <xf numFmtId="0" fontId="11" fillId="0" borderId="17" xfId="0" applyFont="1" applyBorder="1" applyAlignment="1" applyProtection="1">
      <alignment horizontal="center" vertical="center" wrapText="1"/>
    </xf>
    <xf numFmtId="0" fontId="11" fillId="0" borderId="26" xfId="0" applyFont="1" applyBorder="1" applyAlignment="1" applyProtection="1">
      <alignment horizontal="center" vertical="center" wrapText="1"/>
    </xf>
    <xf numFmtId="0" fontId="11" fillId="0" borderId="21" xfId="0" applyFont="1" applyBorder="1" applyAlignment="1" applyProtection="1">
      <alignment horizontal="center" vertical="center" wrapText="1"/>
    </xf>
    <xf numFmtId="0" fontId="11" fillId="0" borderId="50" xfId="0" applyFont="1" applyBorder="1" applyAlignment="1" applyProtection="1">
      <alignment horizontal="center" vertical="center" wrapText="1"/>
    </xf>
    <xf numFmtId="49" fontId="11" fillId="0" borderId="11" xfId="0" applyNumberFormat="1" applyFont="1" applyBorder="1" applyAlignment="1" applyProtection="1">
      <alignment horizontal="center" vertical="center" wrapText="1"/>
    </xf>
    <xf numFmtId="49" fontId="11" fillId="0" borderId="12" xfId="0" applyNumberFormat="1" applyFont="1" applyBorder="1" applyAlignment="1" applyProtection="1">
      <alignment horizontal="center" vertical="center" wrapText="1"/>
    </xf>
    <xf numFmtId="49" fontId="11" fillId="0" borderId="10" xfId="0" applyNumberFormat="1" applyFont="1" applyBorder="1" applyAlignment="1" applyProtection="1">
      <alignment horizontal="center" vertical="center" wrapText="1"/>
    </xf>
    <xf numFmtId="0" fontId="18" fillId="0" borderId="0" xfId="0" applyFont="1" applyAlignment="1" applyProtection="1">
      <alignment horizontal="left" vertical="center"/>
    </xf>
    <xf numFmtId="0" fontId="7" fillId="2" borderId="6" xfId="0" applyFont="1" applyFill="1" applyBorder="1" applyAlignment="1" applyProtection="1">
      <alignment horizontal="center" vertical="center" wrapText="1"/>
    </xf>
    <xf numFmtId="0" fontId="7" fillId="2" borderId="10" xfId="0" applyFont="1" applyFill="1" applyBorder="1" applyAlignment="1" applyProtection="1">
      <alignment horizontal="center" vertical="center" wrapText="1"/>
    </xf>
    <xf numFmtId="0" fontId="11" fillId="0" borderId="0" xfId="0" applyFont="1" applyAlignment="1" applyProtection="1">
      <alignment horizontal="justify" vertical="center"/>
    </xf>
    <xf numFmtId="0" fontId="11" fillId="0" borderId="19" xfId="0" applyFont="1" applyFill="1" applyBorder="1" applyAlignment="1" applyProtection="1">
      <alignment horizontal="center" vertical="center" wrapText="1"/>
    </xf>
    <xf numFmtId="49" fontId="11" fillId="0" borderId="0" xfId="0" applyNumberFormat="1" applyFont="1" applyBorder="1" applyAlignment="1" applyProtection="1">
      <alignment horizontal="left" vertical="center"/>
    </xf>
    <xf numFmtId="16" fontId="11" fillId="2" borderId="6" xfId="0" quotePrefix="1" applyNumberFormat="1" applyFont="1" applyFill="1" applyBorder="1" applyAlignment="1" applyProtection="1">
      <alignment horizontal="center" vertical="center" wrapText="1"/>
    </xf>
    <xf numFmtId="0" fontId="11" fillId="4" borderId="32" xfId="0" applyFont="1" applyFill="1" applyBorder="1" applyAlignment="1" applyProtection="1">
      <alignment horizontal="center" vertical="center" wrapText="1"/>
    </xf>
    <xf numFmtId="0" fontId="11" fillId="4" borderId="19" xfId="0" applyFont="1" applyFill="1" applyBorder="1" applyAlignment="1" applyProtection="1">
      <alignment horizontal="center" vertical="center" wrapText="1"/>
    </xf>
    <xf numFmtId="0" fontId="11" fillId="0" borderId="1" xfId="0" applyFont="1" applyFill="1" applyBorder="1" applyAlignment="1" applyProtection="1">
      <alignment horizontal="center" vertical="center" wrapText="1"/>
    </xf>
    <xf numFmtId="0" fontId="18" fillId="0" borderId="0" xfId="0" applyFont="1" applyBorder="1" applyAlignment="1" applyProtection="1">
      <alignment vertical="center" wrapText="1"/>
    </xf>
    <xf numFmtId="2" fontId="11" fillId="7" borderId="6" xfId="0" applyNumberFormat="1" applyFont="1" applyFill="1" applyBorder="1" applyAlignment="1" applyProtection="1">
      <alignment horizontal="center" vertical="center" wrapText="1"/>
    </xf>
    <xf numFmtId="0" fontId="11" fillId="0" borderId="6" xfId="0" applyFont="1" applyFill="1" applyBorder="1" applyAlignment="1" applyProtection="1">
      <alignment horizontal="center" vertical="center" wrapText="1"/>
    </xf>
    <xf numFmtId="0" fontId="11" fillId="3" borderId="1" xfId="0" applyFont="1" applyFill="1" applyBorder="1" applyAlignment="1" applyProtection="1">
      <alignment horizontal="center" vertical="center" wrapText="1"/>
    </xf>
    <xf numFmtId="0" fontId="7" fillId="7" borderId="6" xfId="17" applyFont="1" applyFill="1" applyBorder="1" applyAlignment="1" applyProtection="1">
      <alignment horizontal="center" vertical="center" wrapText="1"/>
    </xf>
    <xf numFmtId="0" fontId="7" fillId="7" borderId="10" xfId="17" applyFont="1" applyFill="1" applyBorder="1" applyAlignment="1" applyProtection="1">
      <alignment horizontal="center" vertical="center" wrapText="1"/>
    </xf>
    <xf numFmtId="0" fontId="7" fillId="2" borderId="2" xfId="17" applyFont="1" applyFill="1" applyBorder="1" applyAlignment="1" applyProtection="1">
      <alignment horizontal="center" vertical="center" wrapText="1"/>
    </xf>
    <xf numFmtId="0" fontId="7" fillId="2" borderId="5" xfId="17" applyFont="1" applyFill="1" applyBorder="1" applyAlignment="1" applyProtection="1">
      <alignment horizontal="center" vertical="center" wrapText="1"/>
    </xf>
    <xf numFmtId="0" fontId="47" fillId="0" borderId="1" xfId="17" applyFont="1" applyBorder="1" applyAlignment="1" applyProtection="1">
      <alignment horizontal="center" vertical="center" wrapText="1"/>
    </xf>
    <xf numFmtId="0" fontId="47" fillId="0" borderId="6" xfId="17" applyFont="1" applyBorder="1" applyAlignment="1" applyProtection="1">
      <alignment horizontal="center" vertical="center" wrapText="1"/>
    </xf>
    <xf numFmtId="0" fontId="47" fillId="0" borderId="5" xfId="17" applyFont="1" applyBorder="1" applyAlignment="1" applyProtection="1">
      <alignment horizontal="center" vertical="center" wrapText="1"/>
    </xf>
    <xf numFmtId="0" fontId="4" fillId="0" borderId="0" xfId="17" applyFont="1" applyBorder="1" applyAlignment="1" applyProtection="1">
      <alignment vertical="center"/>
    </xf>
    <xf numFmtId="0" fontId="11" fillId="2" borderId="8" xfId="17" applyFont="1" applyFill="1" applyBorder="1" applyAlignment="1" applyProtection="1">
      <alignment horizontal="center" vertical="center" wrapText="1"/>
    </xf>
    <xf numFmtId="16" fontId="11" fillId="2" borderId="1" xfId="0" quotePrefix="1" applyNumberFormat="1" applyFont="1" applyFill="1" applyBorder="1" applyAlignment="1" applyProtection="1">
      <alignment horizontal="center" vertical="center" wrapText="1"/>
    </xf>
    <xf numFmtId="0" fontId="4" fillId="2" borderId="10" xfId="0" applyFont="1" applyFill="1" applyBorder="1" applyAlignment="1" applyProtection="1">
      <alignment horizontal="center" vertical="center" wrapText="1"/>
    </xf>
    <xf numFmtId="0" fontId="51" fillId="0" borderId="0" xfId="0" applyFont="1" applyBorder="1" applyAlignment="1" applyProtection="1">
      <alignment horizontal="center" vertical="center" wrapText="1"/>
    </xf>
    <xf numFmtId="0" fontId="47" fillId="0" borderId="0" xfId="0" applyFont="1" applyAlignment="1" applyProtection="1">
      <alignment horizontal="center" vertical="center"/>
    </xf>
    <xf numFmtId="0" fontId="50" fillId="0" borderId="0" xfId="0" applyFont="1" applyBorder="1" applyAlignment="1" applyProtection="1">
      <alignment vertical="center" wrapText="1"/>
    </xf>
    <xf numFmtId="0" fontId="47" fillId="7" borderId="17" xfId="0" applyFont="1" applyFill="1" applyBorder="1" applyAlignment="1" applyProtection="1">
      <alignment horizontal="center" vertical="center" wrapText="1"/>
    </xf>
    <xf numFmtId="0" fontId="0" fillId="7" borderId="26" xfId="0" applyFont="1" applyFill="1" applyBorder="1" applyAlignment="1" applyProtection="1">
      <alignment horizontal="center" vertical="center" wrapText="1"/>
    </xf>
    <xf numFmtId="0" fontId="4" fillId="3" borderId="8" xfId="0" applyFont="1" applyFill="1" applyBorder="1" applyAlignment="1" applyProtection="1">
      <alignment horizontal="center" vertical="center" wrapText="1"/>
    </xf>
    <xf numFmtId="0" fontId="4" fillId="0" borderId="0" xfId="0" applyFont="1" applyFill="1" applyBorder="1" applyAlignment="1" applyProtection="1">
      <alignment horizontal="center" vertical="center" wrapText="1"/>
    </xf>
    <xf numFmtId="0" fontId="4" fillId="2" borderId="43" xfId="0" applyFont="1" applyFill="1" applyBorder="1" applyAlignment="1" applyProtection="1">
      <alignment horizontal="center" vertical="center" wrapText="1"/>
    </xf>
    <xf numFmtId="0" fontId="4" fillId="7" borderId="17" xfId="0" applyFont="1" applyFill="1" applyBorder="1" applyAlignment="1" applyProtection="1">
      <alignment horizontal="center" vertical="center" wrapText="1"/>
    </xf>
    <xf numFmtId="0" fontId="4" fillId="0" borderId="25" xfId="0" applyFont="1" applyFill="1" applyBorder="1" applyAlignment="1">
      <alignment vertical="center" wrapText="1"/>
    </xf>
    <xf numFmtId="0" fontId="4" fillId="0" borderId="42" xfId="0" applyFont="1" applyFill="1" applyBorder="1" applyAlignment="1">
      <alignment horizontal="justify" vertical="center" wrapText="1"/>
    </xf>
    <xf numFmtId="0" fontId="4" fillId="0" borderId="0" xfId="0" applyFont="1" applyFill="1" applyAlignment="1">
      <alignment vertical="center"/>
    </xf>
    <xf numFmtId="0" fontId="4" fillId="0" borderId="0" xfId="0" applyFont="1" applyAlignment="1" applyProtection="1">
      <alignment vertical="center"/>
    </xf>
    <xf numFmtId="0" fontId="4" fillId="0" borderId="25" xfId="0" applyFont="1" applyFill="1" applyBorder="1" applyAlignment="1" applyProtection="1">
      <alignment vertical="center" wrapText="1"/>
    </xf>
    <xf numFmtId="49" fontId="4" fillId="0" borderId="1" xfId="0" applyNumberFormat="1" applyFont="1" applyBorder="1" applyAlignment="1">
      <alignment vertical="center" wrapText="1"/>
    </xf>
    <xf numFmtId="49" fontId="11" fillId="8" borderId="1" xfId="0" applyNumberFormat="1" applyFont="1" applyFill="1" applyBorder="1" applyAlignment="1">
      <alignment horizontal="center" vertical="center" wrapText="1"/>
    </xf>
    <xf numFmtId="49" fontId="11" fillId="8" borderId="6" xfId="0" applyNumberFormat="1" applyFont="1" applyFill="1" applyBorder="1" applyAlignment="1">
      <alignment horizontal="center" vertical="center" wrapText="1"/>
    </xf>
    <xf numFmtId="49" fontId="11" fillId="8" borderId="23" xfId="0" applyNumberFormat="1" applyFont="1" applyFill="1" applyBorder="1" applyAlignment="1">
      <alignment horizontal="center" vertical="center" wrapText="1"/>
    </xf>
    <xf numFmtId="2" fontId="10" fillId="8" borderId="37" xfId="0" applyNumberFormat="1" applyFont="1" applyFill="1" applyBorder="1" applyAlignment="1" applyProtection="1">
      <alignment horizontal="right" vertical="center" wrapText="1"/>
    </xf>
    <xf numFmtId="2" fontId="10" fillId="8" borderId="1" xfId="0" applyNumberFormat="1" applyFont="1" applyFill="1" applyBorder="1" applyAlignment="1" applyProtection="1">
      <alignment horizontal="right" vertical="center" wrapText="1"/>
    </xf>
    <xf numFmtId="2" fontId="10" fillId="8" borderId="49" xfId="0" applyNumberFormat="1" applyFont="1" applyFill="1" applyBorder="1" applyAlignment="1" applyProtection="1">
      <alignment horizontal="right" vertical="center" wrapText="1"/>
    </xf>
    <xf numFmtId="2" fontId="10" fillId="8" borderId="39" xfId="0" applyNumberFormat="1" applyFont="1" applyFill="1" applyBorder="1" applyAlignment="1" applyProtection="1">
      <alignment horizontal="right" vertical="center" wrapText="1"/>
    </xf>
    <xf numFmtId="2" fontId="10" fillId="8" borderId="42" xfId="0" applyNumberFormat="1" applyFont="1" applyFill="1" applyBorder="1" applyAlignment="1" applyProtection="1">
      <alignment horizontal="right" vertical="center" wrapText="1"/>
    </xf>
    <xf numFmtId="2" fontId="10" fillId="8" borderId="12" xfId="0" applyNumberFormat="1" applyFont="1" applyFill="1" applyBorder="1" applyAlignment="1" applyProtection="1">
      <alignment horizontal="right" vertical="center" wrapText="1"/>
    </xf>
    <xf numFmtId="2" fontId="10" fillId="0" borderId="5" xfId="0" applyNumberFormat="1" applyFont="1" applyBorder="1" applyAlignment="1" applyProtection="1">
      <alignment horizontal="right" vertical="center"/>
      <protection locked="0"/>
    </xf>
    <xf numFmtId="2" fontId="10" fillId="0" borderId="11" xfId="0" applyNumberFormat="1" applyFont="1" applyBorder="1" applyAlignment="1" applyProtection="1">
      <alignment horizontal="right" vertical="center"/>
      <protection locked="0"/>
    </xf>
    <xf numFmtId="2" fontId="10" fillId="0" borderId="1" xfId="0" applyNumberFormat="1" applyFont="1" applyBorder="1" applyAlignment="1" applyProtection="1">
      <alignment horizontal="right" vertical="center"/>
      <protection locked="0"/>
    </xf>
    <xf numFmtId="2" fontId="10" fillId="0" borderId="12" xfId="0" applyNumberFormat="1" applyFont="1" applyBorder="1" applyAlignment="1" applyProtection="1">
      <alignment horizontal="right" vertical="center"/>
      <protection locked="0"/>
    </xf>
    <xf numFmtId="2" fontId="10" fillId="0" borderId="6" xfId="0" applyNumberFormat="1" applyFont="1" applyBorder="1" applyAlignment="1" applyProtection="1">
      <alignment horizontal="right" vertical="center"/>
      <protection locked="0"/>
    </xf>
    <xf numFmtId="2" fontId="10" fillId="0" borderId="10" xfId="0" applyNumberFormat="1" applyFont="1" applyBorder="1" applyAlignment="1" applyProtection="1">
      <alignment horizontal="right" vertical="center"/>
      <protection locked="0"/>
    </xf>
    <xf numFmtId="2" fontId="10" fillId="6" borderId="5" xfId="0" applyNumberFormat="1" applyFont="1" applyFill="1" applyBorder="1" applyAlignment="1" applyProtection="1">
      <alignment horizontal="right" vertical="center"/>
      <protection locked="0"/>
    </xf>
    <xf numFmtId="2" fontId="10" fillId="6" borderId="11" xfId="0" applyNumberFormat="1" applyFont="1" applyFill="1" applyBorder="1" applyAlignment="1" applyProtection="1">
      <alignment horizontal="right" vertical="center"/>
      <protection locked="0"/>
    </xf>
    <xf numFmtId="2" fontId="10" fillId="6" borderId="1" xfId="0" applyNumberFormat="1" applyFont="1" applyFill="1" applyBorder="1" applyAlignment="1" applyProtection="1">
      <alignment horizontal="right" vertical="center"/>
      <protection locked="0"/>
    </xf>
    <xf numFmtId="2" fontId="10" fillId="6" borderId="12" xfId="0" applyNumberFormat="1" applyFont="1" applyFill="1" applyBorder="1" applyAlignment="1" applyProtection="1">
      <alignment horizontal="right" vertical="center"/>
      <protection locked="0"/>
    </xf>
    <xf numFmtId="2" fontId="10" fillId="6" borderId="6" xfId="0" applyNumberFormat="1" applyFont="1" applyFill="1" applyBorder="1" applyAlignment="1" applyProtection="1">
      <alignment horizontal="right" vertical="center"/>
      <protection locked="0"/>
    </xf>
    <xf numFmtId="2" fontId="10" fillId="6" borderId="10" xfId="0" applyNumberFormat="1" applyFont="1" applyFill="1" applyBorder="1" applyAlignment="1" applyProtection="1">
      <alignment horizontal="right" vertical="center"/>
      <protection locked="0"/>
    </xf>
    <xf numFmtId="2" fontId="10" fillId="0" borderId="5" xfId="0" applyNumberFormat="1" applyFont="1" applyFill="1" applyBorder="1" applyAlignment="1" applyProtection="1">
      <alignment horizontal="right" vertical="center"/>
      <protection locked="0"/>
    </xf>
    <xf numFmtId="2" fontId="10" fillId="0" borderId="1" xfId="0" applyNumberFormat="1" applyFont="1" applyFill="1" applyBorder="1" applyAlignment="1" applyProtection="1">
      <alignment horizontal="right" vertical="center"/>
      <protection locked="0"/>
    </xf>
    <xf numFmtId="2" fontId="10" fillId="0" borderId="6" xfId="0" applyNumberFormat="1" applyFont="1" applyFill="1" applyBorder="1" applyAlignment="1" applyProtection="1">
      <alignment horizontal="right" vertical="center"/>
      <protection locked="0"/>
    </xf>
    <xf numFmtId="2" fontId="10" fillId="0" borderId="10" xfId="0" applyNumberFormat="1" applyFont="1" applyFill="1" applyBorder="1" applyAlignment="1" applyProtection="1">
      <alignment horizontal="right" vertical="center"/>
      <protection locked="0"/>
    </xf>
    <xf numFmtId="2" fontId="10" fillId="0" borderId="41" xfId="0" applyNumberFormat="1" applyFont="1" applyBorder="1" applyAlignment="1" applyProtection="1">
      <alignment horizontal="right" vertical="center"/>
      <protection locked="0"/>
    </xf>
    <xf numFmtId="2" fontId="10" fillId="0" borderId="21" xfId="0" applyNumberFormat="1" applyFont="1" applyBorder="1" applyAlignment="1" applyProtection="1">
      <alignment horizontal="right" vertical="center"/>
      <protection locked="0"/>
    </xf>
    <xf numFmtId="2" fontId="10" fillId="0" borderId="55" xfId="0" applyNumberFormat="1" applyFont="1" applyBorder="1" applyAlignment="1" applyProtection="1">
      <alignment horizontal="right" vertical="center"/>
      <protection locked="0"/>
    </xf>
    <xf numFmtId="2" fontId="10" fillId="0" borderId="50" xfId="0" applyNumberFormat="1" applyFont="1" applyBorder="1" applyAlignment="1" applyProtection="1">
      <alignment horizontal="right" vertical="center"/>
      <protection locked="0"/>
    </xf>
    <xf numFmtId="2" fontId="10" fillId="0" borderId="37" xfId="0" applyNumberFormat="1" applyFont="1" applyBorder="1" applyAlignment="1" applyProtection="1">
      <alignment horizontal="right" vertical="center"/>
      <protection locked="0"/>
    </xf>
    <xf numFmtId="2" fontId="10" fillId="0" borderId="49" xfId="0" applyNumberFormat="1" applyFont="1" applyBorder="1" applyAlignment="1" applyProtection="1">
      <alignment horizontal="right" vertical="center"/>
      <protection locked="0"/>
    </xf>
    <xf numFmtId="0" fontId="10" fillId="6" borderId="5" xfId="0" applyFont="1" applyFill="1" applyBorder="1" applyAlignment="1" applyProtection="1">
      <alignment horizontal="left" vertical="center" wrapText="1"/>
      <protection locked="0"/>
    </xf>
    <xf numFmtId="2" fontId="10" fillId="6" borderId="41" xfId="0" applyNumberFormat="1" applyFont="1" applyFill="1" applyBorder="1" applyAlignment="1" applyProtection="1">
      <alignment horizontal="right" vertical="center"/>
      <protection locked="0"/>
    </xf>
    <xf numFmtId="2" fontId="10" fillId="6" borderId="62" xfId="0" applyNumberFormat="1" applyFont="1" applyFill="1" applyBorder="1" applyAlignment="1" applyProtection="1">
      <alignment horizontal="right" vertical="center"/>
      <protection locked="0"/>
    </xf>
    <xf numFmtId="0" fontId="10" fillId="6" borderId="1" xfId="0" applyFont="1" applyFill="1" applyBorder="1" applyAlignment="1" applyProtection="1">
      <alignment horizontal="left" vertical="center" wrapText="1"/>
      <protection locked="0"/>
    </xf>
    <xf numFmtId="2" fontId="10" fillId="0" borderId="62" xfId="0" applyNumberFormat="1" applyFont="1" applyBorder="1" applyAlignment="1" applyProtection="1">
      <alignment horizontal="right" vertical="center"/>
      <protection locked="0"/>
    </xf>
    <xf numFmtId="2" fontId="10" fillId="6" borderId="40" xfId="0" applyNumberFormat="1" applyFont="1" applyFill="1" applyBorder="1" applyAlignment="1" applyProtection="1">
      <alignment horizontal="right" vertical="center"/>
      <protection locked="0"/>
    </xf>
    <xf numFmtId="0" fontId="10" fillId="0" borderId="11" xfId="0" applyFont="1" applyFill="1" applyBorder="1" applyAlignment="1" applyProtection="1">
      <alignment horizontal="left" vertical="center" wrapText="1"/>
      <protection locked="0"/>
    </xf>
    <xf numFmtId="0" fontId="10" fillId="0" borderId="12" xfId="0" applyFont="1" applyFill="1" applyBorder="1" applyAlignment="1" applyProtection="1">
      <alignment horizontal="left" vertical="center" wrapText="1"/>
      <protection locked="0"/>
    </xf>
    <xf numFmtId="0" fontId="11" fillId="8" borderId="12" xfId="0" applyFont="1" applyFill="1" applyBorder="1" applyAlignment="1" applyProtection="1">
      <alignment horizontal="left" vertical="center" wrapText="1"/>
    </xf>
    <xf numFmtId="2" fontId="10" fillId="3" borderId="6" xfId="0" applyNumberFormat="1" applyFont="1" applyFill="1" applyBorder="1" applyAlignment="1" applyProtection="1">
      <alignment horizontal="right" vertical="center"/>
      <protection locked="0"/>
    </xf>
    <xf numFmtId="0" fontId="10" fillId="0" borderId="5" xfId="0" applyFont="1" applyBorder="1" applyAlignment="1" applyProtection="1">
      <alignment horizontal="left" vertical="center" wrapText="1"/>
      <protection locked="0"/>
    </xf>
    <xf numFmtId="0" fontId="10" fillId="0" borderId="1" xfId="0" applyFont="1" applyBorder="1" applyAlignment="1" applyProtection="1">
      <alignment horizontal="left" vertical="center" wrapText="1"/>
      <protection locked="0"/>
    </xf>
    <xf numFmtId="2" fontId="10" fillId="3" borderId="1" xfId="0" applyNumberFormat="1" applyFont="1" applyFill="1" applyBorder="1" applyAlignment="1" applyProtection="1">
      <alignment horizontal="right" vertical="center"/>
      <protection locked="0"/>
    </xf>
    <xf numFmtId="0" fontId="10" fillId="0" borderId="37" xfId="0" applyNumberFormat="1" applyFont="1" applyBorder="1" applyAlignment="1" applyProtection="1">
      <alignment horizontal="left" vertical="center" wrapText="1"/>
      <protection locked="0"/>
    </xf>
    <xf numFmtId="0" fontId="10" fillId="0" borderId="42" xfId="0" applyNumberFormat="1" applyFont="1" applyBorder="1" applyAlignment="1" applyProtection="1">
      <alignment horizontal="left" vertical="center" wrapText="1"/>
      <protection locked="0"/>
    </xf>
    <xf numFmtId="0" fontId="10" fillId="0" borderId="1" xfId="0" applyNumberFormat="1" applyFont="1" applyBorder="1" applyAlignment="1" applyProtection="1">
      <alignment horizontal="left" vertical="center" wrapText="1"/>
      <protection locked="0"/>
    </xf>
    <xf numFmtId="0" fontId="10" fillId="0" borderId="12" xfId="0" applyNumberFormat="1" applyFont="1" applyBorder="1" applyAlignment="1" applyProtection="1">
      <alignment horizontal="left" vertical="center" wrapText="1"/>
      <protection locked="0"/>
    </xf>
    <xf numFmtId="0" fontId="10" fillId="0" borderId="6" xfId="0" applyNumberFormat="1" applyFont="1" applyBorder="1" applyAlignment="1" applyProtection="1">
      <alignment horizontal="left" vertical="center" wrapText="1"/>
      <protection locked="0"/>
    </xf>
    <xf numFmtId="0" fontId="10" fillId="0" borderId="10" xfId="0" applyNumberFormat="1" applyFont="1" applyBorder="1" applyAlignment="1" applyProtection="1">
      <alignment horizontal="left" vertical="center" wrapText="1"/>
      <protection locked="0"/>
    </xf>
    <xf numFmtId="2" fontId="10" fillId="0" borderId="8" xfId="0" applyNumberFormat="1" applyFont="1" applyBorder="1" applyAlignment="1" applyProtection="1">
      <alignment vertical="center"/>
      <protection locked="0"/>
    </xf>
    <xf numFmtId="2" fontId="10" fillId="0" borderId="47" xfId="0" applyNumberFormat="1" applyFont="1" applyBorder="1" applyAlignment="1" applyProtection="1">
      <alignment horizontal="right" vertical="center"/>
      <protection locked="0"/>
    </xf>
    <xf numFmtId="2" fontId="10" fillId="0" borderId="23" xfId="0" applyNumberFormat="1" applyFont="1" applyBorder="1" applyAlignment="1" applyProtection="1">
      <alignment horizontal="right" vertical="center"/>
      <protection locked="0"/>
    </xf>
    <xf numFmtId="2" fontId="10" fillId="0" borderId="39" xfId="0" applyNumberFormat="1" applyFont="1" applyBorder="1" applyAlignment="1" applyProtection="1">
      <alignment horizontal="right" vertical="center"/>
      <protection locked="0"/>
    </xf>
    <xf numFmtId="2" fontId="10" fillId="0" borderId="24" xfId="0" applyNumberFormat="1" applyFont="1" applyBorder="1" applyAlignment="1" applyProtection="1">
      <alignment horizontal="right" vertical="center"/>
      <protection locked="0"/>
    </xf>
    <xf numFmtId="2" fontId="10" fillId="0" borderId="40" xfId="0" applyNumberFormat="1" applyFont="1" applyBorder="1" applyAlignment="1" applyProtection="1">
      <alignment horizontal="right" vertical="center"/>
      <protection locked="0"/>
    </xf>
    <xf numFmtId="0" fontId="10" fillId="0" borderId="15" xfId="0" applyFont="1" applyBorder="1" applyAlignment="1" applyProtection="1">
      <alignment horizontal="left" vertical="center" wrapText="1"/>
      <protection locked="0"/>
    </xf>
    <xf numFmtId="0" fontId="10" fillId="0" borderId="3" xfId="0" applyFont="1" applyBorder="1" applyAlignment="1" applyProtection="1">
      <alignment horizontal="left" vertical="center" wrapText="1"/>
      <protection locked="0"/>
    </xf>
    <xf numFmtId="0" fontId="11" fillId="2" borderId="8" xfId="0"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wrapText="1"/>
    </xf>
    <xf numFmtId="0" fontId="4" fillId="2" borderId="6" xfId="0" applyFont="1" applyFill="1" applyBorder="1" applyAlignment="1" applyProtection="1">
      <alignment horizontal="center" vertical="center" wrapText="1"/>
    </xf>
    <xf numFmtId="0" fontId="11" fillId="2" borderId="10"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11" fillId="2" borderId="16" xfId="0" applyFont="1" applyFill="1" applyBorder="1" applyAlignment="1" applyProtection="1">
      <alignment horizontal="center" vertical="center" wrapText="1"/>
    </xf>
    <xf numFmtId="0" fontId="11" fillId="2" borderId="21" xfId="0" applyFont="1" applyFill="1" applyBorder="1" applyAlignment="1" applyProtection="1">
      <alignment horizontal="center" vertical="center" wrapText="1"/>
    </xf>
    <xf numFmtId="0" fontId="11" fillId="2" borderId="7" xfId="0" applyFont="1" applyFill="1" applyBorder="1" applyAlignment="1" applyProtection="1">
      <alignment horizontal="center" vertical="center" wrapText="1"/>
    </xf>
    <xf numFmtId="0" fontId="11" fillId="2" borderId="27" xfId="0" applyFont="1" applyFill="1" applyBorder="1" applyAlignment="1" applyProtection="1">
      <alignment horizontal="center" vertical="center" wrapText="1"/>
    </xf>
    <xf numFmtId="0" fontId="11" fillId="2" borderId="68" xfId="0" applyFont="1" applyFill="1" applyBorder="1" applyAlignment="1" applyProtection="1">
      <alignment horizontal="center" vertical="center" wrapText="1"/>
    </xf>
    <xf numFmtId="0" fontId="11" fillId="2" borderId="12" xfId="0" applyFont="1" applyFill="1" applyBorder="1" applyAlignment="1" applyProtection="1">
      <alignment horizontal="center" vertical="center" wrapText="1"/>
    </xf>
    <xf numFmtId="0" fontId="11" fillId="0" borderId="0" xfId="0" applyFont="1" applyBorder="1" applyAlignment="1" applyProtection="1">
      <alignment horizontal="left" vertical="center" wrapText="1"/>
    </xf>
    <xf numFmtId="0" fontId="11" fillId="0" borderId="38" xfId="0" applyFont="1" applyBorder="1" applyAlignment="1" applyProtection="1">
      <alignment horizontal="left" vertical="center" wrapText="1"/>
    </xf>
    <xf numFmtId="0" fontId="4" fillId="0" borderId="37" xfId="0" applyFont="1" applyFill="1" applyBorder="1" applyAlignment="1">
      <alignment vertical="center" wrapText="1"/>
    </xf>
    <xf numFmtId="0" fontId="11" fillId="0" borderId="15" xfId="0" applyFont="1" applyBorder="1" applyAlignment="1" applyProtection="1">
      <alignment vertical="center" wrapText="1"/>
    </xf>
    <xf numFmtId="0" fontId="0" fillId="0" borderId="1" xfId="0" applyBorder="1" applyAlignment="1" applyProtection="1">
      <alignment vertical="center" wrapText="1"/>
    </xf>
    <xf numFmtId="0" fontId="11" fillId="0" borderId="3" xfId="0" applyFont="1" applyBorder="1" applyAlignment="1" applyProtection="1">
      <alignment vertical="center" wrapText="1"/>
    </xf>
    <xf numFmtId="0" fontId="11" fillId="0" borderId="25" xfId="0" applyFont="1" applyBorder="1" applyAlignment="1" applyProtection="1">
      <alignment vertical="center" wrapText="1"/>
    </xf>
    <xf numFmtId="0" fontId="11" fillId="0" borderId="0" xfId="0" applyFont="1" applyFill="1" applyBorder="1" applyAlignment="1" applyProtection="1">
      <alignment horizontal="center" vertical="center" wrapText="1"/>
    </xf>
    <xf numFmtId="0" fontId="11" fillId="7" borderId="6" xfId="0" applyFont="1" applyFill="1" applyBorder="1" applyAlignment="1" applyProtection="1">
      <alignment horizontal="center" vertical="center" wrapText="1"/>
    </xf>
    <xf numFmtId="0" fontId="11" fillId="7" borderId="10" xfId="0" applyFont="1" applyFill="1" applyBorder="1" applyAlignment="1" applyProtection="1">
      <alignment horizontal="center" vertical="center" wrapText="1"/>
    </xf>
    <xf numFmtId="0" fontId="11" fillId="0" borderId="3" xfId="0" applyFont="1" applyBorder="1" applyAlignment="1" applyProtection="1">
      <alignment horizontal="center" vertical="center" wrapText="1"/>
    </xf>
    <xf numFmtId="0" fontId="11" fillId="0" borderId="6" xfId="0" applyFont="1" applyBorder="1" applyAlignment="1" applyProtection="1">
      <alignment horizontal="center" vertical="center" wrapText="1"/>
    </xf>
    <xf numFmtId="0" fontId="11" fillId="0" borderId="15" xfId="0" applyFont="1" applyBorder="1" applyAlignment="1" applyProtection="1">
      <alignment horizontal="center" vertical="center" wrapText="1"/>
    </xf>
    <xf numFmtId="0" fontId="11" fillId="0" borderId="2" xfId="0" applyFont="1" applyBorder="1" applyAlignment="1" applyProtection="1">
      <alignment horizontal="center" vertical="center" wrapText="1"/>
    </xf>
    <xf numFmtId="0" fontId="5" fillId="2" borderId="10" xfId="3"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11" fillId="0" borderId="0" xfId="0" applyFont="1" applyFill="1" applyBorder="1" applyAlignment="1" applyProtection="1">
      <alignment horizontal="left" vertical="center" wrapText="1"/>
    </xf>
    <xf numFmtId="0" fontId="11" fillId="2" borderId="8" xfId="0" applyFont="1" applyFill="1" applyBorder="1" applyAlignment="1">
      <alignment horizontal="center" vertical="center" wrapText="1"/>
    </xf>
    <xf numFmtId="0" fontId="7" fillId="2" borderId="8" xfId="17" applyFont="1" applyFill="1" applyBorder="1" applyAlignment="1" applyProtection="1">
      <alignment horizontal="center" vertical="center" wrapText="1"/>
    </xf>
    <xf numFmtId="0" fontId="7" fillId="2" borderId="7" xfId="17" applyFont="1" applyFill="1" applyBorder="1" applyAlignment="1" applyProtection="1">
      <alignment horizontal="center" vertical="center" wrapText="1"/>
    </xf>
    <xf numFmtId="0" fontId="11" fillId="2" borderId="1" xfId="0" applyFont="1" applyFill="1" applyBorder="1" applyAlignment="1" applyProtection="1">
      <alignment horizontal="center" vertical="center" wrapText="1"/>
    </xf>
    <xf numFmtId="0" fontId="11" fillId="2" borderId="17" xfId="0" applyFont="1" applyFill="1" applyBorder="1" applyAlignment="1" applyProtection="1">
      <alignment horizontal="center" vertical="center" wrapText="1"/>
    </xf>
    <xf numFmtId="0" fontId="11" fillId="2" borderId="43" xfId="0" applyFont="1" applyFill="1" applyBorder="1" applyAlignment="1" applyProtection="1">
      <alignment horizontal="center" vertical="center" wrapText="1"/>
    </xf>
    <xf numFmtId="0" fontId="7" fillId="0" borderId="0" xfId="0" applyFont="1" applyAlignment="1" applyProtection="1">
      <alignment vertical="center"/>
    </xf>
    <xf numFmtId="0" fontId="8" fillId="0" borderId="0" xfId="0" applyFont="1" applyAlignment="1" applyProtection="1">
      <alignment horizontal="center" vertical="center" wrapText="1"/>
    </xf>
    <xf numFmtId="0" fontId="28" fillId="0" borderId="0" xfId="0" applyFont="1" applyAlignment="1" applyProtection="1">
      <alignment horizontal="center" vertical="center" wrapText="1"/>
    </xf>
    <xf numFmtId="0" fontId="10" fillId="0" borderId="0" xfId="0" applyFont="1" applyAlignment="1" applyProtection="1">
      <alignment horizontal="center" vertical="center" wrapText="1"/>
    </xf>
    <xf numFmtId="0" fontId="28" fillId="0" borderId="0" xfId="0" applyFont="1" applyAlignment="1" applyProtection="1">
      <alignment vertical="center" wrapText="1"/>
    </xf>
    <xf numFmtId="0" fontId="11" fillId="0" borderId="7" xfId="0" applyFont="1" applyBorder="1" applyAlignment="1" applyProtection="1">
      <alignment vertical="center"/>
    </xf>
    <xf numFmtId="0" fontId="28" fillId="0" borderId="9" xfId="0" applyFont="1" applyFill="1" applyBorder="1" applyAlignment="1" applyProtection="1">
      <alignment vertical="center" wrapText="1"/>
      <protection locked="0"/>
    </xf>
    <xf numFmtId="0" fontId="7" fillId="0" borderId="0" xfId="0" applyFont="1" applyAlignment="1" applyProtection="1">
      <alignment vertical="center" wrapText="1"/>
    </xf>
    <xf numFmtId="0" fontId="7" fillId="0" borderId="7" xfId="0" applyFont="1" applyBorder="1" applyAlignment="1" applyProtection="1">
      <alignment horizontal="left" vertical="center" wrapText="1"/>
    </xf>
    <xf numFmtId="0" fontId="8" fillId="0" borderId="9" xfId="0" applyFont="1" applyFill="1" applyBorder="1" applyAlignment="1" applyProtection="1">
      <alignment horizontal="left" vertical="center" wrapText="1"/>
      <protection locked="0"/>
    </xf>
    <xf numFmtId="0" fontId="11" fillId="0" borderId="0" xfId="0" applyFont="1" applyAlignment="1" applyProtection="1">
      <alignment horizontal="left" vertical="center"/>
    </xf>
    <xf numFmtId="0" fontId="8" fillId="0" borderId="0" xfId="0" applyFont="1" applyAlignment="1" applyProtection="1">
      <alignment vertical="center" wrapText="1"/>
    </xf>
    <xf numFmtId="0" fontId="7" fillId="0" borderId="25" xfId="0" applyFont="1" applyBorder="1" applyAlignment="1" applyProtection="1">
      <alignment horizontal="right" vertical="center"/>
    </xf>
    <xf numFmtId="0" fontId="10" fillId="0" borderId="42" xfId="0" applyFont="1" applyFill="1" applyBorder="1" applyAlignment="1" applyProtection="1">
      <alignment vertical="center" wrapText="1"/>
      <protection locked="0"/>
    </xf>
    <xf numFmtId="0" fontId="7" fillId="0" borderId="15" xfId="0" applyFont="1" applyBorder="1" applyAlignment="1" applyProtection="1">
      <alignment horizontal="right" vertical="center"/>
    </xf>
    <xf numFmtId="0" fontId="10" fillId="0" borderId="12" xfId="0" applyFont="1" applyFill="1" applyBorder="1" applyAlignment="1" applyProtection="1">
      <alignment vertical="center" wrapText="1"/>
      <protection locked="0"/>
    </xf>
    <xf numFmtId="0" fontId="7" fillId="0" borderId="3" xfId="0" applyFont="1" applyBorder="1" applyAlignment="1" applyProtection="1">
      <alignment horizontal="right" vertical="center"/>
    </xf>
    <xf numFmtId="0" fontId="10" fillId="0" borderId="10" xfId="0" applyFont="1" applyFill="1" applyBorder="1" applyAlignment="1" applyProtection="1">
      <alignment vertical="center" wrapText="1"/>
      <protection locked="0"/>
    </xf>
    <xf numFmtId="0" fontId="7" fillId="0" borderId="4" xfId="0" applyFont="1" applyBorder="1" applyAlignment="1" applyProtection="1">
      <alignment horizontal="right" vertical="center"/>
    </xf>
    <xf numFmtId="0" fontId="10" fillId="0" borderId="14" xfId="0" applyFont="1" applyFill="1" applyBorder="1" applyAlignment="1" applyProtection="1">
      <alignment vertical="center" wrapText="1"/>
      <protection locked="0"/>
    </xf>
    <xf numFmtId="0" fontId="7" fillId="0" borderId="0" xfId="0" applyFont="1" applyAlignment="1" applyProtection="1">
      <alignment horizontal="left" vertical="center"/>
    </xf>
    <xf numFmtId="49" fontId="10" fillId="0" borderId="0" xfId="0" applyNumberFormat="1" applyFont="1" applyAlignment="1">
      <alignment vertical="center"/>
    </xf>
    <xf numFmtId="0" fontId="7" fillId="0" borderId="0" xfId="0" applyFont="1" applyAlignment="1">
      <alignment vertical="center"/>
    </xf>
    <xf numFmtId="49" fontId="7" fillId="0" borderId="0" xfId="0" applyNumberFormat="1" applyFont="1" applyAlignment="1">
      <alignment vertical="center"/>
    </xf>
    <xf numFmtId="49" fontId="11" fillId="0" borderId="0" xfId="0" applyNumberFormat="1" applyFont="1" applyAlignment="1">
      <alignment vertical="center"/>
    </xf>
    <xf numFmtId="0" fontId="8" fillId="0" borderId="0" xfId="0" applyFont="1" applyAlignment="1" applyProtection="1">
      <alignment vertical="center"/>
    </xf>
    <xf numFmtId="0" fontId="0" fillId="0" borderId="0" xfId="0" applyAlignment="1" applyProtection="1">
      <alignment vertical="center"/>
    </xf>
    <xf numFmtId="0" fontId="7" fillId="0" borderId="25" xfId="0" applyFont="1" applyFill="1" applyBorder="1" applyAlignment="1" applyProtection="1">
      <alignment horizontal="center" vertical="center" wrapText="1"/>
    </xf>
    <xf numFmtId="0" fontId="10" fillId="3" borderId="37" xfId="0" applyFont="1" applyFill="1" applyBorder="1" applyAlignment="1" applyProtection="1">
      <alignment horizontal="left" vertical="center" wrapText="1"/>
      <protection locked="0"/>
    </xf>
    <xf numFmtId="0" fontId="7" fillId="0" borderId="37" xfId="0" applyFont="1" applyFill="1" applyBorder="1" applyAlignment="1" applyProtection="1">
      <alignment horizontal="center" vertical="center" wrapText="1"/>
    </xf>
    <xf numFmtId="0" fontId="7" fillId="0" borderId="47" xfId="0" applyFont="1" applyFill="1" applyBorder="1" applyAlignment="1" applyProtection="1">
      <alignment horizontal="center" vertical="center" wrapText="1"/>
    </xf>
    <xf numFmtId="0" fontId="10" fillId="3" borderId="42" xfId="0" applyFont="1" applyFill="1" applyBorder="1" applyAlignment="1" applyProtection="1">
      <alignment horizontal="left" vertical="center" wrapText="1"/>
      <protection locked="0"/>
    </xf>
    <xf numFmtId="0" fontId="7" fillId="0" borderId="15" xfId="0" applyFont="1" applyFill="1" applyBorder="1" applyAlignment="1" applyProtection="1">
      <alignment horizontal="center" vertical="center" wrapText="1"/>
    </xf>
    <xf numFmtId="0" fontId="10" fillId="3" borderId="1" xfId="0" applyFont="1" applyFill="1" applyBorder="1" applyAlignment="1" applyProtection="1">
      <alignment horizontal="left" vertical="center" wrapText="1"/>
      <protection locked="0"/>
    </xf>
    <xf numFmtId="0" fontId="7" fillId="0" borderId="23" xfId="0" applyFont="1" applyFill="1" applyBorder="1" applyAlignment="1" applyProtection="1">
      <alignment horizontal="center" vertical="center" wrapText="1"/>
    </xf>
    <xf numFmtId="0" fontId="10" fillId="3" borderId="12" xfId="0" applyFont="1" applyFill="1" applyBorder="1" applyAlignment="1" applyProtection="1">
      <alignment horizontal="left" vertical="center" wrapText="1"/>
      <protection locked="0"/>
    </xf>
    <xf numFmtId="0" fontId="7" fillId="0" borderId="3" xfId="0" applyFont="1" applyFill="1" applyBorder="1" applyAlignment="1" applyProtection="1">
      <alignment horizontal="center" vertical="center" wrapText="1"/>
    </xf>
    <xf numFmtId="0" fontId="10" fillId="3" borderId="6" xfId="0" applyFont="1" applyFill="1" applyBorder="1" applyAlignment="1" applyProtection="1">
      <alignment horizontal="left" vertical="center" wrapText="1"/>
      <protection locked="0"/>
    </xf>
    <xf numFmtId="0" fontId="7" fillId="0" borderId="6" xfId="0" applyFont="1" applyFill="1" applyBorder="1" applyAlignment="1" applyProtection="1">
      <alignment horizontal="center" vertical="center" wrapText="1"/>
    </xf>
    <xf numFmtId="0" fontId="7" fillId="0" borderId="24" xfId="0" applyFont="1" applyFill="1" applyBorder="1" applyAlignment="1" applyProtection="1">
      <alignment horizontal="center" vertical="center" wrapText="1"/>
    </xf>
    <xf numFmtId="0" fontId="10" fillId="3" borderId="10" xfId="0" applyFont="1" applyFill="1" applyBorder="1" applyAlignment="1" applyProtection="1">
      <alignment horizontal="left" vertical="center" wrapText="1"/>
      <protection locked="0"/>
    </xf>
    <xf numFmtId="0" fontId="5" fillId="0" borderId="0" xfId="3" applyAlignment="1" applyProtection="1">
      <alignment vertical="center"/>
    </xf>
    <xf numFmtId="0" fontId="7" fillId="0" borderId="0" xfId="0" applyFont="1" applyFill="1" applyAlignment="1" applyProtection="1">
      <alignment vertical="center"/>
    </xf>
    <xf numFmtId="0" fontId="7" fillId="0" borderId="37" xfId="0" applyFont="1" applyBorder="1" applyAlignment="1" applyProtection="1">
      <alignment horizontal="center" vertical="center"/>
    </xf>
    <xf numFmtId="2" fontId="10" fillId="6" borderId="42" xfId="0" applyNumberFormat="1" applyFont="1" applyFill="1" applyBorder="1" applyAlignment="1" applyProtection="1">
      <alignment horizontal="right" vertical="center"/>
      <protection locked="0"/>
    </xf>
    <xf numFmtId="0" fontId="7" fillId="0" borderId="0" xfId="0" applyFont="1" applyFill="1" applyAlignment="1" applyProtection="1">
      <alignment vertical="center" wrapText="1"/>
    </xf>
    <xf numFmtId="0" fontId="7" fillId="0" borderId="5" xfId="0" applyFont="1" applyFill="1" applyBorder="1" applyAlignment="1" applyProtection="1">
      <alignment horizontal="center" vertical="center" wrapText="1"/>
    </xf>
    <xf numFmtId="0" fontId="7" fillId="0" borderId="1" xfId="0" applyFont="1" applyFill="1" applyBorder="1" applyAlignment="1" applyProtection="1">
      <alignment horizontal="center" vertical="center" wrapText="1"/>
    </xf>
    <xf numFmtId="0" fontId="7" fillId="0" borderId="19" xfId="0" applyFont="1" applyFill="1" applyBorder="1" applyAlignment="1" applyProtection="1">
      <alignment horizontal="center" vertical="center" wrapText="1"/>
    </xf>
    <xf numFmtId="2" fontId="10" fillId="3" borderId="12" xfId="0" applyNumberFormat="1" applyFont="1" applyFill="1" applyBorder="1" applyAlignment="1" applyProtection="1">
      <alignment horizontal="right" vertical="center"/>
      <protection locked="0"/>
    </xf>
    <xf numFmtId="0" fontId="7" fillId="0" borderId="1" xfId="0" applyFont="1" applyBorder="1" applyAlignment="1" applyProtection="1">
      <alignment horizontal="center" vertical="center" wrapText="1"/>
    </xf>
    <xf numFmtId="0" fontId="7" fillId="0" borderId="6" xfId="0" applyFont="1" applyBorder="1" applyAlignment="1" applyProtection="1">
      <alignment horizontal="center" vertical="center" wrapText="1"/>
    </xf>
    <xf numFmtId="2" fontId="10" fillId="3" borderId="10" xfId="0" applyNumberFormat="1" applyFont="1" applyFill="1" applyBorder="1" applyAlignment="1" applyProtection="1">
      <alignment horizontal="right" vertical="center"/>
      <protection locked="0"/>
    </xf>
    <xf numFmtId="0" fontId="5" fillId="0" borderId="25" xfId="3" applyBorder="1" applyAlignment="1" applyProtection="1">
      <alignment vertical="center" wrapText="1"/>
    </xf>
    <xf numFmtId="2" fontId="10" fillId="3" borderId="37" xfId="0" applyNumberFormat="1" applyFont="1" applyFill="1" applyBorder="1" applyAlignment="1" applyProtection="1">
      <alignment horizontal="right" vertical="center" wrapText="1"/>
      <protection locked="0"/>
    </xf>
    <xf numFmtId="2" fontId="10" fillId="3" borderId="42" xfId="0" applyNumberFormat="1" applyFont="1" applyFill="1" applyBorder="1" applyAlignment="1" applyProtection="1">
      <alignment horizontal="right" vertical="center" wrapText="1"/>
      <protection locked="0"/>
    </xf>
    <xf numFmtId="0" fontId="10" fillId="3" borderId="0" xfId="0" applyFont="1" applyFill="1" applyBorder="1" applyAlignment="1" applyProtection="1">
      <alignment horizontal="right" vertical="center" wrapText="1"/>
    </xf>
    <xf numFmtId="0" fontId="5" fillId="0" borderId="15" xfId="3" applyBorder="1" applyAlignment="1" applyProtection="1">
      <alignment vertical="center" wrapText="1"/>
    </xf>
    <xf numFmtId="2" fontId="10" fillId="3" borderId="1" xfId="0" applyNumberFormat="1" applyFont="1" applyFill="1" applyBorder="1" applyAlignment="1" applyProtection="1">
      <alignment horizontal="right" vertical="center" wrapText="1"/>
      <protection locked="0"/>
    </xf>
    <xf numFmtId="2" fontId="10" fillId="3" borderId="12" xfId="0" applyNumberFormat="1" applyFont="1" applyFill="1" applyBorder="1" applyAlignment="1" applyProtection="1">
      <alignment horizontal="right" vertical="center" wrapText="1"/>
      <protection locked="0"/>
    </xf>
    <xf numFmtId="0" fontId="5" fillId="0" borderId="3" xfId="3" applyBorder="1" applyAlignment="1" applyProtection="1">
      <alignment vertical="center" wrapText="1"/>
    </xf>
    <xf numFmtId="2" fontId="10" fillId="3" borderId="6" xfId="0" applyNumberFormat="1" applyFont="1" applyFill="1" applyBorder="1" applyAlignment="1" applyProtection="1">
      <alignment horizontal="right" vertical="center" wrapText="1"/>
      <protection locked="0"/>
    </xf>
    <xf numFmtId="2" fontId="10" fillId="3" borderId="10" xfId="0" applyNumberFormat="1" applyFont="1" applyFill="1" applyBorder="1" applyAlignment="1" applyProtection="1">
      <alignment horizontal="right" vertical="center" wrapText="1"/>
      <protection locked="0"/>
    </xf>
    <xf numFmtId="0" fontId="7" fillId="0" borderId="0" xfId="0" applyFont="1" applyBorder="1" applyAlignment="1" applyProtection="1">
      <alignment horizontal="left" vertical="center" wrapText="1"/>
    </xf>
    <xf numFmtId="0" fontId="7" fillId="0" borderId="0" xfId="0" applyFont="1" applyBorder="1" applyAlignment="1" applyProtection="1">
      <alignment horizontal="center" vertical="center" wrapText="1"/>
    </xf>
    <xf numFmtId="0" fontId="7" fillId="0" borderId="0" xfId="0" applyFont="1" applyBorder="1" applyAlignment="1" applyProtection="1">
      <alignment vertical="center" wrapText="1"/>
    </xf>
    <xf numFmtId="0" fontId="7" fillId="0" borderId="0" xfId="0" applyFont="1" applyBorder="1" applyAlignment="1" applyProtection="1">
      <alignment vertical="center"/>
    </xf>
    <xf numFmtId="2" fontId="10" fillId="0" borderId="5" xfId="0" applyNumberFormat="1" applyFont="1" applyFill="1" applyBorder="1" applyAlignment="1" applyProtection="1">
      <alignment horizontal="right" vertical="center" wrapText="1"/>
      <protection locked="0"/>
    </xf>
    <xf numFmtId="2" fontId="10" fillId="0" borderId="1" xfId="0" applyNumberFormat="1" applyFont="1" applyBorder="1" applyAlignment="1" applyProtection="1">
      <alignment horizontal="right" vertical="center" wrapText="1"/>
      <protection locked="0"/>
    </xf>
    <xf numFmtId="0" fontId="65" fillId="0" borderId="0" xfId="0" applyFont="1" applyAlignment="1" applyProtection="1">
      <alignment vertical="center"/>
    </xf>
    <xf numFmtId="2" fontId="10" fillId="6" borderId="1" xfId="0" applyNumberFormat="1" applyFont="1" applyFill="1" applyBorder="1" applyAlignment="1" applyProtection="1">
      <alignment horizontal="right" vertical="center" wrapText="1"/>
      <protection locked="0"/>
    </xf>
    <xf numFmtId="2" fontId="10" fillId="6" borderId="6" xfId="0" applyNumberFormat="1" applyFont="1" applyFill="1" applyBorder="1" applyAlignment="1" applyProtection="1">
      <alignment horizontal="right" vertical="center" wrapText="1"/>
      <protection locked="0"/>
    </xf>
    <xf numFmtId="0" fontId="7" fillId="0" borderId="2" xfId="0" applyFont="1" applyBorder="1" applyAlignment="1" applyProtection="1">
      <alignment vertical="center" wrapText="1"/>
    </xf>
    <xf numFmtId="0" fontId="7" fillId="0" borderId="15" xfId="0" applyFont="1" applyBorder="1" applyAlignment="1" applyProtection="1">
      <alignment vertical="center" wrapText="1"/>
    </xf>
    <xf numFmtId="0" fontId="12" fillId="8" borderId="39" xfId="0" applyFont="1" applyFill="1" applyBorder="1" applyAlignment="1" applyProtection="1">
      <alignment horizontal="left" vertical="center" wrapText="1"/>
    </xf>
    <xf numFmtId="0" fontId="7" fillId="0" borderId="3" xfId="0" applyFont="1" applyBorder="1" applyAlignment="1" applyProtection="1">
      <alignment vertical="center" wrapText="1"/>
    </xf>
    <xf numFmtId="0" fontId="21" fillId="0" borderId="0" xfId="0" applyFont="1" applyAlignment="1" applyProtection="1">
      <alignment horizontal="left" vertical="center"/>
    </xf>
    <xf numFmtId="0" fontId="23" fillId="0" borderId="0" xfId="0" applyFont="1" applyAlignment="1" applyProtection="1">
      <alignment horizontal="left" vertical="center"/>
    </xf>
    <xf numFmtId="0" fontId="14" fillId="0" borderId="2" xfId="0" applyFont="1" applyBorder="1" applyAlignment="1" applyProtection="1">
      <alignment horizontal="left" vertical="center" wrapText="1"/>
      <protection locked="0"/>
    </xf>
    <xf numFmtId="0" fontId="14" fillId="0" borderId="5" xfId="0" applyFont="1" applyBorder="1" applyAlignment="1" applyProtection="1">
      <alignment horizontal="center" vertical="center" wrapText="1"/>
      <protection locked="0"/>
    </xf>
    <xf numFmtId="0" fontId="14" fillId="3" borderId="5" xfId="0" applyFont="1" applyFill="1" applyBorder="1" applyAlignment="1" applyProtection="1">
      <alignment horizontal="left" vertical="center" wrapText="1"/>
      <protection locked="0"/>
    </xf>
    <xf numFmtId="0" fontId="14" fillId="0" borderId="5" xfId="0" applyFont="1" applyFill="1" applyBorder="1" applyAlignment="1" applyProtection="1">
      <alignment horizontal="left" vertical="center" wrapText="1"/>
      <protection locked="0"/>
    </xf>
    <xf numFmtId="0" fontId="14" fillId="0" borderId="15" xfId="0" applyFont="1" applyBorder="1" applyAlignment="1" applyProtection="1">
      <alignment horizontal="left" vertical="center" wrapText="1"/>
      <protection locked="0"/>
    </xf>
    <xf numFmtId="0" fontId="14" fillId="0" borderId="1" xfId="0" applyFont="1" applyBorder="1" applyAlignment="1" applyProtection="1">
      <alignment horizontal="center" vertical="center" wrapText="1"/>
      <protection locked="0"/>
    </xf>
    <xf numFmtId="0" fontId="14" fillId="3" borderId="1" xfId="0" applyFont="1" applyFill="1" applyBorder="1" applyAlignment="1" applyProtection="1">
      <alignment horizontal="left" vertical="center" wrapText="1"/>
      <protection locked="0"/>
    </xf>
    <xf numFmtId="0" fontId="14" fillId="0" borderId="1" xfId="0" applyFont="1" applyFill="1" applyBorder="1" applyAlignment="1" applyProtection="1">
      <alignment horizontal="left" vertical="center" wrapText="1"/>
      <protection locked="0"/>
    </xf>
    <xf numFmtId="0" fontId="14" fillId="0" borderId="3" xfId="0" applyFont="1" applyBorder="1" applyAlignment="1" applyProtection="1">
      <alignment horizontal="left" vertical="center" wrapText="1"/>
      <protection locked="0"/>
    </xf>
    <xf numFmtId="0" fontId="14" fillId="0" borderId="6" xfId="0" applyFont="1" applyBorder="1" applyAlignment="1" applyProtection="1">
      <alignment horizontal="center" vertical="center" wrapText="1"/>
      <protection locked="0"/>
    </xf>
    <xf numFmtId="0" fontId="14" fillId="3" borderId="6" xfId="0" applyFont="1" applyFill="1" applyBorder="1" applyAlignment="1" applyProtection="1">
      <alignment horizontal="left" vertical="center" wrapText="1"/>
      <protection locked="0"/>
    </xf>
    <xf numFmtId="0" fontId="14" fillId="0" borderId="6" xfId="0" applyFont="1" applyFill="1" applyBorder="1" applyAlignment="1" applyProtection="1">
      <alignment horizontal="left" vertical="center" wrapText="1"/>
      <protection locked="0"/>
    </xf>
    <xf numFmtId="0" fontId="11" fillId="0" borderId="0" xfId="0" applyFont="1" applyFill="1" applyAlignment="1" applyProtection="1">
      <alignment vertical="center"/>
    </xf>
    <xf numFmtId="0" fontId="11" fillId="0" borderId="22" xfId="0" applyFont="1" applyFill="1" applyBorder="1" applyAlignment="1" applyProtection="1">
      <alignment horizontal="center" vertical="center" wrapText="1"/>
    </xf>
    <xf numFmtId="2" fontId="10" fillId="3" borderId="11" xfId="0" applyNumberFormat="1" applyFont="1" applyFill="1" applyBorder="1" applyAlignment="1" applyProtection="1">
      <alignment horizontal="right" vertical="center"/>
      <protection locked="0"/>
    </xf>
    <xf numFmtId="0" fontId="11" fillId="0" borderId="23" xfId="0" applyFont="1" applyFill="1" applyBorder="1" applyAlignment="1" applyProtection="1">
      <alignment horizontal="center" vertical="center" wrapText="1"/>
    </xf>
    <xf numFmtId="0" fontId="11" fillId="0" borderId="24" xfId="0" applyFont="1" applyFill="1" applyBorder="1" applyAlignment="1" applyProtection="1">
      <alignment horizontal="center" vertical="center" wrapText="1"/>
    </xf>
    <xf numFmtId="0" fontId="32" fillId="0" borderId="0" xfId="0" applyFont="1" applyAlignment="1" applyProtection="1">
      <alignment vertical="center"/>
    </xf>
    <xf numFmtId="0" fontId="66" fillId="0" borderId="0" xfId="0" applyFont="1" applyAlignment="1" applyProtection="1">
      <alignment vertical="center"/>
    </xf>
    <xf numFmtId="0" fontId="10" fillId="8" borderId="1" xfId="0" applyFont="1" applyFill="1" applyBorder="1" applyAlignment="1" applyProtection="1">
      <alignment vertical="center" wrapText="1"/>
    </xf>
    <xf numFmtId="0" fontId="6" fillId="0" borderId="0" xfId="0" applyFont="1" applyAlignment="1" applyProtection="1">
      <alignment vertical="center"/>
    </xf>
    <xf numFmtId="0" fontId="11" fillId="0" borderId="0" xfId="0" applyFont="1" applyBorder="1" applyAlignment="1" applyProtection="1">
      <alignment vertical="center" wrapText="1"/>
    </xf>
    <xf numFmtId="0" fontId="14" fillId="0" borderId="37" xfId="0" applyFont="1" applyBorder="1" applyAlignment="1" applyProtection="1">
      <alignment horizontal="center" vertical="center" wrapText="1"/>
      <protection locked="0"/>
    </xf>
    <xf numFmtId="0" fontId="14" fillId="3" borderId="37" xfId="0" applyFont="1" applyFill="1" applyBorder="1" applyAlignment="1" applyProtection="1">
      <alignment horizontal="left" vertical="center" wrapText="1"/>
      <protection locked="0"/>
    </xf>
    <xf numFmtId="0" fontId="14" fillId="0" borderId="37" xfId="0" applyFont="1" applyFill="1" applyBorder="1" applyAlignment="1" applyProtection="1">
      <alignment horizontal="left" vertical="center" wrapText="1"/>
      <protection locked="0"/>
    </xf>
    <xf numFmtId="0" fontId="5" fillId="0" borderId="32" xfId="3" applyBorder="1" applyAlignment="1" applyProtection="1">
      <alignment vertical="center" wrapText="1"/>
    </xf>
    <xf numFmtId="0" fontId="11" fillId="0" borderId="32" xfId="0" applyFont="1" applyBorder="1" applyAlignment="1" applyProtection="1">
      <alignment vertical="center" wrapText="1"/>
    </xf>
    <xf numFmtId="0" fontId="11" fillId="0" borderId="2" xfId="0" applyFont="1" applyBorder="1" applyAlignment="1" applyProtection="1">
      <alignment vertical="center" wrapText="1"/>
    </xf>
    <xf numFmtId="0" fontId="14" fillId="0" borderId="25" xfId="0" applyFont="1" applyBorder="1" applyAlignment="1" applyProtection="1">
      <alignment horizontal="left" vertical="center" wrapText="1"/>
      <protection locked="0"/>
    </xf>
    <xf numFmtId="0" fontId="5" fillId="0" borderId="0" xfId="3" applyBorder="1" applyAlignment="1" applyProtection="1">
      <alignment vertical="center" wrapText="1"/>
    </xf>
    <xf numFmtId="2" fontId="10" fillId="0" borderId="0" xfId="0" applyNumberFormat="1" applyFont="1" applyBorder="1" applyAlignment="1" applyProtection="1">
      <alignment horizontal="right" vertical="center" wrapText="1"/>
    </xf>
    <xf numFmtId="0" fontId="11" fillId="0" borderId="0" xfId="0" applyFont="1" applyBorder="1" applyAlignment="1" applyProtection="1">
      <alignment horizontal="right" vertical="center" wrapText="1"/>
    </xf>
    <xf numFmtId="0" fontId="6" fillId="8" borderId="39" xfId="0" applyFont="1" applyFill="1" applyBorder="1" applyAlignment="1" applyProtection="1">
      <alignment horizontal="left" vertical="center" wrapText="1"/>
    </xf>
    <xf numFmtId="0" fontId="4" fillId="0" borderId="0" xfId="0" applyFont="1" applyAlignment="1">
      <alignment vertical="center"/>
    </xf>
    <xf numFmtId="0" fontId="10" fillId="0" borderId="0" xfId="0" applyFont="1" applyFill="1" applyAlignment="1">
      <alignment vertical="center"/>
    </xf>
    <xf numFmtId="0" fontId="6" fillId="0" borderId="3" xfId="0" applyFont="1" applyFill="1" applyBorder="1" applyAlignment="1">
      <alignment horizontal="justify" vertical="center" wrapText="1"/>
    </xf>
    <xf numFmtId="0" fontId="4" fillId="0" borderId="15" xfId="0" applyFont="1" applyFill="1" applyBorder="1" applyAlignment="1">
      <alignment vertical="center" wrapText="1"/>
    </xf>
    <xf numFmtId="0" fontId="4" fillId="0" borderId="1" xfId="0" applyFont="1" applyFill="1" applyBorder="1" applyAlignment="1">
      <alignment vertical="center" wrapText="1"/>
    </xf>
    <xf numFmtId="0" fontId="4" fillId="0" borderId="3" xfId="0" applyFont="1" applyFill="1" applyBorder="1" applyAlignment="1">
      <alignment vertical="center" wrapText="1"/>
    </xf>
    <xf numFmtId="0" fontId="4" fillId="0" borderId="6" xfId="0" applyFont="1" applyFill="1" applyBorder="1" applyAlignment="1">
      <alignment vertical="center" wrapText="1"/>
    </xf>
    <xf numFmtId="0" fontId="5" fillId="0" borderId="0" xfId="3" applyFont="1" applyFill="1" applyAlignment="1" applyProtection="1">
      <alignment vertical="center"/>
    </xf>
    <xf numFmtId="0" fontId="6" fillId="0" borderId="3" xfId="0" applyFont="1" applyFill="1" applyBorder="1" applyAlignment="1">
      <alignment horizontal="left" vertical="center" wrapText="1"/>
    </xf>
    <xf numFmtId="0" fontId="19" fillId="0" borderId="0" xfId="0" applyFont="1" applyFill="1" applyAlignment="1">
      <alignment vertical="center"/>
    </xf>
    <xf numFmtId="0" fontId="4" fillId="0" borderId="20" xfId="0" applyFont="1" applyFill="1" applyBorder="1" applyAlignment="1">
      <alignment horizontal="left" vertical="center"/>
    </xf>
    <xf numFmtId="0" fontId="4" fillId="0" borderId="56" xfId="0" applyFont="1" applyFill="1" applyBorder="1" applyAlignment="1">
      <alignment vertical="center"/>
    </xf>
    <xf numFmtId="0" fontId="4" fillId="0" borderId="48" xfId="0" applyFont="1" applyFill="1" applyBorder="1" applyAlignment="1">
      <alignment vertical="center"/>
    </xf>
    <xf numFmtId="0" fontId="4" fillId="0" borderId="2" xfId="0" applyFont="1" applyFill="1" applyBorder="1" applyAlignment="1">
      <alignment vertical="center" wrapText="1"/>
    </xf>
    <xf numFmtId="0" fontId="6" fillId="0" borderId="35" xfId="0" applyFont="1" applyFill="1" applyBorder="1" applyAlignment="1">
      <alignment horizontal="left" vertical="center" wrapText="1"/>
    </xf>
    <xf numFmtId="0" fontId="4" fillId="0" borderId="5" xfId="0" applyFont="1" applyFill="1" applyBorder="1" applyAlignment="1">
      <alignment vertical="center" wrapText="1"/>
    </xf>
    <xf numFmtId="0" fontId="20" fillId="0" borderId="52" xfId="0" applyFont="1" applyFill="1" applyBorder="1" applyAlignment="1">
      <alignment vertical="center" wrapText="1"/>
    </xf>
    <xf numFmtId="0" fontId="20" fillId="0" borderId="53" xfId="0" applyFont="1" applyFill="1" applyBorder="1" applyAlignment="1">
      <alignment vertical="center" wrapText="1"/>
    </xf>
    <xf numFmtId="0" fontId="20" fillId="0" borderId="54" xfId="0" applyFont="1" applyFill="1" applyBorder="1" applyAlignment="1">
      <alignment vertical="center" wrapText="1"/>
    </xf>
    <xf numFmtId="0" fontId="4" fillId="0" borderId="34" xfId="0" applyFont="1" applyFill="1" applyBorder="1" applyAlignment="1">
      <alignment vertical="center" wrapText="1"/>
    </xf>
    <xf numFmtId="0" fontId="4" fillId="0" borderId="0" xfId="0" applyFont="1" applyFill="1" applyBorder="1" applyAlignment="1">
      <alignment vertical="center" wrapText="1"/>
    </xf>
    <xf numFmtId="0" fontId="4" fillId="0" borderId="38" xfId="0" applyFont="1" applyFill="1" applyBorder="1" applyAlignment="1">
      <alignment vertical="center" wrapText="1"/>
    </xf>
    <xf numFmtId="0" fontId="4" fillId="0" borderId="55" xfId="0" applyFont="1" applyFill="1" applyBorder="1" applyAlignment="1">
      <alignment vertical="center" wrapText="1"/>
    </xf>
    <xf numFmtId="49" fontId="4" fillId="0" borderId="56" xfId="0" applyNumberFormat="1" applyFont="1" applyFill="1" applyBorder="1" applyAlignment="1">
      <alignment vertical="center" wrapText="1"/>
    </xf>
    <xf numFmtId="0" fontId="4" fillId="0" borderId="48" xfId="0" applyFont="1" applyFill="1" applyBorder="1" applyAlignment="1">
      <alignment vertical="center" wrapText="1"/>
    </xf>
    <xf numFmtId="0" fontId="11" fillId="0" borderId="40" xfId="0" applyFont="1" applyFill="1" applyBorder="1" applyAlignment="1" applyProtection="1">
      <alignment vertical="center" wrapText="1"/>
    </xf>
    <xf numFmtId="0" fontId="11" fillId="0" borderId="63" xfId="0" applyFont="1" applyFill="1" applyBorder="1" applyAlignment="1" applyProtection="1">
      <alignment vertical="center" wrapText="1"/>
    </xf>
    <xf numFmtId="2" fontId="10" fillId="6" borderId="5" xfId="0" applyNumberFormat="1" applyFont="1" applyFill="1" applyBorder="1" applyAlignment="1" applyProtection="1">
      <alignment vertical="center"/>
      <protection locked="0"/>
    </xf>
    <xf numFmtId="2" fontId="10" fillId="6" borderId="1" xfId="0" applyNumberFormat="1" applyFont="1" applyFill="1" applyBorder="1" applyAlignment="1" applyProtection="1">
      <alignment vertical="center"/>
      <protection locked="0"/>
    </xf>
    <xf numFmtId="2" fontId="10" fillId="0" borderId="1" xfId="0" applyNumberFormat="1" applyFont="1" applyBorder="1" applyAlignment="1" applyProtection="1">
      <alignment vertical="center"/>
      <protection locked="0"/>
    </xf>
    <xf numFmtId="2" fontId="10" fillId="0" borderId="6" xfId="0" applyNumberFormat="1" applyFont="1" applyBorder="1" applyAlignment="1" applyProtection="1">
      <alignment vertical="center"/>
      <protection locked="0"/>
    </xf>
    <xf numFmtId="0" fontId="47" fillId="0" borderId="0" xfId="0" applyFont="1" applyFill="1" applyBorder="1" applyAlignment="1" applyProtection="1">
      <alignment horizontal="left" vertical="center"/>
    </xf>
    <xf numFmtId="0" fontId="55" fillId="8" borderId="40" xfId="0" applyFont="1" applyFill="1" applyBorder="1" applyAlignment="1" applyProtection="1">
      <alignment horizontal="left" vertical="center" wrapText="1"/>
    </xf>
    <xf numFmtId="0" fontId="4" fillId="0" borderId="15" xfId="0" applyFont="1" applyBorder="1" applyAlignment="1" applyProtection="1">
      <alignment vertical="center" wrapText="1"/>
    </xf>
    <xf numFmtId="0" fontId="4" fillId="0" borderId="29" xfId="0" applyFont="1" applyBorder="1" applyAlignment="1" applyProtection="1">
      <alignment vertical="center" wrapText="1"/>
    </xf>
    <xf numFmtId="0" fontId="11" fillId="0" borderId="1" xfId="0" applyFont="1" applyBorder="1" applyAlignment="1" applyProtection="1">
      <alignment vertical="center" wrapText="1"/>
    </xf>
    <xf numFmtId="0" fontId="11" fillId="0" borderId="29" xfId="0" applyFont="1" applyBorder="1" applyAlignment="1" applyProtection="1">
      <alignment vertical="center" wrapText="1"/>
    </xf>
    <xf numFmtId="0" fontId="14" fillId="0" borderId="1" xfId="0" applyFont="1" applyBorder="1" applyAlignment="1" applyProtection="1">
      <alignment horizontal="left" vertical="center" wrapText="1"/>
      <protection locked="0"/>
    </xf>
    <xf numFmtId="2" fontId="10" fillId="3" borderId="37" xfId="0" applyNumberFormat="1" applyFont="1" applyFill="1" applyBorder="1" applyAlignment="1" applyProtection="1">
      <alignment horizontal="right" vertical="center"/>
      <protection locked="0"/>
    </xf>
    <xf numFmtId="2" fontId="10" fillId="3" borderId="42" xfId="0" applyNumberFormat="1" applyFont="1" applyFill="1" applyBorder="1" applyAlignment="1" applyProtection="1">
      <alignment horizontal="right" vertical="center"/>
      <protection locked="0"/>
    </xf>
    <xf numFmtId="2" fontId="10" fillId="3" borderId="0" xfId="0" applyNumberFormat="1" applyFont="1" applyFill="1" applyBorder="1" applyAlignment="1" applyProtection="1">
      <alignment horizontal="right" vertical="center" wrapText="1"/>
    </xf>
    <xf numFmtId="0" fontId="14" fillId="0" borderId="28" xfId="0" applyFont="1" applyBorder="1" applyAlignment="1" applyProtection="1">
      <alignment horizontal="left" vertical="center" wrapText="1"/>
      <protection locked="0"/>
    </xf>
    <xf numFmtId="0" fontId="14" fillId="0" borderId="29" xfId="0" applyFont="1" applyBorder="1" applyAlignment="1" applyProtection="1">
      <alignment horizontal="left" vertical="center" wrapText="1"/>
      <protection locked="0"/>
    </xf>
    <xf numFmtId="0" fontId="14" fillId="0" borderId="30" xfId="0" applyFont="1" applyBorder="1" applyAlignment="1" applyProtection="1">
      <alignment horizontal="left" vertical="center" wrapText="1"/>
      <protection locked="0"/>
    </xf>
    <xf numFmtId="2" fontId="10" fillId="3" borderId="5" xfId="0" applyNumberFormat="1" applyFont="1" applyFill="1" applyBorder="1" applyAlignment="1" applyProtection="1">
      <alignment horizontal="right" vertical="center"/>
      <protection locked="0"/>
    </xf>
    <xf numFmtId="0" fontId="11" fillId="8" borderId="6" xfId="0" applyFont="1" applyFill="1" applyBorder="1" applyAlignment="1" applyProtection="1">
      <alignment horizontal="left" vertical="center" wrapText="1"/>
    </xf>
    <xf numFmtId="2" fontId="10" fillId="8" borderId="6" xfId="0" applyNumberFormat="1" applyFont="1" applyFill="1" applyBorder="1" applyAlignment="1" applyProtection="1">
      <alignment horizontal="right" vertical="center"/>
    </xf>
    <xf numFmtId="0" fontId="11" fillId="8" borderId="10" xfId="0" applyFont="1" applyFill="1" applyBorder="1" applyAlignment="1" applyProtection="1">
      <alignment horizontal="left" vertical="center" wrapText="1"/>
    </xf>
    <xf numFmtId="0" fontId="11" fillId="8" borderId="29" xfId="0" applyFont="1" applyFill="1" applyBorder="1" applyAlignment="1" applyProtection="1">
      <alignment horizontal="right" vertical="center" wrapText="1"/>
    </xf>
    <xf numFmtId="0" fontId="6" fillId="8" borderId="23" xfId="0" applyFont="1" applyFill="1" applyBorder="1" applyAlignment="1" applyProtection="1">
      <alignment horizontal="left" vertical="center" wrapText="1"/>
    </xf>
    <xf numFmtId="0" fontId="11" fillId="0" borderId="18" xfId="0" applyFont="1" applyBorder="1" applyAlignment="1" applyProtection="1">
      <alignment horizontal="left" vertical="center"/>
    </xf>
    <xf numFmtId="0" fontId="11" fillId="0" borderId="0" xfId="0" applyFont="1" applyBorder="1" applyAlignment="1" applyProtection="1">
      <alignment vertical="center"/>
    </xf>
    <xf numFmtId="0" fontId="11" fillId="0" borderId="0" xfId="0" applyFont="1" applyBorder="1" applyAlignment="1" applyProtection="1">
      <alignment horizontal="right" vertical="center"/>
    </xf>
    <xf numFmtId="0" fontId="11" fillId="0" borderId="0" xfId="0" applyFont="1" applyBorder="1" applyAlignment="1" applyProtection="1">
      <alignment horizontal="left" vertical="center"/>
    </xf>
    <xf numFmtId="0" fontId="11" fillId="8" borderId="1" xfId="0" applyFont="1" applyFill="1" applyBorder="1" applyAlignment="1" applyProtection="1">
      <alignment horizontal="left" vertical="center" wrapText="1"/>
    </xf>
    <xf numFmtId="0" fontId="11" fillId="8" borderId="1" xfId="0" applyFont="1" applyFill="1" applyBorder="1" applyAlignment="1" applyProtection="1">
      <alignment horizontal="right" vertical="center" wrapText="1"/>
    </xf>
    <xf numFmtId="0" fontId="11" fillId="8" borderId="6" xfId="0" applyFont="1" applyFill="1" applyBorder="1" applyAlignment="1" applyProtection="1">
      <alignment horizontal="right" vertical="center" wrapText="1"/>
    </xf>
    <xf numFmtId="49" fontId="11" fillId="0" borderId="0" xfId="0" applyNumberFormat="1" applyFont="1" applyBorder="1" applyAlignment="1" applyProtection="1">
      <alignment horizontal="right" vertical="center"/>
    </xf>
    <xf numFmtId="0" fontId="32" fillId="0" borderId="38" xfId="0" applyFont="1" applyBorder="1" applyAlignment="1" applyProtection="1">
      <alignment vertical="center"/>
    </xf>
    <xf numFmtId="0" fontId="10" fillId="0" borderId="0" xfId="0" applyFont="1" applyBorder="1" applyAlignment="1" applyProtection="1">
      <alignment vertical="center"/>
    </xf>
    <xf numFmtId="0" fontId="11" fillId="3" borderId="0" xfId="0" applyFont="1" applyFill="1" applyBorder="1" applyAlignment="1" applyProtection="1">
      <alignment vertical="center"/>
    </xf>
    <xf numFmtId="2" fontId="10" fillId="6" borderId="5" xfId="0" applyNumberFormat="1" applyFont="1" applyFill="1" applyBorder="1" applyAlignment="1" applyProtection="1">
      <alignment horizontal="right" vertical="center" wrapText="1"/>
      <protection locked="0"/>
    </xf>
    <xf numFmtId="2" fontId="10" fillId="6" borderId="11" xfId="0" applyNumberFormat="1" applyFont="1" applyFill="1" applyBorder="1" applyAlignment="1" applyProtection="1">
      <alignment horizontal="right" vertical="center" wrapText="1"/>
      <protection locked="0"/>
    </xf>
    <xf numFmtId="2" fontId="10" fillId="6" borderId="21" xfId="0" applyNumberFormat="1" applyFont="1" applyFill="1" applyBorder="1" applyAlignment="1" applyProtection="1">
      <alignment horizontal="right" vertical="center" wrapText="1"/>
      <protection locked="0"/>
    </xf>
    <xf numFmtId="2" fontId="10" fillId="6" borderId="50" xfId="0" applyNumberFormat="1" applyFont="1" applyFill="1" applyBorder="1" applyAlignment="1" applyProtection="1">
      <alignment horizontal="right" vertical="center" wrapText="1"/>
      <protection locked="0"/>
    </xf>
    <xf numFmtId="0" fontId="49" fillId="0" borderId="0" xfId="0" applyFont="1" applyAlignment="1" applyProtection="1">
      <alignment vertical="center"/>
    </xf>
    <xf numFmtId="49" fontId="6" fillId="0" borderId="0" xfId="0" applyNumberFormat="1" applyFont="1" applyFill="1" applyBorder="1" applyAlignment="1" applyProtection="1">
      <alignment horizontal="left" vertical="center" wrapText="1"/>
    </xf>
    <xf numFmtId="49" fontId="14" fillId="0" borderId="0" xfId="0" applyNumberFormat="1" applyFont="1" applyBorder="1" applyAlignment="1" applyProtection="1">
      <alignment horizontal="left" vertical="center" wrapText="1"/>
    </xf>
    <xf numFmtId="0" fontId="14" fillId="0" borderId="42" xfId="0" applyFont="1" applyFill="1" applyBorder="1" applyAlignment="1" applyProtection="1">
      <alignment horizontal="left" vertical="center" wrapText="1"/>
    </xf>
    <xf numFmtId="2" fontId="10" fillId="0" borderId="12" xfId="0" applyNumberFormat="1" applyFont="1" applyFill="1" applyBorder="1" applyAlignment="1" applyProtection="1">
      <alignment horizontal="right" vertical="center"/>
      <protection locked="0"/>
    </xf>
    <xf numFmtId="0" fontId="4" fillId="0" borderId="35" xfId="0" applyFont="1" applyFill="1" applyBorder="1" applyAlignment="1">
      <alignment horizontal="justify" vertical="center" wrapText="1"/>
    </xf>
    <xf numFmtId="0" fontId="4" fillId="0" borderId="3" xfId="0" applyFont="1" applyFill="1" applyBorder="1" applyAlignment="1">
      <alignment horizontal="justify" vertical="center" wrapText="1"/>
    </xf>
    <xf numFmtId="0" fontId="4" fillId="0" borderId="0" xfId="0" applyFont="1" applyFill="1" applyBorder="1" applyAlignment="1">
      <alignment vertical="center"/>
    </xf>
    <xf numFmtId="0" fontId="8" fillId="0" borderId="0" xfId="0" applyFont="1" applyAlignment="1">
      <alignment vertical="center"/>
    </xf>
    <xf numFmtId="0" fontId="11" fillId="0" borderId="5" xfId="0" applyFont="1" applyBorder="1" applyAlignment="1">
      <alignment horizontal="center" vertical="center" wrapText="1"/>
    </xf>
    <xf numFmtId="0" fontId="11" fillId="0" borderId="1" xfId="0" applyFont="1" applyBorder="1" applyAlignment="1">
      <alignment horizontal="center" vertical="center" wrapText="1"/>
    </xf>
    <xf numFmtId="2" fontId="41" fillId="6" borderId="12" xfId="14" applyNumberFormat="1" applyFont="1" applyFill="1" applyBorder="1" applyAlignment="1" applyProtection="1">
      <alignment horizontal="right" vertical="center"/>
      <protection locked="0"/>
    </xf>
    <xf numFmtId="0" fontId="11" fillId="0" borderId="6" xfId="0" applyFont="1" applyBorder="1" applyAlignment="1">
      <alignment horizontal="center" vertical="center" wrapText="1"/>
    </xf>
    <xf numFmtId="0" fontId="11" fillId="0" borderId="2" xfId="0" applyFont="1" applyBorder="1" applyAlignment="1">
      <alignment vertical="center" wrapText="1"/>
    </xf>
    <xf numFmtId="0" fontId="11" fillId="0" borderId="15" xfId="0" applyFont="1" applyBorder="1" applyAlignment="1">
      <alignment vertical="center" wrapText="1"/>
    </xf>
    <xf numFmtId="0" fontId="5" fillId="0" borderId="0" xfId="3" applyFont="1" applyBorder="1" applyAlignment="1" applyProtection="1">
      <alignment horizontal="left" vertical="center"/>
    </xf>
    <xf numFmtId="0" fontId="4" fillId="0" borderId="0" xfId="0" applyFont="1" applyBorder="1" applyAlignment="1" applyProtection="1">
      <alignment horizontal="left" vertical="center" wrapText="1"/>
    </xf>
    <xf numFmtId="0" fontId="4" fillId="0" borderId="0" xfId="0" applyFont="1" applyFill="1" applyAlignment="1" applyProtection="1">
      <alignment vertical="center"/>
    </xf>
    <xf numFmtId="0" fontId="4" fillId="0" borderId="35" xfId="0" applyFont="1" applyFill="1" applyBorder="1" applyAlignment="1" applyProtection="1">
      <alignment horizontal="left" vertical="center" wrapText="1"/>
    </xf>
    <xf numFmtId="0" fontId="4" fillId="0" borderId="0" xfId="0" applyFont="1" applyFill="1" applyBorder="1" applyAlignment="1" applyProtection="1">
      <alignment vertical="center" wrapText="1"/>
    </xf>
    <xf numFmtId="0" fontId="8" fillId="0" borderId="0" xfId="0" applyFont="1" applyAlignment="1" applyProtection="1">
      <alignment horizontal="left" vertical="center"/>
    </xf>
    <xf numFmtId="0" fontId="11" fillId="0" borderId="2" xfId="0" applyFont="1" applyFill="1" applyBorder="1" applyAlignment="1" applyProtection="1">
      <alignment horizontal="left" vertical="center" wrapText="1"/>
    </xf>
    <xf numFmtId="0" fontId="11" fillId="0" borderId="15" xfId="0" applyFont="1" applyFill="1" applyBorder="1" applyAlignment="1" applyProtection="1">
      <alignment horizontal="left" vertical="center" wrapText="1"/>
    </xf>
    <xf numFmtId="0" fontId="11" fillId="0" borderId="3"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xf>
    <xf numFmtId="16" fontId="7" fillId="0" borderId="0" xfId="0" applyNumberFormat="1" applyFont="1" applyFill="1" applyAlignment="1" applyProtection="1">
      <alignment vertical="center"/>
    </xf>
    <xf numFmtId="2" fontId="10" fillId="3" borderId="12" xfId="2" applyNumberFormat="1" applyFont="1" applyFill="1" applyBorder="1" applyAlignment="1" applyProtection="1">
      <alignment horizontal="right" vertical="center"/>
      <protection locked="0"/>
    </xf>
    <xf numFmtId="2" fontId="10" fillId="3" borderId="11" xfId="2" applyNumberFormat="1" applyFont="1" applyFill="1" applyBorder="1" applyAlignment="1" applyProtection="1">
      <alignment horizontal="right" vertical="center"/>
      <protection locked="0"/>
    </xf>
    <xf numFmtId="0" fontId="10" fillId="3" borderId="0" xfId="0" applyNumberFormat="1" applyFont="1" applyFill="1" applyBorder="1" applyAlignment="1" applyProtection="1">
      <alignment horizontal="right" vertical="center" wrapText="1"/>
    </xf>
    <xf numFmtId="2" fontId="10" fillId="3" borderId="21" xfId="0" applyNumberFormat="1" applyFont="1" applyFill="1" applyBorder="1" applyAlignment="1" applyProtection="1">
      <alignment horizontal="right" vertical="center"/>
      <protection locked="0"/>
    </xf>
    <xf numFmtId="2" fontId="10" fillId="3" borderId="50" xfId="2" applyNumberFormat="1" applyFont="1" applyFill="1" applyBorder="1" applyAlignment="1" applyProtection="1">
      <alignment horizontal="right" vertical="center"/>
      <protection locked="0"/>
    </xf>
    <xf numFmtId="0" fontId="14" fillId="3" borderId="11" xfId="0" applyFont="1" applyFill="1" applyBorder="1" applyAlignment="1" applyProtection="1">
      <alignment horizontal="left" vertical="center" wrapText="1"/>
      <protection locked="0"/>
    </xf>
    <xf numFmtId="0" fontId="14" fillId="3" borderId="12" xfId="0" applyFont="1" applyFill="1" applyBorder="1" applyAlignment="1" applyProtection="1">
      <alignment horizontal="left" vertical="center" wrapText="1"/>
      <protection locked="0"/>
    </xf>
    <xf numFmtId="0" fontId="14" fillId="3" borderId="10" xfId="0" applyFont="1" applyFill="1" applyBorder="1" applyAlignment="1" applyProtection="1">
      <alignment horizontal="left" vertical="center" wrapText="1"/>
      <protection locked="0"/>
    </xf>
    <xf numFmtId="0" fontId="7" fillId="0" borderId="0" xfId="17" applyFont="1" applyAlignment="1" applyProtection="1">
      <alignment vertical="center"/>
    </xf>
    <xf numFmtId="2" fontId="10" fillId="0" borderId="1" xfId="17" applyNumberFormat="1" applyFont="1" applyBorder="1" applyAlignment="1" applyProtection="1">
      <alignment horizontal="right" vertical="center"/>
      <protection locked="0"/>
    </xf>
    <xf numFmtId="2" fontId="10" fillId="0" borderId="12" xfId="17" applyNumberFormat="1" applyFont="1" applyBorder="1" applyAlignment="1" applyProtection="1">
      <alignment horizontal="right" vertical="center"/>
      <protection locked="0"/>
    </xf>
    <xf numFmtId="2" fontId="10" fillId="0" borderId="6" xfId="17" applyNumberFormat="1" applyFont="1" applyBorder="1" applyAlignment="1" applyProtection="1">
      <alignment horizontal="right" vertical="center"/>
      <protection locked="0"/>
    </xf>
    <xf numFmtId="2" fontId="10" fillId="0" borderId="10" xfId="17" applyNumberFormat="1" applyFont="1" applyBorder="1" applyAlignment="1" applyProtection="1">
      <alignment horizontal="right" vertical="center"/>
      <protection locked="0"/>
    </xf>
    <xf numFmtId="0" fontId="47" fillId="0" borderId="0" xfId="17" applyFont="1" applyBorder="1" applyAlignment="1" applyProtection="1">
      <alignment vertical="center" wrapText="1"/>
    </xf>
    <xf numFmtId="0" fontId="7" fillId="0" borderId="0" xfId="17" applyFont="1" applyBorder="1" applyAlignment="1" applyProtection="1">
      <alignment horizontal="center" vertical="center" wrapText="1"/>
    </xf>
    <xf numFmtId="2" fontId="10" fillId="0" borderId="0" xfId="17" applyNumberFormat="1" applyFont="1" applyBorder="1" applyAlignment="1" applyProtection="1">
      <alignment horizontal="right" vertical="center" wrapText="1"/>
    </xf>
    <xf numFmtId="0" fontId="7" fillId="0" borderId="0" xfId="17" applyFont="1" applyBorder="1" applyAlignment="1" applyProtection="1">
      <alignment vertical="center"/>
    </xf>
    <xf numFmtId="0" fontId="47" fillId="0" borderId="0" xfId="17" applyFont="1" applyBorder="1" applyAlignment="1" applyProtection="1">
      <alignment vertical="center"/>
    </xf>
    <xf numFmtId="2" fontId="10" fillId="0" borderId="11" xfId="17" applyNumberFormat="1" applyFont="1" applyBorder="1" applyAlignment="1" applyProtection="1">
      <alignment horizontal="right" vertical="center"/>
      <protection locked="0"/>
    </xf>
    <xf numFmtId="0" fontId="47" fillId="0" borderId="0" xfId="17" applyFont="1" applyFill="1" applyBorder="1" applyAlignment="1" applyProtection="1">
      <alignment vertical="center" wrapText="1"/>
    </xf>
    <xf numFmtId="0" fontId="7" fillId="0" borderId="0" xfId="17" applyFont="1" applyFill="1" applyBorder="1" applyAlignment="1" applyProtection="1">
      <alignment horizontal="center" vertical="center" wrapText="1"/>
    </xf>
    <xf numFmtId="2" fontId="10" fillId="0" borderId="0" xfId="17" applyNumberFormat="1" applyFont="1" applyFill="1" applyBorder="1" applyAlignment="1" applyProtection="1">
      <alignment horizontal="right" vertical="center" wrapText="1"/>
    </xf>
    <xf numFmtId="0" fontId="14" fillId="0" borderId="25" xfId="17" applyFont="1" applyBorder="1" applyAlignment="1" applyProtection="1">
      <alignment horizontal="left" vertical="center" wrapText="1"/>
      <protection locked="0"/>
    </xf>
    <xf numFmtId="0" fontId="14" fillId="3" borderId="37" xfId="17" applyFont="1" applyFill="1" applyBorder="1" applyAlignment="1" applyProtection="1">
      <alignment horizontal="left" vertical="center" wrapText="1"/>
      <protection locked="0"/>
    </xf>
    <xf numFmtId="0" fontId="14" fillId="0" borderId="15" xfId="17" applyFont="1" applyBorder="1" applyAlignment="1" applyProtection="1">
      <alignment horizontal="left" vertical="center" wrapText="1"/>
      <protection locked="0"/>
    </xf>
    <xf numFmtId="0" fontId="14" fillId="3" borderId="1" xfId="17" applyFont="1" applyFill="1" applyBorder="1" applyAlignment="1" applyProtection="1">
      <alignment horizontal="left" vertical="center" wrapText="1"/>
      <protection locked="0"/>
    </xf>
    <xf numFmtId="0" fontId="14" fillId="0" borderId="3" xfId="17" applyFont="1" applyBorder="1" applyAlignment="1" applyProtection="1">
      <alignment horizontal="left" vertical="center" wrapText="1"/>
      <protection locked="0"/>
    </xf>
    <xf numFmtId="0" fontId="14" fillId="3" borderId="6" xfId="17" applyFont="1" applyFill="1" applyBorder="1" applyAlignment="1" applyProtection="1">
      <alignment horizontal="left" vertical="center" wrapText="1"/>
      <protection locked="0"/>
    </xf>
    <xf numFmtId="0" fontId="11" fillId="0" borderId="0" xfId="0" applyFont="1" applyFill="1" applyBorder="1" applyAlignment="1" applyProtection="1">
      <alignment horizontal="right" vertical="center" wrapText="1"/>
    </xf>
    <xf numFmtId="0" fontId="47" fillId="0" borderId="15" xfId="0" applyFont="1" applyBorder="1" applyAlignment="1" applyProtection="1">
      <alignment vertical="center" wrapText="1"/>
    </xf>
    <xf numFmtId="0" fontId="47" fillId="0" borderId="3" xfId="0" applyFont="1" applyBorder="1" applyAlignment="1" applyProtection="1">
      <alignment vertical="center" wrapText="1"/>
    </xf>
    <xf numFmtId="0" fontId="48" fillId="0" borderId="0" xfId="0" applyFont="1" applyAlignment="1" applyProtection="1">
      <alignment vertical="center" wrapText="1"/>
    </xf>
    <xf numFmtId="0" fontId="14" fillId="3" borderId="22" xfId="0" applyFont="1" applyFill="1" applyBorder="1" applyAlignment="1" applyProtection="1">
      <alignment horizontal="left" vertical="center" wrapText="1"/>
      <protection locked="0"/>
    </xf>
    <xf numFmtId="0" fontId="14" fillId="3" borderId="23" xfId="0" applyFont="1" applyFill="1" applyBorder="1" applyAlignment="1" applyProtection="1">
      <alignment horizontal="left" vertical="center" wrapText="1"/>
      <protection locked="0"/>
    </xf>
    <xf numFmtId="0" fontId="14" fillId="3" borderId="24" xfId="0" applyFont="1" applyFill="1" applyBorder="1" applyAlignment="1" applyProtection="1">
      <alignment horizontal="left" vertical="center" wrapText="1"/>
      <protection locked="0"/>
    </xf>
    <xf numFmtId="0" fontId="4" fillId="0" borderId="32" xfId="0" applyFont="1" applyFill="1" applyBorder="1" applyAlignment="1">
      <alignment vertical="center" wrapText="1"/>
    </xf>
    <xf numFmtId="0" fontId="4" fillId="0" borderId="32" xfId="0" applyFont="1" applyFill="1" applyBorder="1" applyAlignment="1">
      <alignment horizontal="left" vertical="center" wrapText="1"/>
    </xf>
    <xf numFmtId="0" fontId="4" fillId="0" borderId="35" xfId="0" applyFont="1" applyFill="1" applyBorder="1" applyAlignment="1">
      <alignment horizontal="left" vertical="center" wrapText="1"/>
    </xf>
    <xf numFmtId="0" fontId="4" fillId="0" borderId="29" xfId="0" applyFont="1" applyFill="1" applyBorder="1" applyAlignment="1">
      <alignment vertical="center" wrapText="1"/>
    </xf>
    <xf numFmtId="0" fontId="4" fillId="0" borderId="18" xfId="0" applyFont="1" applyFill="1" applyBorder="1" applyAlignment="1">
      <alignment vertical="center" wrapText="1"/>
    </xf>
    <xf numFmtId="0" fontId="4" fillId="0" borderId="20" xfId="0" applyFont="1" applyFill="1" applyBorder="1" applyAlignment="1">
      <alignment vertical="center" wrapText="1"/>
    </xf>
    <xf numFmtId="0" fontId="14" fillId="0" borderId="5" xfId="0" applyFont="1" applyBorder="1" applyAlignment="1" applyProtection="1">
      <alignment horizontal="left" vertical="center" wrapText="1"/>
      <protection locked="0"/>
    </xf>
    <xf numFmtId="0" fontId="14" fillId="0" borderId="6" xfId="0" applyFont="1" applyBorder="1" applyAlignment="1" applyProtection="1">
      <alignment horizontal="left" vertical="center" wrapText="1"/>
      <protection locked="0"/>
    </xf>
    <xf numFmtId="49" fontId="7" fillId="0" borderId="0" xfId="0" applyNumberFormat="1" applyFont="1" applyAlignment="1" applyProtection="1">
      <alignment vertical="center"/>
    </xf>
    <xf numFmtId="0" fontId="47" fillId="0" borderId="5" xfId="0" applyFont="1" applyBorder="1" applyAlignment="1" applyProtection="1">
      <alignment horizontal="center" vertical="center" wrapText="1"/>
    </xf>
    <xf numFmtId="0" fontId="47" fillId="0" borderId="1" xfId="0" applyFont="1" applyBorder="1" applyAlignment="1" applyProtection="1">
      <alignment horizontal="center" vertical="center" wrapText="1"/>
    </xf>
    <xf numFmtId="0" fontId="47" fillId="0" borderId="6" xfId="0" applyFont="1" applyBorder="1" applyAlignment="1" applyProtection="1">
      <alignment horizontal="center" vertical="center" wrapText="1"/>
    </xf>
    <xf numFmtId="0" fontId="5" fillId="0" borderId="0" xfId="3" applyBorder="1" applyAlignment="1" applyProtection="1">
      <alignment horizontal="center" vertical="center" wrapText="1"/>
    </xf>
    <xf numFmtId="0" fontId="10" fillId="0" borderId="0" xfId="0" applyFont="1" applyBorder="1" applyAlignment="1" applyProtection="1">
      <alignment horizontal="center" vertical="center" wrapText="1"/>
    </xf>
    <xf numFmtId="0" fontId="0" fillId="0" borderId="0" xfId="0" applyFont="1" applyAlignment="1" applyProtection="1">
      <alignment vertical="center"/>
    </xf>
    <xf numFmtId="0" fontId="4" fillId="0" borderId="0" xfId="0" applyFont="1" applyBorder="1" applyAlignment="1">
      <alignment vertical="center"/>
    </xf>
    <xf numFmtId="0" fontId="5" fillId="3" borderId="7" xfId="3" applyFill="1" applyBorder="1" applyAlignment="1" applyProtection="1">
      <alignment horizontal="left" vertical="center" wrapText="1"/>
    </xf>
    <xf numFmtId="0" fontId="0" fillId="0" borderId="0" xfId="0" applyFont="1" applyFill="1" applyAlignment="1" applyProtection="1">
      <alignment vertical="center"/>
    </xf>
    <xf numFmtId="0" fontId="47" fillId="0" borderId="0" xfId="0" applyFont="1" applyFill="1" applyBorder="1" applyAlignment="1" applyProtection="1">
      <alignment vertical="center" wrapText="1"/>
    </xf>
    <xf numFmtId="0" fontId="47" fillId="0" borderId="0" xfId="0" applyFont="1" applyBorder="1" applyAlignment="1" applyProtection="1">
      <alignment vertical="center" wrapText="1"/>
    </xf>
    <xf numFmtId="0" fontId="4" fillId="0" borderId="0" xfId="0" applyFont="1" applyBorder="1" applyAlignment="1" applyProtection="1">
      <alignment vertical="center"/>
    </xf>
    <xf numFmtId="0" fontId="5" fillId="0" borderId="0" xfId="3" applyBorder="1" applyAlignment="1" applyProtection="1">
      <alignment vertical="center"/>
    </xf>
    <xf numFmtId="0" fontId="10" fillId="0" borderId="10" xfId="0" applyFont="1" applyFill="1" applyBorder="1" applyAlignment="1" applyProtection="1">
      <alignment horizontal="left" vertical="center" wrapText="1"/>
      <protection locked="0"/>
    </xf>
    <xf numFmtId="2" fontId="10" fillId="6" borderId="11" xfId="0" applyNumberFormat="1" applyFont="1" applyFill="1" applyBorder="1" applyAlignment="1" applyProtection="1">
      <alignment vertical="center"/>
      <protection locked="0"/>
    </xf>
    <xf numFmtId="2" fontId="10" fillId="6" borderId="12" xfId="0" applyNumberFormat="1" applyFont="1" applyFill="1" applyBorder="1" applyAlignment="1" applyProtection="1">
      <alignment vertical="center"/>
      <protection locked="0"/>
    </xf>
    <xf numFmtId="2" fontId="10" fillId="0" borderId="12" xfId="0" applyNumberFormat="1" applyFont="1" applyFill="1" applyBorder="1" applyAlignment="1" applyProtection="1">
      <alignment vertical="center"/>
      <protection locked="0"/>
    </xf>
    <xf numFmtId="2" fontId="10" fillId="0" borderId="12" xfId="0" applyNumberFormat="1" applyFont="1" applyBorder="1" applyAlignment="1" applyProtection="1">
      <alignment vertical="center"/>
      <protection locked="0"/>
    </xf>
    <xf numFmtId="2" fontId="10" fillId="0" borderId="10" xfId="0" applyNumberFormat="1" applyFont="1" applyBorder="1" applyAlignment="1" applyProtection="1">
      <alignment vertical="center"/>
      <protection locked="0"/>
    </xf>
    <xf numFmtId="2" fontId="10" fillId="0" borderId="11" xfId="17" applyNumberFormat="1" applyFont="1" applyFill="1" applyBorder="1" applyAlignment="1" applyProtection="1">
      <alignment horizontal="right" vertical="center"/>
      <protection locked="0"/>
    </xf>
    <xf numFmtId="2" fontId="10" fillId="0" borderId="12" xfId="17" applyNumberFormat="1" applyFont="1" applyFill="1" applyBorder="1" applyAlignment="1" applyProtection="1">
      <alignment horizontal="right" vertical="center"/>
      <protection locked="0"/>
    </xf>
    <xf numFmtId="2" fontId="10" fillId="0" borderId="10" xfId="17" applyNumberFormat="1" applyFont="1" applyFill="1" applyBorder="1" applyAlignment="1" applyProtection="1">
      <alignment horizontal="right" vertical="center"/>
      <protection locked="0"/>
    </xf>
    <xf numFmtId="49" fontId="4" fillId="0" borderId="15" xfId="0" applyNumberFormat="1" applyFont="1" applyBorder="1" applyAlignment="1">
      <alignment horizontal="center" vertical="center" wrapText="1"/>
    </xf>
    <xf numFmtId="0" fontId="5" fillId="0" borderId="0" xfId="3" applyAlignment="1" applyProtection="1">
      <alignment vertical="center"/>
    </xf>
    <xf numFmtId="0" fontId="5" fillId="0" borderId="0" xfId="3" applyAlignment="1" applyProtection="1"/>
    <xf numFmtId="0" fontId="10" fillId="0" borderId="1" xfId="0" applyFont="1" applyFill="1" applyBorder="1" applyAlignment="1" applyProtection="1">
      <alignment horizontal="center" vertical="center" wrapText="1"/>
      <protection locked="0"/>
    </xf>
    <xf numFmtId="0" fontId="4" fillId="0" borderId="0" xfId="17" applyFont="1"/>
    <xf numFmtId="0" fontId="4" fillId="0" borderId="0" xfId="17" applyFont="1" applyAlignment="1">
      <alignment horizontal="left" indent="2"/>
    </xf>
    <xf numFmtId="0" fontId="43" fillId="0" borderId="0" xfId="3" applyFont="1" applyFill="1" applyBorder="1" applyAlignment="1" applyProtection="1">
      <alignment horizontal="left" vertical="center" wrapText="1"/>
    </xf>
    <xf numFmtId="49" fontId="4" fillId="0" borderId="12" xfId="0" applyNumberFormat="1" applyFont="1" applyBorder="1" applyAlignment="1">
      <alignment vertical="center" wrapText="1"/>
    </xf>
    <xf numFmtId="0" fontId="4" fillId="0" borderId="0" xfId="17" applyFont="1" applyAlignment="1">
      <alignment wrapText="1"/>
    </xf>
    <xf numFmtId="0" fontId="4" fillId="0" borderId="0" xfId="17" applyFont="1" applyAlignment="1">
      <alignment horizontal="left" indent="4"/>
    </xf>
    <xf numFmtId="0" fontId="4" fillId="0" borderId="0" xfId="17" applyFont="1" applyAlignment="1">
      <alignment horizontal="left" indent="7"/>
    </xf>
    <xf numFmtId="0" fontId="4" fillId="0" borderId="0" xfId="17" applyFont="1" applyAlignment="1">
      <alignment horizontal="left" indent="1"/>
    </xf>
    <xf numFmtId="0" fontId="4" fillId="0" borderId="0" xfId="17" applyFont="1" applyAlignment="1">
      <alignment horizontal="left" wrapText="1" indent="1"/>
    </xf>
    <xf numFmtId="0" fontId="4" fillId="0" borderId="0" xfId="17" applyFont="1" applyAlignment="1">
      <alignment horizontal="left" wrapText="1" indent="3"/>
    </xf>
    <xf numFmtId="0" fontId="61" fillId="0" borderId="0" xfId="17" applyFont="1" applyAlignment="1">
      <alignment horizontal="justify"/>
    </xf>
    <xf numFmtId="0" fontId="4" fillId="0" borderId="0" xfId="17" applyFont="1" applyAlignment="1">
      <alignment vertical="center"/>
    </xf>
    <xf numFmtId="0" fontId="7" fillId="5" borderId="10" xfId="0" applyFont="1" applyFill="1" applyBorder="1" applyAlignment="1" applyProtection="1">
      <alignment horizontal="center" vertical="center" wrapText="1"/>
    </xf>
    <xf numFmtId="0" fontId="4" fillId="0" borderId="0" xfId="0" applyFont="1" applyAlignment="1">
      <alignment horizontal="justify" vertical="center"/>
    </xf>
    <xf numFmtId="0" fontId="11" fillId="2" borderId="50" xfId="0" applyFont="1" applyFill="1" applyBorder="1" applyAlignment="1" applyProtection="1">
      <alignment horizontal="center" vertical="center" wrapText="1"/>
    </xf>
    <xf numFmtId="0" fontId="5" fillId="2" borderId="26" xfId="3" applyFill="1" applyBorder="1" applyAlignment="1" applyProtection="1">
      <alignment horizontal="center" vertical="center" wrapText="1"/>
    </xf>
    <xf numFmtId="0" fontId="11" fillId="2" borderId="8"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14" fillId="0" borderId="1" xfId="0" applyFont="1" applyFill="1" applyBorder="1" applyAlignment="1" applyProtection="1">
      <alignment horizontal="left" vertical="center" wrapText="1"/>
      <protection locked="0"/>
    </xf>
    <xf numFmtId="0" fontId="14" fillId="3" borderId="1" xfId="0" applyFont="1" applyFill="1" applyBorder="1" applyAlignment="1" applyProtection="1">
      <alignment horizontal="left" vertical="center" wrapText="1"/>
      <protection locked="0"/>
    </xf>
    <xf numFmtId="0" fontId="14" fillId="3" borderId="12" xfId="0" applyFont="1" applyFill="1" applyBorder="1" applyAlignment="1" applyProtection="1">
      <alignment horizontal="left" vertical="center" wrapText="1"/>
      <protection locked="0"/>
    </xf>
    <xf numFmtId="0" fontId="14" fillId="3" borderId="6" xfId="0" applyFont="1" applyFill="1" applyBorder="1" applyAlignment="1" applyProtection="1">
      <alignment horizontal="left" vertical="center" wrapText="1"/>
      <protection locked="0"/>
    </xf>
    <xf numFmtId="0" fontId="14" fillId="3" borderId="10" xfId="0" applyFont="1" applyFill="1" applyBorder="1" applyAlignment="1" applyProtection="1">
      <alignment horizontal="left" vertical="center" wrapText="1"/>
      <protection locked="0"/>
    </xf>
    <xf numFmtId="0" fontId="14" fillId="3" borderId="5" xfId="0" applyFont="1" applyFill="1" applyBorder="1" applyAlignment="1" applyProtection="1">
      <alignment horizontal="left" vertical="center" wrapText="1"/>
      <protection locked="0"/>
    </xf>
    <xf numFmtId="0" fontId="14" fillId="3" borderId="11" xfId="0" applyFont="1" applyFill="1" applyBorder="1" applyAlignment="1" applyProtection="1">
      <alignment horizontal="left" vertical="center" wrapText="1"/>
      <protection locked="0"/>
    </xf>
    <xf numFmtId="0" fontId="5" fillId="2" borderId="37" xfId="3" applyFill="1" applyBorder="1" applyAlignment="1" applyProtection="1">
      <alignment horizontal="center" vertical="center" wrapText="1"/>
    </xf>
    <xf numFmtId="0" fontId="5" fillId="2" borderId="42" xfId="3" applyFill="1" applyBorder="1" applyAlignment="1" applyProtection="1">
      <alignment horizontal="center" vertical="center" wrapText="1"/>
    </xf>
    <xf numFmtId="0" fontId="14" fillId="0" borderId="6" xfId="0" applyFont="1" applyFill="1" applyBorder="1" applyAlignment="1" applyProtection="1">
      <alignment horizontal="left" vertical="center" wrapText="1"/>
      <protection locked="0"/>
    </xf>
    <xf numFmtId="0" fontId="14" fillId="0" borderId="5" xfId="0" applyFont="1" applyFill="1" applyBorder="1" applyAlignment="1" applyProtection="1">
      <alignment horizontal="left" vertical="center" wrapText="1"/>
      <protection locked="0"/>
    </xf>
    <xf numFmtId="0" fontId="11" fillId="7" borderId="6" xfId="0" applyFont="1" applyFill="1" applyBorder="1" applyAlignment="1" applyProtection="1">
      <alignment horizontal="center" vertical="center" wrapText="1"/>
    </xf>
    <xf numFmtId="0" fontId="11" fillId="0" borderId="0" xfId="0" applyFont="1" applyBorder="1" applyAlignment="1" applyProtection="1">
      <alignment vertical="center"/>
    </xf>
    <xf numFmtId="0" fontId="11" fillId="0" borderId="38" xfId="0" applyFont="1" applyBorder="1" applyAlignment="1" applyProtection="1">
      <alignment vertical="center"/>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4" fillId="8" borderId="51" xfId="0" applyFont="1" applyFill="1" applyBorder="1" applyAlignment="1" applyProtection="1">
      <alignment horizontal="right" vertical="center" wrapText="1"/>
    </xf>
    <xf numFmtId="0" fontId="6" fillId="8" borderId="22" xfId="0" applyFont="1" applyFill="1" applyBorder="1" applyAlignment="1" applyProtection="1">
      <alignment horizontal="left" vertical="center" wrapText="1"/>
    </xf>
    <xf numFmtId="0" fontId="11" fillId="0" borderId="18" xfId="0" applyFont="1" applyBorder="1" applyAlignment="1" applyProtection="1">
      <alignment horizontal="left" vertical="center" indent="2"/>
    </xf>
    <xf numFmtId="0" fontId="7" fillId="2" borderId="21" xfId="0" applyFont="1" applyFill="1" applyBorder="1" applyAlignment="1" applyProtection="1">
      <alignment horizontal="center" vertical="center" wrapText="1"/>
    </xf>
    <xf numFmtId="0" fontId="5" fillId="2" borderId="17" xfId="3" applyFill="1" applyBorder="1" applyAlignment="1" applyProtection="1">
      <alignment horizontal="center" vertical="center" wrapText="1"/>
    </xf>
    <xf numFmtId="2" fontId="47" fillId="7" borderId="50" xfId="17" applyNumberFormat="1" applyFont="1" applyFill="1" applyBorder="1" applyAlignment="1" applyProtection="1">
      <alignment horizontal="center" vertical="center" wrapText="1"/>
    </xf>
    <xf numFmtId="2" fontId="5" fillId="7" borderId="26" xfId="3" applyNumberFormat="1" applyFill="1" applyBorder="1" applyAlignment="1" applyProtection="1">
      <alignment horizontal="center" vertical="center" wrapText="1"/>
    </xf>
    <xf numFmtId="49" fontId="11" fillId="0" borderId="29" xfId="0" applyNumberFormat="1" applyFont="1" applyBorder="1" applyAlignment="1" applyProtection="1">
      <alignment horizontal="left" vertical="top" wrapText="1" indent="2"/>
    </xf>
    <xf numFmtId="0" fontId="11" fillId="0" borderId="0" xfId="0" applyFont="1"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4" fillId="7" borderId="35" xfId="0" applyFont="1" applyFill="1" applyBorder="1" applyAlignment="1" applyProtection="1">
      <alignment horizontal="center" vertical="center" wrapText="1"/>
    </xf>
    <xf numFmtId="0" fontId="0" fillId="7" borderId="21" xfId="0" applyFont="1" applyFill="1" applyBorder="1" applyAlignment="1" applyProtection="1">
      <alignment horizontal="center" vertical="center" wrapText="1"/>
    </xf>
    <xf numFmtId="0" fontId="4" fillId="3" borderId="0" xfId="0" applyFont="1" applyFill="1" applyBorder="1" applyAlignment="1" applyProtection="1">
      <alignment horizontal="center" vertical="center" wrapText="1"/>
    </xf>
    <xf numFmtId="0" fontId="4" fillId="2" borderId="31"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wrapText="1"/>
    </xf>
    <xf numFmtId="0" fontId="11" fillId="7" borderId="31" xfId="0" applyFont="1" applyFill="1" applyBorder="1" applyAlignment="1" applyProtection="1">
      <alignment horizontal="center" vertical="center" wrapText="1"/>
    </xf>
    <xf numFmtId="0" fontId="4" fillId="7" borderId="19" xfId="0" applyFont="1" applyFill="1" applyBorder="1" applyAlignment="1" applyProtection="1">
      <alignment horizontal="center" vertical="center" wrapText="1"/>
    </xf>
    <xf numFmtId="0" fontId="11" fillId="7" borderId="32" xfId="0" applyFont="1" applyFill="1" applyBorder="1" applyAlignment="1" applyProtection="1">
      <alignment horizontal="center" vertical="center" wrapText="1"/>
    </xf>
    <xf numFmtId="2" fontId="11" fillId="7" borderId="19" xfId="0" applyNumberFormat="1" applyFont="1" applyFill="1" applyBorder="1" applyAlignment="1" applyProtection="1">
      <alignment horizontal="center" vertical="center" wrapText="1"/>
    </xf>
    <xf numFmtId="2" fontId="4" fillId="7" borderId="19" xfId="0" applyNumberFormat="1" applyFont="1" applyFill="1" applyBorder="1" applyAlignment="1" applyProtection="1">
      <alignment horizontal="center" vertical="center" wrapText="1"/>
    </xf>
    <xf numFmtId="2" fontId="4" fillId="7" borderId="6" xfId="0" applyNumberFormat="1" applyFont="1" applyFill="1" applyBorder="1" applyAlignment="1" applyProtection="1">
      <alignment horizontal="center" vertical="center" wrapText="1"/>
    </xf>
    <xf numFmtId="0" fontId="4" fillId="7" borderId="6" xfId="0" applyFont="1" applyFill="1" applyBorder="1" applyAlignment="1" applyProtection="1">
      <alignment horizontal="center" vertical="center" wrapText="1"/>
    </xf>
    <xf numFmtId="0" fontId="47" fillId="7" borderId="32" xfId="17" applyFont="1" applyFill="1" applyBorder="1" applyAlignment="1" applyProtection="1">
      <alignment horizontal="center" vertical="center"/>
    </xf>
    <xf numFmtId="0" fontId="7" fillId="7" borderId="19" xfId="17" applyFont="1" applyFill="1" applyBorder="1" applyAlignment="1" applyProtection="1">
      <alignment horizontal="center" vertical="center"/>
    </xf>
    <xf numFmtId="0" fontId="7" fillId="7" borderId="31" xfId="17" applyFont="1" applyFill="1" applyBorder="1" applyAlignment="1" applyProtection="1">
      <alignment horizontal="center" vertical="center" wrapText="1"/>
    </xf>
    <xf numFmtId="2" fontId="47" fillId="7" borderId="31" xfId="17" applyNumberFormat="1" applyFont="1" applyFill="1" applyBorder="1" applyAlignment="1" applyProtection="1">
      <alignment horizontal="center" vertical="center" wrapText="1"/>
    </xf>
    <xf numFmtId="0" fontId="4" fillId="7" borderId="55" xfId="0" applyFont="1" applyFill="1" applyBorder="1" applyAlignment="1" applyProtection="1">
      <alignment horizontal="center" vertical="center"/>
    </xf>
    <xf numFmtId="2" fontId="11" fillId="0" borderId="0" xfId="0" applyNumberFormat="1" applyFont="1" applyAlignment="1" applyProtection="1">
      <alignment vertical="center"/>
    </xf>
    <xf numFmtId="2" fontId="4" fillId="0" borderId="0" xfId="0" applyNumberFormat="1" applyFont="1" applyAlignment="1" applyProtection="1">
      <alignment vertical="center"/>
    </xf>
    <xf numFmtId="0" fontId="10" fillId="0" borderId="34" xfId="24" applyFont="1" applyFill="1" applyBorder="1" applyAlignment="1" applyProtection="1">
      <alignment vertical="center"/>
    </xf>
    <xf numFmtId="0" fontId="4" fillId="0" borderId="1" xfId="24" applyFont="1" applyBorder="1" applyAlignment="1" applyProtection="1">
      <alignment vertical="center"/>
    </xf>
    <xf numFmtId="0" fontId="10" fillId="0" borderId="52" xfId="24" applyFont="1" applyFill="1" applyBorder="1" applyAlignment="1" applyProtection="1">
      <alignment vertical="center"/>
    </xf>
    <xf numFmtId="0" fontId="10" fillId="0" borderId="0" xfId="24" applyFont="1" applyFill="1" applyBorder="1" applyAlignment="1" applyProtection="1">
      <alignment vertical="center"/>
    </xf>
    <xf numFmtId="0" fontId="4" fillId="2" borderId="6" xfId="0" applyFont="1"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11" fillId="2" borderId="1" xfId="0" applyFont="1" applyFill="1" applyBorder="1" applyAlignment="1" applyProtection="1">
      <alignment horizontal="center" vertical="center" wrapText="1"/>
    </xf>
    <xf numFmtId="0" fontId="11" fillId="2" borderId="40" xfId="0" applyFont="1" applyFill="1" applyBorder="1" applyAlignment="1" applyProtection="1">
      <alignment horizontal="center" vertical="center" wrapText="1"/>
    </xf>
    <xf numFmtId="0" fontId="11" fillId="0" borderId="37" xfId="0" applyFont="1" applyBorder="1" applyAlignment="1" applyProtection="1">
      <alignment horizontal="center" vertical="center" wrapText="1"/>
    </xf>
    <xf numFmtId="0" fontId="11" fillId="0" borderId="6" xfId="0" applyFont="1" applyBorder="1" applyAlignment="1" applyProtection="1">
      <alignment horizontal="center" vertical="center" wrapText="1"/>
    </xf>
    <xf numFmtId="2" fontId="10" fillId="3" borderId="49" xfId="0" applyNumberFormat="1" applyFont="1" applyFill="1" applyBorder="1" applyAlignment="1" applyProtection="1">
      <alignment horizontal="right" vertical="center" wrapText="1"/>
      <protection locked="0"/>
    </xf>
    <xf numFmtId="2" fontId="10" fillId="3" borderId="39" xfId="0" applyNumberFormat="1" applyFont="1" applyFill="1" applyBorder="1" applyAlignment="1" applyProtection="1">
      <alignment horizontal="right" vertical="center" wrapText="1"/>
      <protection locked="0"/>
    </xf>
    <xf numFmtId="2" fontId="10" fillId="3" borderId="40" xfId="0" applyNumberFormat="1" applyFont="1" applyFill="1" applyBorder="1" applyAlignment="1" applyProtection="1">
      <alignment horizontal="right" vertical="center" wrapText="1"/>
      <protection locked="0"/>
    </xf>
    <xf numFmtId="49" fontId="76" fillId="0" borderId="39" xfId="24" applyNumberFormat="1" applyFont="1" applyBorder="1" applyAlignment="1" applyProtection="1">
      <alignment horizontal="left" vertical="center"/>
    </xf>
    <xf numFmtId="49" fontId="76" fillId="0" borderId="65" xfId="24" applyNumberFormat="1" applyFont="1" applyBorder="1" applyAlignment="1" applyProtection="1">
      <alignment horizontal="left" vertical="center"/>
    </xf>
    <xf numFmtId="49" fontId="4" fillId="9" borderId="39" xfId="24" applyNumberFormat="1" applyFont="1" applyFill="1" applyBorder="1" applyAlignment="1" applyProtection="1">
      <alignment vertical="center"/>
    </xf>
    <xf numFmtId="49" fontId="4" fillId="9" borderId="65" xfId="24" applyNumberFormat="1" applyFont="1" applyFill="1" applyBorder="1" applyAlignment="1" applyProtection="1">
      <alignment vertical="center"/>
    </xf>
    <xf numFmtId="49" fontId="4" fillId="9" borderId="65" xfId="24" applyNumberFormat="1" applyFont="1" applyFill="1" applyBorder="1" applyAlignment="1" applyProtection="1">
      <alignment horizontal="left" vertical="center"/>
    </xf>
    <xf numFmtId="0" fontId="11" fillId="2" borderId="8"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11" fillId="2" borderId="7" xfId="0" applyFont="1"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5" fillId="0" borderId="25" xfId="3" applyBorder="1" applyAlignment="1" applyProtection="1">
      <alignment vertical="center"/>
    </xf>
    <xf numFmtId="0" fontId="5" fillId="0" borderId="15" xfId="3" applyBorder="1" applyAlignment="1" applyProtection="1">
      <alignment vertical="center"/>
    </xf>
    <xf numFmtId="0" fontId="11" fillId="2" borderId="19" xfId="0" applyFont="1" applyFill="1" applyBorder="1" applyAlignment="1" applyProtection="1">
      <alignment horizontal="center" vertical="center" wrapText="1"/>
    </xf>
    <xf numFmtId="49" fontId="4" fillId="0" borderId="10" xfId="0" applyNumberFormat="1" applyFont="1" applyBorder="1" applyAlignment="1">
      <alignment vertical="center" wrapText="1"/>
    </xf>
    <xf numFmtId="0" fontId="5" fillId="0" borderId="0" xfId="3" applyAlignment="1" applyProtection="1">
      <alignment vertical="center"/>
    </xf>
    <xf numFmtId="0" fontId="4" fillId="0" borderId="0" xfId="26" applyAlignment="1">
      <alignment vertical="center"/>
    </xf>
    <xf numFmtId="0" fontId="7" fillId="0" borderId="0" xfId="26" applyFont="1" applyAlignment="1">
      <alignment vertical="center"/>
    </xf>
    <xf numFmtId="0" fontId="7" fillId="0" borderId="0" xfId="26" applyFont="1" applyAlignment="1" applyProtection="1">
      <alignment vertical="center"/>
    </xf>
    <xf numFmtId="0" fontId="10" fillId="0" borderId="0" xfId="26" applyFont="1" applyAlignment="1" applyProtection="1">
      <alignment vertical="center"/>
    </xf>
    <xf numFmtId="0" fontId="4" fillId="0" borderId="0" xfId="26" applyFont="1" applyAlignment="1" applyProtection="1">
      <alignment vertical="center"/>
    </xf>
    <xf numFmtId="0" fontId="4" fillId="2" borderId="7" xfId="26" applyFont="1" applyFill="1" applyBorder="1" applyAlignment="1" applyProtection="1">
      <alignment horizontal="center" vertical="center" wrapText="1"/>
    </xf>
    <xf numFmtId="0" fontId="4" fillId="2" borderId="8" xfId="26" applyFont="1" applyFill="1" applyBorder="1" applyAlignment="1" applyProtection="1">
      <alignment horizontal="center" vertical="center" wrapText="1"/>
    </xf>
    <xf numFmtId="0" fontId="4" fillId="2" borderId="9" xfId="26" applyFont="1" applyFill="1" applyBorder="1" applyAlignment="1" applyProtection="1">
      <alignment horizontal="center" vertical="center" wrapText="1"/>
    </xf>
    <xf numFmtId="0" fontId="7" fillId="0" borderId="5" xfId="26" applyFont="1" applyBorder="1" applyAlignment="1" applyProtection="1">
      <alignment horizontal="center" vertical="center" wrapText="1"/>
    </xf>
    <xf numFmtId="2" fontId="4" fillId="0" borderId="5" xfId="26" applyNumberFormat="1" applyFont="1" applyBorder="1" applyAlignment="1" applyProtection="1">
      <alignment horizontal="right" vertical="center" shrinkToFit="1"/>
    </xf>
    <xf numFmtId="2" fontId="4" fillId="8" borderId="5" xfId="26" applyNumberFormat="1" applyFont="1" applyFill="1" applyBorder="1" applyAlignment="1" applyProtection="1">
      <alignment horizontal="right" vertical="center" shrinkToFit="1"/>
    </xf>
    <xf numFmtId="2" fontId="4" fillId="8" borderId="11" xfId="26" applyNumberFormat="1" applyFont="1" applyFill="1" applyBorder="1" applyAlignment="1" applyProtection="1">
      <alignment horizontal="right" vertical="center" shrinkToFit="1"/>
    </xf>
    <xf numFmtId="0" fontId="7" fillId="0" borderId="1" xfId="26" applyFont="1" applyBorder="1" applyAlignment="1" applyProtection="1">
      <alignment horizontal="center" vertical="center" wrapText="1"/>
    </xf>
    <xf numFmtId="2" fontId="4" fillId="8" borderId="1" xfId="26" applyNumberFormat="1" applyFont="1" applyFill="1" applyBorder="1" applyAlignment="1" applyProtection="1">
      <alignment horizontal="right" vertical="center" shrinkToFit="1"/>
    </xf>
    <xf numFmtId="2" fontId="4" fillId="8" borderId="12" xfId="26" applyNumberFormat="1" applyFont="1" applyFill="1" applyBorder="1" applyAlignment="1" applyProtection="1">
      <alignment horizontal="right" vertical="center" shrinkToFit="1"/>
    </xf>
    <xf numFmtId="0" fontId="7" fillId="0" borderId="1" xfId="26" applyFont="1" applyBorder="1" applyAlignment="1">
      <alignment horizontal="center" vertical="center"/>
    </xf>
    <xf numFmtId="2" fontId="25" fillId="8" borderId="5" xfId="26" applyNumberFormat="1" applyFont="1" applyFill="1" applyBorder="1" applyAlignment="1">
      <alignment vertical="center" shrinkToFit="1"/>
    </xf>
    <xf numFmtId="2" fontId="25" fillId="8" borderId="12" xfId="26" applyNumberFormat="1" applyFont="1" applyFill="1" applyBorder="1" applyAlignment="1">
      <alignment vertical="center" shrinkToFit="1"/>
    </xf>
    <xf numFmtId="0" fontId="7" fillId="0" borderId="1" xfId="26" applyFont="1" applyBorder="1" applyAlignment="1">
      <alignment horizontal="center" vertical="center" wrapText="1"/>
    </xf>
    <xf numFmtId="2" fontId="4" fillId="0" borderId="1" xfId="26" applyNumberFormat="1" applyFont="1" applyBorder="1" applyAlignment="1" applyProtection="1">
      <alignment horizontal="right" vertical="center" shrinkToFit="1"/>
    </xf>
    <xf numFmtId="2" fontId="7" fillId="0" borderId="18" xfId="26" applyNumberFormat="1" applyFont="1" applyBorder="1" applyAlignment="1" applyProtection="1">
      <alignment horizontal="right" vertical="center" shrinkToFit="1"/>
    </xf>
    <xf numFmtId="2" fontId="7" fillId="0" borderId="0" xfId="26" applyNumberFormat="1" applyFont="1" applyBorder="1" applyAlignment="1" applyProtection="1">
      <alignment horizontal="right" vertical="center" shrinkToFit="1"/>
    </xf>
    <xf numFmtId="2" fontId="4" fillId="0" borderId="12" xfId="26" applyNumberFormat="1" applyFont="1" applyBorder="1" applyAlignment="1" applyProtection="1">
      <alignment horizontal="right" vertical="center" shrinkToFit="1"/>
    </xf>
    <xf numFmtId="0" fontId="7" fillId="0" borderId="6" xfId="26" applyFont="1" applyBorder="1" applyAlignment="1" applyProtection="1">
      <alignment horizontal="center" vertical="center" wrapText="1"/>
    </xf>
    <xf numFmtId="2" fontId="4" fillId="0" borderId="6" xfId="26" applyNumberFormat="1" applyFont="1" applyBorder="1" applyAlignment="1" applyProtection="1">
      <alignment horizontal="right" vertical="center" shrinkToFit="1"/>
    </xf>
    <xf numFmtId="2" fontId="4" fillId="8" borderId="6" xfId="26" applyNumberFormat="1" applyFont="1" applyFill="1" applyBorder="1" applyAlignment="1" applyProtection="1">
      <alignment horizontal="right" vertical="center" shrinkToFit="1"/>
    </xf>
    <xf numFmtId="2" fontId="4" fillId="8" borderId="10" xfId="26" applyNumberFormat="1" applyFont="1" applyFill="1" applyBorder="1" applyAlignment="1" applyProtection="1">
      <alignment horizontal="right" vertical="center" shrinkToFit="1"/>
    </xf>
    <xf numFmtId="0" fontId="4" fillId="0" borderId="0" xfId="26" applyFont="1" applyAlignment="1">
      <alignment vertical="center"/>
    </xf>
    <xf numFmtId="49" fontId="8" fillId="0" borderId="0" xfId="26" applyNumberFormat="1" applyFont="1" applyAlignment="1">
      <alignment vertical="center"/>
    </xf>
    <xf numFmtId="49" fontId="10" fillId="0" borderId="0" xfId="26" applyNumberFormat="1" applyFont="1" applyAlignment="1">
      <alignment vertical="center"/>
    </xf>
    <xf numFmtId="49" fontId="4" fillId="2" borderId="7" xfId="26" applyNumberFormat="1" applyFont="1" applyFill="1" applyBorder="1" applyAlignment="1">
      <alignment horizontal="center" vertical="center" wrapText="1"/>
    </xf>
    <xf numFmtId="0" fontId="4" fillId="2" borderId="8" xfId="26" applyFont="1" applyFill="1" applyBorder="1" applyAlignment="1">
      <alignment horizontal="center" vertical="center" wrapText="1"/>
    </xf>
    <xf numFmtId="0" fontId="4" fillId="2" borderId="9" xfId="26" applyFont="1" applyFill="1" applyBorder="1" applyAlignment="1">
      <alignment horizontal="center" vertical="center" wrapText="1"/>
    </xf>
    <xf numFmtId="2" fontId="25" fillId="8" borderId="1" xfId="26" applyNumberFormat="1" applyFont="1" applyFill="1" applyBorder="1" applyAlignment="1">
      <alignment vertical="center" shrinkToFit="1"/>
    </xf>
    <xf numFmtId="2" fontId="4" fillId="0" borderId="11" xfId="26" applyNumberFormat="1" applyFont="1" applyBorder="1" applyAlignment="1" applyProtection="1">
      <alignment horizontal="right" vertical="center" shrinkToFit="1"/>
    </xf>
    <xf numFmtId="0" fontId="7" fillId="0" borderId="5" xfId="26" applyFont="1" applyBorder="1" applyAlignment="1">
      <alignment horizontal="center" vertical="center" wrapText="1"/>
    </xf>
    <xf numFmtId="49" fontId="7" fillId="0" borderId="4" xfId="26" applyNumberFormat="1" applyFont="1" applyBorder="1" applyAlignment="1">
      <alignment horizontal="center" vertical="center" wrapText="1"/>
    </xf>
    <xf numFmtId="0" fontId="7" fillId="0" borderId="13" xfId="26" applyFont="1" applyBorder="1" applyAlignment="1">
      <alignment horizontal="left" vertical="center" wrapText="1"/>
    </xf>
    <xf numFmtId="2" fontId="25" fillId="8" borderId="11" xfId="26" applyNumberFormat="1" applyFont="1" applyFill="1" applyBorder="1" applyAlignment="1">
      <alignment vertical="center" shrinkToFit="1"/>
    </xf>
    <xf numFmtId="49" fontId="7" fillId="0" borderId="15" xfId="26" applyNumberFormat="1" applyFont="1" applyBorder="1" applyAlignment="1">
      <alignment horizontal="center" vertical="center" wrapText="1"/>
    </xf>
    <xf numFmtId="0" fontId="7" fillId="0" borderId="1" xfId="26" applyFont="1" applyBorder="1" applyAlignment="1">
      <alignment horizontal="left" vertical="center" wrapText="1"/>
    </xf>
    <xf numFmtId="49" fontId="7" fillId="0" borderId="4" xfId="26" applyNumberFormat="1" applyFont="1" applyFill="1" applyBorder="1" applyAlignment="1">
      <alignment horizontal="center" vertical="center" wrapText="1"/>
    </xf>
    <xf numFmtId="0" fontId="7" fillId="0" borderId="13" xfId="26" applyFont="1" applyFill="1" applyBorder="1" applyAlignment="1">
      <alignment horizontal="left" vertical="center" wrapText="1"/>
    </xf>
    <xf numFmtId="0" fontId="7" fillId="0" borderId="1" xfId="26" applyFont="1" applyFill="1" applyBorder="1" applyAlignment="1">
      <alignment horizontal="center" vertical="center" wrapText="1"/>
    </xf>
    <xf numFmtId="0" fontId="7" fillId="0" borderId="6" xfId="26" applyFont="1" applyBorder="1" applyAlignment="1">
      <alignment horizontal="center" vertical="center"/>
    </xf>
    <xf numFmtId="2" fontId="25" fillId="8" borderId="6" xfId="26" applyNumberFormat="1" applyFont="1" applyFill="1" applyBorder="1" applyAlignment="1">
      <alignment vertical="center" shrinkToFit="1"/>
    </xf>
    <xf numFmtId="2" fontId="25" fillId="8" borderId="10" xfId="26" applyNumberFormat="1" applyFont="1" applyFill="1" applyBorder="1" applyAlignment="1">
      <alignment vertical="center" shrinkToFit="1"/>
    </xf>
    <xf numFmtId="49" fontId="7" fillId="0" borderId="0" xfId="26" applyNumberFormat="1" applyFont="1" applyAlignment="1">
      <alignment vertical="center"/>
    </xf>
    <xf numFmtId="0" fontId="7" fillId="0" borderId="0" xfId="26" applyFont="1" applyBorder="1" applyAlignment="1">
      <alignment vertical="center"/>
    </xf>
    <xf numFmtId="0" fontId="8" fillId="0" borderId="0" xfId="26" applyFont="1" applyBorder="1" applyAlignment="1">
      <alignment vertical="center"/>
    </xf>
    <xf numFmtId="0" fontId="4" fillId="2" borderId="7" xfId="26" applyFont="1" applyFill="1" applyBorder="1" applyAlignment="1">
      <alignment horizontal="center" vertical="center" wrapText="1"/>
    </xf>
    <xf numFmtId="2" fontId="4" fillId="8" borderId="1" xfId="26" applyNumberFormat="1" applyFont="1" applyFill="1" applyBorder="1" applyAlignment="1">
      <alignment vertical="center" shrinkToFit="1"/>
    </xf>
    <xf numFmtId="2" fontId="4" fillId="0" borderId="1" xfId="26" applyNumberFormat="1" applyFont="1" applyBorder="1" applyAlignment="1">
      <alignment horizontal="right" vertical="center" shrinkToFit="1"/>
    </xf>
    <xf numFmtId="2" fontId="4" fillId="8" borderId="5" xfId="26" applyNumberFormat="1" applyFont="1" applyFill="1" applyBorder="1" applyAlignment="1">
      <alignment vertical="center" shrinkToFit="1"/>
    </xf>
    <xf numFmtId="2" fontId="4" fillId="8" borderId="11" xfId="26" applyNumberFormat="1" applyFont="1" applyFill="1" applyBorder="1" applyAlignment="1">
      <alignment vertical="center" shrinkToFit="1"/>
    </xf>
    <xf numFmtId="2" fontId="4" fillId="8" borderId="12" xfId="26" applyNumberFormat="1" applyFont="1" applyFill="1" applyBorder="1" applyAlignment="1">
      <alignment vertical="center" shrinkToFit="1"/>
    </xf>
    <xf numFmtId="10" fontId="4" fillId="0" borderId="1" xfId="27" applyNumberFormat="1" applyFont="1" applyBorder="1" applyAlignment="1">
      <alignment horizontal="right" vertical="center" shrinkToFit="1"/>
    </xf>
    <xf numFmtId="10" fontId="4" fillId="0" borderId="1" xfId="27" applyNumberFormat="1" applyFont="1" applyFill="1" applyBorder="1" applyAlignment="1">
      <alignment horizontal="right" vertical="center" shrinkToFit="1"/>
    </xf>
    <xf numFmtId="10" fontId="7" fillId="0" borderId="0" xfId="27" applyNumberFormat="1" applyFont="1" applyAlignment="1">
      <alignment vertical="center"/>
    </xf>
    <xf numFmtId="10" fontId="4" fillId="0" borderId="12" xfId="27" applyNumberFormat="1" applyFont="1" applyFill="1" applyBorder="1" applyAlignment="1">
      <alignment horizontal="right" vertical="center" shrinkToFit="1"/>
    </xf>
    <xf numFmtId="2" fontId="4" fillId="0" borderId="1" xfId="26" applyNumberFormat="1" applyFont="1" applyFill="1" applyBorder="1" applyAlignment="1">
      <alignment horizontal="right" vertical="center" shrinkToFit="1"/>
    </xf>
    <xf numFmtId="2" fontId="4" fillId="0" borderId="12" xfId="26" applyNumberFormat="1" applyFont="1" applyBorder="1" applyAlignment="1">
      <alignment horizontal="right" vertical="center" shrinkToFit="1"/>
    </xf>
    <xf numFmtId="0" fontId="7" fillId="0" borderId="6" xfId="26" applyFont="1" applyBorder="1" applyAlignment="1">
      <alignment horizontal="center" vertical="center" wrapText="1"/>
    </xf>
    <xf numFmtId="2" fontId="4" fillId="0" borderId="6" xfId="26" applyNumberFormat="1" applyFont="1" applyBorder="1" applyAlignment="1">
      <alignment horizontal="right" vertical="center" shrinkToFit="1"/>
    </xf>
    <xf numFmtId="2" fontId="4" fillId="8" borderId="6" xfId="26" applyNumberFormat="1" applyFont="1" applyFill="1" applyBorder="1" applyAlignment="1">
      <alignment vertical="center" shrinkToFit="1"/>
    </xf>
    <xf numFmtId="2" fontId="4" fillId="0" borderId="10" xfId="26" applyNumberFormat="1" applyFont="1" applyBorder="1" applyAlignment="1">
      <alignment horizontal="right" vertical="center" shrinkToFit="1"/>
    </xf>
    <xf numFmtId="0" fontId="8" fillId="0" borderId="0" xfId="26" applyFont="1" applyAlignment="1" applyProtection="1">
      <alignment vertical="center"/>
    </xf>
    <xf numFmtId="0" fontId="7" fillId="2" borderId="1" xfId="26" applyFont="1" applyFill="1" applyBorder="1" applyAlignment="1" applyProtection="1">
      <alignment horizontal="center" vertical="center" wrapText="1"/>
    </xf>
    <xf numFmtId="0" fontId="7" fillId="2" borderId="6" xfId="26" applyFont="1" applyFill="1" applyBorder="1" applyAlignment="1" applyProtection="1">
      <alignment horizontal="center" vertical="center" wrapText="1"/>
    </xf>
    <xf numFmtId="0" fontId="7" fillId="2" borderId="10" xfId="26" applyFont="1" applyFill="1" applyBorder="1" applyAlignment="1" applyProtection="1">
      <alignment horizontal="center" vertical="center" wrapText="1"/>
    </xf>
    <xf numFmtId="0" fontId="7" fillId="0" borderId="2" xfId="26" applyFont="1" applyBorder="1" applyAlignment="1" applyProtection="1">
      <alignment vertical="center"/>
    </xf>
    <xf numFmtId="2" fontId="4" fillId="0" borderId="5" xfId="26" applyNumberFormat="1" applyFont="1" applyBorder="1" applyAlignment="1">
      <alignment horizontal="right" vertical="center" shrinkToFit="1"/>
    </xf>
    <xf numFmtId="10" fontId="4" fillId="0" borderId="5" xfId="27" applyNumberFormat="1" applyFont="1" applyBorder="1" applyAlignment="1">
      <alignment horizontal="right" vertical="center" shrinkToFit="1"/>
    </xf>
    <xf numFmtId="10" fontId="4" fillId="0" borderId="11" xfId="27" applyNumberFormat="1" applyFont="1" applyBorder="1" applyAlignment="1">
      <alignment horizontal="right" vertical="center" shrinkToFit="1"/>
    </xf>
    <xf numFmtId="0" fontId="7" fillId="0" borderId="15" xfId="26" applyFont="1" applyBorder="1" applyAlignment="1" applyProtection="1">
      <alignment vertical="center"/>
    </xf>
    <xf numFmtId="10" fontId="4" fillId="0" borderId="12" xfId="27" applyNumberFormat="1" applyFont="1" applyBorder="1" applyAlignment="1">
      <alignment horizontal="right" vertical="center" shrinkToFit="1"/>
    </xf>
    <xf numFmtId="0" fontId="7" fillId="0" borderId="3" xfId="26" applyFont="1" applyBorder="1" applyAlignment="1" applyProtection="1">
      <alignment vertical="center"/>
    </xf>
    <xf numFmtId="10" fontId="4" fillId="0" borderId="6" xfId="27" applyNumberFormat="1" applyFont="1" applyBorder="1" applyAlignment="1">
      <alignment horizontal="right" vertical="center" shrinkToFit="1"/>
    </xf>
    <xf numFmtId="10" fontId="4" fillId="0" borderId="10" xfId="27" applyNumberFormat="1" applyFont="1" applyBorder="1" applyAlignment="1">
      <alignment horizontal="right" vertical="center" shrinkToFit="1"/>
    </xf>
    <xf numFmtId="0" fontId="4" fillId="2" borderId="1" xfId="26" applyFont="1" applyFill="1" applyBorder="1" applyAlignment="1" applyProtection="1">
      <alignment horizontal="center" vertical="center" wrapText="1"/>
    </xf>
    <xf numFmtId="0" fontId="4" fillId="2" borderId="12" xfId="26" applyFont="1" applyFill="1" applyBorder="1" applyAlignment="1" applyProtection="1">
      <alignment horizontal="center" vertical="center" wrapText="1"/>
    </xf>
    <xf numFmtId="0" fontId="4" fillId="2" borderId="6" xfId="26" applyFont="1" applyFill="1" applyBorder="1" applyAlignment="1" applyProtection="1">
      <alignment horizontal="center" vertical="center" wrapText="1"/>
    </xf>
    <xf numFmtId="0" fontId="4" fillId="2" borderId="10" xfId="26" applyFont="1" applyFill="1" applyBorder="1" applyAlignment="1" applyProtection="1">
      <alignment horizontal="center" vertical="center" wrapText="1"/>
    </xf>
    <xf numFmtId="0" fontId="7" fillId="0" borderId="2" xfId="26" applyFont="1" applyBorder="1" applyAlignment="1" applyProtection="1">
      <alignment horizontal="left" vertical="center"/>
    </xf>
    <xf numFmtId="2" fontId="4" fillId="0" borderId="5" xfId="26" applyNumberFormat="1" applyFont="1" applyBorder="1" applyAlignment="1" applyProtection="1">
      <alignment horizontal="right" vertical="center"/>
    </xf>
    <xf numFmtId="3" fontId="4" fillId="0" borderId="1" xfId="26" applyNumberFormat="1" applyFont="1" applyBorder="1" applyAlignment="1" applyProtection="1">
      <alignment horizontal="right" vertical="center" shrinkToFit="1"/>
    </xf>
    <xf numFmtId="3" fontId="4" fillId="0" borderId="12" xfId="26" applyNumberFormat="1" applyFont="1" applyFill="1" applyBorder="1" applyAlignment="1" applyProtection="1">
      <alignment horizontal="right" vertical="center" shrinkToFit="1"/>
    </xf>
    <xf numFmtId="0" fontId="7" fillId="0" borderId="15" xfId="26" applyFont="1" applyBorder="1" applyAlignment="1" applyProtection="1">
      <alignment horizontal="left" vertical="center"/>
    </xf>
    <xf numFmtId="0" fontId="7" fillId="0" borderId="3" xfId="26" applyFont="1" applyBorder="1" applyAlignment="1" applyProtection="1">
      <alignment horizontal="left" vertical="center"/>
    </xf>
    <xf numFmtId="2" fontId="4" fillId="0" borderId="21" xfId="26" applyNumberFormat="1" applyFont="1" applyBorder="1" applyAlignment="1" applyProtection="1">
      <alignment horizontal="right" vertical="center"/>
    </xf>
    <xf numFmtId="3" fontId="4" fillId="0" borderId="6" xfId="26" applyNumberFormat="1" applyFont="1" applyBorder="1" applyAlignment="1" applyProtection="1">
      <alignment horizontal="right" vertical="center" shrinkToFit="1"/>
    </xf>
    <xf numFmtId="3" fontId="4" fillId="0" borderId="10" xfId="26" applyNumberFormat="1" applyFont="1" applyFill="1" applyBorder="1" applyAlignment="1" applyProtection="1">
      <alignment horizontal="right" vertical="center" shrinkToFit="1"/>
    </xf>
    <xf numFmtId="0" fontId="7" fillId="0" borderId="0" xfId="26" applyFont="1" applyBorder="1" applyAlignment="1" applyProtection="1">
      <alignment vertical="center"/>
    </xf>
    <xf numFmtId="0" fontId="4" fillId="0" borderId="0" xfId="26" applyFont="1" applyBorder="1" applyAlignment="1" applyProtection="1">
      <alignment vertical="center"/>
    </xf>
    <xf numFmtId="0" fontId="4" fillId="0" borderId="0" xfId="26" applyFont="1" applyFill="1" applyBorder="1" applyAlignment="1" applyProtection="1">
      <alignment horizontal="center" vertical="center" wrapText="1"/>
    </xf>
    <xf numFmtId="0" fontId="4" fillId="0" borderId="0" xfId="26" applyFont="1" applyFill="1" applyBorder="1" applyAlignment="1" applyProtection="1">
      <alignment vertical="center" wrapText="1"/>
    </xf>
    <xf numFmtId="2" fontId="4" fillId="0" borderId="37" xfId="26" applyNumberFormat="1" applyFont="1" applyBorder="1" applyAlignment="1">
      <alignment horizontal="right" vertical="center" shrinkToFit="1"/>
    </xf>
    <xf numFmtId="0" fontId="4" fillId="0" borderId="0" xfId="26" applyNumberFormat="1" applyFont="1" applyFill="1" applyBorder="1" applyAlignment="1" applyProtection="1">
      <alignment vertical="center"/>
    </xf>
    <xf numFmtId="0" fontId="4" fillId="0" borderId="12" xfId="0" applyFont="1" applyFill="1" applyBorder="1" applyAlignment="1">
      <alignment vertical="center" wrapText="1"/>
    </xf>
    <xf numFmtId="0" fontId="4" fillId="0" borderId="10" xfId="0" applyFont="1" applyFill="1" applyBorder="1" applyAlignment="1">
      <alignment vertical="center" wrapText="1"/>
    </xf>
    <xf numFmtId="0" fontId="4" fillId="0" borderId="11" xfId="0" applyFont="1" applyFill="1" applyBorder="1" applyAlignment="1">
      <alignment vertical="center" wrapText="1"/>
    </xf>
    <xf numFmtId="49" fontId="4" fillId="0" borderId="1" xfId="0" applyNumberFormat="1" applyFont="1" applyFill="1" applyBorder="1" applyAlignment="1">
      <alignment vertical="center" wrapText="1"/>
    </xf>
    <xf numFmtId="49" fontId="4" fillId="0" borderId="6" xfId="0" applyNumberFormat="1" applyFont="1" applyFill="1" applyBorder="1" applyAlignment="1">
      <alignment vertical="center" wrapText="1"/>
    </xf>
    <xf numFmtId="0" fontId="4" fillId="0" borderId="0" xfId="0" quotePrefix="1" applyFont="1" applyProtection="1"/>
    <xf numFmtId="0" fontId="0" fillId="0" borderId="0" xfId="0" applyProtection="1"/>
    <xf numFmtId="0" fontId="75" fillId="0" borderId="0" xfId="0" applyFont="1" applyAlignment="1" applyProtection="1"/>
    <xf numFmtId="2" fontId="10" fillId="6" borderId="42" xfId="0" applyNumberFormat="1" applyFont="1" applyFill="1" applyBorder="1" applyAlignment="1" applyProtection="1">
      <alignment horizontal="right" vertical="center"/>
    </xf>
    <xf numFmtId="2" fontId="10" fillId="6" borderId="12" xfId="0" applyNumberFormat="1" applyFont="1" applyFill="1" applyBorder="1" applyAlignment="1" applyProtection="1">
      <alignment horizontal="right" vertical="center"/>
    </xf>
    <xf numFmtId="2" fontId="10" fillId="3" borderId="37" xfId="0" applyNumberFormat="1" applyFont="1" applyFill="1" applyBorder="1" applyAlignment="1" applyProtection="1">
      <alignment horizontal="right" vertical="center" wrapText="1"/>
    </xf>
    <xf numFmtId="2" fontId="10" fillId="3" borderId="49" xfId="0" applyNumberFormat="1" applyFont="1" applyFill="1" applyBorder="1" applyAlignment="1" applyProtection="1">
      <alignment horizontal="right" vertical="center" wrapText="1"/>
    </xf>
    <xf numFmtId="2" fontId="10" fillId="3" borderId="42" xfId="0" applyNumberFormat="1" applyFont="1" applyFill="1" applyBorder="1" applyAlignment="1" applyProtection="1">
      <alignment horizontal="right" vertical="center" wrapText="1"/>
    </xf>
    <xf numFmtId="2" fontId="10" fillId="3" borderId="39" xfId="0" applyNumberFormat="1" applyFont="1" applyFill="1" applyBorder="1" applyAlignment="1" applyProtection="1">
      <alignment horizontal="right" vertical="center" wrapText="1"/>
    </xf>
    <xf numFmtId="2" fontId="10" fillId="3" borderId="12" xfId="0" applyNumberFormat="1" applyFont="1" applyFill="1" applyBorder="1" applyAlignment="1" applyProtection="1">
      <alignment horizontal="right" vertical="center" wrapText="1"/>
    </xf>
    <xf numFmtId="2" fontId="10" fillId="6" borderId="1" xfId="0" applyNumberFormat="1" applyFont="1" applyFill="1" applyBorder="1" applyAlignment="1" applyProtection="1">
      <alignment horizontal="right" vertical="center"/>
    </xf>
    <xf numFmtId="2" fontId="10" fillId="0" borderId="1" xfId="0" applyNumberFormat="1" applyFont="1" applyFill="1" applyBorder="1" applyAlignment="1" applyProtection="1">
      <alignment horizontal="right" vertical="center"/>
    </xf>
    <xf numFmtId="2" fontId="10" fillId="3" borderId="12" xfId="0" applyNumberFormat="1" applyFont="1" applyFill="1" applyBorder="1" applyAlignment="1" applyProtection="1">
      <alignment horizontal="right" vertical="center"/>
    </xf>
    <xf numFmtId="2" fontId="10" fillId="3" borderId="40" xfId="0" applyNumberFormat="1" applyFont="1" applyFill="1" applyBorder="1" applyAlignment="1" applyProtection="1">
      <alignment horizontal="right" vertical="center" wrapText="1"/>
    </xf>
    <xf numFmtId="2" fontId="10" fillId="3" borderId="10" xfId="0" applyNumberFormat="1" applyFont="1" applyFill="1" applyBorder="1" applyAlignment="1" applyProtection="1">
      <alignment horizontal="right" vertical="center" wrapText="1"/>
    </xf>
    <xf numFmtId="2" fontId="10" fillId="0" borderId="1" xfId="0" applyNumberFormat="1" applyFont="1" applyBorder="1" applyAlignment="1" applyProtection="1">
      <alignment horizontal="right" vertical="center"/>
    </xf>
    <xf numFmtId="0" fontId="0" fillId="0" borderId="12" xfId="0" applyBorder="1" applyProtection="1"/>
    <xf numFmtId="0" fontId="10" fillId="0" borderId="0" xfId="0" applyFont="1" applyProtection="1"/>
    <xf numFmtId="11" fontId="0" fillId="0" borderId="0" xfId="0" applyNumberFormat="1" applyProtection="1"/>
    <xf numFmtId="2" fontId="10" fillId="3" borderId="6" xfId="0" applyNumberFormat="1" applyFont="1" applyFill="1" applyBorder="1" applyAlignment="1" applyProtection="1">
      <alignment horizontal="right" vertical="center"/>
    </xf>
    <xf numFmtId="2" fontId="10" fillId="3" borderId="10" xfId="0" applyNumberFormat="1" applyFont="1" applyFill="1" applyBorder="1" applyAlignment="1" applyProtection="1">
      <alignment horizontal="right" vertical="center"/>
    </xf>
    <xf numFmtId="0" fontId="31" fillId="0" borderId="0" xfId="0" applyFont="1" applyAlignment="1" applyProtection="1">
      <alignment vertical="center"/>
    </xf>
    <xf numFmtId="2" fontId="0" fillId="0" borderId="0" xfId="0" applyNumberFormat="1" applyProtection="1"/>
    <xf numFmtId="0" fontId="7" fillId="7" borderId="50" xfId="17"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xf>
    <xf numFmtId="0" fontId="11" fillId="5" borderId="6" xfId="0" applyFont="1" applyFill="1" applyBorder="1" applyAlignment="1" applyProtection="1">
      <alignment horizontal="center" vertical="center"/>
    </xf>
    <xf numFmtId="0" fontId="7" fillId="5" borderId="10" xfId="0" applyFont="1" applyFill="1" applyBorder="1" applyAlignment="1" applyProtection="1">
      <alignment horizontal="center" vertical="center"/>
    </xf>
    <xf numFmtId="0" fontId="11" fillId="2" borderId="2" xfId="0" applyFont="1" applyFill="1" applyBorder="1" applyAlignment="1" applyProtection="1">
      <alignment horizontal="center" vertical="center"/>
    </xf>
    <xf numFmtId="0" fontId="11" fillId="2" borderId="5" xfId="0" applyFont="1" applyFill="1" applyBorder="1" applyAlignment="1" applyProtection="1">
      <alignment horizontal="center" vertical="center"/>
    </xf>
    <xf numFmtId="0" fontId="11" fillId="2" borderId="11" xfId="0" applyFont="1" applyFill="1" applyBorder="1" applyAlignment="1" applyProtection="1">
      <alignment horizontal="center" vertical="center"/>
    </xf>
    <xf numFmtId="0" fontId="5" fillId="0" borderId="32" xfId="3" applyBorder="1" applyAlignment="1" applyProtection="1">
      <alignment vertical="center" wrapText="1"/>
    </xf>
    <xf numFmtId="0" fontId="11" fillId="0" borderId="6" xfId="0" applyFont="1" applyBorder="1" applyAlignment="1" applyProtection="1">
      <alignment horizontal="center" vertical="center" wrapText="1"/>
    </xf>
    <xf numFmtId="0" fontId="5" fillId="2" borderId="10" xfId="3"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11" fillId="0" borderId="16" xfId="0" applyFont="1" applyBorder="1" applyAlignment="1" applyProtection="1">
      <alignment vertical="center"/>
    </xf>
    <xf numFmtId="0" fontId="11" fillId="0" borderId="59" xfId="0" applyFont="1" applyBorder="1" applyAlignment="1" applyProtection="1">
      <alignment vertical="center"/>
    </xf>
    <xf numFmtId="0" fontId="11" fillId="0" borderId="60" xfId="0" applyFont="1" applyBorder="1" applyAlignment="1" applyProtection="1">
      <alignment vertical="center"/>
    </xf>
    <xf numFmtId="0" fontId="11" fillId="0" borderId="18" xfId="0" applyFont="1" applyBorder="1" applyAlignment="1" applyProtection="1">
      <alignment vertical="center"/>
    </xf>
    <xf numFmtId="0" fontId="5" fillId="0" borderId="32" xfId="3" applyBorder="1" applyAlignment="1" applyProtection="1">
      <alignment vertical="center"/>
    </xf>
    <xf numFmtId="0" fontId="0" fillId="0" borderId="2" xfId="0" applyBorder="1" applyAlignment="1" applyProtection="1">
      <alignment vertical="center"/>
    </xf>
    <xf numFmtId="0" fontId="11" fillId="4" borderId="31" xfId="0" applyFont="1" applyFill="1" applyBorder="1" applyAlignment="1" applyProtection="1">
      <alignment horizontal="center" vertical="center" wrapText="1"/>
    </xf>
    <xf numFmtId="0" fontId="5" fillId="0" borderId="0" xfId="3" applyAlignment="1" applyProtection="1">
      <alignment vertical="center"/>
    </xf>
    <xf numFmtId="49" fontId="4" fillId="0" borderId="39" xfId="24" applyNumberFormat="1" applyFont="1" applyBorder="1" applyAlignment="1" applyProtection="1">
      <alignment vertical="center"/>
    </xf>
    <xf numFmtId="49" fontId="4" fillId="0" borderId="23" xfId="24" applyNumberFormat="1" applyFont="1" applyBorder="1" applyAlignment="1" applyProtection="1">
      <alignment vertical="center"/>
    </xf>
    <xf numFmtId="49" fontId="4" fillId="9" borderId="52" xfId="24" applyNumberFormat="1" applyFont="1" applyFill="1" applyBorder="1" applyAlignment="1" applyProtection="1">
      <alignment vertical="center"/>
    </xf>
    <xf numFmtId="0" fontId="7" fillId="2" borderId="11" xfId="17" applyFont="1" applyFill="1" applyBorder="1" applyAlignment="1" applyProtection="1">
      <alignment horizontal="center" vertical="center" wrapText="1"/>
    </xf>
    <xf numFmtId="0" fontId="0" fillId="0" borderId="64" xfId="0" applyBorder="1" applyProtection="1"/>
    <xf numFmtId="0" fontId="77" fillId="0" borderId="64" xfId="0" applyFont="1" applyBorder="1" applyProtection="1"/>
    <xf numFmtId="0" fontId="77" fillId="0" borderId="64" xfId="7" applyFont="1" applyBorder="1" applyProtection="1"/>
    <xf numFmtId="0" fontId="0" fillId="0" borderId="0" xfId="0" applyBorder="1" applyProtection="1"/>
    <xf numFmtId="0" fontId="4" fillId="0" borderId="0" xfId="0" applyFont="1" applyProtection="1"/>
    <xf numFmtId="0" fontId="77" fillId="11" borderId="0" xfId="0" applyFont="1" applyFill="1" applyProtection="1"/>
    <xf numFmtId="0" fontId="77" fillId="12" borderId="0" xfId="0" applyFont="1" applyFill="1" applyProtection="1"/>
    <xf numFmtId="0" fontId="77" fillId="13" borderId="0" xfId="0" applyFont="1" applyFill="1" applyProtection="1"/>
    <xf numFmtId="0" fontId="77" fillId="20" borderId="0" xfId="0" applyFont="1" applyFill="1" applyProtection="1"/>
    <xf numFmtId="0" fontId="77" fillId="21" borderId="0" xfId="0" applyFont="1" applyFill="1" applyProtection="1"/>
    <xf numFmtId="0" fontId="77" fillId="11" borderId="0" xfId="7" applyFont="1" applyFill="1" applyProtection="1"/>
    <xf numFmtId="0" fontId="77" fillId="12" borderId="0" xfId="7" applyFont="1" applyFill="1" applyProtection="1"/>
    <xf numFmtId="0" fontId="77" fillId="13" borderId="0" xfId="7" applyFont="1" applyFill="1" applyProtection="1"/>
    <xf numFmtId="0" fontId="4" fillId="0" borderId="1" xfId="7" applyFont="1" applyBorder="1" applyAlignment="1" applyProtection="1">
      <alignment horizontal="left" vertical="center" wrapText="1"/>
    </xf>
    <xf numFmtId="0" fontId="77" fillId="14" borderId="0" xfId="0" applyFont="1" applyFill="1" applyProtection="1"/>
    <xf numFmtId="0" fontId="77" fillId="15" borderId="0" xfId="0" applyFont="1" applyFill="1" applyProtection="1"/>
    <xf numFmtId="0" fontId="77" fillId="22" borderId="0" xfId="0" applyFont="1" applyFill="1" applyProtection="1"/>
    <xf numFmtId="0" fontId="77" fillId="9" borderId="0" xfId="0" applyFont="1" applyFill="1" applyProtection="1"/>
    <xf numFmtId="0" fontId="77" fillId="16" borderId="0" xfId="0" applyFont="1" applyFill="1" applyProtection="1"/>
    <xf numFmtId="0" fontId="77" fillId="14" borderId="0" xfId="7" applyFont="1" applyFill="1" applyProtection="1"/>
    <xf numFmtId="0" fontId="77" fillId="15" borderId="0" xfId="7" applyFont="1" applyFill="1" applyProtection="1"/>
    <xf numFmtId="0" fontId="77" fillId="16" borderId="0" xfId="7" applyFont="1" applyFill="1" applyProtection="1"/>
    <xf numFmtId="0" fontId="77" fillId="17" borderId="0" xfId="7" applyFont="1" applyFill="1" applyProtection="1"/>
    <xf numFmtId="49" fontId="4" fillId="9" borderId="1" xfId="16" applyNumberFormat="1" applyFont="1" applyFill="1" applyBorder="1" applyAlignment="1" applyProtection="1">
      <alignment horizontal="left" vertical="center" wrapText="1"/>
    </xf>
    <xf numFmtId="0" fontId="77" fillId="5" borderId="0" xfId="0" applyFont="1" applyFill="1" applyProtection="1"/>
    <xf numFmtId="0" fontId="77" fillId="17" borderId="0" xfId="0" applyFont="1" applyFill="1" applyProtection="1"/>
    <xf numFmtId="0" fontId="77" fillId="18" borderId="0" xfId="7" applyFont="1" applyFill="1" applyProtection="1"/>
    <xf numFmtId="0" fontId="77" fillId="19" borderId="0" xfId="7" applyFont="1" applyFill="1" applyProtection="1"/>
    <xf numFmtId="49" fontId="7" fillId="0" borderId="1" xfId="16" applyNumberFormat="1" applyFont="1" applyFill="1" applyBorder="1" applyAlignment="1" applyProtection="1">
      <alignment horizontal="right" vertical="center" wrapText="1"/>
    </xf>
    <xf numFmtId="49" fontId="4" fillId="0" borderId="1" xfId="17" applyNumberFormat="1" applyFont="1" applyFill="1" applyBorder="1" applyAlignment="1" applyProtection="1">
      <alignment horizontal="right" vertical="center" wrapText="1"/>
    </xf>
    <xf numFmtId="49" fontId="4" fillId="0" borderId="1" xfId="7" applyNumberFormat="1" applyFont="1" applyFill="1" applyBorder="1" applyAlignment="1" applyProtection="1">
      <alignment horizontal="right" vertical="center" wrapText="1"/>
    </xf>
    <xf numFmtId="49" fontId="4" fillId="9" borderId="1" xfId="24" applyNumberFormat="1" applyFont="1" applyFill="1" applyBorder="1" applyAlignment="1" applyProtection="1">
      <alignment horizontal="right" vertical="center" wrapText="1"/>
    </xf>
    <xf numFmtId="49" fontId="4" fillId="9" borderId="1" xfId="16" applyNumberFormat="1" applyFont="1" applyFill="1" applyBorder="1" applyAlignment="1" applyProtection="1">
      <alignment horizontal="right" vertical="center" wrapText="1"/>
    </xf>
    <xf numFmtId="0" fontId="77" fillId="0" borderId="0" xfId="0" applyFont="1" applyProtection="1"/>
    <xf numFmtId="0" fontId="77" fillId="0" borderId="0" xfId="7" applyFont="1" applyProtection="1"/>
    <xf numFmtId="0" fontId="0" fillId="0" borderId="1" xfId="0" applyBorder="1" applyProtection="1"/>
    <xf numFmtId="0" fontId="4" fillId="0" borderId="1" xfId="0" applyFont="1" applyBorder="1" applyProtection="1"/>
    <xf numFmtId="0" fontId="4" fillId="0" borderId="73" xfId="0" applyFont="1" applyBorder="1" applyProtection="1"/>
    <xf numFmtId="0" fontId="2" fillId="0" borderId="73" xfId="0" applyFont="1" applyBorder="1" applyProtection="1"/>
    <xf numFmtId="3" fontId="0" fillId="0" borderId="0" xfId="0" applyNumberFormat="1" applyProtection="1"/>
    <xf numFmtId="3" fontId="0" fillId="0" borderId="0" xfId="0" applyNumberFormat="1" applyBorder="1" applyProtection="1"/>
    <xf numFmtId="0" fontId="78" fillId="0" borderId="0" xfId="0" applyFont="1" applyProtection="1"/>
    <xf numFmtId="3" fontId="0" fillId="0" borderId="0" xfId="0" applyNumberFormat="1" applyAlignment="1" applyProtection="1">
      <alignment horizontal="right"/>
    </xf>
    <xf numFmtId="0" fontId="2" fillId="0" borderId="1" xfId="0" applyFont="1" applyBorder="1" applyProtection="1"/>
    <xf numFmtId="3" fontId="0" fillId="0" borderId="1" xfId="0" applyNumberFormat="1" applyBorder="1" applyProtection="1"/>
    <xf numFmtId="3" fontId="0" fillId="0" borderId="71" xfId="0" applyNumberFormat="1" applyBorder="1" applyProtection="1"/>
    <xf numFmtId="0" fontId="4" fillId="0" borderId="1" xfId="0" applyNumberFormat="1" applyFont="1" applyBorder="1" applyProtection="1"/>
    <xf numFmtId="3" fontId="0" fillId="0" borderId="73" xfId="0" applyNumberFormat="1" applyBorder="1" applyProtection="1"/>
    <xf numFmtId="0" fontId="79" fillId="0" borderId="0" xfId="0" applyFont="1" applyProtection="1"/>
    <xf numFmtId="0" fontId="77" fillId="0" borderId="0" xfId="7" applyFont="1" applyFill="1" applyProtection="1"/>
    <xf numFmtId="0" fontId="4" fillId="10" borderId="73" xfId="0" applyFont="1" applyFill="1" applyBorder="1" applyProtection="1"/>
    <xf numFmtId="0" fontId="4" fillId="0" borderId="1" xfId="0" applyFont="1" applyFill="1" applyBorder="1" applyProtection="1"/>
    <xf numFmtId="0" fontId="4" fillId="0" borderId="73" xfId="0" applyNumberFormat="1" applyFont="1" applyBorder="1" applyProtection="1"/>
    <xf numFmtId="0" fontId="2" fillId="0" borderId="73" xfId="0" applyNumberFormat="1" applyFont="1" applyBorder="1" applyProtection="1"/>
    <xf numFmtId="0" fontId="2" fillId="0" borderId="71" xfId="0" applyFont="1" applyBorder="1" applyProtection="1"/>
    <xf numFmtId="0" fontId="4" fillId="0" borderId="71" xfId="0" applyFont="1" applyBorder="1" applyProtection="1"/>
    <xf numFmtId="0" fontId="4" fillId="10" borderId="71" xfId="0" applyFont="1" applyFill="1" applyBorder="1" applyProtection="1"/>
    <xf numFmtId="1" fontId="80" fillId="0" borderId="0" xfId="0" applyNumberFormat="1" applyFont="1" applyProtection="1"/>
    <xf numFmtId="1" fontId="80" fillId="0" borderId="1" xfId="0" applyNumberFormat="1" applyFont="1" applyBorder="1" applyProtection="1"/>
    <xf numFmtId="1" fontId="80" fillId="0" borderId="73" xfId="0" applyNumberFormat="1" applyFont="1" applyBorder="1" applyProtection="1"/>
    <xf numFmtId="0" fontId="4" fillId="0" borderId="73" xfId="0" quotePrefix="1" applyFont="1" applyBorder="1" applyAlignment="1" applyProtection="1">
      <alignment wrapText="1"/>
    </xf>
    <xf numFmtId="0" fontId="4" fillId="0" borderId="73" xfId="0" applyFont="1" applyBorder="1" applyAlignment="1" applyProtection="1">
      <alignment wrapText="1"/>
    </xf>
    <xf numFmtId="0" fontId="0" fillId="0" borderId="0" xfId="0" applyFill="1" applyBorder="1" applyProtection="1"/>
    <xf numFmtId="0" fontId="0" fillId="0" borderId="72" xfId="0" applyFill="1" applyBorder="1" applyProtection="1"/>
    <xf numFmtId="0" fontId="0" fillId="0" borderId="0" xfId="0" applyNumberFormat="1" applyProtection="1"/>
    <xf numFmtId="0" fontId="4" fillId="0" borderId="0" xfId="25" applyFont="1" applyFill="1" applyProtection="1"/>
    <xf numFmtId="3" fontId="0" fillId="0" borderId="0" xfId="0" applyNumberFormat="1" applyFill="1" applyBorder="1" applyProtection="1"/>
    <xf numFmtId="164" fontId="0" fillId="0" borderId="0" xfId="0" applyNumberFormat="1" applyFill="1" applyBorder="1" applyProtection="1"/>
    <xf numFmtId="2" fontId="10" fillId="3" borderId="1" xfId="0" applyNumberFormat="1" applyFont="1" applyFill="1" applyBorder="1" applyAlignment="1" applyProtection="1">
      <alignment horizontal="right" vertical="center"/>
    </xf>
    <xf numFmtId="2" fontId="10" fillId="0" borderId="5" xfId="0" applyNumberFormat="1" applyFont="1" applyBorder="1" applyAlignment="1" applyProtection="1">
      <alignment horizontal="right" vertical="center"/>
    </xf>
    <xf numFmtId="2" fontId="10" fillId="0" borderId="11" xfId="0" applyNumberFormat="1" applyFont="1" applyBorder="1" applyAlignment="1" applyProtection="1">
      <alignment horizontal="right" vertical="center"/>
    </xf>
    <xf numFmtId="2" fontId="10" fillId="6" borderId="5" xfId="0" applyNumberFormat="1" applyFont="1" applyFill="1" applyBorder="1" applyAlignment="1" applyProtection="1">
      <alignment horizontal="right" vertical="center"/>
    </xf>
    <xf numFmtId="2" fontId="10" fillId="6" borderId="11" xfId="0" applyNumberFormat="1" applyFont="1" applyFill="1" applyBorder="1" applyAlignment="1" applyProtection="1">
      <alignment horizontal="right" vertical="center"/>
    </xf>
    <xf numFmtId="2" fontId="10" fillId="0" borderId="12" xfId="0" applyNumberFormat="1" applyFont="1" applyBorder="1" applyAlignment="1" applyProtection="1">
      <alignment horizontal="right" vertical="center"/>
    </xf>
    <xf numFmtId="2" fontId="10" fillId="0" borderId="41" xfId="0" applyNumberFormat="1" applyFont="1" applyBorder="1" applyAlignment="1" applyProtection="1">
      <alignment horizontal="right" vertical="center"/>
    </xf>
    <xf numFmtId="2" fontId="10" fillId="0" borderId="1" xfId="17" applyNumberFormat="1" applyFont="1" applyBorder="1" applyAlignment="1" applyProtection="1">
      <alignment horizontal="right" vertical="center"/>
    </xf>
    <xf numFmtId="2" fontId="10" fillId="0" borderId="37" xfId="0" applyNumberFormat="1" applyFont="1" applyBorder="1" applyAlignment="1" applyProtection="1">
      <alignment horizontal="right" vertical="center"/>
    </xf>
    <xf numFmtId="2" fontId="10" fillId="0" borderId="49" xfId="0" applyNumberFormat="1" applyFont="1" applyBorder="1" applyAlignment="1" applyProtection="1">
      <alignment horizontal="right" vertical="center"/>
    </xf>
    <xf numFmtId="2" fontId="10" fillId="3" borderId="37" xfId="0" applyNumberFormat="1" applyFont="1" applyFill="1" applyBorder="1" applyAlignment="1" applyProtection="1">
      <alignment horizontal="right" vertical="center"/>
    </xf>
    <xf numFmtId="2" fontId="10" fillId="3" borderId="42" xfId="0" applyNumberFormat="1" applyFont="1" applyFill="1" applyBorder="1" applyAlignment="1" applyProtection="1">
      <alignment horizontal="right" vertical="center"/>
    </xf>
    <xf numFmtId="2" fontId="10" fillId="3" borderId="5" xfId="0" applyNumberFormat="1" applyFont="1" applyFill="1" applyBorder="1" applyAlignment="1" applyProtection="1">
      <alignment horizontal="right" vertical="center"/>
    </xf>
    <xf numFmtId="2" fontId="10" fillId="0" borderId="5" xfId="0" applyNumberFormat="1" applyFont="1" applyFill="1" applyBorder="1" applyAlignment="1" applyProtection="1">
      <alignment horizontal="right" vertical="center"/>
    </xf>
    <xf numFmtId="2" fontId="10" fillId="3" borderId="11" xfId="0" applyNumberFormat="1" applyFont="1" applyFill="1" applyBorder="1" applyAlignment="1" applyProtection="1">
      <alignment horizontal="right" vertical="center"/>
    </xf>
    <xf numFmtId="1" fontId="10" fillId="3" borderId="5" xfId="0" applyNumberFormat="1" applyFont="1" applyFill="1" applyBorder="1" applyAlignment="1" applyProtection="1">
      <alignment horizontal="right" vertical="center"/>
    </xf>
    <xf numFmtId="0" fontId="0" fillId="0" borderId="0" xfId="0" applyFont="1" applyProtection="1"/>
    <xf numFmtId="2" fontId="10" fillId="0" borderId="6" xfId="0" applyNumberFormat="1" applyFont="1" applyBorder="1" applyAlignment="1" applyProtection="1">
      <alignment horizontal="right" vertical="center"/>
    </xf>
    <xf numFmtId="2" fontId="10" fillId="0" borderId="10" xfId="0" applyNumberFormat="1" applyFont="1" applyBorder="1" applyAlignment="1" applyProtection="1">
      <alignment horizontal="right" vertical="center"/>
    </xf>
    <xf numFmtId="2" fontId="10" fillId="0" borderId="6" xfId="17" applyNumberFormat="1" applyFont="1" applyBorder="1" applyAlignment="1" applyProtection="1">
      <alignment horizontal="right" vertical="center"/>
    </xf>
    <xf numFmtId="2" fontId="10" fillId="3" borderId="21" xfId="0" applyNumberFormat="1" applyFont="1" applyFill="1" applyBorder="1" applyAlignment="1" applyProtection="1">
      <alignment horizontal="right" vertical="center"/>
    </xf>
    <xf numFmtId="2" fontId="10" fillId="3" borderId="50" xfId="0" applyNumberFormat="1" applyFont="1" applyFill="1" applyBorder="1" applyAlignment="1" applyProtection="1">
      <alignment horizontal="right" vertical="center"/>
    </xf>
    <xf numFmtId="2" fontId="10" fillId="6" borderId="6" xfId="0" applyNumberFormat="1" applyFont="1" applyFill="1" applyBorder="1" applyAlignment="1" applyProtection="1">
      <alignment horizontal="right" vertical="center"/>
    </xf>
    <xf numFmtId="2" fontId="10" fillId="0" borderId="50" xfId="0" applyNumberFormat="1" applyFont="1" applyBorder="1" applyAlignment="1" applyProtection="1">
      <alignment horizontal="right" vertical="center"/>
    </xf>
    <xf numFmtId="2" fontId="10" fillId="0" borderId="39" xfId="0" applyNumberFormat="1" applyFont="1" applyBorder="1" applyAlignment="1" applyProtection="1">
      <alignment horizontal="right" vertical="center"/>
    </xf>
    <xf numFmtId="2" fontId="10" fillId="0" borderId="21" xfId="0" applyNumberFormat="1" applyFont="1" applyBorder="1" applyAlignment="1" applyProtection="1">
      <alignment horizontal="right" vertical="center"/>
    </xf>
    <xf numFmtId="2" fontId="10" fillId="0" borderId="55" xfId="0" applyNumberFormat="1" applyFont="1" applyBorder="1" applyAlignment="1" applyProtection="1">
      <alignment horizontal="right" vertical="center"/>
    </xf>
    <xf numFmtId="2" fontId="10" fillId="0" borderId="6" xfId="0" applyNumberFormat="1" applyFont="1" applyFill="1" applyBorder="1" applyAlignment="1" applyProtection="1">
      <alignment horizontal="right" vertical="center"/>
    </xf>
    <xf numFmtId="2" fontId="10" fillId="0" borderId="10" xfId="0" applyNumberFormat="1" applyFont="1" applyFill="1" applyBorder="1" applyAlignment="1" applyProtection="1">
      <alignment horizontal="right" vertical="center"/>
    </xf>
    <xf numFmtId="2" fontId="10" fillId="0" borderId="40" xfId="0" applyNumberFormat="1" applyFont="1" applyBorder="1" applyAlignment="1" applyProtection="1">
      <alignment horizontal="right" vertical="center"/>
    </xf>
    <xf numFmtId="1" fontId="10" fillId="3" borderId="21" xfId="0" applyNumberFormat="1" applyFont="1" applyFill="1" applyBorder="1" applyAlignment="1" applyProtection="1">
      <alignment horizontal="right" vertical="center"/>
    </xf>
    <xf numFmtId="0" fontId="11" fillId="2" borderId="3" xfId="0"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wrapText="1"/>
    </xf>
    <xf numFmtId="0" fontId="11" fillId="2" borderId="25" xfId="0" applyFont="1" applyFill="1" applyBorder="1" applyAlignment="1" applyProtection="1">
      <alignment horizontal="center" vertical="center" wrapText="1"/>
    </xf>
    <xf numFmtId="0" fontId="11" fillId="0" borderId="15" xfId="0" applyFont="1" applyBorder="1" applyAlignment="1" applyProtection="1">
      <alignment vertical="center" wrapText="1"/>
    </xf>
    <xf numFmtId="0" fontId="11" fillId="0" borderId="3" xfId="0" applyFont="1" applyBorder="1" applyAlignment="1" applyProtection="1">
      <alignment vertical="center" wrapText="1"/>
    </xf>
    <xf numFmtId="0" fontId="11" fillId="2" borderId="37" xfId="0" applyFont="1" applyFill="1" applyBorder="1" applyAlignment="1" applyProtection="1">
      <alignment horizontal="center" vertical="center" wrapText="1"/>
    </xf>
    <xf numFmtId="0" fontId="11" fillId="2" borderId="17" xfId="0" applyFont="1"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11" fillId="2" borderId="26" xfId="0" applyFont="1" applyFill="1" applyBorder="1" applyAlignment="1" applyProtection="1">
      <alignment horizontal="center" vertical="center" wrapText="1"/>
    </xf>
    <xf numFmtId="0" fontId="73" fillId="0" borderId="15" xfId="0" applyFont="1" applyFill="1" applyBorder="1" applyAlignment="1" applyProtection="1">
      <alignment vertical="center"/>
    </xf>
    <xf numFmtId="0" fontId="10" fillId="8" borderId="6" xfId="0" applyFont="1" applyFill="1" applyBorder="1" applyAlignment="1" applyProtection="1">
      <alignment vertical="center" wrapText="1"/>
    </xf>
    <xf numFmtId="0" fontId="73" fillId="0" borderId="2" xfId="0" applyFont="1" applyFill="1" applyBorder="1" applyAlignment="1" applyProtection="1">
      <alignment vertical="center"/>
    </xf>
    <xf numFmtId="0" fontId="11" fillId="0" borderId="42" xfId="0" applyFont="1" applyFill="1" applyBorder="1" applyAlignment="1" applyProtection="1">
      <alignment horizontal="center" vertical="center" wrapText="1"/>
    </xf>
    <xf numFmtId="0" fontId="11" fillId="0" borderId="2" xfId="0" applyFont="1" applyBorder="1" applyAlignment="1" applyProtection="1">
      <alignment horizontal="center" vertical="center"/>
    </xf>
    <xf numFmtId="0" fontId="11" fillId="0" borderId="15" xfId="0" applyFont="1" applyBorder="1" applyAlignment="1" applyProtection="1">
      <alignment horizontal="center" vertical="center"/>
    </xf>
    <xf numFmtId="0" fontId="11" fillId="8" borderId="12" xfId="0" applyFont="1" applyFill="1" applyBorder="1" applyAlignment="1" applyProtection="1">
      <alignment horizontal="left" vertical="center"/>
    </xf>
    <xf numFmtId="0" fontId="11" fillId="8" borderId="6" xfId="0" applyFont="1" applyFill="1" applyBorder="1" applyAlignment="1" applyProtection="1">
      <alignment vertical="center"/>
    </xf>
    <xf numFmtId="0" fontId="11" fillId="8" borderId="6" xfId="0" applyFont="1" applyFill="1" applyBorder="1" applyAlignment="1" applyProtection="1">
      <alignment horizontal="left" vertical="center"/>
    </xf>
    <xf numFmtId="0" fontId="11" fillId="8" borderId="10" xfId="0" applyFont="1" applyFill="1" applyBorder="1" applyAlignment="1" applyProtection="1">
      <alignment horizontal="left" vertical="center"/>
    </xf>
    <xf numFmtId="49" fontId="11" fillId="0" borderId="0" xfId="0" applyNumberFormat="1" applyFont="1" applyBorder="1" applyAlignment="1" applyProtection="1">
      <alignment horizontal="left" vertical="center" indent="10"/>
    </xf>
    <xf numFmtId="0" fontId="11" fillId="2" borderId="3" xfId="0"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wrapText="1"/>
    </xf>
    <xf numFmtId="0" fontId="11" fillId="2" borderId="25" xfId="0" applyFont="1" applyFill="1" applyBorder="1" applyAlignment="1" applyProtection="1">
      <alignment horizontal="center" vertical="center" wrapText="1"/>
    </xf>
    <xf numFmtId="0" fontId="11" fillId="2" borderId="44" xfId="0" applyFont="1" applyFill="1" applyBorder="1" applyAlignment="1" applyProtection="1">
      <alignment horizontal="center" vertical="center" wrapText="1"/>
    </xf>
    <xf numFmtId="0" fontId="11" fillId="2" borderId="45" xfId="0" applyFont="1" applyFill="1" applyBorder="1" applyAlignment="1" applyProtection="1">
      <alignment horizontal="center" vertical="center" wrapText="1"/>
    </xf>
    <xf numFmtId="0" fontId="11" fillId="2" borderId="8"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4" fillId="2" borderId="6" xfId="0" applyFont="1" applyFill="1" applyBorder="1" applyAlignment="1" applyProtection="1">
      <alignment horizontal="center" vertical="center" wrapText="1"/>
    </xf>
    <xf numFmtId="0" fontId="11" fillId="2" borderId="10" xfId="0" applyFont="1" applyFill="1" applyBorder="1" applyAlignment="1" applyProtection="1">
      <alignment horizontal="center" vertical="center" wrapText="1"/>
    </xf>
    <xf numFmtId="0" fontId="11" fillId="0" borderId="15" xfId="0" applyFont="1" applyBorder="1" applyAlignment="1" applyProtection="1">
      <alignment vertical="center" wrapText="1"/>
    </xf>
    <xf numFmtId="0" fontId="11" fillId="0" borderId="3" xfId="0" applyFont="1" applyBorder="1" applyAlignment="1" applyProtection="1">
      <alignment vertical="center" wrapText="1"/>
    </xf>
    <xf numFmtId="0" fontId="5" fillId="0" borderId="3" xfId="3" applyBorder="1" applyAlignment="1" applyProtection="1">
      <alignment vertical="center" wrapText="1"/>
    </xf>
    <xf numFmtId="0" fontId="11" fillId="2" borderId="37" xfId="0" applyFont="1" applyFill="1" applyBorder="1" applyAlignment="1" applyProtection="1">
      <alignment horizontal="center" vertical="center" wrapText="1"/>
    </xf>
    <xf numFmtId="0" fontId="11" fillId="2" borderId="13" xfId="0" applyFont="1" applyFill="1" applyBorder="1" applyAlignment="1" applyProtection="1">
      <alignment horizontal="center" vertical="center" wrapText="1"/>
    </xf>
    <xf numFmtId="0" fontId="5" fillId="2" borderId="37" xfId="3" applyFill="1" applyBorder="1" applyAlignment="1" applyProtection="1">
      <alignment horizontal="center" vertical="center" wrapText="1"/>
    </xf>
    <xf numFmtId="0" fontId="5" fillId="2" borderId="42" xfId="3" applyFill="1" applyBorder="1" applyAlignment="1" applyProtection="1">
      <alignment horizontal="center" vertical="center" wrapText="1"/>
    </xf>
    <xf numFmtId="0" fontId="11" fillId="0" borderId="2" xfId="0" applyFont="1" applyBorder="1" applyAlignment="1" applyProtection="1">
      <alignment vertical="center" wrapText="1"/>
    </xf>
    <xf numFmtId="0" fontId="11" fillId="2" borderId="7" xfId="0" applyFont="1" applyFill="1" applyBorder="1" applyAlignment="1" applyProtection="1">
      <alignment horizontal="center" vertical="center" wrapText="1"/>
    </xf>
    <xf numFmtId="0" fontId="5" fillId="0" borderId="32" xfId="3" applyBorder="1" applyAlignment="1" applyProtection="1">
      <alignment vertical="center" wrapText="1"/>
    </xf>
    <xf numFmtId="0" fontId="11" fillId="2" borderId="42" xfId="0" applyFont="1" applyFill="1" applyBorder="1" applyAlignment="1" applyProtection="1">
      <alignment horizontal="center" vertical="center" wrapText="1"/>
    </xf>
    <xf numFmtId="0" fontId="5" fillId="0" borderId="15" xfId="3" applyBorder="1" applyAlignment="1" applyProtection="1">
      <alignment vertical="center" wrapText="1"/>
    </xf>
    <xf numFmtId="0" fontId="11" fillId="2" borderId="12" xfId="0" applyFont="1" applyFill="1" applyBorder="1" applyAlignment="1" applyProtection="1">
      <alignment horizontal="center" vertical="center" wrapText="1"/>
    </xf>
    <xf numFmtId="0" fontId="11" fillId="2" borderId="15" xfId="0" applyFont="1" applyFill="1" applyBorder="1" applyAlignment="1" applyProtection="1">
      <alignment horizontal="center" vertical="center" wrapText="1"/>
    </xf>
    <xf numFmtId="0" fontId="11" fillId="2" borderId="40" xfId="0" applyFont="1" applyFill="1" applyBorder="1" applyAlignment="1" applyProtection="1">
      <alignment horizontal="center" vertical="center" wrapText="1"/>
    </xf>
    <xf numFmtId="0" fontId="5" fillId="2" borderId="1" xfId="3" applyFill="1" applyBorder="1" applyAlignment="1" applyProtection="1">
      <alignment horizontal="center" vertical="center" wrapText="1"/>
    </xf>
    <xf numFmtId="0" fontId="5" fillId="2" borderId="12" xfId="3" applyFill="1" applyBorder="1" applyAlignment="1" applyProtection="1">
      <alignment horizontal="center" vertical="center" wrapText="1"/>
    </xf>
    <xf numFmtId="0" fontId="5" fillId="0" borderId="3" xfId="3" applyBorder="1" applyAlignment="1" applyProtection="1">
      <alignment vertical="center"/>
    </xf>
    <xf numFmtId="0" fontId="11" fillId="0" borderId="37" xfId="0" applyFont="1" applyBorder="1" applyAlignment="1" applyProtection="1">
      <alignment horizontal="center" vertical="center" wrapText="1"/>
    </xf>
    <xf numFmtId="0" fontId="11" fillId="0" borderId="6" xfId="0" applyFont="1" applyBorder="1" applyAlignment="1" applyProtection="1">
      <alignment horizontal="center" vertical="center" wrapText="1"/>
    </xf>
    <xf numFmtId="0" fontId="11" fillId="0" borderId="15" xfId="0" applyFont="1" applyBorder="1" applyAlignment="1" applyProtection="1">
      <alignment horizontal="center" vertical="center" wrapText="1"/>
    </xf>
    <xf numFmtId="0" fontId="11" fillId="0" borderId="2" xfId="0" applyFont="1" applyBorder="1" applyAlignment="1" applyProtection="1">
      <alignment horizontal="center" vertical="center" wrapText="1"/>
    </xf>
    <xf numFmtId="0" fontId="5" fillId="2" borderId="10" xfId="3" applyFill="1" applyBorder="1" applyAlignment="1" applyProtection="1">
      <alignment horizontal="center" vertical="center" wrapText="1"/>
    </xf>
    <xf numFmtId="49" fontId="5" fillId="0" borderId="29" xfId="3" applyNumberFormat="1" applyBorder="1" applyAlignment="1" applyProtection="1">
      <alignment horizontal="left" vertical="center" wrapText="1" indent="4"/>
    </xf>
    <xf numFmtId="0" fontId="11" fillId="2" borderId="1" xfId="0" applyFont="1"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5" fillId="2" borderId="14" xfId="3" applyFill="1" applyBorder="1" applyAlignment="1" applyProtection="1">
      <alignment horizontal="center" vertical="center" wrapText="1"/>
    </xf>
    <xf numFmtId="0" fontId="11" fillId="2" borderId="28" xfId="0" applyFont="1" applyFill="1" applyBorder="1" applyAlignment="1" applyProtection="1">
      <alignment horizontal="center" vertical="center" wrapText="1"/>
    </xf>
    <xf numFmtId="0" fontId="11" fillId="8" borderId="21" xfId="0" applyFont="1" applyFill="1" applyBorder="1" applyAlignment="1" applyProtection="1">
      <alignment vertical="center" wrapText="1"/>
    </xf>
    <xf numFmtId="0" fontId="11" fillId="8" borderId="21" xfId="0" applyFont="1" applyFill="1" applyBorder="1" applyAlignment="1" applyProtection="1">
      <alignment horizontal="left" vertical="center" wrapText="1"/>
    </xf>
    <xf numFmtId="2" fontId="10" fillId="8" borderId="21" xfId="0" applyNumberFormat="1" applyFont="1" applyFill="1" applyBorder="1" applyAlignment="1" applyProtection="1">
      <alignment horizontal="right" vertical="center"/>
    </xf>
    <xf numFmtId="0" fontId="11" fillId="8" borderId="1" xfId="0" applyFont="1" applyFill="1" applyBorder="1" applyAlignment="1" applyProtection="1">
      <alignment vertical="center" wrapText="1"/>
    </xf>
    <xf numFmtId="2" fontId="10" fillId="8" borderId="1" xfId="0" applyNumberFormat="1" applyFont="1" applyFill="1" applyBorder="1" applyAlignment="1" applyProtection="1">
      <alignment horizontal="right" vertical="center"/>
    </xf>
    <xf numFmtId="0" fontId="0" fillId="0" borderId="61" xfId="0" applyBorder="1" applyProtection="1"/>
    <xf numFmtId="0" fontId="10" fillId="6" borderId="5" xfId="0" applyFont="1" applyFill="1" applyBorder="1" applyAlignment="1" applyProtection="1">
      <alignment horizontal="left" vertical="center"/>
    </xf>
    <xf numFmtId="2" fontId="10" fillId="6" borderId="41" xfId="0" applyNumberFormat="1" applyFont="1" applyFill="1" applyBorder="1" applyAlignment="1" applyProtection="1">
      <alignment horizontal="right" vertical="center"/>
    </xf>
    <xf numFmtId="2" fontId="10" fillId="6" borderId="62" xfId="0" applyNumberFormat="1" applyFont="1" applyFill="1" applyBorder="1" applyAlignment="1" applyProtection="1">
      <alignment horizontal="right" vertical="center"/>
    </xf>
    <xf numFmtId="0" fontId="10" fillId="0" borderId="11" xfId="0" applyFont="1" applyFill="1" applyBorder="1" applyAlignment="1" applyProtection="1">
      <alignment horizontal="left" vertical="center"/>
    </xf>
    <xf numFmtId="0" fontId="10" fillId="0" borderId="5" xfId="0" applyFont="1" applyBorder="1" applyAlignment="1" applyProtection="1">
      <alignment horizontal="left" vertical="center" wrapText="1"/>
    </xf>
    <xf numFmtId="0" fontId="10" fillId="0" borderId="11" xfId="0" applyFont="1" applyFill="1" applyBorder="1" applyAlignment="1" applyProtection="1">
      <alignment horizontal="left" vertical="center" wrapText="1"/>
    </xf>
    <xf numFmtId="0" fontId="10" fillId="0" borderId="15" xfId="0" applyFont="1" applyBorder="1" applyAlignment="1" applyProtection="1">
      <alignment horizontal="left" vertical="center" wrapText="1"/>
    </xf>
    <xf numFmtId="2" fontId="10" fillId="0" borderId="23" xfId="0" applyNumberFormat="1" applyFont="1" applyBorder="1" applyAlignment="1" applyProtection="1">
      <alignment horizontal="right" vertical="center"/>
    </xf>
    <xf numFmtId="0" fontId="10" fillId="6" borderId="1" xfId="0" applyFont="1" applyFill="1" applyBorder="1" applyAlignment="1" applyProtection="1">
      <alignment horizontal="left" vertical="center"/>
    </xf>
    <xf numFmtId="0" fontId="10" fillId="0" borderId="2" xfId="0" applyFont="1" applyBorder="1" applyAlignment="1" applyProtection="1">
      <alignment horizontal="left" vertical="center" wrapText="1"/>
    </xf>
    <xf numFmtId="2" fontId="10" fillId="0" borderId="22" xfId="0" applyNumberFormat="1" applyFont="1" applyBorder="1" applyAlignment="1" applyProtection="1">
      <alignment horizontal="right" vertical="center"/>
    </xf>
    <xf numFmtId="0" fontId="10" fillId="0" borderId="35" xfId="0" applyFont="1" applyBorder="1" applyAlignment="1" applyProtection="1">
      <alignment horizontal="left" vertical="center" wrapText="1"/>
    </xf>
    <xf numFmtId="2" fontId="10" fillId="0" borderId="69" xfId="0" applyNumberFormat="1" applyFont="1" applyBorder="1" applyAlignment="1" applyProtection="1">
      <alignment horizontal="right" vertical="center"/>
    </xf>
    <xf numFmtId="2" fontId="10" fillId="0" borderId="62" xfId="0" applyNumberFormat="1" applyFont="1" applyBorder="1" applyAlignment="1" applyProtection="1">
      <alignment horizontal="right" vertical="center"/>
    </xf>
    <xf numFmtId="2" fontId="10" fillId="6" borderId="40" xfId="0" applyNumberFormat="1" applyFont="1" applyFill="1" applyBorder="1" applyAlignment="1" applyProtection="1">
      <alignment horizontal="right" vertical="center"/>
    </xf>
    <xf numFmtId="2" fontId="10" fillId="6" borderId="10" xfId="0" applyNumberFormat="1" applyFont="1" applyFill="1" applyBorder="1" applyAlignment="1" applyProtection="1">
      <alignment horizontal="right" vertical="center"/>
    </xf>
    <xf numFmtId="0" fontId="11" fillId="2" borderId="37" xfId="0" applyFont="1" applyFill="1" applyBorder="1" applyAlignment="1" applyProtection="1">
      <alignment vertical="center" wrapText="1"/>
    </xf>
    <xf numFmtId="0" fontId="11" fillId="2" borderId="42" xfId="0" applyFont="1" applyFill="1" applyBorder="1" applyAlignment="1" applyProtection="1">
      <alignment vertical="center" wrapText="1"/>
    </xf>
    <xf numFmtId="0" fontId="11" fillId="2" borderId="25" xfId="0" applyFont="1" applyFill="1" applyBorder="1" applyAlignment="1" applyProtection="1">
      <alignment horizontal="center" vertical="center" wrapText="1"/>
    </xf>
    <xf numFmtId="0" fontId="11" fillId="0" borderId="6" xfId="0" applyFont="1" applyBorder="1" applyAlignment="1" applyProtection="1">
      <alignment horizontal="center" vertical="center" wrapText="1"/>
    </xf>
    <xf numFmtId="0" fontId="11" fillId="2" borderId="25" xfId="0" applyFont="1" applyFill="1" applyBorder="1" applyAlignment="1" applyProtection="1">
      <alignment horizontal="center" vertical="center" wrapText="1"/>
    </xf>
    <xf numFmtId="0" fontId="11" fillId="2" borderId="37" xfId="0" applyFont="1" applyFill="1" applyBorder="1" applyAlignment="1" applyProtection="1">
      <alignment horizontal="center" vertical="center" wrapText="1"/>
    </xf>
    <xf numFmtId="0" fontId="11" fillId="0" borderId="37" xfId="0" applyFont="1" applyFill="1" applyBorder="1" applyAlignment="1" applyProtection="1">
      <alignment horizontal="center" vertical="center" wrapText="1"/>
    </xf>
    <xf numFmtId="0" fontId="4" fillId="2" borderId="6"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2" fontId="10" fillId="0" borderId="11" xfId="0" applyNumberFormat="1" applyFont="1" applyFill="1" applyBorder="1" applyAlignment="1" applyProtection="1">
      <alignment horizontal="right" vertical="center"/>
      <protection locked="0"/>
    </xf>
    <xf numFmtId="49" fontId="10" fillId="0" borderId="28" xfId="0" applyNumberFormat="1" applyFont="1" applyBorder="1" applyAlignment="1">
      <alignment vertical="center" wrapText="1"/>
    </xf>
    <xf numFmtId="49" fontId="10" fillId="0" borderId="44" xfId="0" applyNumberFormat="1" applyFont="1" applyBorder="1" applyAlignment="1">
      <alignment vertical="center" wrapText="1"/>
    </xf>
    <xf numFmtId="49" fontId="10" fillId="0" borderId="45" xfId="0" applyNumberFormat="1" applyFont="1" applyBorder="1" applyAlignment="1">
      <alignment vertical="center" wrapText="1"/>
    </xf>
    <xf numFmtId="49" fontId="11" fillId="8" borderId="13" xfId="0" applyNumberFormat="1" applyFont="1" applyFill="1" applyBorder="1" applyAlignment="1">
      <alignment horizontal="center" vertical="center" wrapText="1"/>
    </xf>
    <xf numFmtId="49" fontId="11" fillId="8" borderId="5" xfId="0" applyNumberFormat="1" applyFont="1" applyFill="1" applyBorder="1" applyAlignment="1">
      <alignment horizontal="center" vertical="center" wrapText="1"/>
    </xf>
    <xf numFmtId="49" fontId="11" fillId="0" borderId="13" xfId="0" applyNumberFormat="1" applyFont="1" applyBorder="1" applyAlignment="1">
      <alignment vertical="center" wrapText="1"/>
    </xf>
    <xf numFmtId="49" fontId="11" fillId="0" borderId="5" xfId="0" applyNumberFormat="1" applyFont="1" applyBorder="1" applyAlignment="1">
      <alignment vertical="center" wrapText="1"/>
    </xf>
    <xf numFmtId="49" fontId="11" fillId="0" borderId="14" xfId="0" applyNumberFormat="1" applyFont="1" applyBorder="1" applyAlignment="1">
      <alignment vertical="center" wrapText="1"/>
    </xf>
    <xf numFmtId="49" fontId="11" fillId="0" borderId="11" xfId="0" applyNumberFormat="1" applyFont="1" applyBorder="1" applyAlignment="1">
      <alignment vertical="center" wrapText="1"/>
    </xf>
    <xf numFmtId="49" fontId="10" fillId="0" borderId="51" xfId="0" applyNumberFormat="1" applyFont="1" applyBorder="1" applyAlignment="1">
      <alignment vertical="center" wrapText="1"/>
    </xf>
    <xf numFmtId="49" fontId="10" fillId="0" borderId="64" xfId="0" applyNumberFormat="1" applyFont="1" applyBorder="1" applyAlignment="1">
      <alignment vertical="center" wrapText="1"/>
    </xf>
    <xf numFmtId="49" fontId="10" fillId="0" borderId="62" xfId="0" applyNumberFormat="1" applyFont="1" applyBorder="1" applyAlignment="1">
      <alignment vertical="center" wrapText="1"/>
    </xf>
    <xf numFmtId="49" fontId="11" fillId="0" borderId="13" xfId="0" applyNumberFormat="1" applyFont="1" applyFill="1" applyBorder="1" applyAlignment="1">
      <alignment horizontal="center" vertical="center" wrapText="1"/>
    </xf>
    <xf numFmtId="49" fontId="11" fillId="0" borderId="5" xfId="0" applyNumberFormat="1" applyFont="1" applyFill="1" applyBorder="1" applyAlignment="1">
      <alignment horizontal="center" vertical="center" wrapText="1"/>
    </xf>
    <xf numFmtId="49" fontId="10" fillId="0" borderId="28" xfId="0" applyNumberFormat="1" applyFont="1" applyFill="1" applyBorder="1" applyAlignment="1">
      <alignment vertical="center" wrapText="1"/>
    </xf>
    <xf numFmtId="49" fontId="10" fillId="0" borderId="44" xfId="0" applyNumberFormat="1" applyFont="1" applyFill="1" applyBorder="1" applyAlignment="1">
      <alignment vertical="center" wrapText="1"/>
    </xf>
    <xf numFmtId="49" fontId="10" fillId="0" borderId="45" xfId="0" applyNumberFormat="1" applyFont="1" applyFill="1" applyBorder="1" applyAlignment="1">
      <alignment vertical="center" wrapText="1"/>
    </xf>
    <xf numFmtId="49" fontId="11" fillId="0" borderId="4" xfId="0" applyNumberFormat="1" applyFont="1" applyBorder="1" applyAlignment="1">
      <alignment horizontal="center" vertical="center" wrapText="1"/>
    </xf>
    <xf numFmtId="49" fontId="11" fillId="0" borderId="2" xfId="0" applyNumberFormat="1" applyFont="1" applyBorder="1" applyAlignment="1">
      <alignment horizontal="center" vertical="center" wrapText="1"/>
    </xf>
    <xf numFmtId="0" fontId="11" fillId="0" borderId="0" xfId="17" applyFont="1" applyAlignment="1">
      <alignment wrapText="1"/>
    </xf>
    <xf numFmtId="0" fontId="27" fillId="0" borderId="0" xfId="17" applyFont="1" applyAlignment="1">
      <alignment horizontal="justify"/>
    </xf>
    <xf numFmtId="0" fontId="11" fillId="0" borderId="1" xfId="17" applyFont="1" applyBorder="1" applyAlignment="1">
      <alignment vertical="top" wrapText="1"/>
    </xf>
    <xf numFmtId="0" fontId="42" fillId="0" borderId="1" xfId="17" applyFont="1" applyBorder="1" applyAlignment="1">
      <alignment vertical="top" wrapText="1"/>
    </xf>
    <xf numFmtId="0" fontId="11" fillId="0" borderId="0" xfId="17" applyFont="1" applyAlignment="1">
      <alignment horizontal="left" wrapText="1" indent="4"/>
    </xf>
    <xf numFmtId="0" fontId="20" fillId="0" borderId="0" xfId="17" applyFont="1" applyAlignment="1">
      <alignment horizontal="left" indent="4"/>
    </xf>
    <xf numFmtId="0" fontId="20" fillId="0" borderId="0" xfId="17" applyFont="1" applyAlignment="1">
      <alignment horizontal="justify"/>
    </xf>
    <xf numFmtId="0" fontId="4" fillId="0" borderId="0" xfId="17" applyFont="1" applyAlignment="1">
      <alignment horizontal="left" wrapText="1" indent="3"/>
    </xf>
    <xf numFmtId="0" fontId="11" fillId="0" borderId="0" xfId="17" applyFont="1" applyAlignment="1">
      <alignment horizontal="left" wrapText="1"/>
    </xf>
    <xf numFmtId="0" fontId="4" fillId="0" borderId="0" xfId="17" applyFont="1" applyAlignment="1">
      <alignment horizontal="left" wrapText="1" indent="4"/>
    </xf>
    <xf numFmtId="0" fontId="54" fillId="0" borderId="0" xfId="17" applyFont="1" applyAlignment="1">
      <alignment horizontal="justify"/>
    </xf>
    <xf numFmtId="0" fontId="11" fillId="0" borderId="0" xfId="17" applyFont="1" applyAlignment="1">
      <alignment horizontal="left" indent="3"/>
    </xf>
    <xf numFmtId="0" fontId="54" fillId="0" borderId="0" xfId="17" applyFont="1" applyAlignment="1">
      <alignment horizontal="left" indent="4"/>
    </xf>
    <xf numFmtId="0" fontId="11" fillId="0" borderId="0" xfId="17" applyFont="1" applyAlignment="1">
      <alignment horizontal="left" wrapText="1" indent="2"/>
    </xf>
    <xf numFmtId="0" fontId="4" fillId="0" borderId="0" xfId="17" applyFont="1" applyAlignment="1">
      <alignment horizontal="left" wrapText="1" indent="2"/>
    </xf>
    <xf numFmtId="0" fontId="4" fillId="0" borderId="0" xfId="17" applyFont="1" applyAlignment="1">
      <alignment wrapText="1"/>
    </xf>
    <xf numFmtId="0" fontId="4" fillId="0" borderId="0" xfId="17" applyFont="1" applyAlignment="1">
      <alignment horizontal="left" indent="2"/>
    </xf>
    <xf numFmtId="0" fontId="20" fillId="0" borderId="0" xfId="17" applyFont="1" applyAlignment="1">
      <alignment wrapText="1"/>
    </xf>
    <xf numFmtId="0" fontId="11" fillId="0" borderId="0" xfId="17" applyFont="1" applyAlignment="1">
      <alignment horizontal="left" wrapText="1" indent="1"/>
    </xf>
    <xf numFmtId="0" fontId="4" fillId="0" borderId="0" xfId="17" applyFont="1" applyAlignment="1">
      <alignment horizontal="justify" wrapText="1"/>
    </xf>
    <xf numFmtId="0" fontId="61" fillId="0" borderId="0" xfId="17" applyFont="1" applyAlignment="1">
      <alignment horizontal="justify"/>
    </xf>
    <xf numFmtId="0" fontId="11" fillId="0" borderId="0" xfId="17" applyFont="1" applyAlignment="1">
      <alignment horizontal="left" wrapText="1" indent="3"/>
    </xf>
    <xf numFmtId="0" fontId="4" fillId="0" borderId="0" xfId="17" applyFont="1" applyAlignment="1">
      <alignment horizontal="left" wrapText="1"/>
    </xf>
    <xf numFmtId="0" fontId="4" fillId="0" borderId="0" xfId="17" applyFont="1" applyAlignment="1">
      <alignment horizontal="left" vertical="top" wrapText="1" indent="2"/>
    </xf>
    <xf numFmtId="0" fontId="4" fillId="0" borderId="0" xfId="17" applyFont="1" applyAlignment="1">
      <alignment horizontal="left" vertical="top" indent="2"/>
    </xf>
    <xf numFmtId="0" fontId="27" fillId="0" borderId="0" xfId="17" applyFont="1" applyAlignment="1">
      <alignment horizontal="left" wrapText="1" indent="2"/>
    </xf>
    <xf numFmtId="0" fontId="4" fillId="0" borderId="0" xfId="17" applyFont="1" applyAlignment="1">
      <alignment horizontal="left" wrapText="1" indent="1"/>
    </xf>
    <xf numFmtId="0" fontId="15" fillId="0" borderId="0" xfId="17" applyFont="1" applyAlignment="1">
      <alignment wrapText="1"/>
    </xf>
    <xf numFmtId="0" fontId="11" fillId="0" borderId="0" xfId="17" applyFont="1" applyAlignment="1">
      <alignment horizontal="left" vertical="top" wrapText="1" indent="2"/>
    </xf>
    <xf numFmtId="0" fontId="4" fillId="0" borderId="0" xfId="17" applyFont="1" applyAlignment="1">
      <alignment horizontal="justify"/>
    </xf>
    <xf numFmtId="0" fontId="11" fillId="0" borderId="0" xfId="17" applyFont="1" applyFill="1" applyAlignment="1">
      <alignment horizontal="left" wrapText="1" indent="5"/>
    </xf>
    <xf numFmtId="0" fontId="14" fillId="3" borderId="1" xfId="0" applyFont="1" applyFill="1" applyBorder="1" applyAlignment="1" applyProtection="1">
      <alignment horizontal="left" vertical="center" wrapText="1"/>
      <protection locked="0"/>
    </xf>
    <xf numFmtId="0" fontId="14" fillId="3" borderId="12" xfId="0" applyFont="1" applyFill="1" applyBorder="1" applyAlignment="1" applyProtection="1">
      <alignment horizontal="left" vertical="center" wrapText="1"/>
      <protection locked="0"/>
    </xf>
    <xf numFmtId="0" fontId="14" fillId="3" borderId="6" xfId="0" applyFont="1" applyFill="1" applyBorder="1" applyAlignment="1" applyProtection="1">
      <alignment horizontal="left" vertical="center" wrapText="1"/>
      <protection locked="0"/>
    </xf>
    <xf numFmtId="0" fontId="14" fillId="3" borderId="10" xfId="0" applyFont="1" applyFill="1" applyBorder="1" applyAlignment="1" applyProtection="1">
      <alignment horizontal="left" vertical="center" wrapText="1"/>
      <protection locked="0"/>
    </xf>
    <xf numFmtId="0" fontId="15" fillId="0" borderId="18" xfId="0" applyFont="1" applyBorder="1" applyAlignment="1" applyProtection="1">
      <alignment horizontal="left" vertical="center" wrapText="1"/>
    </xf>
    <xf numFmtId="0" fontId="15" fillId="0" borderId="0" xfId="0" applyFont="1" applyBorder="1" applyAlignment="1" applyProtection="1">
      <alignment horizontal="left" vertical="center" wrapText="1"/>
    </xf>
    <xf numFmtId="0" fontId="15" fillId="0" borderId="38" xfId="0" applyFont="1" applyBorder="1" applyAlignment="1" applyProtection="1">
      <alignment horizontal="left" vertical="center" wrapText="1"/>
    </xf>
    <xf numFmtId="0" fontId="11" fillId="0" borderId="18" xfId="0" applyFont="1" applyBorder="1" applyAlignment="1" applyProtection="1">
      <alignment horizontal="left" vertical="center" wrapText="1"/>
    </xf>
    <xf numFmtId="0" fontId="11" fillId="0" borderId="0" xfId="0" applyFont="1" applyBorder="1" applyAlignment="1" applyProtection="1">
      <alignment horizontal="left" vertical="center" wrapText="1"/>
    </xf>
    <xf numFmtId="0" fontId="11" fillId="0" borderId="38" xfId="0" applyFont="1" applyBorder="1" applyAlignment="1" applyProtection="1">
      <alignment horizontal="left" vertical="center" wrapText="1"/>
    </xf>
    <xf numFmtId="0" fontId="11" fillId="0" borderId="20" xfId="0" applyFont="1" applyBorder="1" applyAlignment="1" applyProtection="1">
      <alignment horizontal="left" vertical="center" wrapText="1"/>
    </xf>
    <xf numFmtId="0" fontId="11" fillId="0" borderId="56" xfId="0" applyFont="1" applyBorder="1" applyAlignment="1" applyProtection="1">
      <alignment horizontal="left" vertical="center" wrapText="1"/>
    </xf>
    <xf numFmtId="0" fontId="11" fillId="0" borderId="48" xfId="0" applyFont="1" applyBorder="1" applyAlignment="1" applyProtection="1">
      <alignment horizontal="left" vertical="center" wrapText="1"/>
    </xf>
    <xf numFmtId="0" fontId="11" fillId="2" borderId="8"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14" fillId="3" borderId="5" xfId="0" applyFont="1" applyFill="1" applyBorder="1" applyAlignment="1" applyProtection="1">
      <alignment horizontal="left" vertical="center" wrapText="1"/>
      <protection locked="0"/>
    </xf>
    <xf numFmtId="0" fontId="14" fillId="3" borderId="11" xfId="0" applyFont="1" applyFill="1" applyBorder="1" applyAlignment="1" applyProtection="1">
      <alignment horizontal="left" vertical="center" wrapText="1"/>
      <protection locked="0"/>
    </xf>
    <xf numFmtId="0" fontId="4" fillId="0" borderId="15" xfId="0" applyFont="1" applyBorder="1" applyAlignment="1" applyProtection="1">
      <alignment horizontal="left" vertical="center" wrapText="1" indent="2"/>
    </xf>
    <xf numFmtId="0" fontId="4" fillId="0" borderId="1" xfId="0" applyFont="1" applyBorder="1" applyAlignment="1" applyProtection="1">
      <alignment horizontal="left" vertical="center" wrapText="1" indent="2"/>
    </xf>
    <xf numFmtId="0" fontId="14" fillId="0" borderId="1" xfId="0" applyFont="1" applyBorder="1" applyAlignment="1" applyProtection="1">
      <alignment horizontal="left" vertical="center" wrapText="1"/>
      <protection locked="0"/>
    </xf>
    <xf numFmtId="0" fontId="14" fillId="0" borderId="12" xfId="0" applyFont="1" applyBorder="1" applyAlignment="1" applyProtection="1">
      <alignment horizontal="left" vertical="center" wrapText="1"/>
      <protection locked="0"/>
    </xf>
    <xf numFmtId="0" fontId="4" fillId="2" borderId="6" xfId="0"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wrapText="1"/>
    </xf>
    <xf numFmtId="0" fontId="11" fillId="2" borderId="10" xfId="0" applyFont="1" applyFill="1" applyBorder="1" applyAlignment="1" applyProtection="1">
      <alignment horizontal="center" vertical="center" wrapText="1"/>
    </xf>
    <xf numFmtId="0" fontId="14" fillId="0" borderId="6" xfId="0" applyFont="1" applyBorder="1" applyAlignment="1" applyProtection="1">
      <alignment horizontal="left" vertical="center" wrapText="1"/>
      <protection locked="0"/>
    </xf>
    <xf numFmtId="0" fontId="14" fillId="0" borderId="10" xfId="0" applyFont="1" applyBorder="1" applyAlignment="1" applyProtection="1">
      <alignment horizontal="left" vertical="center" wrapText="1"/>
      <protection locked="0"/>
    </xf>
    <xf numFmtId="0" fontId="15" fillId="0" borderId="15" xfId="0" applyFont="1" applyFill="1" applyBorder="1" applyAlignment="1" applyProtection="1">
      <alignment horizontal="left" vertical="center" wrapText="1" indent="2"/>
    </xf>
    <xf numFmtId="0" fontId="15" fillId="0" borderId="1" xfId="0" applyFont="1" applyFill="1" applyBorder="1" applyAlignment="1" applyProtection="1">
      <alignment horizontal="left" vertical="center" wrapText="1" indent="2"/>
    </xf>
    <xf numFmtId="0" fontId="4" fillId="0" borderId="15" xfId="0" applyFont="1" applyBorder="1" applyAlignment="1" applyProtection="1">
      <alignment vertical="center" wrapText="1"/>
    </xf>
    <xf numFmtId="0" fontId="4" fillId="0" borderId="1" xfId="0" applyFont="1" applyBorder="1" applyAlignment="1" applyProtection="1">
      <alignment vertical="center" wrapText="1"/>
    </xf>
    <xf numFmtId="0" fontId="4" fillId="0" borderId="15" xfId="0" applyFont="1" applyFill="1" applyBorder="1" applyAlignment="1" applyProtection="1">
      <alignment horizontal="left" vertical="center" wrapText="1" indent="2"/>
    </xf>
    <xf numFmtId="0" fontId="4" fillId="0" borderId="1" xfId="0" applyFont="1" applyFill="1" applyBorder="1" applyAlignment="1" applyProtection="1">
      <alignment horizontal="left" vertical="center" wrapText="1" indent="2"/>
    </xf>
    <xf numFmtId="0" fontId="14" fillId="0" borderId="5" xfId="0" applyFont="1" applyBorder="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0" fontId="15" fillId="0" borderId="16" xfId="0" applyFont="1" applyBorder="1" applyAlignment="1" applyProtection="1">
      <alignment horizontal="left" vertical="center" wrapText="1"/>
    </xf>
    <xf numFmtId="0" fontId="15" fillId="0" borderId="59" xfId="0" applyFont="1" applyBorder="1" applyAlignment="1" applyProtection="1">
      <alignment horizontal="left" vertical="center" wrapText="1"/>
    </xf>
    <xf numFmtId="0" fontId="15" fillId="0" borderId="60" xfId="0" applyFont="1" applyBorder="1" applyAlignment="1" applyProtection="1">
      <alignment horizontal="left" vertical="center" wrapText="1"/>
    </xf>
    <xf numFmtId="0" fontId="14" fillId="0" borderId="23" xfId="0" applyFont="1" applyFill="1" applyBorder="1" applyAlignment="1" applyProtection="1">
      <alignment horizontal="left" vertical="center" wrapText="1"/>
      <protection locked="0"/>
    </xf>
    <xf numFmtId="0" fontId="14" fillId="0" borderId="1" xfId="0" applyFont="1" applyFill="1" applyBorder="1" applyAlignment="1" applyProtection="1">
      <alignment horizontal="left" vertical="center" wrapText="1"/>
      <protection locked="0"/>
    </xf>
    <xf numFmtId="0" fontId="11" fillId="0" borderId="15" xfId="0" applyFont="1" applyBorder="1" applyAlignment="1" applyProtection="1">
      <alignment horizontal="left" vertical="center" wrapText="1" indent="2"/>
    </xf>
    <xf numFmtId="0" fontId="0" fillId="0" borderId="1" xfId="0" applyBorder="1" applyAlignment="1" applyProtection="1">
      <alignment horizontal="left" vertical="center" wrapText="1" indent="2"/>
    </xf>
    <xf numFmtId="0" fontId="11" fillId="0" borderId="3" xfId="0" applyFont="1" applyBorder="1" applyAlignment="1" applyProtection="1">
      <alignment horizontal="left" vertical="center" wrapText="1" indent="2"/>
    </xf>
    <xf numFmtId="0" fontId="11" fillId="0" borderId="6" xfId="0" applyFont="1" applyBorder="1" applyAlignment="1" applyProtection="1">
      <alignment horizontal="left" vertical="center" wrapText="1" indent="2"/>
    </xf>
    <xf numFmtId="0" fontId="11" fillId="0" borderId="25" xfId="0" applyFont="1" applyBorder="1" applyAlignment="1" applyProtection="1">
      <alignment horizontal="left" vertical="center" wrapText="1"/>
    </xf>
    <xf numFmtId="0" fontId="11" fillId="0" borderId="37" xfId="0" applyFont="1" applyBorder="1" applyAlignment="1" applyProtection="1">
      <alignment horizontal="left" vertical="center" wrapText="1"/>
    </xf>
    <xf numFmtId="0" fontId="11" fillId="0" borderId="42" xfId="0" applyFont="1" applyBorder="1" applyAlignment="1" applyProtection="1">
      <alignment horizontal="left" vertical="center" wrapText="1"/>
    </xf>
    <xf numFmtId="0" fontId="5" fillId="0" borderId="3" xfId="3" applyBorder="1" applyAlignment="1" applyProtection="1">
      <alignment horizontal="left" vertical="center" wrapText="1"/>
    </xf>
    <xf numFmtId="0" fontId="5" fillId="0" borderId="6" xfId="3" applyBorder="1" applyAlignment="1" applyProtection="1">
      <alignment horizontal="left" vertical="center" wrapText="1"/>
    </xf>
    <xf numFmtId="0" fontId="5" fillId="0" borderId="10" xfId="3" applyBorder="1" applyAlignment="1" applyProtection="1">
      <alignment horizontal="left" vertical="center" wrapText="1"/>
    </xf>
    <xf numFmtId="0" fontId="11" fillId="2" borderId="7" xfId="0" applyFont="1" applyFill="1" applyBorder="1" applyAlignment="1" applyProtection="1">
      <alignment horizontal="left" vertical="center" wrapText="1"/>
    </xf>
    <xf numFmtId="0" fontId="11" fillId="2" borderId="8" xfId="0" applyFont="1" applyFill="1" applyBorder="1" applyAlignment="1" applyProtection="1">
      <alignment horizontal="left" vertical="center" wrapText="1"/>
    </xf>
    <xf numFmtId="0" fontId="11" fillId="2" borderId="9" xfId="0" applyFont="1" applyFill="1" applyBorder="1" applyAlignment="1" applyProtection="1">
      <alignment horizontal="left" vertical="center" wrapText="1"/>
    </xf>
    <xf numFmtId="0" fontId="11" fillId="2" borderId="25" xfId="0" applyFont="1" applyFill="1" applyBorder="1" applyAlignment="1" applyProtection="1">
      <alignment vertical="center" wrapText="1"/>
    </xf>
    <xf numFmtId="0" fontId="11" fillId="2" borderId="37" xfId="0" applyFont="1" applyFill="1" applyBorder="1" applyAlignment="1" applyProtection="1">
      <alignment vertical="center" wrapText="1"/>
    </xf>
    <xf numFmtId="0" fontId="11" fillId="2" borderId="42" xfId="0" applyFont="1" applyFill="1" applyBorder="1" applyAlignment="1" applyProtection="1">
      <alignment vertical="center" wrapText="1"/>
    </xf>
    <xf numFmtId="0" fontId="5" fillId="0" borderId="4" xfId="3" applyBorder="1" applyAlignment="1" applyProtection="1">
      <alignment horizontal="left" vertical="center" wrapText="1"/>
    </xf>
    <xf numFmtId="0" fontId="5" fillId="0" borderId="32" xfId="3" applyBorder="1" applyAlignment="1" applyProtection="1">
      <alignment horizontal="left" vertical="center" wrapText="1"/>
    </xf>
    <xf numFmtId="0" fontId="5" fillId="0" borderId="2" xfId="3" applyBorder="1" applyAlignment="1" applyProtection="1">
      <alignment horizontal="left" vertical="center" wrapText="1"/>
    </xf>
    <xf numFmtId="0" fontId="5" fillId="0" borderId="15" xfId="3" applyBorder="1" applyAlignment="1" applyProtection="1">
      <alignment horizontal="left" vertical="center" wrapText="1"/>
    </xf>
    <xf numFmtId="0" fontId="11" fillId="2" borderId="25" xfId="0" applyFont="1" applyFill="1" applyBorder="1" applyAlignment="1" applyProtection="1">
      <alignment horizontal="center" vertical="center" wrapText="1"/>
    </xf>
    <xf numFmtId="0" fontId="11" fillId="2" borderId="3" xfId="0" applyFont="1" applyFill="1" applyBorder="1" applyAlignment="1" applyProtection="1">
      <alignment horizontal="center" vertical="center" wrapText="1"/>
    </xf>
    <xf numFmtId="0" fontId="5" fillId="0" borderId="43" xfId="3" applyBorder="1" applyAlignment="1" applyProtection="1">
      <alignment horizontal="left" vertical="center" wrapText="1"/>
    </xf>
    <xf numFmtId="0" fontId="7" fillId="0" borderId="1" xfId="0" applyFont="1" applyBorder="1" applyAlignment="1" applyProtection="1">
      <alignment vertical="center" wrapText="1"/>
    </xf>
    <xf numFmtId="0" fontId="7" fillId="0" borderId="6" xfId="0" applyFont="1" applyBorder="1" applyAlignment="1" applyProtection="1">
      <alignment vertical="center" wrapText="1"/>
    </xf>
    <xf numFmtId="0" fontId="7" fillId="0" borderId="5" xfId="0" applyFont="1" applyBorder="1" applyAlignment="1" applyProtection="1">
      <alignment vertical="center" wrapText="1"/>
    </xf>
    <xf numFmtId="0" fontId="7" fillId="0" borderId="2" xfId="0" applyFont="1" applyBorder="1" applyAlignment="1" applyProtection="1">
      <alignment vertical="center" wrapText="1"/>
    </xf>
    <xf numFmtId="0" fontId="7" fillId="0" borderId="15" xfId="0" applyFont="1" applyBorder="1" applyAlignment="1" applyProtection="1">
      <alignment vertical="center" wrapText="1"/>
    </xf>
    <xf numFmtId="0" fontId="7" fillId="0" borderId="3" xfId="0" applyFont="1" applyBorder="1" applyAlignment="1" applyProtection="1">
      <alignment vertical="center" wrapText="1"/>
    </xf>
    <xf numFmtId="0" fontId="11" fillId="2" borderId="49" xfId="0" applyFont="1" applyFill="1" applyBorder="1" applyAlignment="1" applyProtection="1">
      <alignment horizontal="center" vertical="center" wrapText="1"/>
    </xf>
    <xf numFmtId="0" fontId="11" fillId="2" borderId="44" xfId="0" applyFont="1" applyFill="1" applyBorder="1" applyAlignment="1" applyProtection="1">
      <alignment horizontal="center" vertical="center" wrapText="1"/>
    </xf>
    <xf numFmtId="0" fontId="11" fillId="2" borderId="45" xfId="0" applyFont="1" applyFill="1" applyBorder="1" applyAlignment="1" applyProtection="1">
      <alignment horizontal="center" vertical="center" wrapText="1"/>
    </xf>
    <xf numFmtId="0" fontId="4" fillId="0" borderId="15" xfId="0" applyFont="1" applyFill="1" applyBorder="1" applyAlignment="1" applyProtection="1">
      <alignment vertical="center" wrapText="1"/>
    </xf>
    <xf numFmtId="0" fontId="4" fillId="0" borderId="1" xfId="0" applyFont="1" applyFill="1" applyBorder="1" applyAlignment="1" applyProtection="1">
      <alignment vertical="center" wrapText="1"/>
    </xf>
    <xf numFmtId="0" fontId="4" fillId="0" borderId="2" xfId="0" applyFont="1" applyBorder="1" applyAlignment="1" applyProtection="1">
      <alignment vertical="center" wrapText="1"/>
    </xf>
    <xf numFmtId="0" fontId="4" fillId="0" borderId="5" xfId="0" applyFont="1" applyBorder="1" applyAlignment="1" applyProtection="1">
      <alignment vertical="center" wrapText="1"/>
    </xf>
    <xf numFmtId="0" fontId="4" fillId="0" borderId="15" xfId="0" applyFont="1" applyFill="1" applyBorder="1" applyAlignment="1" applyProtection="1">
      <alignment horizontal="left" vertical="center" wrapText="1" indent="4"/>
    </xf>
    <xf numFmtId="0" fontId="4" fillId="0" borderId="1" xfId="0" applyFont="1" applyFill="1" applyBorder="1" applyAlignment="1" applyProtection="1">
      <alignment horizontal="left" vertical="center" wrapText="1" indent="4"/>
    </xf>
    <xf numFmtId="0" fontId="11" fillId="0" borderId="25" xfId="0" applyFont="1" applyFill="1" applyBorder="1" applyAlignment="1" applyProtection="1">
      <alignment vertical="center" wrapText="1"/>
    </xf>
    <xf numFmtId="0" fontId="11" fillId="0" borderId="37" xfId="0" applyFont="1" applyFill="1" applyBorder="1" applyAlignment="1" applyProtection="1">
      <alignment vertical="center" wrapText="1"/>
    </xf>
    <xf numFmtId="0" fontId="11" fillId="0" borderId="1" xfId="0" applyFont="1" applyFill="1" applyBorder="1" applyAlignment="1" applyProtection="1">
      <alignment horizontal="left" vertical="center" wrapText="1"/>
    </xf>
    <xf numFmtId="0" fontId="11" fillId="0" borderId="2" xfId="0" applyFont="1" applyBorder="1" applyAlignment="1" applyProtection="1">
      <alignment vertical="center" wrapText="1"/>
    </xf>
    <xf numFmtId="0" fontId="11" fillId="0" borderId="5" xfId="0" applyFont="1" applyBorder="1" applyAlignment="1" applyProtection="1">
      <alignment vertical="center" wrapText="1"/>
    </xf>
    <xf numFmtId="0" fontId="11" fillId="2" borderId="7" xfId="0" applyFont="1" applyFill="1" applyBorder="1" applyAlignment="1" applyProtection="1">
      <alignment horizontal="center" vertical="center" wrapText="1"/>
    </xf>
    <xf numFmtId="0" fontId="14" fillId="0" borderId="37" xfId="0" applyFont="1" applyBorder="1" applyAlignment="1" applyProtection="1">
      <alignment horizontal="left" vertical="center" wrapText="1"/>
      <protection locked="0"/>
    </xf>
    <xf numFmtId="0" fontId="14" fillId="0" borderId="42" xfId="0" applyFont="1" applyBorder="1" applyAlignment="1" applyProtection="1">
      <alignment horizontal="left" vertical="center" wrapText="1"/>
      <protection locked="0"/>
    </xf>
    <xf numFmtId="0" fontId="11" fillId="2" borderId="27" xfId="0" applyFont="1" applyFill="1" applyBorder="1" applyAlignment="1" applyProtection="1">
      <alignment horizontal="left" vertical="center" wrapText="1"/>
    </xf>
    <xf numFmtId="0" fontId="11" fillId="2" borderId="57" xfId="0" applyFont="1" applyFill="1" applyBorder="1" applyAlignment="1" applyProtection="1">
      <alignment horizontal="left" vertical="center" wrapText="1"/>
    </xf>
    <xf numFmtId="0" fontId="11" fillId="2" borderId="58" xfId="0" applyFont="1" applyFill="1" applyBorder="1" applyAlignment="1" applyProtection="1">
      <alignment horizontal="left" vertical="center" wrapText="1"/>
    </xf>
    <xf numFmtId="0" fontId="7" fillId="0" borderId="25" xfId="0" applyFont="1" applyBorder="1" applyAlignment="1" applyProtection="1">
      <alignment vertical="center" wrapText="1"/>
    </xf>
    <xf numFmtId="0" fontId="7" fillId="0" borderId="37" xfId="0" applyFont="1" applyBorder="1" applyAlignment="1" applyProtection="1">
      <alignment vertical="center" wrapText="1"/>
    </xf>
    <xf numFmtId="0" fontId="0" fillId="0" borderId="25" xfId="0" applyBorder="1" applyAlignment="1" applyProtection="1">
      <alignment vertical="center"/>
    </xf>
    <xf numFmtId="0" fontId="0" fillId="0" borderId="37" xfId="0" applyBorder="1" applyAlignment="1" applyProtection="1">
      <alignment vertical="center"/>
    </xf>
    <xf numFmtId="0" fontId="0" fillId="0" borderId="42" xfId="0" applyBorder="1" applyAlignment="1" applyProtection="1">
      <alignment vertical="center"/>
    </xf>
    <xf numFmtId="0" fontId="5" fillId="0" borderId="3" xfId="3" applyBorder="1" applyAlignment="1" applyProtection="1">
      <alignment vertical="center" wrapText="1"/>
    </xf>
    <xf numFmtId="0" fontId="5" fillId="0" borderId="6" xfId="3" applyBorder="1" applyAlignment="1" applyProtection="1">
      <alignment vertical="center" wrapText="1"/>
    </xf>
    <xf numFmtId="0" fontId="5" fillId="0" borderId="10" xfId="3" applyBorder="1" applyAlignment="1" applyProtection="1">
      <alignment vertical="center" wrapText="1"/>
    </xf>
    <xf numFmtId="0" fontId="11" fillId="0" borderId="15" xfId="0" applyFont="1" applyFill="1" applyBorder="1" applyAlignment="1" applyProtection="1">
      <alignment vertical="center" wrapText="1"/>
    </xf>
    <xf numFmtId="0" fontId="11" fillId="0" borderId="3" xfId="0" applyFont="1" applyFill="1" applyBorder="1" applyAlignment="1" applyProtection="1">
      <alignment vertical="center" wrapText="1"/>
    </xf>
    <xf numFmtId="0" fontId="11" fillId="0" borderId="6" xfId="0" applyFont="1" applyFill="1" applyBorder="1" applyAlignment="1" applyProtection="1">
      <alignment horizontal="left" vertical="center" wrapText="1"/>
    </xf>
    <xf numFmtId="0" fontId="11" fillId="2" borderId="37" xfId="0" applyFont="1" applyFill="1" applyBorder="1" applyAlignment="1" applyProtection="1">
      <alignment horizontal="center" vertical="center" wrapText="1"/>
    </xf>
    <xf numFmtId="0" fontId="5" fillId="2" borderId="49" xfId="3" applyFill="1" applyBorder="1" applyAlignment="1" applyProtection="1">
      <alignment horizontal="center" vertical="center"/>
    </xf>
    <xf numFmtId="0" fontId="5" fillId="2" borderId="44" xfId="3" applyFill="1" applyBorder="1" applyAlignment="1" applyProtection="1">
      <alignment horizontal="center" vertical="center"/>
    </xf>
    <xf numFmtId="0" fontId="5" fillId="2" borderId="45" xfId="3" applyFill="1" applyBorder="1" applyAlignment="1" applyProtection="1">
      <alignment horizontal="center" vertical="center"/>
    </xf>
    <xf numFmtId="0" fontId="11" fillId="2" borderId="13" xfId="0" applyFont="1" applyFill="1" applyBorder="1" applyAlignment="1" applyProtection="1">
      <alignment horizontal="center" vertical="center" wrapText="1"/>
    </xf>
    <xf numFmtId="0" fontId="11" fillId="2" borderId="21" xfId="0" applyFont="1" applyFill="1" applyBorder="1" applyAlignment="1" applyProtection="1">
      <alignment horizontal="center" vertical="center" wrapText="1"/>
    </xf>
    <xf numFmtId="0" fontId="5" fillId="2" borderId="37" xfId="3" applyFill="1" applyBorder="1" applyAlignment="1" applyProtection="1">
      <alignment horizontal="center" vertical="center" wrapText="1"/>
    </xf>
    <xf numFmtId="0" fontId="5" fillId="2" borderId="42" xfId="3" applyFill="1" applyBorder="1" applyAlignment="1" applyProtection="1">
      <alignment horizontal="center" vertical="center" wrapText="1"/>
    </xf>
    <xf numFmtId="0" fontId="11" fillId="2" borderId="39" xfId="0" applyFont="1" applyFill="1" applyBorder="1" applyAlignment="1" applyProtection="1">
      <alignment horizontal="center" vertical="center" wrapText="1"/>
    </xf>
    <xf numFmtId="0" fontId="11" fillId="2" borderId="61" xfId="0" applyFont="1" applyFill="1" applyBorder="1" applyAlignment="1" applyProtection="1">
      <alignment horizontal="center" vertical="center" wrapText="1"/>
    </xf>
    <xf numFmtId="0" fontId="5" fillId="0" borderId="35" xfId="3" applyBorder="1" applyAlignment="1" applyProtection="1">
      <alignment horizontal="left" vertical="center" wrapText="1"/>
    </xf>
    <xf numFmtId="0" fontId="11" fillId="2" borderId="16" xfId="0" applyFont="1" applyFill="1" applyBorder="1" applyAlignment="1" applyProtection="1">
      <alignment horizontal="left" vertical="center" wrapText="1"/>
    </xf>
    <xf numFmtId="0" fontId="11" fillId="2" borderId="59" xfId="0" applyFont="1" applyFill="1" applyBorder="1" applyAlignment="1" applyProtection="1">
      <alignment horizontal="left" vertical="center" wrapText="1"/>
    </xf>
    <xf numFmtId="0" fontId="11" fillId="2" borderId="60" xfId="0" applyFont="1" applyFill="1" applyBorder="1" applyAlignment="1" applyProtection="1">
      <alignment horizontal="left" vertical="center" wrapText="1"/>
    </xf>
    <xf numFmtId="0" fontId="11" fillId="0" borderId="15" xfId="0" applyFont="1" applyBorder="1" applyAlignment="1" applyProtection="1">
      <alignment vertical="center" wrapText="1"/>
    </xf>
    <xf numFmtId="0" fontId="11" fillId="0" borderId="1" xfId="0" applyFont="1" applyBorder="1" applyAlignment="1" applyProtection="1">
      <alignment vertical="center" wrapText="1"/>
    </xf>
    <xf numFmtId="0" fontId="11" fillId="0" borderId="3" xfId="0" applyFont="1" applyBorder="1" applyAlignment="1" applyProtection="1">
      <alignment vertical="center" wrapText="1"/>
    </xf>
    <xf numFmtId="0" fontId="11" fillId="0" borderId="6" xfId="0" applyFont="1" applyBorder="1" applyAlignment="1" applyProtection="1">
      <alignment vertical="center" wrapText="1"/>
    </xf>
    <xf numFmtId="0" fontId="14" fillId="0" borderId="15" xfId="0" applyFont="1" applyBorder="1" applyAlignment="1" applyProtection="1">
      <alignment horizontal="left" vertical="center" wrapText="1"/>
      <protection locked="0"/>
    </xf>
    <xf numFmtId="0" fontId="11" fillId="2" borderId="16" xfId="0" applyFont="1" applyFill="1" applyBorder="1" applyAlignment="1" applyProtection="1">
      <alignment horizontal="center" vertical="center" wrapText="1"/>
    </xf>
    <xf numFmtId="0" fontId="11" fillId="2" borderId="67" xfId="0" applyFont="1" applyFill="1" applyBorder="1" applyAlignment="1" applyProtection="1">
      <alignment horizontal="center" vertical="center" wrapText="1"/>
    </xf>
    <xf numFmtId="0" fontId="14" fillId="0" borderId="25" xfId="0" applyFont="1" applyBorder="1" applyAlignment="1" applyProtection="1">
      <alignment horizontal="left" vertical="center" wrapText="1"/>
      <protection locked="0"/>
    </xf>
    <xf numFmtId="0" fontId="6" fillId="0" borderId="59" xfId="0" applyFont="1" applyBorder="1" applyAlignment="1" applyProtection="1">
      <alignment horizontal="left" vertical="center" wrapText="1"/>
    </xf>
    <xf numFmtId="0" fontId="14" fillId="0" borderId="3" xfId="0" applyFont="1" applyBorder="1" applyAlignment="1" applyProtection="1">
      <alignment horizontal="left" vertical="center" wrapText="1"/>
      <protection locked="0"/>
    </xf>
    <xf numFmtId="0" fontId="11" fillId="2" borderId="66" xfId="0" applyFont="1" applyFill="1" applyBorder="1" applyAlignment="1" applyProtection="1">
      <alignment horizontal="center" vertical="center" wrapText="1"/>
    </xf>
    <xf numFmtId="0" fontId="11" fillId="2" borderId="59" xfId="0" applyFont="1" applyFill="1" applyBorder="1" applyAlignment="1" applyProtection="1">
      <alignment horizontal="center" vertical="center" wrapText="1"/>
    </xf>
    <xf numFmtId="0" fontId="11" fillId="2" borderId="60" xfId="0" applyFont="1" applyFill="1" applyBorder="1" applyAlignment="1" applyProtection="1">
      <alignment horizontal="center" vertical="center" wrapText="1"/>
    </xf>
    <xf numFmtId="0" fontId="14" fillId="3" borderId="37" xfId="0" applyFont="1" applyFill="1" applyBorder="1" applyAlignment="1" applyProtection="1">
      <alignment horizontal="left" vertical="center" wrapText="1"/>
      <protection locked="0"/>
    </xf>
    <xf numFmtId="0" fontId="14" fillId="3" borderId="42" xfId="0" applyFont="1" applyFill="1" applyBorder="1" applyAlignment="1" applyProtection="1">
      <alignment horizontal="left" vertical="center" wrapText="1"/>
      <protection locked="0"/>
    </xf>
    <xf numFmtId="0" fontId="15" fillId="0" borderId="32" xfId="0" applyFont="1" applyBorder="1" applyAlignment="1" applyProtection="1">
      <alignment horizontal="left" vertical="center" wrapText="1"/>
    </xf>
    <xf numFmtId="0" fontId="15" fillId="0" borderId="19" xfId="0" applyFont="1" applyBorder="1" applyAlignment="1" applyProtection="1">
      <alignment horizontal="left" vertical="center" wrapText="1"/>
    </xf>
    <xf numFmtId="0" fontId="15" fillId="0" borderId="31" xfId="0" applyFont="1" applyBorder="1" applyAlignment="1" applyProtection="1">
      <alignment horizontal="left" vertical="center" wrapText="1"/>
    </xf>
    <xf numFmtId="0" fontId="11" fillId="0" borderId="32" xfId="0" applyFont="1" applyBorder="1" applyAlignment="1" applyProtection="1">
      <alignment horizontal="left" vertical="center" wrapText="1"/>
    </xf>
    <xf numFmtId="0" fontId="11" fillId="0" borderId="19" xfId="0" applyFont="1" applyBorder="1" applyAlignment="1" applyProtection="1">
      <alignment vertical="center" wrapText="1"/>
    </xf>
    <xf numFmtId="0" fontId="11" fillId="0" borderId="31" xfId="0" applyFont="1" applyBorder="1" applyAlignment="1" applyProtection="1">
      <alignment vertical="center" wrapText="1"/>
    </xf>
    <xf numFmtId="0" fontId="11" fillId="2" borderId="36" xfId="0" applyFont="1" applyFill="1" applyBorder="1" applyAlignment="1" applyProtection="1">
      <alignment horizontal="center" vertical="center" wrapText="1"/>
    </xf>
    <xf numFmtId="0" fontId="11" fillId="2" borderId="58" xfId="0" applyFont="1" applyFill="1" applyBorder="1" applyAlignment="1" applyProtection="1">
      <alignment horizontal="center" vertical="center" wrapText="1"/>
    </xf>
    <xf numFmtId="0" fontId="11" fillId="0" borderId="35" xfId="0" applyFont="1" applyBorder="1" applyAlignment="1" applyProtection="1">
      <alignment horizontal="left" vertical="center" wrapText="1"/>
    </xf>
    <xf numFmtId="0" fontId="11" fillId="0" borderId="21" xfId="0" applyFont="1" applyBorder="1" applyAlignment="1" applyProtection="1">
      <alignment vertical="center" wrapText="1"/>
    </xf>
    <xf numFmtId="0" fontId="11" fillId="0" borderId="50" xfId="0" applyFont="1" applyBorder="1" applyAlignment="1" applyProtection="1">
      <alignment vertical="center" wrapText="1"/>
    </xf>
    <xf numFmtId="0" fontId="15" fillId="0" borderId="43" xfId="0" applyFont="1" applyBorder="1" applyAlignment="1" applyProtection="1">
      <alignment horizontal="left" vertical="center" wrapText="1"/>
    </xf>
    <xf numFmtId="0" fontId="15" fillId="0" borderId="17" xfId="0" applyFont="1" applyBorder="1" applyAlignment="1" applyProtection="1">
      <alignment horizontal="left" vertical="center" wrapText="1"/>
    </xf>
    <xf numFmtId="0" fontId="15" fillId="0" borderId="26" xfId="0" applyFont="1" applyBorder="1" applyAlignment="1" applyProtection="1">
      <alignment horizontal="left" vertical="center" wrapText="1"/>
    </xf>
    <xf numFmtId="0" fontId="11" fillId="2" borderId="57" xfId="0" applyFont="1" applyFill="1" applyBorder="1" applyAlignment="1" applyProtection="1">
      <alignment horizontal="center" vertical="center" wrapText="1"/>
    </xf>
    <xf numFmtId="0" fontId="11" fillId="0" borderId="25" xfId="0" applyFont="1" applyBorder="1" applyAlignment="1" applyProtection="1">
      <alignment vertical="center" wrapText="1"/>
    </xf>
    <xf numFmtId="0" fontId="11" fillId="0" borderId="37" xfId="0" applyFont="1" applyBorder="1" applyAlignment="1" applyProtection="1">
      <alignment vertical="center" wrapText="1"/>
    </xf>
    <xf numFmtId="0" fontId="11" fillId="0" borderId="42" xfId="0" applyFont="1" applyBorder="1" applyAlignment="1" applyProtection="1">
      <alignment vertical="center" wrapText="1"/>
    </xf>
    <xf numFmtId="0" fontId="14" fillId="0" borderId="36" xfId="0" applyFont="1" applyBorder="1" applyAlignment="1" applyProtection="1">
      <alignment horizontal="left" vertical="center" wrapText="1"/>
      <protection locked="0"/>
    </xf>
    <xf numFmtId="0" fontId="14" fillId="0" borderId="57" xfId="0" applyFont="1" applyBorder="1" applyAlignment="1" applyProtection="1">
      <alignment horizontal="left" vertical="center" wrapText="1"/>
      <protection locked="0"/>
    </xf>
    <xf numFmtId="0" fontId="14" fillId="0" borderId="58" xfId="0" applyFont="1" applyBorder="1" applyAlignment="1" applyProtection="1">
      <alignment horizontal="left" vertical="center" wrapText="1"/>
      <protection locked="0"/>
    </xf>
    <xf numFmtId="0" fontId="11" fillId="2" borderId="42" xfId="0" applyFont="1" applyFill="1" applyBorder="1" applyAlignment="1" applyProtection="1">
      <alignment horizontal="center" vertical="center" wrapText="1"/>
    </xf>
    <xf numFmtId="0" fontId="0" fillId="2" borderId="6" xfId="0" applyFill="1" applyBorder="1" applyAlignment="1" applyProtection="1">
      <alignment horizontal="center" vertical="center" wrapText="1"/>
    </xf>
    <xf numFmtId="0" fontId="5" fillId="0" borderId="4" xfId="3" applyBorder="1" applyAlignment="1" applyProtection="1">
      <alignment vertical="center" wrapText="1"/>
    </xf>
    <xf numFmtId="0" fontId="5" fillId="0" borderId="32" xfId="3" applyBorder="1" applyAlignment="1" applyProtection="1">
      <alignment vertical="center" wrapText="1"/>
    </xf>
    <xf numFmtId="0" fontId="5" fillId="0" borderId="2" xfId="3" applyBorder="1" applyAlignment="1" applyProtection="1">
      <alignment vertical="center" wrapText="1"/>
    </xf>
    <xf numFmtId="0" fontId="4" fillId="2" borderId="37" xfId="0" applyFont="1" applyFill="1" applyBorder="1" applyAlignment="1" applyProtection="1">
      <alignment horizontal="center" vertical="center" wrapText="1"/>
    </xf>
    <xf numFmtId="0" fontId="5" fillId="0" borderId="15" xfId="3" applyBorder="1" applyAlignment="1" applyProtection="1">
      <alignment vertical="center" wrapText="1"/>
    </xf>
    <xf numFmtId="0" fontId="5" fillId="0" borderId="35" xfId="3" applyBorder="1" applyAlignment="1" applyProtection="1">
      <alignment vertical="center" wrapText="1"/>
    </xf>
    <xf numFmtId="0" fontId="11" fillId="0" borderId="2" xfId="0" applyFont="1" applyBorder="1" applyAlignment="1" applyProtection="1">
      <alignment horizontal="left" vertical="center" wrapText="1"/>
    </xf>
    <xf numFmtId="0" fontId="11" fillId="0" borderId="15" xfId="0" applyFont="1" applyBorder="1" applyAlignment="1" applyProtection="1">
      <alignment horizontal="left" vertical="center" wrapText="1"/>
    </xf>
    <xf numFmtId="0" fontId="11" fillId="0" borderId="3" xfId="0" applyFont="1" applyBorder="1" applyAlignment="1" applyProtection="1">
      <alignment horizontal="left" vertical="center" wrapText="1"/>
    </xf>
    <xf numFmtId="0" fontId="0" fillId="0" borderId="28" xfId="0" applyBorder="1" applyAlignment="1" applyProtection="1">
      <alignment vertical="center" wrapText="1"/>
    </xf>
    <xf numFmtId="0" fontId="0" fillId="0" borderId="44" xfId="0" applyBorder="1" applyAlignment="1" applyProtection="1">
      <alignment vertical="center" wrapText="1"/>
    </xf>
    <xf numFmtId="0" fontId="0" fillId="0" borderId="45" xfId="0" applyBorder="1" applyAlignment="1" applyProtection="1">
      <alignment vertical="center" wrapText="1"/>
    </xf>
    <xf numFmtId="0" fontId="11" fillId="7" borderId="1" xfId="0" applyFont="1" applyFill="1" applyBorder="1" applyAlignment="1" applyProtection="1">
      <alignment horizontal="center" vertical="center" wrapText="1"/>
    </xf>
    <xf numFmtId="0" fontId="11" fillId="2" borderId="12" xfId="0" applyFont="1" applyFill="1" applyBorder="1" applyAlignment="1" applyProtection="1">
      <alignment horizontal="center" vertical="center" wrapText="1"/>
    </xf>
    <xf numFmtId="0" fontId="11" fillId="2" borderId="15" xfId="0" applyFont="1" applyFill="1" applyBorder="1" applyAlignment="1" applyProtection="1">
      <alignment horizontal="center" vertical="center" wrapText="1"/>
    </xf>
    <xf numFmtId="0" fontId="0" fillId="0" borderId="19" xfId="0" applyBorder="1" applyAlignment="1" applyProtection="1">
      <alignment vertical="center" wrapText="1"/>
    </xf>
    <xf numFmtId="0" fontId="0" fillId="0" borderId="31" xfId="0" applyBorder="1" applyAlignment="1" applyProtection="1">
      <alignment vertical="center" wrapText="1"/>
    </xf>
    <xf numFmtId="0" fontId="11" fillId="0" borderId="28" xfId="0" applyFont="1" applyBorder="1" applyAlignment="1" applyProtection="1">
      <alignment horizontal="left" vertical="center" wrapText="1"/>
    </xf>
    <xf numFmtId="0" fontId="11" fillId="0" borderId="47" xfId="0" applyFont="1" applyBorder="1" applyAlignment="1" applyProtection="1">
      <alignment horizontal="left" vertical="center" wrapText="1"/>
    </xf>
    <xf numFmtId="0" fontId="11" fillId="2" borderId="27" xfId="0" applyFont="1" applyFill="1" applyBorder="1" applyAlignment="1" applyProtection="1">
      <alignment horizontal="center" vertical="center" wrapText="1"/>
    </xf>
    <xf numFmtId="0" fontId="11" fillId="2" borderId="68" xfId="0" applyFont="1" applyFill="1" applyBorder="1" applyAlignment="1" applyProtection="1">
      <alignment horizontal="center" vertical="center" wrapText="1"/>
    </xf>
    <xf numFmtId="0" fontId="14" fillId="0" borderId="12" xfId="0" applyFont="1" applyFill="1" applyBorder="1" applyAlignment="1" applyProtection="1">
      <alignment horizontal="left" vertical="center" wrapText="1"/>
      <protection locked="0"/>
    </xf>
    <xf numFmtId="0" fontId="14" fillId="0" borderId="37" xfId="0" applyFont="1" applyFill="1" applyBorder="1" applyAlignment="1" applyProtection="1">
      <alignment horizontal="left" vertical="center" wrapText="1"/>
      <protection locked="0"/>
    </xf>
    <xf numFmtId="0" fontId="14" fillId="0" borderId="42" xfId="0" applyFont="1" applyFill="1" applyBorder="1" applyAlignment="1" applyProtection="1">
      <alignment horizontal="left" vertical="center" wrapText="1"/>
      <protection locked="0"/>
    </xf>
    <xf numFmtId="0" fontId="14" fillId="0" borderId="39" xfId="0" applyFont="1" applyBorder="1" applyAlignment="1" applyProtection="1">
      <alignment horizontal="left" vertical="center" wrapText="1"/>
      <protection locked="0"/>
    </xf>
    <xf numFmtId="0" fontId="14" fillId="0" borderId="65" xfId="0" applyFont="1" applyBorder="1" applyAlignment="1" applyProtection="1">
      <alignment horizontal="left" vertical="center" wrapText="1"/>
      <protection locked="0"/>
    </xf>
    <xf numFmtId="0" fontId="14" fillId="0" borderId="23" xfId="0" applyFont="1" applyBorder="1" applyAlignment="1" applyProtection="1">
      <alignment horizontal="left" vertical="center" wrapText="1"/>
      <protection locked="0"/>
    </xf>
    <xf numFmtId="0" fontId="14" fillId="0" borderId="49" xfId="0" applyFont="1" applyBorder="1" applyAlignment="1" applyProtection="1">
      <alignment horizontal="left" vertical="center" wrapText="1"/>
      <protection locked="0"/>
    </xf>
    <xf numFmtId="0" fontId="14" fillId="0" borderId="44" xfId="0" applyFont="1" applyBorder="1" applyAlignment="1" applyProtection="1">
      <alignment horizontal="left" vertical="center" wrapText="1"/>
      <protection locked="0"/>
    </xf>
    <xf numFmtId="0" fontId="14" fillId="0" borderId="47" xfId="0" applyFont="1" applyBorder="1" applyAlignment="1" applyProtection="1">
      <alignment horizontal="left" vertical="center" wrapText="1"/>
      <protection locked="0"/>
    </xf>
    <xf numFmtId="0" fontId="14" fillId="0" borderId="40" xfId="0" applyFont="1" applyBorder="1" applyAlignment="1" applyProtection="1">
      <alignment horizontal="left" vertical="center" wrapText="1"/>
      <protection locked="0"/>
    </xf>
    <xf numFmtId="0" fontId="14" fillId="0" borderId="63" xfId="0" applyFont="1" applyBorder="1" applyAlignment="1" applyProtection="1">
      <alignment horizontal="left" vertical="center" wrapText="1"/>
      <protection locked="0"/>
    </xf>
    <xf numFmtId="0" fontId="14" fillId="0" borderId="24" xfId="0" applyFont="1" applyBorder="1" applyAlignment="1" applyProtection="1">
      <alignment horizontal="left" vertical="center" wrapText="1"/>
      <protection locked="0"/>
    </xf>
    <xf numFmtId="0" fontId="0" fillId="0" borderId="21" xfId="0" applyBorder="1" applyAlignment="1" applyProtection="1">
      <alignment vertical="center" wrapText="1"/>
    </xf>
    <xf numFmtId="0" fontId="0" fillId="0" borderId="50" xfId="0" applyBorder="1" applyAlignment="1" applyProtection="1">
      <alignment vertical="center" wrapText="1"/>
    </xf>
    <xf numFmtId="0" fontId="14" fillId="0" borderId="6" xfId="0" applyFont="1" applyFill="1" applyBorder="1" applyAlignment="1" applyProtection="1">
      <alignment horizontal="left" vertical="center" wrapText="1"/>
      <protection locked="0"/>
    </xf>
    <xf numFmtId="0" fontId="14" fillId="0" borderId="10" xfId="0" applyFont="1" applyFill="1" applyBorder="1" applyAlignment="1" applyProtection="1">
      <alignment horizontal="left" vertical="center" wrapText="1"/>
      <protection locked="0"/>
    </xf>
    <xf numFmtId="0" fontId="11" fillId="0" borderId="27" xfId="0" applyFont="1" applyBorder="1" applyAlignment="1" applyProtection="1">
      <alignment vertical="center" wrapText="1"/>
    </xf>
    <xf numFmtId="0" fontId="11" fillId="0" borderId="68" xfId="0" applyFont="1" applyBorder="1" applyAlignment="1" applyProtection="1">
      <alignment vertical="center" wrapText="1"/>
    </xf>
    <xf numFmtId="0" fontId="11" fillId="0" borderId="30" xfId="0" applyFont="1" applyBorder="1" applyAlignment="1" applyProtection="1">
      <alignment horizontal="left" vertical="center" wrapText="1"/>
    </xf>
    <xf numFmtId="0" fontId="11" fillId="0" borderId="24" xfId="0" applyFont="1" applyBorder="1" applyAlignment="1" applyProtection="1">
      <alignment horizontal="left" vertical="center" wrapText="1"/>
    </xf>
    <xf numFmtId="0" fontId="11" fillId="0" borderId="29" xfId="0" applyFont="1" applyBorder="1" applyAlignment="1" applyProtection="1">
      <alignment horizontal="left" vertical="center" wrapText="1"/>
    </xf>
    <xf numFmtId="0" fontId="11" fillId="0" borderId="23" xfId="0" applyFont="1" applyBorder="1" applyAlignment="1" applyProtection="1">
      <alignment horizontal="left" vertical="center" wrapText="1"/>
    </xf>
    <xf numFmtId="0" fontId="11" fillId="2" borderId="27" xfId="0" applyFont="1" applyFill="1" applyBorder="1" applyAlignment="1" applyProtection="1">
      <alignment vertical="center" wrapText="1"/>
    </xf>
    <xf numFmtId="0" fontId="11" fillId="2" borderId="57" xfId="0" applyFont="1" applyFill="1" applyBorder="1" applyAlignment="1" applyProtection="1">
      <alignment vertical="center" wrapText="1"/>
    </xf>
    <xf numFmtId="0" fontId="11" fillId="2" borderId="58" xfId="0" applyFont="1" applyFill="1" applyBorder="1" applyAlignment="1" applyProtection="1">
      <alignment vertical="center" wrapText="1"/>
    </xf>
    <xf numFmtId="0" fontId="14" fillId="3" borderId="40" xfId="0" applyFont="1" applyFill="1" applyBorder="1" applyAlignment="1" applyProtection="1">
      <alignment horizontal="left" vertical="center" wrapText="1"/>
      <protection locked="0"/>
    </xf>
    <xf numFmtId="0" fontId="14" fillId="3" borderId="63" xfId="0" applyFont="1" applyFill="1" applyBorder="1" applyAlignment="1" applyProtection="1">
      <alignment horizontal="left" vertical="center" wrapText="1"/>
      <protection locked="0"/>
    </xf>
    <xf numFmtId="0" fontId="14" fillId="3" borderId="46" xfId="0" applyFont="1" applyFill="1" applyBorder="1" applyAlignment="1" applyProtection="1">
      <alignment horizontal="left" vertical="center" wrapText="1"/>
      <protection locked="0"/>
    </xf>
    <xf numFmtId="0" fontId="14" fillId="3" borderId="49" xfId="0" applyFont="1" applyFill="1" applyBorder="1" applyAlignment="1" applyProtection="1">
      <alignment horizontal="left" vertical="center" wrapText="1"/>
      <protection locked="0"/>
    </xf>
    <xf numFmtId="0" fontId="14" fillId="3" borderId="44" xfId="0" applyFont="1" applyFill="1" applyBorder="1" applyAlignment="1" applyProtection="1">
      <alignment horizontal="left" vertical="center" wrapText="1"/>
      <protection locked="0"/>
    </xf>
    <xf numFmtId="0" fontId="14" fillId="3" borderId="45" xfId="0" applyFont="1" applyFill="1" applyBorder="1" applyAlignment="1" applyProtection="1">
      <alignment horizontal="left" vertical="center" wrapText="1"/>
      <protection locked="0"/>
    </xf>
    <xf numFmtId="0" fontId="14" fillId="3" borderId="39" xfId="0" applyFont="1" applyFill="1" applyBorder="1" applyAlignment="1" applyProtection="1">
      <alignment horizontal="left" vertical="center" wrapText="1"/>
      <protection locked="0"/>
    </xf>
    <xf numFmtId="0" fontId="14" fillId="3" borderId="65" xfId="0" applyFont="1" applyFill="1" applyBorder="1" applyAlignment="1" applyProtection="1">
      <alignment horizontal="left" vertical="center" wrapText="1"/>
      <protection locked="0"/>
    </xf>
    <xf numFmtId="0" fontId="14" fillId="3" borderId="61" xfId="0" applyFont="1" applyFill="1" applyBorder="1" applyAlignment="1" applyProtection="1">
      <alignment horizontal="left" vertical="center" wrapText="1"/>
      <protection locked="0"/>
    </xf>
    <xf numFmtId="0" fontId="11" fillId="0" borderId="6" xfId="0" applyFont="1" applyBorder="1" applyAlignment="1" applyProtection="1">
      <alignment horizontal="left" vertical="center" wrapText="1"/>
    </xf>
    <xf numFmtId="0" fontId="11" fillId="0" borderId="1" xfId="0" applyFont="1" applyBorder="1" applyAlignment="1" applyProtection="1">
      <alignment horizontal="left" vertical="center" wrapText="1"/>
    </xf>
    <xf numFmtId="0" fontId="14" fillId="0" borderId="2" xfId="0" applyFont="1" applyBorder="1" applyAlignment="1" applyProtection="1">
      <alignment horizontal="left" vertical="center" wrapText="1"/>
      <protection locked="0"/>
    </xf>
    <xf numFmtId="0" fontId="14" fillId="0" borderId="5"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4" fillId="0" borderId="2" xfId="0" applyFont="1" applyFill="1" applyBorder="1" applyAlignment="1" applyProtection="1">
      <alignment horizontal="left" vertical="center" wrapText="1"/>
    </xf>
    <xf numFmtId="0" fontId="11" fillId="0" borderId="15" xfId="0" applyFont="1" applyFill="1" applyBorder="1" applyAlignment="1" applyProtection="1">
      <alignment horizontal="left" vertical="center" wrapText="1"/>
    </xf>
    <xf numFmtId="0" fontId="11" fillId="0" borderId="3" xfId="0" applyFont="1" applyFill="1" applyBorder="1" applyAlignment="1" applyProtection="1">
      <alignment horizontal="left" vertical="center" wrapText="1"/>
    </xf>
    <xf numFmtId="0" fontId="11" fillId="2" borderId="43" xfId="0" applyFont="1" applyFill="1" applyBorder="1" applyAlignment="1" applyProtection="1">
      <alignment horizontal="center" vertical="center" wrapText="1"/>
    </xf>
    <xf numFmtId="0" fontId="11" fillId="2" borderId="35" xfId="0" applyFont="1" applyFill="1" applyBorder="1" applyAlignment="1" applyProtection="1">
      <alignment horizontal="center" vertical="center" wrapText="1"/>
    </xf>
    <xf numFmtId="0" fontId="11" fillId="2" borderId="17" xfId="0" applyFont="1" applyFill="1" applyBorder="1" applyAlignment="1" applyProtection="1">
      <alignment horizontal="center" vertical="center" wrapText="1"/>
    </xf>
    <xf numFmtId="0" fontId="5" fillId="0" borderId="0" xfId="3" applyAlignment="1" applyProtection="1">
      <alignment vertical="center"/>
    </xf>
    <xf numFmtId="0" fontId="11" fillId="2" borderId="47" xfId="0" applyFont="1" applyFill="1" applyBorder="1" applyAlignment="1" applyProtection="1">
      <alignment horizontal="center" vertical="center" wrapText="1"/>
    </xf>
    <xf numFmtId="0" fontId="11" fillId="2" borderId="40" xfId="0" applyFont="1" applyFill="1" applyBorder="1" applyAlignment="1" applyProtection="1">
      <alignment horizontal="center" vertical="center" wrapText="1"/>
    </xf>
    <xf numFmtId="0" fontId="11" fillId="2" borderId="63" xfId="0" applyFont="1" applyFill="1" applyBorder="1" applyAlignment="1" applyProtection="1">
      <alignment horizontal="center" vertical="center" wrapText="1"/>
    </xf>
    <xf numFmtId="0" fontId="11" fillId="2" borderId="46" xfId="0" applyFont="1" applyFill="1" applyBorder="1" applyAlignment="1" applyProtection="1">
      <alignment horizontal="center" vertical="center" wrapText="1"/>
    </xf>
    <xf numFmtId="0" fontId="5" fillId="7" borderId="12" xfId="3" applyFill="1" applyBorder="1" applyAlignment="1" applyProtection="1">
      <alignment horizontal="center" vertical="center" wrapText="1"/>
    </xf>
    <xf numFmtId="0" fontId="47" fillId="0" borderId="25" xfId="0" applyFont="1" applyBorder="1" applyAlignment="1" applyProtection="1">
      <alignment horizontal="left" vertical="center" wrapText="1"/>
    </xf>
    <xf numFmtId="0" fontId="47" fillId="0" borderId="37" xfId="0" applyFont="1" applyBorder="1" applyAlignment="1" applyProtection="1">
      <alignment horizontal="left" vertical="center" wrapText="1"/>
    </xf>
    <xf numFmtId="0" fontId="47" fillId="0" borderId="42" xfId="0" applyFont="1" applyBorder="1" applyAlignment="1" applyProtection="1">
      <alignment horizontal="left" vertical="center" wrapText="1"/>
    </xf>
    <xf numFmtId="0" fontId="4" fillId="0" borderId="37" xfId="0" applyFont="1" applyFill="1" applyBorder="1" applyAlignment="1">
      <alignment vertical="center" wrapText="1"/>
    </xf>
    <xf numFmtId="0" fontId="4" fillId="0" borderId="42" xfId="0" applyFont="1" applyFill="1" applyBorder="1" applyAlignment="1">
      <alignment vertical="center" wrapText="1"/>
    </xf>
    <xf numFmtId="0" fontId="5" fillId="0" borderId="27" xfId="3" applyFill="1" applyBorder="1" applyAlignment="1" applyProtection="1">
      <alignment vertical="center"/>
    </xf>
    <xf numFmtId="0" fontId="5" fillId="0" borderId="57" xfId="3" applyFill="1" applyBorder="1" applyAlignment="1" applyProtection="1">
      <alignment vertical="center"/>
    </xf>
    <xf numFmtId="0" fontId="5" fillId="0" borderId="58" xfId="3" applyFill="1" applyBorder="1" applyAlignment="1" applyProtection="1">
      <alignment vertical="center"/>
    </xf>
    <xf numFmtId="0" fontId="4" fillId="0" borderId="1" xfId="0" applyFont="1" applyFill="1" applyBorder="1" applyAlignment="1">
      <alignment vertical="center" wrapText="1"/>
    </xf>
    <xf numFmtId="0" fontId="4" fillId="0" borderId="12" xfId="0" applyFont="1" applyFill="1" applyBorder="1" applyAlignment="1">
      <alignment vertical="center" wrapText="1"/>
    </xf>
    <xf numFmtId="0" fontId="4" fillId="0" borderId="6" xfId="0" applyFont="1" applyFill="1" applyBorder="1" applyAlignment="1">
      <alignment vertical="center" wrapText="1"/>
    </xf>
    <xf numFmtId="0" fontId="4" fillId="0" borderId="10" xfId="0" applyFont="1" applyFill="1" applyBorder="1" applyAlignment="1">
      <alignment vertical="center" wrapText="1"/>
    </xf>
    <xf numFmtId="0" fontId="4" fillId="0" borderId="16" xfId="0" applyFont="1" applyFill="1" applyBorder="1" applyAlignment="1">
      <alignment vertical="center" wrapText="1"/>
    </xf>
    <xf numFmtId="0" fontId="4" fillId="0" borderId="59" xfId="0" applyFont="1" applyFill="1" applyBorder="1" applyAlignment="1">
      <alignment vertical="center" wrapText="1"/>
    </xf>
    <xf numFmtId="0" fontId="4" fillId="0" borderId="60" xfId="0" applyFont="1" applyFill="1" applyBorder="1" applyAlignment="1">
      <alignment vertical="center" wrapText="1"/>
    </xf>
    <xf numFmtId="0" fontId="4" fillId="0" borderId="18" xfId="0" applyFont="1" applyFill="1" applyBorder="1" applyAlignment="1">
      <alignment vertical="center" wrapText="1"/>
    </xf>
    <xf numFmtId="0" fontId="4" fillId="0" borderId="0" xfId="0" applyFont="1" applyFill="1" applyBorder="1" applyAlignment="1">
      <alignment vertical="center" wrapText="1"/>
    </xf>
    <xf numFmtId="0" fontId="4" fillId="0" borderId="38" xfId="0" applyFont="1" applyFill="1" applyBorder="1" applyAlignment="1">
      <alignment vertical="center" wrapText="1"/>
    </xf>
    <xf numFmtId="0" fontId="4" fillId="0" borderId="20" xfId="0" applyFont="1" applyFill="1" applyBorder="1" applyAlignment="1">
      <alignment vertical="center" wrapText="1"/>
    </xf>
    <xf numFmtId="0" fontId="4" fillId="0" borderId="56" xfId="0" applyFont="1" applyFill="1" applyBorder="1" applyAlignment="1">
      <alignment vertical="center" wrapText="1"/>
    </xf>
    <xf numFmtId="0" fontId="4" fillId="0" borderId="48" xfId="0" applyFont="1" applyFill="1" applyBorder="1" applyAlignment="1">
      <alignment vertical="center" wrapText="1"/>
    </xf>
    <xf numFmtId="0" fontId="5" fillId="0" borderId="27" xfId="3" applyFill="1" applyBorder="1" applyAlignment="1" applyProtection="1">
      <alignment vertical="center" wrapText="1"/>
    </xf>
    <xf numFmtId="0" fontId="5" fillId="0" borderId="57" xfId="3" applyFill="1" applyBorder="1" applyAlignment="1" applyProtection="1">
      <alignment vertical="center" wrapText="1"/>
    </xf>
    <xf numFmtId="0" fontId="5" fillId="0" borderId="58" xfId="3" applyFill="1" applyBorder="1" applyAlignment="1" applyProtection="1">
      <alignment vertical="center" wrapText="1"/>
    </xf>
    <xf numFmtId="0" fontId="4" fillId="0" borderId="5" xfId="0" applyFont="1" applyFill="1" applyBorder="1" applyAlignment="1">
      <alignment vertical="center" wrapText="1"/>
    </xf>
    <xf numFmtId="0" fontId="4" fillId="0" borderId="11" xfId="0" applyFont="1" applyFill="1" applyBorder="1" applyAlignment="1">
      <alignment vertical="center" wrapText="1"/>
    </xf>
    <xf numFmtId="0" fontId="4" fillId="0" borderId="15" xfId="0" applyFont="1" applyFill="1" applyBorder="1" applyAlignment="1">
      <alignment vertical="center" wrapText="1"/>
    </xf>
    <xf numFmtId="0" fontId="4" fillId="0" borderId="3" xfId="0" applyFont="1" applyFill="1" applyBorder="1" applyAlignment="1">
      <alignment vertical="center" wrapText="1"/>
    </xf>
    <xf numFmtId="0" fontId="4" fillId="0" borderId="21" xfId="0" applyFont="1" applyFill="1" applyBorder="1" applyAlignment="1">
      <alignment vertical="center" wrapText="1"/>
    </xf>
    <xf numFmtId="0" fontId="4" fillId="0" borderId="50" xfId="0" applyFont="1" applyFill="1" applyBorder="1" applyAlignment="1">
      <alignment vertical="center" wrapText="1"/>
    </xf>
    <xf numFmtId="0" fontId="4" fillId="0" borderId="18" xfId="0" applyFont="1" applyFill="1" applyBorder="1" applyAlignment="1">
      <alignment horizontal="left" vertical="center"/>
    </xf>
    <xf numFmtId="0" fontId="4" fillId="0" borderId="0" xfId="0" applyFont="1" applyFill="1" applyBorder="1" applyAlignment="1">
      <alignment horizontal="left" vertical="center"/>
    </xf>
    <xf numFmtId="0" fontId="4" fillId="0" borderId="38" xfId="0" applyFont="1" applyFill="1" applyBorder="1" applyAlignment="1">
      <alignment horizontal="left" vertical="center"/>
    </xf>
    <xf numFmtId="0" fontId="4" fillId="0" borderId="18" xfId="0" applyFont="1" applyFill="1" applyBorder="1" applyAlignment="1">
      <alignment horizontal="left" vertical="center" wrapText="1"/>
    </xf>
    <xf numFmtId="0" fontId="4" fillId="0" borderId="0" xfId="0" applyFont="1" applyFill="1" applyBorder="1" applyAlignment="1">
      <alignment horizontal="left" vertical="center" wrapText="1"/>
    </xf>
    <xf numFmtId="0" fontId="4" fillId="0" borderId="38" xfId="0" applyFont="1" applyFill="1" applyBorder="1" applyAlignment="1">
      <alignment horizontal="left" vertical="center" wrapText="1"/>
    </xf>
    <xf numFmtId="0" fontId="14" fillId="0" borderId="49" xfId="0" applyFont="1" applyFill="1" applyBorder="1" applyAlignment="1" applyProtection="1">
      <alignment horizontal="left" vertical="center" wrapText="1"/>
      <protection locked="0"/>
    </xf>
    <xf numFmtId="0" fontId="14" fillId="0" borderId="44" xfId="0" applyFont="1" applyFill="1" applyBorder="1" applyAlignment="1" applyProtection="1">
      <alignment horizontal="left" vertical="center" wrapText="1"/>
      <protection locked="0"/>
    </xf>
    <xf numFmtId="0" fontId="14" fillId="0" borderId="45" xfId="0" applyFont="1" applyFill="1" applyBorder="1" applyAlignment="1" applyProtection="1">
      <alignment horizontal="left" vertical="center" wrapText="1"/>
      <protection locked="0"/>
    </xf>
    <xf numFmtId="0" fontId="14" fillId="0" borderId="39" xfId="0" applyFont="1" applyFill="1" applyBorder="1" applyAlignment="1" applyProtection="1">
      <alignment horizontal="left" vertical="center" wrapText="1"/>
      <protection locked="0"/>
    </xf>
    <xf numFmtId="0" fontId="14" fillId="0" borderId="65" xfId="0" applyFont="1" applyFill="1" applyBorder="1" applyAlignment="1" applyProtection="1">
      <alignment horizontal="left" vertical="center" wrapText="1"/>
      <protection locked="0"/>
    </xf>
    <xf numFmtId="0" fontId="14" fillId="0" borderId="61" xfId="0" applyFont="1" applyFill="1" applyBorder="1" applyAlignment="1" applyProtection="1">
      <alignment horizontal="left" vertical="center" wrapText="1"/>
      <protection locked="0"/>
    </xf>
    <xf numFmtId="0" fontId="11" fillId="0" borderId="28" xfId="0" applyFont="1" applyFill="1" applyBorder="1" applyAlignment="1" applyProtection="1">
      <alignment vertical="center" wrapText="1"/>
    </xf>
    <xf numFmtId="0" fontId="11" fillId="0" borderId="44" xfId="0" applyFont="1" applyFill="1" applyBorder="1" applyAlignment="1" applyProtection="1">
      <alignment vertical="center" wrapText="1"/>
    </xf>
    <xf numFmtId="0" fontId="11" fillId="0" borderId="47" xfId="0" applyFont="1" applyFill="1" applyBorder="1" applyAlignment="1" applyProtection="1">
      <alignment vertical="center" wrapText="1"/>
    </xf>
    <xf numFmtId="0" fontId="11" fillId="0" borderId="29" xfId="0" applyFont="1" applyFill="1" applyBorder="1" applyAlignment="1" applyProtection="1">
      <alignment vertical="center" wrapText="1"/>
    </xf>
    <xf numFmtId="0" fontId="11" fillId="0" borderId="65" xfId="0" applyFont="1" applyFill="1" applyBorder="1" applyAlignment="1" applyProtection="1">
      <alignment vertical="center" wrapText="1"/>
    </xf>
    <xf numFmtId="0" fontId="11" fillId="0" borderId="23" xfId="0" applyFont="1" applyFill="1" applyBorder="1" applyAlignment="1" applyProtection="1">
      <alignment vertical="center" wrapText="1"/>
    </xf>
    <xf numFmtId="0" fontId="11" fillId="0" borderId="30" xfId="0" applyFont="1" applyFill="1" applyBorder="1" applyAlignment="1" applyProtection="1">
      <alignment vertical="center" wrapText="1"/>
    </xf>
    <xf numFmtId="0" fontId="11" fillId="0" borderId="63" xfId="0" applyFont="1" applyFill="1" applyBorder="1" applyAlignment="1" applyProtection="1">
      <alignment vertical="center" wrapText="1"/>
    </xf>
    <xf numFmtId="0" fontId="0" fillId="0" borderId="1" xfId="0" applyBorder="1" applyAlignment="1" applyProtection="1">
      <alignment vertical="center" wrapText="1"/>
    </xf>
    <xf numFmtId="0" fontId="0" fillId="0" borderId="37" xfId="0" applyBorder="1" applyAlignment="1" applyProtection="1">
      <alignment vertical="center" wrapText="1"/>
    </xf>
    <xf numFmtId="0" fontId="11" fillId="8" borderId="63" xfId="0" applyFont="1" applyFill="1" applyBorder="1" applyAlignment="1" applyProtection="1">
      <alignment vertical="center" wrapText="1"/>
    </xf>
    <xf numFmtId="0" fontId="11" fillId="8" borderId="46" xfId="0" applyFont="1" applyFill="1" applyBorder="1" applyAlignment="1" applyProtection="1">
      <alignment vertical="center" wrapText="1"/>
    </xf>
    <xf numFmtId="0" fontId="0" fillId="0" borderId="6" xfId="0" applyBorder="1" applyAlignment="1" applyProtection="1">
      <alignment vertical="center" wrapText="1"/>
    </xf>
    <xf numFmtId="0" fontId="4" fillId="0" borderId="18" xfId="0" applyFont="1" applyBorder="1" applyAlignment="1" applyProtection="1">
      <alignment horizontal="left" vertical="center" wrapText="1"/>
    </xf>
    <xf numFmtId="0" fontId="11" fillId="0" borderId="0" xfId="0" applyFont="1" applyBorder="1" applyAlignment="1" applyProtection="1">
      <alignment vertical="center" wrapText="1"/>
    </xf>
    <xf numFmtId="0" fontId="11" fillId="0" borderId="38" xfId="0" applyFont="1" applyBorder="1" applyAlignment="1" applyProtection="1">
      <alignment vertical="center" wrapText="1"/>
    </xf>
    <xf numFmtId="0" fontId="4" fillId="0" borderId="16" xfId="0" applyFont="1" applyBorder="1" applyAlignment="1" applyProtection="1">
      <alignment horizontal="left" vertical="center" wrapText="1"/>
    </xf>
    <xf numFmtId="0" fontId="11" fillId="0" borderId="59" xfId="0" applyFont="1" applyBorder="1" applyAlignment="1" applyProtection="1">
      <alignment vertical="center" wrapText="1"/>
    </xf>
    <xf numFmtId="0" fontId="11" fillId="0" borderId="60" xfId="0" applyFont="1" applyBorder="1" applyAlignment="1" applyProtection="1">
      <alignment vertical="center" wrapText="1"/>
    </xf>
    <xf numFmtId="0" fontId="14" fillId="3" borderId="47" xfId="0" applyFont="1" applyFill="1" applyBorder="1" applyAlignment="1" applyProtection="1">
      <alignment horizontal="left" vertical="center" wrapText="1"/>
      <protection locked="0"/>
    </xf>
    <xf numFmtId="0" fontId="4" fillId="0" borderId="0" xfId="0" applyFont="1" applyBorder="1" applyAlignment="1" applyProtection="1">
      <alignment horizontal="left" vertical="center" wrapText="1"/>
    </xf>
    <xf numFmtId="0" fontId="4" fillId="0" borderId="38" xfId="0" applyFont="1" applyBorder="1" applyAlignment="1" applyProtection="1">
      <alignment horizontal="left" vertical="center" wrapText="1"/>
    </xf>
    <xf numFmtId="0" fontId="7" fillId="0" borderId="28" xfId="0" applyFont="1" applyBorder="1" applyAlignment="1" applyProtection="1">
      <alignment vertical="center" wrapText="1"/>
    </xf>
    <xf numFmtId="0" fontId="5" fillId="0" borderId="40" xfId="3" applyBorder="1" applyAlignment="1" applyProtection="1">
      <alignment vertical="center" wrapText="1"/>
    </xf>
    <xf numFmtId="0" fontId="5" fillId="7" borderId="1" xfId="3" applyFill="1" applyBorder="1" applyAlignment="1" applyProtection="1">
      <alignment horizontal="center" vertical="center" wrapText="1"/>
    </xf>
    <xf numFmtId="0" fontId="5" fillId="2" borderId="1" xfId="3" applyFill="1" applyBorder="1" applyAlignment="1" applyProtection="1">
      <alignment horizontal="center" vertical="center" wrapText="1"/>
    </xf>
    <xf numFmtId="0" fontId="5" fillId="2" borderId="12" xfId="3" applyFill="1" applyBorder="1" applyAlignment="1" applyProtection="1">
      <alignment horizontal="center" vertical="center" wrapText="1"/>
    </xf>
    <xf numFmtId="0" fontId="14" fillId="0" borderId="29" xfId="0" applyFont="1" applyBorder="1" applyAlignment="1" applyProtection="1">
      <alignment horizontal="left" vertical="center" wrapText="1"/>
      <protection locked="0"/>
    </xf>
    <xf numFmtId="0" fontId="14" fillId="3" borderId="23" xfId="0" applyFont="1" applyFill="1" applyBorder="1" applyAlignment="1" applyProtection="1">
      <alignment horizontal="left" vertical="center" wrapText="1"/>
      <protection locked="0"/>
    </xf>
    <xf numFmtId="0" fontId="14" fillId="3" borderId="24" xfId="0" applyFont="1" applyFill="1" applyBorder="1" applyAlignment="1" applyProtection="1">
      <alignment horizontal="left" vertical="center" wrapText="1"/>
      <protection locked="0"/>
    </xf>
    <xf numFmtId="0" fontId="14" fillId="0" borderId="40" xfId="0" applyFont="1" applyFill="1" applyBorder="1" applyAlignment="1" applyProtection="1">
      <alignment horizontal="left" vertical="center" wrapText="1"/>
      <protection locked="0"/>
    </xf>
    <xf numFmtId="0" fontId="14" fillId="0" borderId="24" xfId="0" applyFont="1" applyFill="1" applyBorder="1" applyAlignment="1" applyProtection="1">
      <alignment horizontal="left" vertical="center" wrapText="1"/>
      <protection locked="0"/>
    </xf>
    <xf numFmtId="0" fontId="14" fillId="0" borderId="47" xfId="0" applyFont="1" applyFill="1" applyBorder="1" applyAlignment="1" applyProtection="1">
      <alignment horizontal="left" vertical="center" wrapText="1"/>
      <protection locked="0"/>
    </xf>
    <xf numFmtId="0" fontId="4" fillId="0" borderId="20" xfId="0" applyFont="1" applyBorder="1" applyAlignment="1" applyProtection="1">
      <alignment horizontal="left" vertical="center" wrapText="1"/>
    </xf>
    <xf numFmtId="0" fontId="11" fillId="0" borderId="56" xfId="0" applyFont="1" applyBorder="1" applyAlignment="1" applyProtection="1">
      <alignment vertical="center" wrapText="1"/>
    </xf>
    <xf numFmtId="0" fontId="11" fillId="0" borderId="48" xfId="0" applyFont="1" applyBorder="1" applyAlignment="1" applyProtection="1">
      <alignment vertical="center" wrapText="1"/>
    </xf>
    <xf numFmtId="0" fontId="14" fillId="0" borderId="61" xfId="0" applyFont="1" applyBorder="1" applyAlignment="1" applyProtection="1">
      <alignment horizontal="left" vertical="center" wrapText="1"/>
      <protection locked="0"/>
    </xf>
    <xf numFmtId="0" fontId="11" fillId="0" borderId="59" xfId="0" applyFont="1" applyBorder="1" applyAlignment="1" applyProtection="1">
      <alignment horizontal="left" vertical="center" wrapText="1"/>
    </xf>
    <xf numFmtId="0" fontId="11" fillId="0" borderId="60" xfId="0" applyFont="1" applyBorder="1" applyAlignment="1" applyProtection="1">
      <alignment horizontal="left" vertical="center" wrapText="1"/>
    </xf>
    <xf numFmtId="0" fontId="47" fillId="0" borderId="25" xfId="0" applyFont="1" applyBorder="1" applyAlignment="1" applyProtection="1">
      <alignment vertical="center" wrapText="1"/>
    </xf>
    <xf numFmtId="0" fontId="47" fillId="0" borderId="37" xfId="0" applyFont="1" applyBorder="1" applyAlignment="1" applyProtection="1">
      <alignment vertical="center" wrapText="1"/>
    </xf>
    <xf numFmtId="0" fontId="47" fillId="0" borderId="42" xfId="0" applyFont="1" applyBorder="1" applyAlignment="1" applyProtection="1">
      <alignment vertical="center" wrapText="1"/>
    </xf>
    <xf numFmtId="0" fontId="5" fillId="0" borderId="3" xfId="3" applyBorder="1" applyAlignment="1" applyProtection="1">
      <alignment vertical="center"/>
    </xf>
    <xf numFmtId="0" fontId="5" fillId="0" borderId="6" xfId="3" applyBorder="1" applyAlignment="1" applyProtection="1">
      <alignment vertical="center"/>
    </xf>
    <xf numFmtId="0" fontId="5" fillId="0" borderId="10" xfId="3" applyBorder="1" applyAlignment="1" applyProtection="1">
      <alignment vertical="center"/>
    </xf>
    <xf numFmtId="0" fontId="14" fillId="6" borderId="5" xfId="0" applyFont="1" applyFill="1" applyBorder="1" applyAlignment="1" applyProtection="1">
      <alignment horizontal="left" vertical="center" wrapText="1"/>
      <protection locked="0"/>
    </xf>
    <xf numFmtId="0" fontId="14" fillId="6" borderId="11" xfId="0" applyFont="1" applyFill="1" applyBorder="1" applyAlignment="1" applyProtection="1">
      <alignment horizontal="left" vertical="center" wrapText="1"/>
      <protection locked="0"/>
    </xf>
    <xf numFmtId="0" fontId="14" fillId="6" borderId="1" xfId="0" applyFont="1" applyFill="1" applyBorder="1" applyAlignment="1" applyProtection="1">
      <alignment horizontal="left" vertical="center" wrapText="1"/>
      <protection locked="0"/>
    </xf>
    <xf numFmtId="0" fontId="14" fillId="6" borderId="12" xfId="0" applyFont="1" applyFill="1" applyBorder="1" applyAlignment="1" applyProtection="1">
      <alignment horizontal="left" vertical="center" wrapText="1"/>
      <protection locked="0"/>
    </xf>
    <xf numFmtId="0" fontId="14" fillId="8" borderId="1"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6" fillId="8" borderId="1" xfId="0" applyFont="1" applyFill="1" applyBorder="1" applyAlignment="1" applyProtection="1">
      <alignment horizontal="left" vertical="center" wrapText="1"/>
    </xf>
    <xf numFmtId="0" fontId="6" fillId="8" borderId="12" xfId="0" applyFont="1" applyFill="1" applyBorder="1" applyAlignment="1" applyProtection="1">
      <alignment horizontal="left" vertical="center" wrapText="1"/>
    </xf>
    <xf numFmtId="0" fontId="14" fillId="6" borderId="24" xfId="0" applyFont="1" applyFill="1" applyBorder="1" applyAlignment="1" applyProtection="1">
      <alignment horizontal="left" vertical="center" wrapText="1"/>
      <protection locked="0"/>
    </xf>
    <xf numFmtId="0" fontId="14" fillId="6" borderId="6" xfId="0" applyFont="1" applyFill="1" applyBorder="1" applyAlignment="1" applyProtection="1">
      <alignment horizontal="left" vertical="center" wrapText="1"/>
      <protection locked="0"/>
    </xf>
    <xf numFmtId="0" fontId="14" fillId="6" borderId="10" xfId="0" applyFont="1" applyFill="1" applyBorder="1" applyAlignment="1" applyProtection="1">
      <alignment horizontal="left" vertical="center" wrapText="1"/>
      <protection locked="0"/>
    </xf>
    <xf numFmtId="0" fontId="14" fillId="6" borderId="1" xfId="0" applyFont="1" applyFill="1" applyBorder="1" applyAlignment="1" applyProtection="1">
      <alignment horizontal="left" vertical="center" wrapText="1"/>
    </xf>
    <xf numFmtId="0" fontId="6" fillId="6" borderId="1" xfId="0" applyFont="1" applyFill="1" applyBorder="1" applyAlignment="1" applyProtection="1">
      <alignment horizontal="left" vertical="center" wrapText="1"/>
    </xf>
    <xf numFmtId="0" fontId="14" fillId="6" borderId="6" xfId="0" applyFont="1" applyFill="1" applyBorder="1" applyAlignment="1" applyProtection="1">
      <alignment horizontal="left" vertical="center" wrapText="1"/>
    </xf>
    <xf numFmtId="0" fontId="5" fillId="7" borderId="37" xfId="3" applyFill="1" applyBorder="1" applyAlignment="1" applyProtection="1">
      <alignment horizontal="center" vertical="center" wrapText="1"/>
    </xf>
    <xf numFmtId="0" fontId="0" fillId="0" borderId="0" xfId="0" applyFill="1" applyBorder="1" applyAlignment="1" applyProtection="1">
      <alignment horizontal="center" vertical="center"/>
    </xf>
    <xf numFmtId="0" fontId="4" fillId="0" borderId="15" xfId="0" applyFont="1" applyFill="1" applyBorder="1" applyAlignment="1" applyProtection="1">
      <alignment horizontal="left" vertical="center" wrapText="1"/>
    </xf>
    <xf numFmtId="0" fontId="4" fillId="0" borderId="1" xfId="0" applyFont="1" applyFill="1" applyBorder="1" applyAlignment="1" applyProtection="1">
      <alignment horizontal="left" vertical="center" wrapText="1"/>
    </xf>
    <xf numFmtId="0" fontId="11" fillId="0" borderId="2" xfId="0" applyFont="1" applyFill="1" applyBorder="1" applyAlignment="1" applyProtection="1">
      <alignment vertical="center" wrapText="1"/>
    </xf>
    <xf numFmtId="0" fontId="11" fillId="0" borderId="5" xfId="0" applyFont="1" applyFill="1" applyBorder="1" applyAlignment="1" applyProtection="1">
      <alignment vertical="center" wrapText="1"/>
    </xf>
    <xf numFmtId="0" fontId="11" fillId="0" borderId="1" xfId="0" applyFont="1" applyFill="1" applyBorder="1" applyAlignment="1" applyProtection="1">
      <alignment vertical="center" wrapText="1"/>
    </xf>
    <xf numFmtId="0" fontId="11" fillId="0" borderId="6" xfId="0" applyFont="1" applyFill="1" applyBorder="1" applyAlignment="1" applyProtection="1">
      <alignment vertical="center" wrapText="1"/>
    </xf>
    <xf numFmtId="0" fontId="47" fillId="0" borderId="0" xfId="0" applyFont="1" applyFill="1" applyBorder="1" applyAlignment="1" applyProtection="1">
      <alignment horizontal="center" vertical="center" wrapText="1"/>
    </xf>
    <xf numFmtId="0" fontId="0" fillId="0" borderId="0" xfId="0" applyFill="1" applyBorder="1" applyAlignment="1" applyProtection="1">
      <alignment horizontal="center" vertical="center" wrapText="1"/>
    </xf>
    <xf numFmtId="0" fontId="11" fillId="0" borderId="0" xfId="0" applyFont="1" applyFill="1" applyBorder="1" applyAlignment="1" applyProtection="1">
      <alignment horizontal="center" vertical="center" wrapText="1"/>
    </xf>
    <xf numFmtId="0" fontId="11" fillId="7" borderId="42" xfId="0" applyFont="1" applyFill="1" applyBorder="1" applyAlignment="1" applyProtection="1">
      <alignment horizontal="center" vertical="center" wrapText="1"/>
    </xf>
    <xf numFmtId="0" fontId="11" fillId="7" borderId="1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xf>
    <xf numFmtId="0" fontId="11" fillId="7" borderId="1" xfId="0" applyFont="1" applyFill="1" applyBorder="1" applyAlignment="1" applyProtection="1">
      <alignment horizontal="center" vertical="center"/>
    </xf>
    <xf numFmtId="0" fontId="11" fillId="7" borderId="6" xfId="0" applyFont="1" applyFill="1" applyBorder="1" applyAlignment="1" applyProtection="1">
      <alignment horizontal="center" vertical="center" wrapText="1"/>
    </xf>
    <xf numFmtId="0" fontId="11" fillId="7" borderId="10" xfId="0" applyFont="1" applyFill="1" applyBorder="1" applyAlignment="1" applyProtection="1">
      <alignment horizontal="center" vertical="center" wrapText="1"/>
    </xf>
    <xf numFmtId="0" fontId="14" fillId="3" borderId="41" xfId="0" applyFont="1" applyFill="1" applyBorder="1" applyAlignment="1" applyProtection="1">
      <alignment horizontal="left" vertical="center" wrapText="1"/>
      <protection locked="0"/>
    </xf>
    <xf numFmtId="0" fontId="14" fillId="3" borderId="22" xfId="0" applyFont="1" applyFill="1" applyBorder="1" applyAlignment="1" applyProtection="1">
      <alignment horizontal="left" vertical="center" wrapText="1"/>
      <protection locked="0"/>
    </xf>
    <xf numFmtId="0" fontId="14" fillId="0" borderId="41" xfId="0" applyFont="1" applyFill="1" applyBorder="1" applyAlignment="1" applyProtection="1">
      <alignment horizontal="left" vertical="center" wrapText="1"/>
      <protection locked="0"/>
    </xf>
    <xf numFmtId="0" fontId="14" fillId="0" borderId="22" xfId="0" applyFont="1" applyFill="1" applyBorder="1" applyAlignment="1" applyProtection="1">
      <alignment horizontal="left" vertical="center" wrapText="1"/>
      <protection locked="0"/>
    </xf>
    <xf numFmtId="0" fontId="14" fillId="0" borderId="46" xfId="0" applyFont="1" applyBorder="1" applyAlignment="1" applyProtection="1">
      <alignment horizontal="left" vertical="center" wrapText="1"/>
      <protection locked="0"/>
    </xf>
    <xf numFmtId="0" fontId="14" fillId="0" borderId="45" xfId="0" applyFont="1" applyBorder="1" applyAlignment="1" applyProtection="1">
      <alignment horizontal="left" vertical="center" wrapText="1"/>
      <protection locked="0"/>
    </xf>
    <xf numFmtId="0" fontId="0" fillId="0" borderId="16" xfId="0" applyBorder="1" applyAlignment="1" applyProtection="1">
      <alignment vertical="center"/>
    </xf>
    <xf numFmtId="0" fontId="0" fillId="0" borderId="59" xfId="0" applyBorder="1" applyAlignment="1" applyProtection="1">
      <alignment vertical="center"/>
    </xf>
    <xf numFmtId="0" fontId="0" fillId="0" borderId="60" xfId="0" applyBorder="1" applyAlignment="1" applyProtection="1">
      <alignment vertical="center"/>
    </xf>
    <xf numFmtId="0" fontId="4" fillId="0" borderId="0" xfId="0" applyFont="1" applyBorder="1" applyAlignment="1" applyProtection="1">
      <alignment vertical="center" wrapText="1"/>
    </xf>
    <xf numFmtId="0" fontId="4" fillId="0" borderId="38" xfId="0" applyFont="1" applyBorder="1" applyAlignment="1" applyProtection="1">
      <alignment vertical="center" wrapText="1"/>
    </xf>
    <xf numFmtId="0" fontId="0" fillId="0" borderId="0" xfId="0" applyBorder="1" applyAlignment="1" applyProtection="1">
      <alignment vertical="center" wrapText="1"/>
    </xf>
    <xf numFmtId="0" fontId="0" fillId="0" borderId="38" xfId="0" applyBorder="1" applyAlignment="1" applyProtection="1">
      <alignment vertical="center" wrapText="1"/>
    </xf>
    <xf numFmtId="0" fontId="14" fillId="0" borderId="63" xfId="0" applyFont="1" applyFill="1" applyBorder="1" applyAlignment="1" applyProtection="1">
      <alignment horizontal="left" vertical="center" wrapText="1"/>
      <protection locked="0"/>
    </xf>
    <xf numFmtId="0" fontId="11" fillId="0" borderId="16" xfId="0" applyFont="1" applyBorder="1" applyAlignment="1" applyProtection="1">
      <alignment horizontal="left" vertical="center" wrapText="1"/>
    </xf>
    <xf numFmtId="0" fontId="15" fillId="0" borderId="0" xfId="0" applyFont="1" applyBorder="1" applyAlignment="1" applyProtection="1">
      <alignment vertical="center" wrapText="1"/>
    </xf>
    <xf numFmtId="0" fontId="15" fillId="0" borderId="38" xfId="0" applyFont="1" applyBorder="1" applyAlignment="1" applyProtection="1">
      <alignment vertical="center" wrapText="1"/>
    </xf>
    <xf numFmtId="0" fontId="5" fillId="0" borderId="25" xfId="3" applyBorder="1" applyAlignment="1" applyProtection="1">
      <alignment vertical="center" wrapText="1"/>
    </xf>
    <xf numFmtId="0" fontId="11" fillId="0" borderId="39" xfId="0" applyFont="1" applyBorder="1" applyAlignment="1" applyProtection="1">
      <alignment horizontal="center" vertical="center" wrapText="1"/>
    </xf>
    <xf numFmtId="0" fontId="11" fillId="0" borderId="23" xfId="0" applyFont="1" applyBorder="1" applyAlignment="1" applyProtection="1">
      <alignment horizontal="center" vertical="center" wrapText="1"/>
    </xf>
    <xf numFmtId="0" fontId="11" fillId="0" borderId="15" xfId="0" applyFont="1" applyBorder="1" applyAlignment="1" applyProtection="1">
      <alignment horizontal="center" vertical="center" wrapText="1"/>
    </xf>
    <xf numFmtId="0" fontId="11" fillId="0" borderId="2" xfId="0" applyFont="1" applyBorder="1" applyAlignment="1" applyProtection="1">
      <alignment horizontal="center" vertical="center" wrapText="1"/>
    </xf>
    <xf numFmtId="0" fontId="11" fillId="0" borderId="41" xfId="0" applyFont="1" applyBorder="1" applyAlignment="1" applyProtection="1">
      <alignment horizontal="center" vertical="center" wrapText="1"/>
    </xf>
    <xf numFmtId="0" fontId="11" fillId="0" borderId="62" xfId="0" applyFont="1" applyBorder="1" applyAlignment="1" applyProtection="1">
      <alignment horizontal="center" vertical="center" wrapText="1"/>
    </xf>
    <xf numFmtId="0" fontId="11" fillId="0" borderId="61" xfId="0" applyFont="1" applyBorder="1" applyAlignment="1" applyProtection="1">
      <alignment horizontal="center" vertical="center" wrapText="1"/>
    </xf>
    <xf numFmtId="0" fontId="11" fillId="0" borderId="8" xfId="0" applyFont="1" applyBorder="1" applyAlignment="1" applyProtection="1">
      <alignment horizontal="center" vertical="center" wrapText="1"/>
    </xf>
    <xf numFmtId="0" fontId="11" fillId="0" borderId="9" xfId="0" applyFont="1" applyBorder="1" applyAlignment="1" applyProtection="1">
      <alignment horizontal="center" vertical="center" wrapText="1"/>
    </xf>
    <xf numFmtId="0" fontId="11" fillId="0" borderId="22" xfId="0" applyFont="1" applyBorder="1" applyAlignment="1" applyProtection="1">
      <alignment horizontal="center" vertical="center" wrapText="1"/>
    </xf>
    <xf numFmtId="0" fontId="11" fillId="0" borderId="25" xfId="0" applyFont="1" applyBorder="1" applyAlignment="1" applyProtection="1">
      <alignment horizontal="center" vertical="center" wrapText="1"/>
    </xf>
    <xf numFmtId="0" fontId="11" fillId="0" borderId="3" xfId="0" applyFont="1" applyBorder="1" applyAlignment="1" applyProtection="1">
      <alignment horizontal="center" vertical="center" wrapText="1"/>
    </xf>
    <xf numFmtId="0" fontId="11" fillId="0" borderId="37" xfId="0" applyFont="1" applyBorder="1" applyAlignment="1" applyProtection="1">
      <alignment horizontal="center" vertical="center" wrapText="1"/>
    </xf>
    <xf numFmtId="0" fontId="11" fillId="0" borderId="6" xfId="0" applyFont="1" applyBorder="1" applyAlignment="1" applyProtection="1">
      <alignment horizontal="center" vertical="center" wrapText="1"/>
    </xf>
    <xf numFmtId="0" fontId="11" fillId="0" borderId="40" xfId="0" applyFont="1" applyBorder="1" applyAlignment="1" applyProtection="1">
      <alignment horizontal="center" vertical="center" wrapText="1"/>
    </xf>
    <xf numFmtId="0" fontId="11" fillId="0" borderId="24" xfId="0" applyFont="1" applyBorder="1" applyAlignment="1" applyProtection="1">
      <alignment horizontal="center" vertical="center" wrapText="1"/>
    </xf>
    <xf numFmtId="0" fontId="11" fillId="0" borderId="46" xfId="0" applyFont="1" applyBorder="1" applyAlignment="1" applyProtection="1">
      <alignment horizontal="center" vertical="center" wrapText="1"/>
    </xf>
    <xf numFmtId="49" fontId="11" fillId="0" borderId="5" xfId="0" applyNumberFormat="1" applyFont="1" applyBorder="1" applyAlignment="1" applyProtection="1">
      <alignment horizontal="center" vertical="center" wrapText="1"/>
    </xf>
    <xf numFmtId="49" fontId="11" fillId="0" borderId="1" xfId="0" applyNumberFormat="1" applyFont="1" applyBorder="1" applyAlignment="1" applyProtection="1">
      <alignment horizontal="center" vertical="center" wrapText="1"/>
    </xf>
    <xf numFmtId="49" fontId="11" fillId="0" borderId="15" xfId="0" applyNumberFormat="1" applyFont="1" applyBorder="1" applyAlignment="1" applyProtection="1">
      <alignment horizontal="center" vertical="center" wrapText="1"/>
    </xf>
    <xf numFmtId="49" fontId="11" fillId="0" borderId="3" xfId="0" applyNumberFormat="1" applyFont="1" applyBorder="1" applyAlignment="1" applyProtection="1">
      <alignment horizontal="center" vertical="center" wrapText="1"/>
    </xf>
    <xf numFmtId="49" fontId="11" fillId="0" borderId="2" xfId="0" applyNumberFormat="1" applyFont="1" applyBorder="1" applyAlignment="1" applyProtection="1">
      <alignment horizontal="center" vertical="center" wrapText="1"/>
    </xf>
    <xf numFmtId="49" fontId="11" fillId="0" borderId="6" xfId="0" applyNumberFormat="1" applyFont="1" applyBorder="1" applyAlignment="1" applyProtection="1">
      <alignment horizontal="center" vertical="center" wrapText="1"/>
    </xf>
    <xf numFmtId="0" fontId="11" fillId="0" borderId="66" xfId="0" applyFont="1" applyBorder="1" applyAlignment="1" applyProtection="1">
      <alignment horizontal="center" vertical="center" wrapText="1"/>
    </xf>
    <xf numFmtId="0" fontId="11" fillId="0" borderId="60" xfId="0" applyFont="1" applyBorder="1" applyAlignment="1" applyProtection="1">
      <alignment horizontal="center" vertical="center" wrapText="1"/>
    </xf>
    <xf numFmtId="0" fontId="11" fillId="0" borderId="55" xfId="0" applyFont="1" applyBorder="1" applyAlignment="1" applyProtection="1">
      <alignment horizontal="center" vertical="center" wrapText="1"/>
    </xf>
    <xf numFmtId="0" fontId="11" fillId="0" borderId="48" xfId="0" applyFont="1" applyBorder="1" applyAlignment="1" applyProtection="1">
      <alignment horizontal="center" vertical="center" wrapText="1"/>
    </xf>
    <xf numFmtId="0" fontId="11" fillId="0" borderId="67" xfId="0" applyFont="1" applyBorder="1" applyAlignment="1" applyProtection="1">
      <alignment horizontal="center" vertical="center" wrapText="1"/>
    </xf>
    <xf numFmtId="0" fontId="11" fillId="0" borderId="69" xfId="0" applyFont="1" applyBorder="1" applyAlignment="1" applyProtection="1">
      <alignment horizontal="center" vertical="center" wrapText="1"/>
    </xf>
    <xf numFmtId="0" fontId="5" fillId="0" borderId="18" xfId="3" applyFill="1" applyBorder="1" applyAlignment="1" applyProtection="1">
      <alignment horizontal="left" vertical="center" wrapText="1"/>
    </xf>
    <xf numFmtId="0" fontId="5" fillId="0" borderId="0" xfId="3" applyFill="1" applyBorder="1" applyAlignment="1" applyProtection="1">
      <alignment horizontal="left" vertical="center" wrapText="1"/>
    </xf>
    <xf numFmtId="0" fontId="5" fillId="0" borderId="38" xfId="3" applyFill="1" applyBorder="1" applyAlignment="1" applyProtection="1">
      <alignment horizontal="left" vertical="center" wrapText="1"/>
    </xf>
    <xf numFmtId="0" fontId="7" fillId="0" borderId="25" xfId="0" applyFont="1" applyBorder="1" applyAlignment="1" applyProtection="1">
      <alignment vertical="center"/>
    </xf>
    <xf numFmtId="0" fontId="7" fillId="0" borderId="37" xfId="0" applyFont="1" applyBorder="1" applyAlignment="1" applyProtection="1">
      <alignment vertical="center"/>
    </xf>
    <xf numFmtId="0" fontId="7" fillId="0" borderId="42" xfId="0" applyFont="1" applyBorder="1" applyAlignment="1" applyProtection="1">
      <alignment vertical="center"/>
    </xf>
    <xf numFmtId="0" fontId="5" fillId="2" borderId="10" xfId="3" applyFill="1" applyBorder="1" applyAlignment="1" applyProtection="1">
      <alignment horizontal="center" vertical="center" wrapText="1"/>
    </xf>
    <xf numFmtId="0" fontId="7" fillId="0" borderId="28" xfId="0" applyFont="1" applyBorder="1" applyAlignment="1" applyProtection="1">
      <alignment vertical="center"/>
    </xf>
    <xf numFmtId="0" fontId="7" fillId="0" borderId="44" xfId="0" applyFont="1" applyBorder="1" applyAlignment="1" applyProtection="1">
      <alignment vertical="center"/>
    </xf>
    <xf numFmtId="0" fontId="7" fillId="0" borderId="45" xfId="0" applyFont="1" applyBorder="1" applyAlignment="1" applyProtection="1">
      <alignment vertical="center"/>
    </xf>
    <xf numFmtId="0" fontId="5" fillId="0" borderId="30" xfId="3" applyBorder="1" applyAlignment="1" applyProtection="1">
      <alignment vertical="center" wrapText="1"/>
    </xf>
    <xf numFmtId="0" fontId="5" fillId="0" borderId="63" xfId="3" applyBorder="1" applyAlignment="1" applyProtection="1">
      <alignment vertical="center" wrapText="1"/>
    </xf>
    <xf numFmtId="0" fontId="5" fillId="0" borderId="46" xfId="3" applyBorder="1" applyAlignment="1" applyProtection="1">
      <alignment vertical="center" wrapText="1"/>
    </xf>
    <xf numFmtId="0" fontId="11" fillId="0" borderId="18" xfId="0" applyFont="1" applyBorder="1" applyAlignment="1" applyProtection="1">
      <alignment horizontal="justify" vertical="center"/>
    </xf>
    <xf numFmtId="0" fontId="11" fillId="0" borderId="0" xfId="0" applyFont="1" applyBorder="1" applyAlignment="1" applyProtection="1">
      <alignment horizontal="justify" vertical="center"/>
    </xf>
    <xf numFmtId="0" fontId="11" fillId="0" borderId="38" xfId="0" applyFont="1" applyBorder="1" applyAlignment="1" applyProtection="1">
      <alignment horizontal="justify" vertical="center"/>
    </xf>
    <xf numFmtId="0" fontId="11" fillId="0" borderId="18" xfId="0" applyFont="1" applyBorder="1" applyAlignment="1" applyProtection="1">
      <alignment horizontal="justify" vertical="center" wrapText="1"/>
    </xf>
    <xf numFmtId="0" fontId="11" fillId="0" borderId="0" xfId="0" applyFont="1" applyBorder="1" applyAlignment="1" applyProtection="1">
      <alignment horizontal="justify" vertical="center" wrapText="1"/>
    </xf>
    <xf numFmtId="0" fontId="11" fillId="0" borderId="38" xfId="0" applyFont="1" applyBorder="1" applyAlignment="1" applyProtection="1">
      <alignment horizontal="justify" vertical="center" wrapText="1"/>
    </xf>
    <xf numFmtId="0" fontId="11" fillId="0" borderId="20" xfId="0" applyFont="1" applyBorder="1" applyAlignment="1" applyProtection="1">
      <alignment horizontal="justify" vertical="center" wrapText="1"/>
    </xf>
    <xf numFmtId="0" fontId="11" fillId="0" borderId="56" xfId="0" applyFont="1" applyBorder="1" applyAlignment="1" applyProtection="1">
      <alignment horizontal="justify" vertical="center" wrapText="1"/>
    </xf>
    <xf numFmtId="0" fontId="11" fillId="0" borderId="48" xfId="0" applyFont="1" applyBorder="1" applyAlignment="1" applyProtection="1">
      <alignment horizontal="justify" vertical="center" wrapText="1"/>
    </xf>
    <xf numFmtId="0" fontId="4" fillId="0" borderId="18" xfId="0" applyFont="1" applyBorder="1" applyAlignment="1" applyProtection="1">
      <alignment horizontal="justify" vertical="center" wrapText="1"/>
    </xf>
    <xf numFmtId="0" fontId="4" fillId="0" borderId="0" xfId="0" applyFont="1" applyBorder="1" applyAlignment="1" applyProtection="1">
      <alignment horizontal="justify" vertical="center" wrapText="1"/>
    </xf>
    <xf numFmtId="0" fontId="4" fillId="0" borderId="38" xfId="0" applyFont="1" applyBorder="1" applyAlignment="1" applyProtection="1">
      <alignment horizontal="justify" vertical="center" wrapText="1"/>
    </xf>
    <xf numFmtId="0" fontId="14" fillId="0" borderId="36" xfId="0" applyFont="1" applyFill="1" applyBorder="1" applyAlignment="1" applyProtection="1">
      <alignment horizontal="left" vertical="center" wrapText="1"/>
      <protection locked="0"/>
    </xf>
    <xf numFmtId="0" fontId="14" fillId="0" borderId="57" xfId="0" applyFont="1" applyFill="1" applyBorder="1" applyAlignment="1" applyProtection="1">
      <alignment horizontal="left" vertical="center" wrapText="1"/>
      <protection locked="0"/>
    </xf>
    <xf numFmtId="0" fontId="14" fillId="0" borderId="58" xfId="0" applyFont="1" applyFill="1" applyBorder="1" applyAlignment="1" applyProtection="1">
      <alignment horizontal="left" vertical="center" wrapText="1"/>
      <protection locked="0"/>
    </xf>
    <xf numFmtId="0" fontId="11" fillId="0" borderId="29" xfId="0" applyFont="1" applyBorder="1" applyAlignment="1" applyProtection="1">
      <alignment vertical="center" wrapText="1"/>
    </xf>
    <xf numFmtId="0" fontId="11" fillId="0" borderId="23" xfId="0" applyFont="1" applyBorder="1" applyAlignment="1" applyProtection="1">
      <alignment vertical="center" wrapText="1"/>
    </xf>
    <xf numFmtId="0" fontId="11" fillId="0" borderId="30" xfId="0" applyFont="1" applyBorder="1" applyAlignment="1" applyProtection="1">
      <alignment vertical="center" wrapText="1"/>
    </xf>
    <xf numFmtId="0" fontId="11" fillId="0" borderId="24" xfId="0" applyFont="1" applyBorder="1" applyAlignment="1" applyProtection="1">
      <alignment vertical="center" wrapText="1"/>
    </xf>
    <xf numFmtId="0" fontId="14" fillId="0" borderId="3" xfId="0" applyFont="1" applyFill="1" applyBorder="1" applyAlignment="1" applyProtection="1">
      <alignment horizontal="left" vertical="center" wrapText="1"/>
      <protection locked="0"/>
    </xf>
    <xf numFmtId="0" fontId="14" fillId="0" borderId="15" xfId="0" applyFont="1" applyFill="1" applyBorder="1" applyAlignment="1" applyProtection="1">
      <alignment horizontal="left" vertical="center" wrapText="1"/>
      <protection locked="0"/>
    </xf>
    <xf numFmtId="0" fontId="11" fillId="2" borderId="68" xfId="0" applyFont="1" applyFill="1" applyBorder="1" applyAlignment="1" applyProtection="1">
      <alignment horizontal="left" vertical="center" wrapText="1"/>
    </xf>
    <xf numFmtId="0" fontId="15" fillId="0" borderId="18" xfId="0" applyFont="1" applyBorder="1" applyAlignment="1" applyProtection="1">
      <alignment vertical="center" wrapText="1"/>
    </xf>
    <xf numFmtId="0" fontId="6" fillId="8" borderId="39" xfId="0" applyFont="1" applyFill="1" applyBorder="1" applyAlignment="1" applyProtection="1">
      <alignment horizontal="left"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5" fillId="2" borderId="14" xfId="3" applyFill="1" applyBorder="1" applyAlignment="1" applyProtection="1">
      <alignment horizontal="center" vertical="center" wrapText="1"/>
    </xf>
    <xf numFmtId="0" fontId="5" fillId="2" borderId="50" xfId="3" applyFill="1" applyBorder="1" applyAlignment="1" applyProtection="1">
      <alignment horizontal="center" vertical="center" wrapText="1"/>
    </xf>
    <xf numFmtId="0" fontId="47" fillId="0" borderId="25" xfId="0" applyFont="1" applyBorder="1" applyAlignment="1" applyProtection="1">
      <alignment vertical="center"/>
    </xf>
    <xf numFmtId="0" fontId="14" fillId="3" borderId="66" xfId="0" applyFont="1" applyFill="1" applyBorder="1" applyAlignment="1" applyProtection="1">
      <alignment horizontal="left" vertical="center" wrapText="1"/>
      <protection locked="0"/>
    </xf>
    <xf numFmtId="0" fontId="14" fillId="3" borderId="60" xfId="0" applyFont="1" applyFill="1" applyBorder="1" applyAlignment="1" applyProtection="1">
      <alignment horizontal="left" vertical="center" wrapText="1"/>
      <protection locked="0"/>
    </xf>
    <xf numFmtId="0" fontId="14" fillId="3" borderId="55" xfId="0" applyFont="1" applyFill="1" applyBorder="1" applyAlignment="1" applyProtection="1">
      <alignment horizontal="left" vertical="center" wrapText="1"/>
      <protection locked="0"/>
    </xf>
    <xf numFmtId="0" fontId="14" fillId="3" borderId="48" xfId="0" applyFont="1" applyFill="1" applyBorder="1" applyAlignment="1" applyProtection="1">
      <alignment horizontal="left" vertical="center" wrapText="1"/>
      <protection locked="0"/>
    </xf>
    <xf numFmtId="0" fontId="5" fillId="7" borderId="1" xfId="3" applyFill="1" applyBorder="1" applyAlignment="1" applyProtection="1">
      <alignment horizontal="center" vertical="center"/>
    </xf>
    <xf numFmtId="0" fontId="5" fillId="7" borderId="12" xfId="3" applyFill="1" applyBorder="1" applyAlignment="1" applyProtection="1">
      <alignment horizontal="center" vertical="center"/>
    </xf>
    <xf numFmtId="0" fontId="11" fillId="7" borderId="25" xfId="0" applyFont="1" applyFill="1" applyBorder="1" applyAlignment="1" applyProtection="1">
      <alignment horizontal="center" vertical="center" wrapText="1"/>
    </xf>
    <xf numFmtId="0" fontId="11" fillId="7" borderId="15" xfId="0" applyFont="1" applyFill="1" applyBorder="1" applyAlignment="1" applyProtection="1">
      <alignment horizontal="center" vertical="center" wrapText="1"/>
    </xf>
    <xf numFmtId="0" fontId="11" fillId="7" borderId="3" xfId="0" applyFont="1" applyFill="1" applyBorder="1" applyAlignment="1" applyProtection="1">
      <alignment horizontal="center" vertical="center" wrapText="1"/>
    </xf>
    <xf numFmtId="0" fontId="18" fillId="0" borderId="59" xfId="0" applyFont="1" applyBorder="1" applyAlignment="1" applyProtection="1">
      <alignment vertical="center" wrapText="1"/>
    </xf>
    <xf numFmtId="0" fontId="4" fillId="2" borderId="7" xfId="0" applyFont="1" applyFill="1" applyBorder="1" applyAlignment="1" applyProtection="1">
      <alignment horizontal="left" vertical="center" wrapText="1"/>
    </xf>
    <xf numFmtId="0" fontId="4" fillId="2" borderId="8" xfId="0" applyFont="1" applyFill="1" applyBorder="1" applyAlignment="1" applyProtection="1">
      <alignment horizontal="left" vertical="center" wrapText="1"/>
    </xf>
    <xf numFmtId="0" fontId="4" fillId="2" borderId="9" xfId="0" applyFont="1" applyFill="1" applyBorder="1" applyAlignment="1" applyProtection="1">
      <alignment horizontal="left" vertical="center" wrapText="1"/>
    </xf>
    <xf numFmtId="0" fontId="5" fillId="2" borderId="43" xfId="3" applyFill="1" applyBorder="1" applyAlignment="1" applyProtection="1">
      <alignment horizontal="center" vertical="center" wrapText="1"/>
    </xf>
    <xf numFmtId="0" fontId="5" fillId="2" borderId="35" xfId="3" applyFill="1" applyBorder="1" applyAlignment="1" applyProtection="1">
      <alignment horizontal="center" vertical="center" wrapText="1"/>
    </xf>
    <xf numFmtId="0" fontId="7" fillId="0" borderId="42" xfId="0" applyFont="1" applyBorder="1" applyAlignment="1" applyProtection="1">
      <alignment vertical="center" wrapText="1"/>
    </xf>
    <xf numFmtId="49" fontId="4" fillId="2" borderId="49" xfId="0" applyNumberFormat="1" applyFont="1" applyFill="1" applyBorder="1" applyAlignment="1" applyProtection="1">
      <alignment horizontal="center" vertical="center" wrapText="1"/>
    </xf>
    <xf numFmtId="49" fontId="11" fillId="2" borderId="44" xfId="0" applyNumberFormat="1" applyFont="1" applyFill="1" applyBorder="1" applyAlignment="1" applyProtection="1">
      <alignment horizontal="center" vertical="center" wrapText="1"/>
    </xf>
    <xf numFmtId="49" fontId="11" fillId="2" borderId="45" xfId="0" applyNumberFormat="1" applyFont="1" applyFill="1" applyBorder="1" applyAlignment="1" applyProtection="1">
      <alignment horizontal="center" vertical="center" wrapText="1"/>
    </xf>
    <xf numFmtId="49" fontId="4" fillId="2" borderId="44" xfId="0" applyNumberFormat="1" applyFont="1" applyFill="1" applyBorder="1" applyAlignment="1" applyProtection="1">
      <alignment horizontal="center" vertical="center" wrapText="1"/>
    </xf>
    <xf numFmtId="49" fontId="4" fillId="2" borderId="45" xfId="0" applyNumberFormat="1" applyFont="1" applyFill="1" applyBorder="1" applyAlignment="1" applyProtection="1">
      <alignment horizontal="center" vertical="center" wrapText="1"/>
    </xf>
    <xf numFmtId="0" fontId="4" fillId="0" borderId="18" xfId="0" applyFont="1" applyFill="1" applyBorder="1" applyAlignment="1" applyProtection="1">
      <alignment horizontal="left" vertical="center" wrapText="1"/>
    </xf>
    <xf numFmtId="0" fontId="11" fillId="0" borderId="0" xfId="0" applyFont="1" applyFill="1" applyBorder="1" applyAlignment="1" applyProtection="1">
      <alignment horizontal="left" vertical="center" wrapText="1"/>
    </xf>
    <xf numFmtId="0" fontId="11" fillId="0" borderId="38" xfId="0" applyFont="1" applyFill="1" applyBorder="1" applyAlignment="1" applyProtection="1">
      <alignment horizontal="left" vertical="center" wrapText="1"/>
    </xf>
    <xf numFmtId="0" fontId="11" fillId="0" borderId="4" xfId="0" applyFont="1" applyFill="1" applyBorder="1" applyAlignment="1" applyProtection="1">
      <alignment horizontal="left" vertical="center" wrapText="1"/>
    </xf>
    <xf numFmtId="0" fontId="11" fillId="0" borderId="32" xfId="0" applyFont="1" applyFill="1" applyBorder="1" applyAlignment="1" applyProtection="1">
      <alignment horizontal="left" vertical="center" wrapText="1"/>
    </xf>
    <xf numFmtId="0" fontId="11" fillId="0" borderId="35" xfId="0" applyFont="1" applyFill="1" applyBorder="1" applyAlignment="1" applyProtection="1">
      <alignment horizontal="left" vertical="center" wrapText="1"/>
    </xf>
    <xf numFmtId="0" fontId="11" fillId="2" borderId="29" xfId="0" applyFont="1" applyFill="1" applyBorder="1" applyAlignment="1" applyProtection="1">
      <alignment vertical="center" wrapText="1"/>
    </xf>
    <xf numFmtId="0" fontId="11" fillId="2" borderId="65" xfId="0" applyFont="1" applyFill="1" applyBorder="1" applyAlignment="1" applyProtection="1">
      <alignment vertical="center" wrapText="1"/>
    </xf>
    <xf numFmtId="0" fontId="11" fillId="2" borderId="61" xfId="0" applyFont="1" applyFill="1" applyBorder="1" applyAlignment="1" applyProtection="1">
      <alignment vertical="center" wrapText="1"/>
    </xf>
    <xf numFmtId="0" fontId="11" fillId="0" borderId="39" xfId="0" applyFont="1" applyFill="1" applyBorder="1" applyAlignment="1" applyProtection="1">
      <alignment vertical="center"/>
    </xf>
    <xf numFmtId="0" fontId="11" fillId="0" borderId="65" xfId="0" applyFont="1" applyFill="1" applyBorder="1" applyAlignment="1" applyProtection="1">
      <alignment vertical="center"/>
    </xf>
    <xf numFmtId="0" fontId="11" fillId="0" borderId="23" xfId="0" applyFont="1" applyFill="1" applyBorder="1" applyAlignment="1" applyProtection="1">
      <alignment vertical="center"/>
    </xf>
    <xf numFmtId="0" fontId="11" fillId="0" borderId="40" xfId="0" applyFont="1" applyFill="1" applyBorder="1" applyAlignment="1" applyProtection="1">
      <alignment vertical="center"/>
    </xf>
    <xf numFmtId="0" fontId="11" fillId="0" borderId="63" xfId="0" applyFont="1" applyFill="1" applyBorder="1" applyAlignment="1" applyProtection="1">
      <alignment vertical="center"/>
    </xf>
    <xf numFmtId="0" fontId="11" fillId="0" borderId="24" xfId="0" applyFont="1" applyFill="1" applyBorder="1" applyAlignment="1" applyProtection="1">
      <alignment vertical="center"/>
    </xf>
    <xf numFmtId="0" fontId="4" fillId="0" borderId="27" xfId="0" applyFont="1" applyFill="1" applyBorder="1" applyAlignment="1">
      <alignment vertical="center"/>
    </xf>
    <xf numFmtId="0" fontId="4" fillId="0" borderId="57" xfId="0" applyFont="1" applyFill="1" applyBorder="1" applyAlignment="1">
      <alignment vertical="center"/>
    </xf>
    <xf numFmtId="0" fontId="4" fillId="0" borderId="58" xfId="0" applyFont="1" applyFill="1" applyBorder="1" applyAlignment="1">
      <alignment vertical="center"/>
    </xf>
    <xf numFmtId="0" fontId="4" fillId="0" borderId="27" xfId="0" applyFont="1" applyFill="1" applyBorder="1" applyAlignment="1">
      <alignment vertical="center" wrapText="1"/>
    </xf>
    <xf numFmtId="0" fontId="4" fillId="0" borderId="57" xfId="0" applyFont="1" applyFill="1" applyBorder="1" applyAlignment="1">
      <alignment vertical="center" wrapText="1"/>
    </xf>
    <xf numFmtId="0" fontId="4" fillId="0" borderId="58" xfId="0" applyFont="1" applyFill="1" applyBorder="1" applyAlignment="1">
      <alignment vertical="center" wrapText="1"/>
    </xf>
    <xf numFmtId="0" fontId="14" fillId="0" borderId="46" xfId="0" applyFont="1" applyFill="1" applyBorder="1" applyAlignment="1" applyProtection="1">
      <alignment horizontal="left" vertical="center" wrapText="1"/>
      <protection locked="0"/>
    </xf>
    <xf numFmtId="0" fontId="11" fillId="0" borderId="18" xfId="0" applyFont="1" applyBorder="1" applyAlignment="1">
      <alignment horizontal="left" vertical="center" wrapText="1"/>
    </xf>
    <xf numFmtId="0" fontId="11" fillId="0" borderId="0" xfId="0" applyFont="1" applyBorder="1" applyAlignment="1">
      <alignment horizontal="left" vertical="center" wrapText="1"/>
    </xf>
    <xf numFmtId="0" fontId="11" fillId="0" borderId="38" xfId="0" applyFont="1" applyBorder="1" applyAlignment="1">
      <alignment horizontal="left" vertical="center" wrapText="1"/>
    </xf>
    <xf numFmtId="0" fontId="4" fillId="0" borderId="20" xfId="0" applyFont="1" applyBorder="1" applyAlignment="1">
      <alignment horizontal="left" vertical="center" wrapText="1"/>
    </xf>
    <xf numFmtId="0" fontId="4" fillId="0" borderId="56" xfId="0" applyFont="1" applyBorder="1" applyAlignment="1">
      <alignment horizontal="left" vertical="center" wrapText="1"/>
    </xf>
    <xf numFmtId="0" fontId="4" fillId="0" borderId="48" xfId="0" applyFont="1" applyBorder="1" applyAlignment="1">
      <alignment horizontal="left" vertical="center" wrapText="1"/>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1" fillId="0" borderId="16" xfId="0" applyFont="1" applyBorder="1" applyAlignment="1">
      <alignment horizontal="left" vertical="center" wrapText="1"/>
    </xf>
    <xf numFmtId="0" fontId="11" fillId="0" borderId="59" xfId="0" applyFont="1" applyBorder="1" applyAlignment="1">
      <alignment horizontal="left" vertical="center" wrapText="1"/>
    </xf>
    <xf numFmtId="0" fontId="11" fillId="0" borderId="60" xfId="0" applyFont="1" applyBorder="1" applyAlignment="1">
      <alignment horizontal="left" vertical="center" wrapText="1"/>
    </xf>
    <xf numFmtId="0" fontId="4" fillId="0" borderId="18" xfId="0" applyFont="1" applyBorder="1" applyAlignment="1">
      <alignment horizontal="left" vertical="center" wrapText="1"/>
    </xf>
    <xf numFmtId="0" fontId="0" fillId="0" borderId="28" xfId="0" applyBorder="1" applyAlignment="1">
      <alignment vertical="center" wrapText="1"/>
    </xf>
    <xf numFmtId="0" fontId="0" fillId="0" borderId="44" xfId="0" applyBorder="1" applyAlignment="1">
      <alignment vertical="center" wrapText="1"/>
    </xf>
    <xf numFmtId="0" fontId="0" fillId="0" borderId="45" xfId="0" applyBorder="1" applyAlignment="1">
      <alignment vertical="center" wrapText="1"/>
    </xf>
    <xf numFmtId="0" fontId="5" fillId="0" borderId="20" xfId="3" applyBorder="1" applyAlignment="1" applyProtection="1">
      <alignment vertical="center" wrapText="1"/>
    </xf>
    <xf numFmtId="0" fontId="5" fillId="0" borderId="56" xfId="3" applyBorder="1" applyAlignment="1" applyProtection="1">
      <alignment vertical="center" wrapText="1"/>
    </xf>
    <xf numFmtId="0" fontId="5" fillId="0" borderId="48" xfId="3" applyBorder="1" applyAlignment="1" applyProtection="1">
      <alignment vertical="center" wrapText="1"/>
    </xf>
    <xf numFmtId="0" fontId="11" fillId="2" borderId="37" xfId="0" applyFont="1" applyFill="1" applyBorder="1" applyAlignment="1">
      <alignment horizontal="center" vertical="center" wrapText="1"/>
    </xf>
    <xf numFmtId="0" fontId="11" fillId="7" borderId="1" xfId="0" applyFont="1" applyFill="1" applyBorder="1" applyAlignment="1">
      <alignment horizontal="center" vertical="center" wrapText="1"/>
    </xf>
    <xf numFmtId="0" fontId="11" fillId="2" borderId="6"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1" fillId="2" borderId="25" xfId="0" applyFont="1" applyFill="1" applyBorder="1" applyAlignment="1">
      <alignment horizontal="center" vertical="center" wrapText="1"/>
    </xf>
    <xf numFmtId="0" fontId="11" fillId="2" borderId="15" xfId="0" applyFont="1" applyFill="1" applyBorder="1" applyAlignment="1">
      <alignment horizontal="center" vertical="center" wrapText="1"/>
    </xf>
    <xf numFmtId="0" fontId="11" fillId="2" borderId="3" xfId="0" applyFont="1" applyFill="1" applyBorder="1" applyAlignment="1">
      <alignment horizontal="center" vertical="center" wrapText="1"/>
    </xf>
    <xf numFmtId="0" fontId="7" fillId="0" borderId="2" xfId="0" applyFont="1" applyBorder="1" applyAlignment="1">
      <alignment vertical="center" wrapText="1"/>
    </xf>
    <xf numFmtId="0" fontId="7" fillId="0" borderId="15" xfId="0" applyFont="1" applyBorder="1" applyAlignment="1">
      <alignment vertical="center" wrapText="1"/>
    </xf>
    <xf numFmtId="0" fontId="7" fillId="0" borderId="3" xfId="0" applyFont="1" applyBorder="1" applyAlignment="1">
      <alignment vertical="center" wrapText="1"/>
    </xf>
    <xf numFmtId="0" fontId="7" fillId="0" borderId="5" xfId="0" applyFont="1" applyBorder="1" applyAlignment="1">
      <alignment vertical="center" wrapText="1"/>
    </xf>
    <xf numFmtId="0" fontId="7" fillId="0" borderId="1" xfId="0" applyFont="1" applyBorder="1" applyAlignment="1">
      <alignment vertical="center" wrapText="1"/>
    </xf>
    <xf numFmtId="0" fontId="11" fillId="0" borderId="15" xfId="0" applyFont="1" applyBorder="1" applyAlignment="1">
      <alignment vertical="center" wrapText="1"/>
    </xf>
    <xf numFmtId="0" fontId="11" fillId="0" borderId="1" xfId="0" applyFont="1" applyBorder="1" applyAlignment="1">
      <alignment vertical="center" wrapText="1"/>
    </xf>
    <xf numFmtId="0" fontId="11" fillId="0" borderId="12" xfId="0" applyFont="1" applyBorder="1" applyAlignment="1">
      <alignment vertical="center" wrapText="1"/>
    </xf>
    <xf numFmtId="0" fontId="7" fillId="0" borderId="6" xfId="0" applyFont="1" applyBorder="1" applyAlignment="1">
      <alignment vertical="center" wrapText="1"/>
    </xf>
    <xf numFmtId="0" fontId="4" fillId="0" borderId="2" xfId="3" applyFont="1" applyFill="1" applyBorder="1" applyAlignment="1" applyProtection="1">
      <alignment horizontal="left" vertical="center" wrapText="1"/>
    </xf>
    <xf numFmtId="0" fontId="4" fillId="0" borderId="5" xfId="3" applyFont="1" applyFill="1" applyBorder="1" applyAlignment="1" applyProtection="1">
      <alignment horizontal="left" vertical="center" wrapText="1"/>
    </xf>
    <xf numFmtId="0" fontId="4" fillId="0" borderId="15" xfId="3" applyFont="1" applyFill="1" applyBorder="1" applyAlignment="1" applyProtection="1">
      <alignment horizontal="left" vertical="center" wrapText="1"/>
    </xf>
    <xf numFmtId="0" fontId="4" fillId="0" borderId="1" xfId="3" applyFont="1" applyFill="1" applyBorder="1" applyAlignment="1" applyProtection="1">
      <alignment horizontal="left" vertical="center" wrapText="1"/>
    </xf>
    <xf numFmtId="0" fontId="4" fillId="0" borderId="3" xfId="0" applyFont="1" applyBorder="1" applyAlignment="1" applyProtection="1">
      <alignment vertical="center" wrapText="1"/>
    </xf>
    <xf numFmtId="0" fontId="4" fillId="0" borderId="6" xfId="0" applyFont="1" applyBorder="1" applyAlignment="1" applyProtection="1">
      <alignment vertical="center" wrapText="1"/>
    </xf>
    <xf numFmtId="0" fontId="4" fillId="5" borderId="7" xfId="0" applyFont="1" applyFill="1" applyBorder="1" applyAlignment="1" applyProtection="1">
      <alignment vertical="center"/>
    </xf>
    <xf numFmtId="0" fontId="4" fillId="5" borderId="8" xfId="0" applyFont="1" applyFill="1" applyBorder="1" applyAlignment="1" applyProtection="1">
      <alignment vertical="center"/>
    </xf>
    <xf numFmtId="0" fontId="4" fillId="5" borderId="9" xfId="0" applyFont="1" applyFill="1" applyBorder="1" applyAlignment="1" applyProtection="1">
      <alignment vertical="center"/>
    </xf>
    <xf numFmtId="0" fontId="4" fillId="0" borderId="27" xfId="0" applyFont="1" applyFill="1" applyBorder="1" applyAlignment="1" applyProtection="1">
      <alignment vertical="center" wrapText="1"/>
    </xf>
    <xf numFmtId="0" fontId="4" fillId="0" borderId="57" xfId="0" applyFont="1" applyFill="1" applyBorder="1" applyAlignment="1" applyProtection="1">
      <alignment vertical="center" wrapText="1"/>
    </xf>
    <xf numFmtId="0" fontId="4" fillId="0" borderId="58" xfId="0" applyFont="1" applyFill="1" applyBorder="1" applyAlignment="1" applyProtection="1">
      <alignment vertical="center" wrapText="1"/>
    </xf>
    <xf numFmtId="0" fontId="4" fillId="0" borderId="21" xfId="0" applyFont="1" applyFill="1" applyBorder="1" applyAlignment="1" applyProtection="1">
      <alignment vertical="center" wrapText="1"/>
    </xf>
    <xf numFmtId="0" fontId="4" fillId="0" borderId="50" xfId="0" applyFont="1" applyFill="1" applyBorder="1" applyAlignment="1" applyProtection="1">
      <alignment vertical="center" wrapText="1"/>
    </xf>
    <xf numFmtId="0" fontId="4" fillId="0" borderId="37" xfId="0" applyFont="1" applyFill="1" applyBorder="1" applyAlignment="1" applyProtection="1">
      <alignment vertical="center" wrapText="1"/>
    </xf>
    <xf numFmtId="0" fontId="4" fillId="0" borderId="42" xfId="0" applyFont="1" applyFill="1" applyBorder="1" applyAlignment="1" applyProtection="1">
      <alignment vertical="center" wrapText="1"/>
    </xf>
    <xf numFmtId="0" fontId="4" fillId="0" borderId="25" xfId="0" applyFont="1" applyBorder="1" applyAlignment="1" applyProtection="1">
      <alignment horizontal="left" vertical="center" wrapText="1"/>
    </xf>
    <xf numFmtId="0" fontId="4" fillId="0" borderId="37" xfId="0" applyFont="1" applyBorder="1" applyAlignment="1" applyProtection="1">
      <alignment horizontal="left" vertical="center" wrapText="1"/>
    </xf>
    <xf numFmtId="0" fontId="4" fillId="0" borderId="42" xfId="0" applyFont="1" applyBorder="1" applyAlignment="1" applyProtection="1">
      <alignment horizontal="left" vertical="center" wrapText="1"/>
    </xf>
    <xf numFmtId="0" fontId="0" fillId="0" borderId="20" xfId="0" applyBorder="1"/>
    <xf numFmtId="0" fontId="0" fillId="0" borderId="56" xfId="0" applyBorder="1"/>
    <xf numFmtId="0" fontId="0" fillId="0" borderId="48" xfId="0" applyBorder="1"/>
    <xf numFmtId="0" fontId="11" fillId="0" borderId="12" xfId="0" applyFont="1" applyFill="1" applyBorder="1" applyAlignment="1" applyProtection="1">
      <alignment horizontal="left" vertical="center" wrapText="1"/>
    </xf>
    <xf numFmtId="0" fontId="4" fillId="0" borderId="56" xfId="0" applyFont="1" applyBorder="1" applyAlignment="1" applyProtection="1">
      <alignment horizontal="left" vertical="center" wrapText="1"/>
    </xf>
    <xf numFmtId="0" fontId="4" fillId="0" borderId="48" xfId="0" applyFont="1" applyBorder="1" applyAlignment="1" applyProtection="1">
      <alignment horizontal="left" vertical="center" wrapText="1"/>
    </xf>
    <xf numFmtId="0" fontId="4" fillId="2" borderId="27" xfId="0" applyFont="1" applyFill="1" applyBorder="1" applyAlignment="1" applyProtection="1">
      <alignment horizontal="left" vertical="center"/>
    </xf>
    <xf numFmtId="0" fontId="11" fillId="2" borderId="57" xfId="0" applyFont="1" applyFill="1" applyBorder="1" applyAlignment="1" applyProtection="1">
      <alignment horizontal="left" vertical="center"/>
    </xf>
    <xf numFmtId="0" fontId="11" fillId="2" borderId="68" xfId="0" applyFont="1" applyFill="1" applyBorder="1" applyAlignment="1" applyProtection="1">
      <alignment horizontal="left" vertical="center"/>
    </xf>
    <xf numFmtId="2" fontId="10" fillId="0" borderId="36" xfId="0" applyNumberFormat="1" applyFont="1" applyBorder="1" applyAlignment="1" applyProtection="1">
      <alignment horizontal="right" vertical="center"/>
      <protection locked="0"/>
    </xf>
    <xf numFmtId="2" fontId="10" fillId="0" borderId="58" xfId="0" applyNumberFormat="1" applyFont="1" applyBorder="1" applyAlignment="1" applyProtection="1">
      <alignment horizontal="right" vertical="center"/>
      <protection locked="0"/>
    </xf>
    <xf numFmtId="0" fontId="11" fillId="0" borderId="28" xfId="0" applyFont="1" applyBorder="1" applyAlignment="1" applyProtection="1">
      <alignment vertical="center" wrapText="1"/>
    </xf>
    <xf numFmtId="0" fontId="11" fillId="0" borderId="47" xfId="0" applyFont="1" applyBorder="1" applyAlignment="1" applyProtection="1">
      <alignment vertical="center" wrapText="1"/>
    </xf>
    <xf numFmtId="0" fontId="11" fillId="0" borderId="51" xfId="0" applyFont="1" applyBorder="1" applyAlignment="1" applyProtection="1">
      <alignment vertical="center" wrapText="1"/>
    </xf>
    <xf numFmtId="0" fontId="11" fillId="0" borderId="22" xfId="0" applyFont="1" applyBorder="1" applyAlignment="1" applyProtection="1">
      <alignment vertical="center" wrapText="1"/>
    </xf>
    <xf numFmtId="0" fontId="0" fillId="0" borderId="25" xfId="0" applyBorder="1" applyAlignment="1" applyProtection="1">
      <alignment vertical="center" wrapText="1"/>
    </xf>
    <xf numFmtId="0" fontId="0" fillId="0" borderId="42" xfId="0" applyBorder="1" applyAlignment="1" applyProtection="1">
      <alignment vertical="center" wrapText="1"/>
    </xf>
    <xf numFmtId="0" fontId="5" fillId="0" borderId="3" xfId="3" applyBorder="1" applyAlignment="1" applyProtection="1">
      <alignment horizontal="left" vertical="center"/>
    </xf>
    <xf numFmtId="0" fontId="5" fillId="0" borderId="6" xfId="3" applyBorder="1" applyAlignment="1" applyProtection="1">
      <alignment horizontal="left" vertical="center"/>
    </xf>
    <xf numFmtId="0" fontId="5" fillId="0" borderId="10" xfId="3" applyBorder="1" applyAlignment="1" applyProtection="1">
      <alignment horizontal="left" vertical="center"/>
    </xf>
    <xf numFmtId="0" fontId="4" fillId="0" borderId="20" xfId="0" applyFont="1" applyBorder="1" applyAlignment="1" applyProtection="1">
      <alignment vertical="center" wrapText="1"/>
    </xf>
    <xf numFmtId="0" fontId="4" fillId="0" borderId="56" xfId="0" applyFont="1" applyBorder="1" applyAlignment="1" applyProtection="1">
      <alignment vertical="center" wrapText="1"/>
    </xf>
    <xf numFmtId="0" fontId="4" fillId="0" borderId="48" xfId="0" applyFont="1" applyBorder="1" applyAlignment="1" applyProtection="1">
      <alignment vertical="center" wrapText="1"/>
    </xf>
    <xf numFmtId="0" fontId="47" fillId="7" borderId="43" xfId="17" applyFont="1" applyFill="1" applyBorder="1" applyAlignment="1" applyProtection="1">
      <alignment horizontal="center" vertical="center"/>
    </xf>
    <xf numFmtId="0" fontId="47" fillId="7" borderId="35" xfId="17" applyFont="1" applyFill="1" applyBorder="1" applyAlignment="1" applyProtection="1">
      <alignment horizontal="center" vertical="center"/>
    </xf>
    <xf numFmtId="0" fontId="7" fillId="7" borderId="17" xfId="17" applyFont="1" applyFill="1" applyBorder="1" applyAlignment="1" applyProtection="1">
      <alignment horizontal="center" vertical="center"/>
    </xf>
    <xf numFmtId="0" fontId="7" fillId="7" borderId="21" xfId="17" applyFont="1" applyFill="1" applyBorder="1" applyAlignment="1" applyProtection="1">
      <alignment horizontal="center" vertical="center"/>
    </xf>
    <xf numFmtId="0" fontId="7" fillId="7" borderId="43" xfId="17" applyFont="1" applyFill="1" applyBorder="1" applyAlignment="1" applyProtection="1">
      <alignment horizontal="center" vertical="center"/>
    </xf>
    <xf numFmtId="0" fontId="7" fillId="7" borderId="35" xfId="17" applyFont="1" applyFill="1" applyBorder="1" applyAlignment="1" applyProtection="1">
      <alignment horizontal="center" vertical="center"/>
    </xf>
    <xf numFmtId="0" fontId="14" fillId="3" borderId="5" xfId="17" applyFont="1" applyFill="1" applyBorder="1" applyAlignment="1" applyProtection="1">
      <alignment horizontal="left" vertical="center" wrapText="1"/>
      <protection locked="0"/>
    </xf>
    <xf numFmtId="0" fontId="14" fillId="3" borderId="11" xfId="17" applyFont="1" applyFill="1" applyBorder="1" applyAlignment="1" applyProtection="1">
      <alignment horizontal="left" vertical="center" wrapText="1"/>
      <protection locked="0"/>
    </xf>
    <xf numFmtId="0" fontId="14" fillId="3" borderId="1" xfId="17" applyFont="1" applyFill="1" applyBorder="1" applyAlignment="1" applyProtection="1">
      <alignment horizontal="left" vertical="center" wrapText="1"/>
      <protection locked="0"/>
    </xf>
    <xf numFmtId="0" fontId="14" fillId="3" borderId="12" xfId="17" applyFont="1" applyFill="1" applyBorder="1" applyAlignment="1" applyProtection="1">
      <alignment horizontal="left" vertical="center" wrapText="1"/>
      <protection locked="0"/>
    </xf>
    <xf numFmtId="0" fontId="5" fillId="7" borderId="49" xfId="3" applyFill="1" applyBorder="1" applyAlignment="1" applyProtection="1">
      <alignment horizontal="center" vertical="center"/>
    </xf>
    <xf numFmtId="0" fontId="5" fillId="7" borderId="44" xfId="3" applyFill="1" applyBorder="1" applyAlignment="1" applyProtection="1">
      <alignment horizontal="center" vertical="center"/>
    </xf>
    <xf numFmtId="0" fontId="5" fillId="7" borderId="45" xfId="3" applyFill="1" applyBorder="1" applyAlignment="1" applyProtection="1">
      <alignment horizontal="center" vertical="center"/>
    </xf>
    <xf numFmtId="0" fontId="7" fillId="2" borderId="8" xfId="17" applyFont="1" applyFill="1" applyBorder="1" applyAlignment="1" applyProtection="1">
      <alignment horizontal="center" vertical="center" wrapText="1"/>
    </xf>
    <xf numFmtId="0" fontId="7" fillId="2" borderId="9" xfId="17" applyFont="1" applyFill="1" applyBorder="1" applyAlignment="1" applyProtection="1">
      <alignment horizontal="center" vertical="center" wrapText="1"/>
    </xf>
    <xf numFmtId="0" fontId="7" fillId="0" borderId="2" xfId="17" applyFont="1" applyBorder="1" applyAlignment="1" applyProtection="1">
      <alignment horizontal="left" vertical="center" wrapText="1"/>
    </xf>
    <xf numFmtId="0" fontId="7" fillId="0" borderId="5" xfId="17" applyFont="1" applyBorder="1" applyAlignment="1" applyProtection="1">
      <alignment horizontal="left" vertical="center" wrapText="1"/>
    </xf>
    <xf numFmtId="0" fontId="7" fillId="2" borderId="7" xfId="17" applyFont="1" applyFill="1" applyBorder="1" applyAlignment="1" applyProtection="1">
      <alignment horizontal="center" vertical="center" wrapText="1"/>
    </xf>
    <xf numFmtId="0" fontId="47" fillId="0" borderId="15" xfId="17" applyFont="1" applyBorder="1" applyAlignment="1" applyProtection="1">
      <alignment horizontal="left" vertical="center" wrapText="1"/>
    </xf>
    <xf numFmtId="0" fontId="47" fillId="0" borderId="1" xfId="17" applyFont="1" applyBorder="1" applyAlignment="1" applyProtection="1">
      <alignment horizontal="left" vertical="center" wrapText="1"/>
    </xf>
    <xf numFmtId="0" fontId="14" fillId="3" borderId="6" xfId="17" applyFont="1" applyFill="1" applyBorder="1" applyAlignment="1" applyProtection="1">
      <alignment horizontal="left" vertical="center" wrapText="1"/>
      <protection locked="0"/>
    </xf>
    <xf numFmtId="0" fontId="14" fillId="3" borderId="10" xfId="17" applyFont="1" applyFill="1" applyBorder="1" applyAlignment="1" applyProtection="1">
      <alignment horizontal="left" vertical="center" wrapText="1"/>
      <protection locked="0"/>
    </xf>
    <xf numFmtId="0" fontId="27" fillId="0" borderId="18" xfId="17" applyFont="1" applyBorder="1" applyAlignment="1" applyProtection="1">
      <alignment horizontal="left" vertical="center" wrapText="1"/>
    </xf>
    <xf numFmtId="0" fontId="27" fillId="0" borderId="0" xfId="17" applyFont="1" applyBorder="1" applyAlignment="1" applyProtection="1">
      <alignment horizontal="left" vertical="center" wrapText="1"/>
    </xf>
    <xf numFmtId="0" fontId="27" fillId="0" borderId="38" xfId="17" applyFont="1" applyBorder="1" applyAlignment="1" applyProtection="1">
      <alignment horizontal="left" vertical="center" wrapText="1"/>
    </xf>
    <xf numFmtId="0" fontId="4" fillId="0" borderId="18" xfId="0" applyFont="1" applyBorder="1" applyAlignment="1" applyProtection="1">
      <alignment vertical="center" wrapText="1"/>
    </xf>
    <xf numFmtId="0" fontId="27" fillId="0" borderId="16" xfId="17" applyFont="1" applyBorder="1" applyAlignment="1" applyProtection="1">
      <alignment horizontal="left" vertical="center" wrapText="1"/>
    </xf>
    <xf numFmtId="0" fontId="27" fillId="0" borderId="59" xfId="17" applyFont="1" applyBorder="1" applyAlignment="1" applyProtection="1">
      <alignment horizontal="left" vertical="center" wrapText="1"/>
    </xf>
    <xf numFmtId="0" fontId="27" fillId="0" borderId="60" xfId="17" applyFont="1" applyBorder="1" applyAlignment="1" applyProtection="1">
      <alignment horizontal="left" vertical="center" wrapText="1"/>
    </xf>
    <xf numFmtId="0" fontId="47" fillId="0" borderId="3" xfId="17" applyFont="1" applyBorder="1" applyAlignment="1" applyProtection="1">
      <alignment horizontal="left" vertical="center" wrapText="1"/>
    </xf>
    <xf numFmtId="0" fontId="47" fillId="0" borderId="6" xfId="17" applyFont="1" applyBorder="1" applyAlignment="1" applyProtection="1">
      <alignment horizontal="left" vertical="center" wrapText="1"/>
    </xf>
    <xf numFmtId="0" fontId="4" fillId="0" borderId="18" xfId="17" applyFont="1" applyBorder="1" applyAlignment="1" applyProtection="1">
      <alignment horizontal="left" vertical="center" wrapText="1"/>
    </xf>
    <xf numFmtId="0" fontId="4" fillId="0" borderId="0" xfId="17" applyFont="1" applyBorder="1" applyAlignment="1" applyProtection="1">
      <alignment horizontal="left" vertical="center" wrapText="1"/>
    </xf>
    <xf numFmtId="0" fontId="4" fillId="0" borderId="38" xfId="17" applyFont="1" applyBorder="1" applyAlignment="1" applyProtection="1">
      <alignment horizontal="left" vertical="center" wrapText="1"/>
    </xf>
    <xf numFmtId="0" fontId="27" fillId="0" borderId="20" xfId="17" applyFont="1" applyBorder="1" applyAlignment="1" applyProtection="1">
      <alignment horizontal="left" vertical="center" wrapText="1"/>
    </xf>
    <xf numFmtId="0" fontId="27" fillId="0" borderId="56" xfId="17" applyFont="1" applyBorder="1" applyAlignment="1" applyProtection="1">
      <alignment horizontal="left" vertical="center" wrapText="1"/>
    </xf>
    <xf numFmtId="0" fontId="27" fillId="0" borderId="48" xfId="17" applyFont="1" applyBorder="1" applyAlignment="1" applyProtection="1">
      <alignment horizontal="left" vertical="center" wrapText="1"/>
    </xf>
    <xf numFmtId="0" fontId="14" fillId="3" borderId="37" xfId="17" applyFont="1" applyFill="1" applyBorder="1" applyAlignment="1" applyProtection="1">
      <alignment horizontal="left" vertical="center" wrapText="1"/>
      <protection locked="0"/>
    </xf>
    <xf numFmtId="0" fontId="14" fillId="3" borderId="42" xfId="17" applyFont="1" applyFill="1" applyBorder="1" applyAlignment="1" applyProtection="1">
      <alignment horizontal="left" vertical="center" wrapText="1"/>
      <protection locked="0"/>
    </xf>
    <xf numFmtId="0" fontId="11" fillId="2" borderId="26" xfId="0" applyFont="1" applyFill="1" applyBorder="1" applyAlignment="1" applyProtection="1">
      <alignment horizontal="center" vertical="center" wrapText="1"/>
    </xf>
    <xf numFmtId="0" fontId="11" fillId="2" borderId="1" xfId="0" applyFont="1" applyFill="1" applyBorder="1" applyAlignment="1" applyProtection="1">
      <alignment horizontal="center" vertical="center" wrapText="1"/>
    </xf>
    <xf numFmtId="0" fontId="11" fillId="2" borderId="25" xfId="0" applyFont="1" applyFill="1" applyBorder="1" applyAlignment="1" applyProtection="1">
      <alignment horizontal="left" vertical="center" wrapText="1"/>
    </xf>
    <xf numFmtId="0" fontId="11" fillId="2" borderId="37" xfId="0" applyFont="1" applyFill="1" applyBorder="1" applyAlignment="1" applyProtection="1">
      <alignment horizontal="left" vertical="center" wrapText="1"/>
    </xf>
    <xf numFmtId="0" fontId="11" fillId="2" borderId="3" xfId="0" applyFont="1" applyFill="1" applyBorder="1" applyAlignment="1" applyProtection="1">
      <alignment horizontal="left" vertical="center" wrapText="1"/>
    </xf>
    <xf numFmtId="0" fontId="11" fillId="2" borderId="6" xfId="0" applyFont="1" applyFill="1" applyBorder="1" applyAlignment="1" applyProtection="1">
      <alignment horizontal="left" vertical="center" wrapText="1"/>
    </xf>
    <xf numFmtId="0" fontId="47" fillId="0" borderId="20" xfId="0" applyFont="1" applyBorder="1" applyAlignment="1" applyProtection="1">
      <alignment horizontal="left" vertical="center" wrapText="1"/>
    </xf>
    <xf numFmtId="0" fontId="47" fillId="0" borderId="56" xfId="0" applyFont="1" applyBorder="1" applyAlignment="1" applyProtection="1">
      <alignment horizontal="left" vertical="center" wrapText="1"/>
    </xf>
    <xf numFmtId="0" fontId="47" fillId="0" borderId="48" xfId="0" applyFont="1" applyBorder="1" applyAlignment="1" applyProtection="1">
      <alignment horizontal="left" vertical="center" wrapText="1"/>
    </xf>
    <xf numFmtId="0" fontId="47" fillId="0" borderId="18" xfId="0" applyFont="1" applyBorder="1" applyAlignment="1" applyProtection="1">
      <alignment horizontal="left" vertical="center" wrapText="1"/>
    </xf>
    <xf numFmtId="0" fontId="47" fillId="0" borderId="0" xfId="0" applyFont="1" applyBorder="1" applyAlignment="1" applyProtection="1">
      <alignment horizontal="left" vertical="center" wrapText="1"/>
    </xf>
    <xf numFmtId="0" fontId="47" fillId="0" borderId="38" xfId="0" applyFont="1" applyBorder="1" applyAlignment="1" applyProtection="1">
      <alignment horizontal="left" vertical="center" wrapText="1"/>
    </xf>
    <xf numFmtId="0" fontId="4" fillId="0" borderId="19" xfId="0" applyFont="1" applyFill="1" applyBorder="1" applyAlignment="1">
      <alignment vertical="center" wrapText="1"/>
    </xf>
    <xf numFmtId="0" fontId="4" fillId="0" borderId="31" xfId="0" applyFont="1" applyFill="1" applyBorder="1" applyAlignment="1">
      <alignment vertical="center" wrapText="1"/>
    </xf>
    <xf numFmtId="0" fontId="4" fillId="0" borderId="19" xfId="0" applyFont="1" applyFill="1" applyBorder="1" applyAlignment="1">
      <alignment horizontal="left" vertical="center" wrapText="1"/>
    </xf>
    <xf numFmtId="0" fontId="4" fillId="0" borderId="31" xfId="0" applyFont="1" applyFill="1" applyBorder="1" applyAlignment="1">
      <alignment horizontal="left" vertical="center" wrapText="1"/>
    </xf>
    <xf numFmtId="0" fontId="4" fillId="0" borderId="13" xfId="0" applyFont="1" applyFill="1" applyBorder="1" applyAlignment="1">
      <alignment vertical="center" wrapText="1"/>
    </xf>
    <xf numFmtId="0" fontId="4" fillId="0" borderId="14" xfId="0" applyFont="1" applyFill="1" applyBorder="1" applyAlignment="1">
      <alignment vertical="center" wrapText="1"/>
    </xf>
    <xf numFmtId="0" fontId="4" fillId="0" borderId="4" xfId="0" applyFont="1" applyFill="1" applyBorder="1" applyAlignment="1">
      <alignment vertical="center" wrapText="1"/>
    </xf>
    <xf numFmtId="0" fontId="4" fillId="0" borderId="32" xfId="0" applyFont="1" applyFill="1" applyBorder="1" applyAlignment="1">
      <alignment vertical="center" wrapText="1"/>
    </xf>
    <xf numFmtId="0" fontId="4" fillId="0" borderId="2" xfId="0" applyFont="1" applyFill="1" applyBorder="1" applyAlignment="1">
      <alignment vertical="center" wrapText="1"/>
    </xf>
    <xf numFmtId="0" fontId="47" fillId="0" borderId="37" xfId="0" applyFont="1" applyBorder="1" applyAlignment="1" applyProtection="1">
      <alignment vertical="center"/>
    </xf>
    <xf numFmtId="0" fontId="47" fillId="0" borderId="42" xfId="0" applyFont="1" applyBorder="1" applyAlignment="1" applyProtection="1">
      <alignment vertical="center"/>
    </xf>
    <xf numFmtId="0" fontId="5" fillId="0" borderId="3" xfId="3" applyFill="1" applyBorder="1" applyAlignment="1" applyProtection="1">
      <alignment vertical="center" wrapText="1"/>
    </xf>
    <xf numFmtId="0" fontId="5" fillId="0" borderId="6" xfId="3" applyFill="1" applyBorder="1" applyAlignment="1" applyProtection="1">
      <alignment vertical="center" wrapText="1"/>
    </xf>
    <xf numFmtId="0" fontId="5" fillId="0" borderId="10" xfId="3" applyFill="1" applyBorder="1" applyAlignment="1" applyProtection="1">
      <alignment vertical="center" wrapText="1"/>
    </xf>
    <xf numFmtId="0" fontId="11" fillId="7" borderId="37" xfId="0" applyFont="1" applyFill="1" applyBorder="1" applyAlignment="1" applyProtection="1">
      <alignment horizontal="center" vertical="center"/>
    </xf>
    <xf numFmtId="0" fontId="11" fillId="7" borderId="42" xfId="0" applyFont="1" applyFill="1" applyBorder="1" applyAlignment="1" applyProtection="1">
      <alignment horizontal="center" vertical="center"/>
    </xf>
    <xf numFmtId="49" fontId="11" fillId="0" borderId="30" xfId="0" applyNumberFormat="1" applyFont="1" applyBorder="1" applyAlignment="1" applyProtection="1">
      <alignment horizontal="left" vertical="center" wrapText="1" indent="2"/>
    </xf>
    <xf numFmtId="49" fontId="11" fillId="0" borderId="24" xfId="0" applyNumberFormat="1" applyFont="1" applyBorder="1" applyAlignment="1" applyProtection="1">
      <alignment horizontal="left" vertical="center" wrapText="1" indent="2"/>
    </xf>
    <xf numFmtId="49" fontId="5" fillId="0" borderId="28" xfId="3" applyNumberFormat="1" applyBorder="1" applyAlignment="1" applyProtection="1">
      <alignment vertical="center" wrapText="1"/>
    </xf>
    <xf numFmtId="49" fontId="5" fillId="0" borderId="47" xfId="3" applyNumberFormat="1" applyBorder="1" applyAlignment="1" applyProtection="1">
      <alignment vertical="center" wrapText="1"/>
    </xf>
    <xf numFmtId="49" fontId="5" fillId="0" borderId="29" xfId="3" applyNumberFormat="1" applyBorder="1" applyAlignment="1" applyProtection="1">
      <alignment vertical="center" wrapText="1"/>
    </xf>
    <xf numFmtId="49" fontId="5" fillId="0" borderId="23" xfId="3" applyNumberFormat="1" applyBorder="1" applyAlignment="1" applyProtection="1">
      <alignment vertical="center" wrapText="1"/>
    </xf>
    <xf numFmtId="49" fontId="11" fillId="0" borderId="29" xfId="0" applyNumberFormat="1" applyFont="1" applyBorder="1" applyAlignment="1" applyProtection="1">
      <alignment horizontal="left" vertical="center" wrapText="1" indent="4"/>
    </xf>
    <xf numFmtId="49" fontId="11" fillId="0" borderId="23" xfId="0" applyNumberFormat="1" applyFont="1" applyBorder="1" applyAlignment="1" applyProtection="1">
      <alignment horizontal="left" vertical="center" wrapText="1" indent="4"/>
    </xf>
    <xf numFmtId="0" fontId="14" fillId="0" borderId="21" xfId="0" applyFont="1" applyFill="1" applyBorder="1" applyAlignment="1" applyProtection="1">
      <alignment horizontal="left" vertical="center" wrapText="1"/>
      <protection locked="0"/>
    </xf>
    <xf numFmtId="0" fontId="14" fillId="0" borderId="50" xfId="0" applyFont="1" applyFill="1" applyBorder="1" applyAlignment="1" applyProtection="1">
      <alignment horizontal="left" vertical="center" wrapText="1"/>
      <protection locked="0"/>
    </xf>
    <xf numFmtId="0" fontId="14" fillId="0" borderId="21" xfId="0" applyFont="1" applyBorder="1" applyAlignment="1" applyProtection="1">
      <alignment horizontal="left" vertical="center" wrapText="1"/>
      <protection locked="0"/>
    </xf>
    <xf numFmtId="49" fontId="5" fillId="0" borderId="29" xfId="3" applyNumberFormat="1" applyFill="1" applyBorder="1" applyAlignment="1" applyProtection="1">
      <alignment horizontal="left" vertical="center" wrapText="1" indent="2"/>
    </xf>
    <xf numFmtId="49" fontId="5" fillId="0" borderId="23" xfId="3" applyNumberFormat="1" applyFill="1" applyBorder="1" applyAlignment="1" applyProtection="1">
      <alignment horizontal="left" vertical="center" wrapText="1" indent="2"/>
    </xf>
    <xf numFmtId="49" fontId="5" fillId="0" borderId="51" xfId="3" applyNumberFormat="1" applyBorder="1" applyAlignment="1" applyProtection="1">
      <alignment horizontal="left" vertical="center" wrapText="1" indent="4"/>
    </xf>
    <xf numFmtId="49" fontId="5" fillId="0" borderId="22" xfId="3" applyNumberFormat="1" applyBorder="1" applyAlignment="1" applyProtection="1">
      <alignment horizontal="left" vertical="center" wrapText="1" indent="4"/>
    </xf>
    <xf numFmtId="0" fontId="4" fillId="0" borderId="51" xfId="0" applyFont="1" applyBorder="1" applyAlignment="1">
      <alignment horizontal="left" wrapText="1" indent="4"/>
    </xf>
    <xf numFmtId="0" fontId="4" fillId="0" borderId="22" xfId="0" applyFont="1" applyBorder="1" applyAlignment="1">
      <alignment horizontal="left" wrapText="1" indent="4"/>
    </xf>
    <xf numFmtId="49" fontId="5" fillId="0" borderId="29" xfId="3" applyNumberFormat="1" applyBorder="1" applyAlignment="1" applyProtection="1">
      <alignment horizontal="left" vertical="center" wrapText="1" indent="2"/>
    </xf>
    <xf numFmtId="49" fontId="5" fillId="0" borderId="23" xfId="3" applyNumberFormat="1" applyBorder="1" applyAlignment="1" applyProtection="1">
      <alignment horizontal="left" vertical="center" wrapText="1" indent="2"/>
    </xf>
    <xf numFmtId="49" fontId="11" fillId="0" borderId="29" xfId="0" applyNumberFormat="1" applyFont="1" applyBorder="1" applyAlignment="1" applyProtection="1">
      <alignment vertical="center" wrapText="1"/>
    </xf>
    <xf numFmtId="49" fontId="11" fillId="0" borderId="23" xfId="0" applyNumberFormat="1" applyFont="1" applyBorder="1" applyAlignment="1" applyProtection="1">
      <alignment vertical="center" wrapText="1"/>
    </xf>
    <xf numFmtId="0" fontId="0" fillId="0" borderId="29" xfId="0" applyBorder="1" applyAlignment="1">
      <alignment horizontal="left" indent="4"/>
    </xf>
    <xf numFmtId="0" fontId="0" fillId="0" borderId="23" xfId="0" applyBorder="1" applyAlignment="1">
      <alignment horizontal="left" indent="4"/>
    </xf>
    <xf numFmtId="0" fontId="47" fillId="0" borderId="18" xfId="0" applyFont="1" applyBorder="1" applyAlignment="1" applyProtection="1">
      <alignment horizontal="left" vertical="center" wrapText="1" indent="2"/>
    </xf>
    <xf numFmtId="0" fontId="47" fillId="0" borderId="0" xfId="0" applyFont="1" applyBorder="1" applyAlignment="1" applyProtection="1">
      <alignment horizontal="left" vertical="center" wrapText="1" indent="2"/>
    </xf>
    <xf numFmtId="0" fontId="4" fillId="7" borderId="40" xfId="0" applyFont="1" applyFill="1" applyBorder="1" applyAlignment="1" applyProtection="1">
      <alignment horizontal="center" vertical="center"/>
    </xf>
    <xf numFmtId="0" fontId="4" fillId="7" borderId="46" xfId="0" applyFont="1" applyFill="1" applyBorder="1" applyAlignment="1" applyProtection="1">
      <alignment horizontal="center" vertical="center"/>
    </xf>
    <xf numFmtId="0" fontId="11" fillId="0" borderId="64" xfId="0" applyFont="1" applyBorder="1" applyAlignment="1" applyProtection="1">
      <alignment vertical="center" wrapText="1"/>
    </xf>
    <xf numFmtId="0" fontId="11" fillId="0" borderId="63" xfId="0" applyFont="1" applyBorder="1" applyAlignment="1" applyProtection="1">
      <alignment vertical="center" wrapText="1"/>
    </xf>
    <xf numFmtId="0" fontId="14" fillId="0" borderId="41" xfId="0" applyFont="1" applyBorder="1" applyAlignment="1" applyProtection="1">
      <alignment horizontal="left" vertical="center" wrapText="1"/>
      <protection locked="0"/>
    </xf>
    <xf numFmtId="0" fontId="14" fillId="0" borderId="64" xfId="0" applyFont="1" applyBorder="1" applyAlignment="1" applyProtection="1">
      <alignment horizontal="left" vertical="center" wrapText="1"/>
      <protection locked="0"/>
    </xf>
    <xf numFmtId="0" fontId="14" fillId="0" borderId="62" xfId="0" applyFont="1" applyBorder="1" applyAlignment="1" applyProtection="1">
      <alignment horizontal="left" vertical="center" wrapText="1"/>
      <protection locked="0"/>
    </xf>
    <xf numFmtId="0" fontId="5" fillId="3" borderId="25" xfId="3" applyFill="1" applyBorder="1" applyAlignment="1" applyProtection="1">
      <alignment horizontal="left" vertical="center" wrapText="1"/>
    </xf>
    <xf numFmtId="0" fontId="5" fillId="3" borderId="15" xfId="3" applyFill="1" applyBorder="1" applyAlignment="1" applyProtection="1">
      <alignment horizontal="left" vertical="center" wrapText="1"/>
    </xf>
    <xf numFmtId="0" fontId="5" fillId="3" borderId="3" xfId="3" applyFill="1" applyBorder="1" applyAlignment="1" applyProtection="1">
      <alignment horizontal="left" vertical="center" wrapText="1"/>
    </xf>
    <xf numFmtId="0" fontId="47" fillId="0" borderId="28" xfId="0" applyFont="1" applyBorder="1" applyAlignment="1" applyProtection="1">
      <alignment vertical="center" wrapText="1"/>
    </xf>
    <xf numFmtId="0" fontId="5" fillId="0" borderId="43" xfId="3" applyBorder="1" applyAlignment="1" applyProtection="1">
      <alignment vertical="center" wrapText="1"/>
    </xf>
    <xf numFmtId="0" fontId="5" fillId="2" borderId="49" xfId="3" applyFill="1" applyBorder="1" applyAlignment="1" applyProtection="1">
      <alignment horizontal="center" vertical="center" wrapText="1"/>
    </xf>
    <xf numFmtId="0" fontId="5" fillId="2" borderId="45" xfId="3" applyFill="1" applyBorder="1" applyAlignment="1" applyProtection="1">
      <alignment horizontal="center" vertical="center" wrapText="1"/>
    </xf>
    <xf numFmtId="0" fontId="4" fillId="7" borderId="43" xfId="0" applyFont="1" applyFill="1" applyBorder="1" applyAlignment="1" applyProtection="1">
      <alignment horizontal="center" vertical="center" wrapText="1"/>
    </xf>
    <xf numFmtId="0" fontId="4" fillId="7" borderId="35" xfId="0" applyFont="1" applyFill="1" applyBorder="1" applyAlignment="1" applyProtection="1">
      <alignment horizontal="center" vertical="center" wrapText="1"/>
    </xf>
    <xf numFmtId="0" fontId="0" fillId="7" borderId="17" xfId="0" applyFont="1" applyFill="1" applyBorder="1" applyAlignment="1" applyProtection="1">
      <alignment horizontal="center" vertical="center" wrapText="1"/>
    </xf>
    <xf numFmtId="0" fontId="0" fillId="7" borderId="21" xfId="0" applyFont="1" applyFill="1" applyBorder="1" applyAlignment="1" applyProtection="1">
      <alignment horizontal="center" vertical="center" wrapText="1"/>
    </xf>
    <xf numFmtId="0" fontId="7" fillId="0" borderId="2" xfId="26" applyFont="1" applyBorder="1" applyAlignment="1" applyProtection="1">
      <alignment horizontal="left" vertical="center" wrapText="1"/>
    </xf>
    <xf numFmtId="0" fontId="7" fillId="0" borderId="15" xfId="26" applyFont="1" applyBorder="1" applyAlignment="1" applyProtection="1">
      <alignment horizontal="left" vertical="center" wrapText="1"/>
    </xf>
    <xf numFmtId="0" fontId="7" fillId="0" borderId="5" xfId="26" applyFont="1" applyBorder="1" applyAlignment="1" applyProtection="1">
      <alignment horizontal="center" vertical="center" wrapText="1"/>
    </xf>
    <xf numFmtId="0" fontId="7" fillId="0" borderId="1" xfId="26" applyFont="1" applyBorder="1" applyAlignment="1" applyProtection="1">
      <alignment horizontal="center" vertical="center" wrapText="1"/>
    </xf>
    <xf numFmtId="0" fontId="7" fillId="0" borderId="4" xfId="26" applyFont="1" applyBorder="1" applyAlignment="1">
      <alignment horizontal="left" vertical="center" wrapText="1"/>
    </xf>
    <xf numFmtId="0" fontId="7" fillId="0" borderId="32" xfId="26" applyFont="1" applyBorder="1" applyAlignment="1">
      <alignment horizontal="left" vertical="center" wrapText="1"/>
    </xf>
    <xf numFmtId="0" fontId="4" fillId="0" borderId="32" xfId="26" applyBorder="1" applyAlignment="1">
      <alignment horizontal="left" vertical="center" wrapText="1"/>
    </xf>
    <xf numFmtId="0" fontId="4" fillId="0" borderId="2" xfId="26" applyBorder="1" applyAlignment="1">
      <alignment horizontal="left" vertical="center" wrapText="1"/>
    </xf>
    <xf numFmtId="0" fontId="7" fillId="0" borderId="13" xfId="26" applyFont="1" applyBorder="1" applyAlignment="1">
      <alignment horizontal="center" vertical="center" wrapText="1"/>
    </xf>
    <xf numFmtId="0" fontId="7" fillId="0" borderId="19" xfId="26" applyFont="1" applyBorder="1" applyAlignment="1">
      <alignment horizontal="center" vertical="center" wrapText="1"/>
    </xf>
    <xf numFmtId="0" fontId="7" fillId="0" borderId="5" xfId="26" applyFont="1" applyBorder="1" applyAlignment="1">
      <alignment horizontal="center" vertical="center" wrapText="1"/>
    </xf>
    <xf numFmtId="0" fontId="7" fillId="0" borderId="3" xfId="26" applyFont="1" applyBorder="1" applyAlignment="1" applyProtection="1">
      <alignment horizontal="left" vertical="center" wrapText="1"/>
    </xf>
    <xf numFmtId="0" fontId="7" fillId="0" borderId="6" xfId="26" applyFont="1" applyBorder="1" applyAlignment="1" applyProtection="1">
      <alignment horizontal="center" vertical="center" wrapText="1"/>
    </xf>
    <xf numFmtId="0" fontId="7" fillId="0" borderId="13" xfId="26" applyFont="1" applyBorder="1" applyAlignment="1" applyProtection="1">
      <alignment horizontal="center" vertical="center" wrapText="1"/>
    </xf>
    <xf numFmtId="0" fontId="7" fillId="0" borderId="19" xfId="26" applyFont="1" applyBorder="1" applyAlignment="1" applyProtection="1">
      <alignment horizontal="center" vertical="center" wrapText="1"/>
    </xf>
    <xf numFmtId="0" fontId="7" fillId="0" borderId="4" xfId="26" applyFont="1" applyBorder="1" applyAlignment="1" applyProtection="1">
      <alignment horizontal="left" vertical="center" wrapText="1"/>
    </xf>
    <xf numFmtId="0" fontId="7" fillId="0" borderId="32" xfId="26" applyFont="1" applyBorder="1" applyAlignment="1" applyProtection="1">
      <alignment horizontal="left" vertical="center" wrapText="1"/>
    </xf>
    <xf numFmtId="49" fontId="7" fillId="0" borderId="15" xfId="26" applyNumberFormat="1" applyFont="1" applyBorder="1" applyAlignment="1">
      <alignment horizontal="center" vertical="center" wrapText="1"/>
    </xf>
    <xf numFmtId="0" fontId="7" fillId="0" borderId="1" xfId="26" applyFont="1" applyBorder="1" applyAlignment="1">
      <alignment horizontal="left" vertical="center" wrapText="1"/>
    </xf>
    <xf numFmtId="49" fontId="7" fillId="0" borderId="2" xfId="26" applyNumberFormat="1" applyFont="1" applyBorder="1" applyAlignment="1">
      <alignment horizontal="center" vertical="center" wrapText="1"/>
    </xf>
    <xf numFmtId="0" fontId="7" fillId="0" borderId="5" xfId="26" applyFont="1" applyBorder="1" applyAlignment="1">
      <alignment horizontal="left" vertical="center" wrapText="1"/>
    </xf>
    <xf numFmtId="0" fontId="7" fillId="0" borderId="17" xfId="26" applyFont="1" applyBorder="1" applyAlignment="1">
      <alignment horizontal="center" vertical="center" wrapText="1"/>
    </xf>
    <xf numFmtId="49" fontId="7" fillId="0" borderId="4" xfId="26" applyNumberFormat="1" applyFont="1" applyBorder="1" applyAlignment="1">
      <alignment horizontal="center" vertical="center" wrapText="1"/>
    </xf>
    <xf numFmtId="49" fontId="7" fillId="0" borderId="32" xfId="26" applyNumberFormat="1" applyFont="1" applyBorder="1" applyAlignment="1">
      <alignment horizontal="center" vertical="center" wrapText="1"/>
    </xf>
    <xf numFmtId="49" fontId="4" fillId="0" borderId="32" xfId="26" applyNumberFormat="1" applyBorder="1" applyAlignment="1">
      <alignment horizontal="center" vertical="center" wrapText="1"/>
    </xf>
    <xf numFmtId="49" fontId="4" fillId="0" borderId="2" xfId="26" applyNumberFormat="1" applyBorder="1" applyAlignment="1">
      <alignment horizontal="center" vertical="center" wrapText="1"/>
    </xf>
    <xf numFmtId="0" fontId="7" fillId="0" borderId="13" xfId="26" applyFont="1" applyBorder="1" applyAlignment="1">
      <alignment horizontal="left" vertical="center" wrapText="1"/>
    </xf>
    <xf numFmtId="0" fontId="7" fillId="0" borderId="19" xfId="26" applyFont="1" applyBorder="1" applyAlignment="1">
      <alignment horizontal="left" vertical="center" wrapText="1"/>
    </xf>
    <xf numFmtId="0" fontId="4" fillId="0" borderId="19" xfId="26" applyBorder="1" applyAlignment="1">
      <alignment horizontal="left" vertical="center" wrapText="1"/>
    </xf>
    <xf numFmtId="0" fontId="4" fillId="0" borderId="5" xfId="26" applyBorder="1" applyAlignment="1">
      <alignment horizontal="left" vertical="center" wrapText="1"/>
    </xf>
    <xf numFmtId="0" fontId="4" fillId="0" borderId="1" xfId="26" applyFont="1" applyBorder="1" applyAlignment="1">
      <alignment horizontal="left" vertical="center" wrapText="1"/>
    </xf>
    <xf numFmtId="0" fontId="7" fillId="0" borderId="1" xfId="26" applyFont="1" applyFill="1" applyBorder="1" applyAlignment="1">
      <alignment horizontal="left" vertical="center" wrapText="1"/>
    </xf>
    <xf numFmtId="0" fontId="4" fillId="0" borderId="5" xfId="26" applyFont="1" applyBorder="1" applyAlignment="1">
      <alignment horizontal="left" vertical="center" wrapText="1"/>
    </xf>
    <xf numFmtId="0" fontId="7" fillId="0" borderId="1" xfId="26" applyFont="1" applyBorder="1" applyAlignment="1">
      <alignment horizontal="center" vertical="center" wrapText="1"/>
    </xf>
    <xf numFmtId="49" fontId="7" fillId="0" borderId="3" xfId="26" applyNumberFormat="1" applyFont="1" applyBorder="1" applyAlignment="1">
      <alignment horizontal="center" vertical="center" wrapText="1"/>
    </xf>
    <xf numFmtId="0" fontId="4" fillId="0" borderId="6" xfId="26" applyFont="1" applyBorder="1" applyAlignment="1">
      <alignment horizontal="left" vertical="center" wrapText="1"/>
    </xf>
    <xf numFmtId="0" fontId="7" fillId="0" borderId="6" xfId="26" applyFont="1" applyBorder="1" applyAlignment="1">
      <alignment horizontal="center" vertical="center" wrapText="1"/>
    </xf>
    <xf numFmtId="0" fontId="7" fillId="0" borderId="2" xfId="26" applyFont="1" applyFill="1" applyBorder="1" applyAlignment="1">
      <alignment horizontal="left" vertical="center" wrapText="1"/>
    </xf>
    <xf numFmtId="0" fontId="7" fillId="0" borderId="15" xfId="26" applyFont="1" applyFill="1" applyBorder="1" applyAlignment="1">
      <alignment horizontal="left" vertical="center" wrapText="1"/>
    </xf>
    <xf numFmtId="0" fontId="7" fillId="0" borderId="5" xfId="26" applyFont="1" applyFill="1" applyBorder="1" applyAlignment="1">
      <alignment horizontal="center" vertical="center" wrapText="1"/>
    </xf>
    <xf numFmtId="0" fontId="7" fillId="0" borderId="1" xfId="26" applyFont="1" applyFill="1" applyBorder="1" applyAlignment="1">
      <alignment horizontal="center" vertical="center" wrapText="1"/>
    </xf>
    <xf numFmtId="0" fontId="7" fillId="0" borderId="15" xfId="26" applyFont="1" applyBorder="1" applyAlignment="1">
      <alignment horizontal="left" vertical="center" wrapText="1"/>
    </xf>
    <xf numFmtId="0" fontId="7" fillId="0" borderId="3" xfId="26" applyFont="1" applyFill="1" applyBorder="1" applyAlignment="1">
      <alignment horizontal="left" vertical="center" wrapText="1"/>
    </xf>
    <xf numFmtId="0" fontId="7" fillId="2" borderId="25" xfId="26" applyFont="1" applyFill="1" applyBorder="1" applyAlignment="1" applyProtection="1">
      <alignment horizontal="center" vertical="center"/>
    </xf>
    <xf numFmtId="0" fontId="7" fillId="2" borderId="15" xfId="26" applyFont="1" applyFill="1" applyBorder="1" applyAlignment="1" applyProtection="1">
      <alignment horizontal="center" vertical="center"/>
    </xf>
    <xf numFmtId="0" fontId="7" fillId="2" borderId="3" xfId="26" applyFont="1" applyFill="1" applyBorder="1" applyAlignment="1" applyProtection="1">
      <alignment horizontal="center" vertical="center"/>
    </xf>
    <xf numFmtId="0" fontId="7" fillId="2" borderId="49" xfId="26" applyFont="1" applyFill="1" applyBorder="1" applyAlignment="1" applyProtection="1">
      <alignment horizontal="center" vertical="center" wrapText="1"/>
    </xf>
    <xf numFmtId="0" fontId="7" fillId="2" borderId="44" xfId="26" applyFont="1" applyFill="1" applyBorder="1" applyAlignment="1" applyProtection="1">
      <alignment horizontal="center" vertical="center" wrapText="1"/>
    </xf>
    <xf numFmtId="0" fontId="7" fillId="2" borderId="47" xfId="26" applyFont="1" applyFill="1" applyBorder="1" applyAlignment="1" applyProtection="1">
      <alignment horizontal="center" vertical="center" wrapText="1"/>
    </xf>
    <xf numFmtId="0" fontId="7" fillId="2" borderId="45" xfId="26" applyFont="1" applyFill="1" applyBorder="1" applyAlignment="1" applyProtection="1">
      <alignment horizontal="center" vertical="center" wrapText="1"/>
    </xf>
    <xf numFmtId="0" fontId="7" fillId="2" borderId="1" xfId="26" applyFont="1" applyFill="1" applyBorder="1" applyAlignment="1" applyProtection="1">
      <alignment horizontal="center" vertical="center" wrapText="1"/>
    </xf>
    <xf numFmtId="0" fontId="7" fillId="2" borderId="12" xfId="26" applyFont="1" applyFill="1" applyBorder="1" applyAlignment="1" applyProtection="1">
      <alignment horizontal="center" vertical="center" wrapText="1"/>
    </xf>
    <xf numFmtId="0" fontId="7" fillId="2" borderId="40" xfId="26" applyFont="1" applyFill="1" applyBorder="1" applyAlignment="1" applyProtection="1">
      <alignment horizontal="center" vertical="center" wrapText="1"/>
    </xf>
    <xf numFmtId="0" fontId="7" fillId="2" borderId="63" xfId="26" applyFont="1" applyFill="1" applyBorder="1" applyAlignment="1" applyProtection="1">
      <alignment horizontal="center" vertical="center" wrapText="1"/>
    </xf>
    <xf numFmtId="0" fontId="7" fillId="2" borderId="24" xfId="26" applyFont="1" applyFill="1" applyBorder="1" applyAlignment="1" applyProtection="1">
      <alignment horizontal="center" vertical="center" wrapText="1"/>
    </xf>
    <xf numFmtId="0" fontId="4" fillId="2" borderId="66" xfId="26" applyFont="1" applyFill="1" applyBorder="1" applyAlignment="1" applyProtection="1">
      <alignment horizontal="center" vertical="center"/>
    </xf>
    <xf numFmtId="0" fontId="4" fillId="2" borderId="59" xfId="26" applyFont="1" applyFill="1" applyBorder="1" applyAlignment="1" applyProtection="1">
      <alignment horizontal="center" vertical="center"/>
    </xf>
    <xf numFmtId="0" fontId="4" fillId="2" borderId="67" xfId="26" applyFont="1" applyFill="1" applyBorder="1" applyAlignment="1" applyProtection="1">
      <alignment horizontal="center" vertical="center"/>
    </xf>
    <xf numFmtId="0" fontId="4" fillId="2" borderId="41" xfId="26" applyFont="1" applyFill="1" applyBorder="1" applyAlignment="1" applyProtection="1">
      <alignment horizontal="center" vertical="center"/>
    </xf>
    <xf numFmtId="0" fontId="4" fillId="2" borderId="64" xfId="26" applyFont="1" applyFill="1" applyBorder="1" applyAlignment="1" applyProtection="1">
      <alignment horizontal="center" vertical="center"/>
    </xf>
    <xf numFmtId="0" fontId="4" fillId="2" borderId="22" xfId="26" applyFont="1" applyFill="1" applyBorder="1" applyAlignment="1" applyProtection="1">
      <alignment horizontal="center" vertical="center"/>
    </xf>
    <xf numFmtId="0" fontId="4" fillId="2" borderId="49" xfId="26" applyFont="1" applyFill="1" applyBorder="1" applyAlignment="1" applyProtection="1">
      <alignment horizontal="center" vertical="center" wrapText="1"/>
    </xf>
    <xf numFmtId="0" fontId="4" fillId="2" borderId="44" xfId="26" applyFont="1" applyFill="1" applyBorder="1" applyAlignment="1" applyProtection="1">
      <alignment horizontal="center" vertical="center" wrapText="1"/>
    </xf>
    <xf numFmtId="0" fontId="4" fillId="2" borderId="47" xfId="26" applyFont="1" applyFill="1" applyBorder="1" applyAlignment="1" applyProtection="1">
      <alignment horizontal="center" vertical="center" wrapText="1"/>
    </xf>
    <xf numFmtId="0" fontId="4" fillId="2" borderId="45" xfId="26" applyFont="1" applyFill="1" applyBorder="1" applyAlignment="1" applyProtection="1">
      <alignment horizontal="center" vertical="center" wrapText="1"/>
    </xf>
    <xf numFmtId="0" fontId="4" fillId="2" borderId="39" xfId="26" applyFont="1" applyFill="1" applyBorder="1" applyAlignment="1" applyProtection="1">
      <alignment horizontal="center" vertical="center" wrapText="1"/>
    </xf>
    <xf numFmtId="0" fontId="4" fillId="2" borderId="65" xfId="26" applyFont="1" applyFill="1" applyBorder="1" applyAlignment="1" applyProtection="1">
      <alignment horizontal="center" vertical="center" wrapText="1"/>
    </xf>
    <xf numFmtId="0" fontId="4" fillId="2" borderId="23" xfId="26" applyFont="1" applyFill="1" applyBorder="1" applyAlignment="1" applyProtection="1">
      <alignment horizontal="center" vertical="center" wrapText="1"/>
    </xf>
    <xf numFmtId="0" fontId="4" fillId="2" borderId="61" xfId="26" applyFont="1" applyFill="1" applyBorder="1" applyAlignment="1" applyProtection="1">
      <alignment horizontal="center" vertical="center" wrapText="1"/>
    </xf>
    <xf numFmtId="0" fontId="4" fillId="2" borderId="40" xfId="26" applyFont="1" applyFill="1" applyBorder="1" applyAlignment="1" applyProtection="1">
      <alignment horizontal="center" vertical="center"/>
    </xf>
    <xf numFmtId="0" fontId="4" fillId="2" borderId="63" xfId="26" applyFont="1" applyFill="1" applyBorder="1" applyAlignment="1" applyProtection="1">
      <alignment horizontal="center" vertical="center"/>
    </xf>
    <xf numFmtId="0" fontId="4" fillId="2" borderId="24" xfId="26" applyFont="1" applyFill="1" applyBorder="1" applyAlignment="1" applyProtection="1">
      <alignment horizontal="center" vertical="center"/>
    </xf>
    <xf numFmtId="0" fontId="7" fillId="2" borderId="25" xfId="26" applyFont="1" applyFill="1" applyBorder="1" applyAlignment="1" applyProtection="1">
      <alignment horizontal="center" vertical="center" wrapText="1"/>
    </xf>
    <xf numFmtId="0" fontId="7" fillId="2" borderId="15" xfId="26" applyFont="1" applyFill="1" applyBorder="1" applyAlignment="1" applyProtection="1">
      <alignment horizontal="center" vertical="center" wrapText="1"/>
    </xf>
    <xf numFmtId="0" fontId="7" fillId="2" borderId="3" xfId="26" applyFont="1" applyFill="1" applyBorder="1" applyAlignment="1" applyProtection="1">
      <alignment horizontal="center" vertical="center" wrapText="1"/>
    </xf>
    <xf numFmtId="0" fontId="4" fillId="0" borderId="23" xfId="26" applyFont="1" applyBorder="1" applyAlignment="1">
      <alignment horizontal="center" vertical="center" wrapText="1"/>
    </xf>
    <xf numFmtId="0" fontId="4" fillId="2" borderId="1" xfId="26" applyFont="1" applyFill="1" applyBorder="1" applyAlignment="1" applyProtection="1">
      <alignment horizontal="center" vertical="center" wrapText="1"/>
    </xf>
    <xf numFmtId="0" fontId="4" fillId="0" borderId="1" xfId="26" applyFont="1" applyBorder="1" applyAlignment="1">
      <alignment horizontal="center" vertical="center" wrapText="1"/>
    </xf>
    <xf numFmtId="0" fontId="4" fillId="0" borderId="12" xfId="26" applyFont="1" applyBorder="1" applyAlignment="1">
      <alignment horizontal="center" vertical="center" wrapText="1"/>
    </xf>
    <xf numFmtId="0" fontId="4" fillId="2" borderId="40" xfId="26" applyFont="1" applyFill="1" applyBorder="1" applyAlignment="1" applyProtection="1">
      <alignment horizontal="center" vertical="center" wrapText="1"/>
    </xf>
    <xf numFmtId="0" fontId="4" fillId="2" borderId="63" xfId="26" applyFont="1" applyFill="1" applyBorder="1" applyAlignment="1" applyProtection="1">
      <alignment horizontal="center" vertical="center" wrapText="1"/>
    </xf>
    <xf numFmtId="0" fontId="4" fillId="2" borderId="24" xfId="26" applyFont="1" applyFill="1" applyBorder="1" applyAlignment="1" applyProtection="1">
      <alignment horizontal="center" vertical="center" wrapText="1"/>
    </xf>
    <xf numFmtId="49" fontId="2" fillId="0" borderId="5" xfId="16" applyNumberFormat="1" applyFont="1" applyBorder="1" applyAlignment="1" applyProtection="1">
      <alignment horizontal="left" vertical="center"/>
    </xf>
    <xf numFmtId="49" fontId="2" fillId="0" borderId="1" xfId="16" applyNumberFormat="1" applyFont="1" applyBorder="1" applyAlignment="1" applyProtection="1">
      <alignment horizontal="left" vertical="center"/>
    </xf>
    <xf numFmtId="49" fontId="2" fillId="0" borderId="1" xfId="16" applyNumberFormat="1" applyFont="1" applyBorder="1" applyAlignment="1" applyProtection="1">
      <alignment horizontal="left" vertical="center" wrapText="1"/>
    </xf>
    <xf numFmtId="0" fontId="47" fillId="0" borderId="52" xfId="0" applyFont="1" applyBorder="1" applyAlignment="1" applyProtection="1">
      <alignment horizontal="left" vertical="center"/>
    </xf>
    <xf numFmtId="0" fontId="47" fillId="0" borderId="53" xfId="0" applyFont="1" applyBorder="1" applyAlignment="1" applyProtection="1">
      <alignment horizontal="left" vertical="center"/>
    </xf>
    <xf numFmtId="0" fontId="47" fillId="0" borderId="70" xfId="0" applyFont="1" applyBorder="1" applyAlignment="1" applyProtection="1">
      <alignment horizontal="left" vertical="center"/>
    </xf>
    <xf numFmtId="49" fontId="4" fillId="9" borderId="52" xfId="16" applyNumberFormat="1" applyFont="1" applyFill="1" applyBorder="1" applyAlignment="1" applyProtection="1">
      <alignment horizontal="left" vertical="center"/>
    </xf>
    <xf numFmtId="49" fontId="4" fillId="9" borderId="53" xfId="16" applyNumberFormat="1" applyFont="1" applyFill="1" applyBorder="1" applyAlignment="1" applyProtection="1">
      <alignment horizontal="left" vertical="center"/>
    </xf>
    <xf numFmtId="0" fontId="47" fillId="0" borderId="39" xfId="0" applyFont="1" applyBorder="1" applyAlignment="1" applyProtection="1">
      <alignment horizontal="left" vertical="center"/>
    </xf>
    <xf numFmtId="0" fontId="47" fillId="0" borderId="65" xfId="0" applyFont="1" applyBorder="1" applyAlignment="1" applyProtection="1">
      <alignment horizontal="left" vertical="center"/>
    </xf>
    <xf numFmtId="0" fontId="47" fillId="0" borderId="23" xfId="0" applyFont="1" applyBorder="1" applyAlignment="1" applyProtection="1">
      <alignment horizontal="left" vertical="center"/>
    </xf>
    <xf numFmtId="49" fontId="4" fillId="9" borderId="1" xfId="16" applyNumberFormat="1" applyFont="1" applyFill="1" applyBorder="1" applyAlignment="1" applyProtection="1">
      <alignment horizontal="left" vertical="center" wrapText="1"/>
    </xf>
    <xf numFmtId="0" fontId="0" fillId="0" borderId="39" xfId="0" applyBorder="1" applyAlignment="1" applyProtection="1">
      <alignment horizontal="left" vertical="center"/>
    </xf>
    <xf numFmtId="0" fontId="0" fillId="0" borderId="65" xfId="0" applyBorder="1" applyAlignment="1" applyProtection="1">
      <alignment horizontal="left" vertical="center"/>
    </xf>
    <xf numFmtId="0" fontId="0" fillId="0" borderId="23" xfId="0" applyBorder="1" applyAlignment="1" applyProtection="1">
      <alignment horizontal="left" vertical="center"/>
    </xf>
    <xf numFmtId="49" fontId="4" fillId="9" borderId="5" xfId="16" applyNumberFormat="1" applyFont="1" applyFill="1" applyBorder="1" applyAlignment="1" applyProtection="1">
      <alignment horizontal="left" vertical="center"/>
    </xf>
    <xf numFmtId="49" fontId="4" fillId="9" borderId="1" xfId="16" applyNumberFormat="1" applyFont="1" applyFill="1" applyBorder="1" applyAlignment="1" applyProtection="1">
      <alignment vertical="center" wrapText="1"/>
    </xf>
    <xf numFmtId="49" fontId="4" fillId="9" borderId="41" xfId="16" applyNumberFormat="1" applyFont="1" applyFill="1" applyBorder="1" applyAlignment="1" applyProtection="1">
      <alignment horizontal="left" vertical="center"/>
    </xf>
    <xf numFmtId="49" fontId="4" fillId="9" borderId="64" xfId="16" applyNumberFormat="1" applyFont="1" applyFill="1" applyBorder="1" applyAlignment="1" applyProtection="1">
      <alignment horizontal="left" vertical="center"/>
    </xf>
    <xf numFmtId="49" fontId="4" fillId="9" borderId="22" xfId="16" applyNumberFormat="1" applyFont="1" applyFill="1" applyBorder="1" applyAlignment="1" applyProtection="1">
      <alignment horizontal="left" vertical="center"/>
    </xf>
    <xf numFmtId="0" fontId="4" fillId="0" borderId="41" xfId="0" applyFont="1" applyBorder="1" applyAlignment="1" applyProtection="1">
      <alignment horizontal="left" vertical="center"/>
    </xf>
    <xf numFmtId="0" fontId="4" fillId="0" borderId="64" xfId="0" applyFont="1" applyBorder="1" applyAlignment="1" applyProtection="1">
      <alignment horizontal="left" vertical="center"/>
    </xf>
    <xf numFmtId="0" fontId="4" fillId="0" borderId="22" xfId="0" applyFont="1" applyBorder="1" applyAlignment="1" applyProtection="1">
      <alignment horizontal="left" vertical="center"/>
    </xf>
    <xf numFmtId="49" fontId="4" fillId="9" borderId="1" xfId="16" applyNumberFormat="1" applyFont="1" applyFill="1" applyBorder="1" applyAlignment="1" applyProtection="1">
      <alignment horizontal="left" vertical="center"/>
    </xf>
    <xf numFmtId="49" fontId="4" fillId="9" borderId="70" xfId="16" applyNumberFormat="1" applyFont="1" applyFill="1" applyBorder="1" applyAlignment="1" applyProtection="1">
      <alignment horizontal="left" vertical="center"/>
    </xf>
    <xf numFmtId="49" fontId="4" fillId="9" borderId="34" xfId="16" applyNumberFormat="1" applyFont="1" applyFill="1" applyBorder="1" applyAlignment="1" applyProtection="1">
      <alignment horizontal="left" vertical="center"/>
    </xf>
    <xf numFmtId="49" fontId="4" fillId="9" borderId="0" xfId="16" applyNumberFormat="1" applyFont="1" applyFill="1" applyBorder="1" applyAlignment="1" applyProtection="1">
      <alignment horizontal="left" vertical="center"/>
    </xf>
    <xf numFmtId="49" fontId="4" fillId="9" borderId="33" xfId="16" applyNumberFormat="1" applyFont="1" applyFill="1" applyBorder="1" applyAlignment="1" applyProtection="1">
      <alignment horizontal="left" vertical="center"/>
    </xf>
    <xf numFmtId="49" fontId="4" fillId="9" borderId="52" xfId="24" applyNumberFormat="1" applyFont="1" applyFill="1" applyBorder="1" applyAlignment="1" applyProtection="1">
      <alignment horizontal="left" vertical="center" wrapText="1"/>
    </xf>
    <xf numFmtId="49" fontId="4" fillId="9" borderId="53" xfId="24" applyNumberFormat="1" applyFont="1" applyFill="1" applyBorder="1" applyAlignment="1" applyProtection="1">
      <alignment horizontal="left" vertical="center" wrapText="1"/>
    </xf>
    <xf numFmtId="49" fontId="4" fillId="9" borderId="70" xfId="24" applyNumberFormat="1" applyFont="1" applyFill="1" applyBorder="1" applyAlignment="1" applyProtection="1">
      <alignment horizontal="left" vertical="center" wrapText="1"/>
    </xf>
    <xf numFmtId="49" fontId="4" fillId="9" borderId="39" xfId="24" applyNumberFormat="1" applyFont="1" applyFill="1" applyBorder="1" applyAlignment="1" applyProtection="1">
      <alignment horizontal="left" vertical="center" wrapText="1"/>
    </xf>
    <xf numFmtId="49" fontId="4" fillId="9" borderId="65" xfId="24" applyNumberFormat="1" applyFont="1" applyFill="1" applyBorder="1" applyAlignment="1" applyProtection="1">
      <alignment horizontal="left" vertical="center" wrapText="1"/>
    </xf>
    <xf numFmtId="49" fontId="4" fillId="9" borderId="23" xfId="24" applyNumberFormat="1" applyFont="1" applyFill="1" applyBorder="1" applyAlignment="1" applyProtection="1">
      <alignment horizontal="left" vertical="center" wrapText="1"/>
    </xf>
    <xf numFmtId="49" fontId="4" fillId="9" borderId="41" xfId="24" applyNumberFormat="1" applyFont="1" applyFill="1" applyBorder="1" applyAlignment="1" applyProtection="1">
      <alignment horizontal="left" vertical="center" wrapText="1"/>
    </xf>
    <xf numFmtId="49" fontId="4" fillId="9" borderId="64" xfId="24" applyNumberFormat="1" applyFont="1" applyFill="1" applyBorder="1" applyAlignment="1" applyProtection="1">
      <alignment horizontal="left" vertical="center" wrapText="1"/>
    </xf>
    <xf numFmtId="49" fontId="4" fillId="9" borderId="22" xfId="24" applyNumberFormat="1" applyFont="1" applyFill="1" applyBorder="1" applyAlignment="1" applyProtection="1">
      <alignment horizontal="left" vertical="center" wrapText="1"/>
    </xf>
    <xf numFmtId="49" fontId="4" fillId="9" borderId="39" xfId="16" applyNumberFormat="1" applyFont="1" applyFill="1" applyBorder="1" applyAlignment="1" applyProtection="1">
      <alignment horizontal="left" vertical="center" wrapText="1"/>
    </xf>
    <xf numFmtId="49" fontId="4" fillId="9" borderId="65" xfId="16" applyNumberFormat="1" applyFont="1" applyFill="1" applyBorder="1" applyAlignment="1" applyProtection="1">
      <alignment horizontal="left" vertical="center" wrapText="1"/>
    </xf>
    <xf numFmtId="49" fontId="4" fillId="9" borderId="23" xfId="16" applyNumberFormat="1" applyFont="1" applyFill="1" applyBorder="1" applyAlignment="1" applyProtection="1">
      <alignment horizontal="left" vertical="center" wrapText="1"/>
    </xf>
    <xf numFmtId="49" fontId="4" fillId="9" borderId="52" xfId="16" applyNumberFormat="1" applyFont="1" applyFill="1" applyBorder="1" applyAlignment="1" applyProtection="1">
      <alignment horizontal="left" vertical="center" wrapText="1"/>
    </xf>
    <xf numFmtId="49" fontId="4" fillId="9" borderId="53" xfId="16" applyNumberFormat="1" applyFont="1" applyFill="1" applyBorder="1" applyAlignment="1" applyProtection="1">
      <alignment horizontal="left" vertical="center" wrapText="1"/>
    </xf>
    <xf numFmtId="49" fontId="4" fillId="9" borderId="70" xfId="16" applyNumberFormat="1" applyFont="1" applyFill="1" applyBorder="1" applyAlignment="1" applyProtection="1">
      <alignment horizontal="left" vertical="center" wrapText="1"/>
    </xf>
    <xf numFmtId="49" fontId="4" fillId="9" borderId="41" xfId="16" applyNumberFormat="1" applyFont="1" applyFill="1" applyBorder="1" applyAlignment="1" applyProtection="1">
      <alignment horizontal="left" vertical="center" wrapText="1"/>
    </xf>
    <xf numFmtId="49" fontId="4" fillId="9" borderId="64" xfId="16" applyNumberFormat="1" applyFont="1" applyFill="1" applyBorder="1" applyAlignment="1" applyProtection="1">
      <alignment horizontal="left" vertical="center" wrapText="1"/>
    </xf>
    <xf numFmtId="49" fontId="4" fillId="9" borderId="22" xfId="16" applyNumberFormat="1" applyFont="1" applyFill="1" applyBorder="1" applyAlignment="1" applyProtection="1">
      <alignment horizontal="left" vertical="center" wrapText="1"/>
    </xf>
    <xf numFmtId="49" fontId="4" fillId="0" borderId="1" xfId="7" applyNumberFormat="1" applyFont="1" applyFill="1" applyBorder="1" applyAlignment="1" applyProtection="1">
      <alignment horizontal="left" vertical="center" wrapText="1"/>
    </xf>
    <xf numFmtId="0" fontId="11" fillId="2" borderId="25" xfId="0" applyFont="1" applyFill="1" applyBorder="1" applyAlignment="1" applyProtection="1">
      <alignment horizontal="center" vertical="center"/>
    </xf>
    <xf numFmtId="0" fontId="11" fillId="2" borderId="3" xfId="0" applyFont="1" applyFill="1" applyBorder="1" applyAlignment="1" applyProtection="1">
      <alignment horizontal="center" vertical="center"/>
    </xf>
    <xf numFmtId="0" fontId="5" fillId="2" borderId="37" xfId="3" applyFill="1" applyBorder="1" applyAlignment="1" applyProtection="1">
      <alignment horizontal="center" vertical="center"/>
    </xf>
    <xf numFmtId="0" fontId="5" fillId="2" borderId="42" xfId="3" applyFill="1" applyBorder="1" applyAlignment="1" applyProtection="1">
      <alignment horizontal="center" vertical="center"/>
    </xf>
    <xf numFmtId="49" fontId="4" fillId="0" borderId="41" xfId="24" applyNumberFormat="1" applyFont="1" applyBorder="1" applyAlignment="1" applyProtection="1">
      <alignment vertical="center"/>
    </xf>
    <xf numFmtId="49" fontId="4" fillId="0" borderId="22" xfId="24" applyNumberFormat="1" applyFont="1" applyBorder="1" applyAlignment="1" applyProtection="1">
      <alignment vertical="center"/>
    </xf>
    <xf numFmtId="49" fontId="4" fillId="0" borderId="39" xfId="24" applyNumberFormat="1" applyFont="1" applyBorder="1" applyAlignment="1" applyProtection="1">
      <alignment vertical="center"/>
    </xf>
    <xf numFmtId="49" fontId="4" fillId="0" borderId="23" xfId="24" applyNumberFormat="1" applyFont="1" applyBorder="1" applyAlignment="1" applyProtection="1">
      <alignment vertical="center"/>
    </xf>
    <xf numFmtId="49" fontId="4" fillId="9" borderId="52" xfId="24" applyNumberFormat="1" applyFont="1" applyFill="1" applyBorder="1" applyAlignment="1" applyProtection="1">
      <alignment vertical="center"/>
    </xf>
    <xf numFmtId="49" fontId="4" fillId="9" borderId="70" xfId="24" applyNumberFormat="1" applyFont="1" applyFill="1" applyBorder="1" applyAlignment="1" applyProtection="1">
      <alignment vertical="center"/>
    </xf>
    <xf numFmtId="49" fontId="4" fillId="9" borderId="34" xfId="24" applyNumberFormat="1" applyFont="1" applyFill="1" applyBorder="1" applyAlignment="1" applyProtection="1">
      <alignment vertical="center"/>
    </xf>
    <xf numFmtId="49" fontId="4" fillId="9" borderId="33" xfId="24" applyNumberFormat="1" applyFont="1" applyFill="1" applyBorder="1" applyAlignment="1" applyProtection="1">
      <alignment vertical="center"/>
    </xf>
    <xf numFmtId="49" fontId="4" fillId="9" borderId="41" xfId="24" applyNumberFormat="1" applyFont="1" applyFill="1" applyBorder="1" applyAlignment="1" applyProtection="1">
      <alignment vertical="center"/>
    </xf>
    <xf numFmtId="49" fontId="4" fillId="9" borderId="22" xfId="24" applyNumberFormat="1" applyFont="1" applyFill="1" applyBorder="1" applyAlignment="1" applyProtection="1">
      <alignment vertical="center"/>
    </xf>
    <xf numFmtId="0" fontId="4" fillId="0" borderId="5" xfId="17" applyFont="1" applyBorder="1" applyAlignment="1" applyProtection="1">
      <alignment vertical="center"/>
    </xf>
    <xf numFmtId="49" fontId="4" fillId="9" borderId="1" xfId="14" applyNumberFormat="1" applyFont="1" applyFill="1" applyBorder="1" applyAlignment="1" applyProtection="1">
      <alignment vertical="center" wrapText="1"/>
    </xf>
    <xf numFmtId="49" fontId="4" fillId="9" borderId="39" xfId="16" applyNumberFormat="1" applyFont="1" applyFill="1" applyBorder="1" applyAlignment="1" applyProtection="1">
      <alignment horizontal="left" vertical="center"/>
    </xf>
    <xf numFmtId="49" fontId="4" fillId="9" borderId="65" xfId="16" applyNumberFormat="1" applyFont="1" applyFill="1" applyBorder="1" applyAlignment="1" applyProtection="1">
      <alignment horizontal="left" vertical="center"/>
    </xf>
    <xf numFmtId="49" fontId="4" fillId="9" borderId="23" xfId="16" applyNumberFormat="1" applyFont="1" applyFill="1" applyBorder="1" applyAlignment="1" applyProtection="1">
      <alignment horizontal="left" vertical="center"/>
    </xf>
    <xf numFmtId="0" fontId="4" fillId="0" borderId="39" xfId="0" applyFont="1" applyBorder="1" applyAlignment="1" applyProtection="1">
      <alignment horizontal="left" vertical="center"/>
    </xf>
    <xf numFmtId="0" fontId="4" fillId="0" borderId="65" xfId="0" applyFont="1" applyBorder="1" applyAlignment="1" applyProtection="1">
      <alignment horizontal="left" vertical="center"/>
    </xf>
    <xf numFmtId="49" fontId="4" fillId="9" borderId="34" xfId="16" applyNumberFormat="1" applyFont="1" applyFill="1" applyBorder="1" applyAlignment="1" applyProtection="1">
      <alignment horizontal="left" vertical="center" wrapText="1"/>
    </xf>
    <xf numFmtId="49" fontId="4" fillId="9" borderId="0" xfId="16" applyNumberFormat="1" applyFont="1" applyFill="1" applyBorder="1" applyAlignment="1" applyProtection="1">
      <alignment horizontal="left" vertical="center" wrapText="1"/>
    </xf>
    <xf numFmtId="0" fontId="4" fillId="0" borderId="1" xfId="7" applyFont="1" applyBorder="1" applyAlignment="1" applyProtection="1">
      <alignment horizontal="left" vertical="center" wrapText="1"/>
    </xf>
    <xf numFmtId="0" fontId="0" fillId="0" borderId="39" xfId="0" applyBorder="1" applyProtection="1"/>
    <xf numFmtId="0" fontId="0" fillId="0" borderId="65" xfId="0" applyBorder="1" applyProtection="1"/>
    <xf numFmtId="0" fontId="0" fillId="0" borderId="23" xfId="0" applyBorder="1" applyProtection="1"/>
    <xf numFmtId="0" fontId="4" fillId="0" borderId="52" xfId="0" applyFont="1" applyBorder="1" applyAlignment="1" applyProtection="1">
      <alignment horizontal="left" vertical="center"/>
    </xf>
    <xf numFmtId="0" fontId="4" fillId="0" borderId="53" xfId="0" applyFont="1" applyBorder="1" applyAlignment="1" applyProtection="1">
      <alignment horizontal="left" vertical="center"/>
    </xf>
    <xf numFmtId="0" fontId="4" fillId="0" borderId="70" xfId="0" applyFont="1" applyBorder="1" applyAlignment="1" applyProtection="1">
      <alignment horizontal="left" vertical="center"/>
    </xf>
    <xf numFmtId="49" fontId="4" fillId="0" borderId="65" xfId="24" applyNumberFormat="1" applyFont="1" applyBorder="1" applyAlignment="1" applyProtection="1">
      <alignment vertical="center"/>
    </xf>
    <xf numFmtId="0" fontId="0" fillId="0" borderId="52" xfId="0" applyBorder="1" applyAlignment="1" applyProtection="1">
      <alignment vertical="center"/>
    </xf>
    <xf numFmtId="0" fontId="0" fillId="0" borderId="53" xfId="0" applyBorder="1" applyAlignment="1" applyProtection="1">
      <alignment vertical="center"/>
    </xf>
    <xf numFmtId="0" fontId="0" fillId="0" borderId="70" xfId="0" applyBorder="1" applyAlignment="1" applyProtection="1">
      <alignment vertical="center"/>
    </xf>
    <xf numFmtId="0" fontId="0" fillId="0" borderId="41" xfId="0" applyBorder="1" applyAlignment="1" applyProtection="1">
      <alignment vertical="center"/>
    </xf>
    <xf numFmtId="0" fontId="0" fillId="0" borderId="64" xfId="0" applyBorder="1" applyAlignment="1" applyProtection="1">
      <alignment vertical="center"/>
    </xf>
    <xf numFmtId="0" fontId="0" fillId="0" borderId="22" xfId="0" applyBorder="1" applyAlignment="1" applyProtection="1">
      <alignment vertical="center"/>
    </xf>
    <xf numFmtId="0" fontId="1" fillId="0" borderId="1" xfId="0" applyFont="1" applyBorder="1" applyAlignment="1" applyProtection="1">
      <alignment vertical="center"/>
    </xf>
    <xf numFmtId="49" fontId="4" fillId="9" borderId="39" xfId="16" applyNumberFormat="1" applyFont="1" applyFill="1" applyBorder="1" applyAlignment="1" applyProtection="1">
      <alignment vertical="center"/>
    </xf>
    <xf numFmtId="49" fontId="4" fillId="9" borderId="65" xfId="16" applyNumberFormat="1" applyFont="1" applyFill="1" applyBorder="1" applyAlignment="1" applyProtection="1">
      <alignment vertical="center"/>
    </xf>
    <xf numFmtId="49" fontId="4" fillId="9" borderId="23" xfId="16" applyNumberFormat="1" applyFont="1" applyFill="1" applyBorder="1" applyAlignment="1" applyProtection="1">
      <alignment vertical="center"/>
    </xf>
    <xf numFmtId="49" fontId="4" fillId="0" borderId="1" xfId="7" applyNumberFormat="1" applyFont="1" applyBorder="1" applyAlignment="1" applyProtection="1">
      <alignment horizontal="left" vertical="center" wrapText="1"/>
    </xf>
    <xf numFmtId="49" fontId="4" fillId="9" borderId="39" xfId="24" applyNumberFormat="1" applyFont="1" applyFill="1" applyBorder="1" applyAlignment="1" applyProtection="1">
      <alignment horizontal="left" vertical="center"/>
    </xf>
    <xf numFmtId="49" fontId="4" fillId="9" borderId="65" xfId="24" applyNumberFormat="1" applyFont="1" applyFill="1" applyBorder="1" applyAlignment="1" applyProtection="1">
      <alignment horizontal="left" vertical="center"/>
    </xf>
    <xf numFmtId="49" fontId="4" fillId="9" borderId="23" xfId="24" applyNumberFormat="1" applyFont="1" applyFill="1" applyBorder="1" applyAlignment="1" applyProtection="1">
      <alignment horizontal="left" vertical="center"/>
    </xf>
    <xf numFmtId="0" fontId="0" fillId="0" borderId="39" xfId="0" applyBorder="1" applyAlignment="1" applyProtection="1"/>
    <xf numFmtId="0" fontId="0" fillId="0" borderId="65" xfId="0" applyBorder="1" applyAlignment="1" applyProtection="1"/>
    <xf numFmtId="0" fontId="0" fillId="0" borderId="23" xfId="0" applyBorder="1" applyAlignment="1" applyProtection="1"/>
    <xf numFmtId="0" fontId="1" fillId="0" borderId="52" xfId="0" applyFont="1" applyBorder="1" applyAlignment="1" applyProtection="1">
      <alignment vertical="center"/>
    </xf>
    <xf numFmtId="0" fontId="1" fillId="0" borderId="53" xfId="0" applyFont="1" applyBorder="1" applyAlignment="1" applyProtection="1">
      <alignment vertical="center"/>
    </xf>
    <xf numFmtId="0" fontId="1" fillId="0" borderId="70" xfId="0" applyFont="1" applyBorder="1" applyAlignment="1" applyProtection="1">
      <alignment vertical="center"/>
    </xf>
    <xf numFmtId="0" fontId="1" fillId="0" borderId="41" xfId="0" applyFont="1" applyBorder="1" applyAlignment="1" applyProtection="1">
      <alignment vertical="center"/>
    </xf>
    <xf numFmtId="0" fontId="1" fillId="0" borderId="64" xfId="0" applyFont="1" applyBorder="1" applyAlignment="1" applyProtection="1">
      <alignment vertical="center"/>
    </xf>
    <xf numFmtId="0" fontId="1" fillId="0" borderId="22" xfId="0" applyFont="1" applyBorder="1" applyAlignment="1" applyProtection="1">
      <alignment vertical="center"/>
    </xf>
    <xf numFmtId="0" fontId="11" fillId="0" borderId="15" xfId="0" applyFont="1" applyBorder="1" applyAlignment="1" applyProtection="1">
      <alignment vertical="center"/>
    </xf>
    <xf numFmtId="0" fontId="11" fillId="0" borderId="1" xfId="0" applyFont="1" applyBorder="1" applyAlignment="1" applyProtection="1">
      <alignment vertical="center"/>
    </xf>
    <xf numFmtId="0" fontId="11" fillId="0" borderId="3" xfId="0" applyFont="1" applyBorder="1" applyAlignment="1" applyProtection="1">
      <alignment vertical="center"/>
    </xf>
    <xf numFmtId="0" fontId="11" fillId="0" borderId="6" xfId="0" applyFont="1" applyBorder="1" applyAlignment="1" applyProtection="1">
      <alignment vertical="center"/>
    </xf>
    <xf numFmtId="0" fontId="11" fillId="2" borderId="4" xfId="0" applyFont="1" applyFill="1" applyBorder="1" applyAlignment="1" applyProtection="1">
      <alignment horizontal="center" vertical="center" wrapText="1"/>
    </xf>
    <xf numFmtId="0" fontId="11" fillId="2" borderId="15" xfId="0" applyFont="1" applyFill="1" applyBorder="1" applyAlignment="1" applyProtection="1">
      <alignment vertical="center" wrapText="1"/>
    </xf>
    <xf numFmtId="0" fontId="11" fillId="2" borderId="1" xfId="0" applyFont="1" applyFill="1" applyBorder="1" applyAlignment="1" applyProtection="1">
      <alignment vertical="center" wrapText="1"/>
    </xf>
    <xf numFmtId="0" fontId="11" fillId="2" borderId="12" xfId="0" applyFont="1" applyFill="1" applyBorder="1" applyAlignment="1" applyProtection="1">
      <alignment vertical="center" wrapText="1"/>
    </xf>
    <xf numFmtId="49" fontId="5" fillId="0" borderId="29" xfId="3" applyNumberFormat="1" applyBorder="1" applyAlignment="1" applyProtection="1">
      <alignment horizontal="left" vertical="center" wrapText="1" indent="4"/>
    </xf>
    <xf numFmtId="49" fontId="5" fillId="0" borderId="23" xfId="3" applyNumberFormat="1" applyBorder="1" applyAlignment="1" applyProtection="1">
      <alignment horizontal="left" vertical="center" wrapText="1" indent="4"/>
    </xf>
  </cellXfs>
  <cellStyles count="28">
    <cellStyle name="Čiarka 2" xfId="1"/>
    <cellStyle name="Comma" xfId="2" builtinId="3"/>
    <cellStyle name="Hyperlink" xfId="3" builtinId="8"/>
    <cellStyle name="Hyperlink 2" xfId="4"/>
    <cellStyle name="Hyperlink 3" xfId="5"/>
    <cellStyle name="Hyperlink 3 2" xfId="6"/>
    <cellStyle name="Normal" xfId="0" builtinId="0"/>
    <cellStyle name="Normal 2" xfId="7"/>
    <cellStyle name="Normal 2 2" xfId="8"/>
    <cellStyle name="Normal 2 2 2" xfId="9"/>
    <cellStyle name="Normal 2 2 2 2" xfId="26"/>
    <cellStyle name="Normal 2 3" xfId="10"/>
    <cellStyle name="Normal 2 3 2" xfId="11"/>
    <cellStyle name="Normal 2 4" xfId="12"/>
    <cellStyle name="Normal 3" xfId="13"/>
    <cellStyle name="Normal 4" xfId="14"/>
    <cellStyle name="Normal 5" xfId="15"/>
    <cellStyle name="Normal 6" xfId="16"/>
    <cellStyle name="Normal 6 2" xfId="24"/>
    <cellStyle name="Normal 7" xfId="17"/>
    <cellStyle name="Normal 8 2" xfId="25"/>
    <cellStyle name="Normálna 2" xfId="18"/>
    <cellStyle name="Percent 2" xfId="19"/>
    <cellStyle name="Percent 2 2" xfId="20"/>
    <cellStyle name="Percent 2 2 2" xfId="27"/>
    <cellStyle name="Percent 3" xfId="21"/>
    <cellStyle name="Percent 3 2" xfId="22"/>
    <cellStyle name="Percentá 2" xfId="23"/>
  </cellStyles>
  <dxfs count="129">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s>
  <tableStyles count="0" defaultTableStyle="TableStyleMedium9" defaultPivotStyle="PivotStyleLight16"/>
  <colors>
    <mruColors>
      <color rgb="FFF2F2F2"/>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46" Type="http://schemas.openxmlformats.org/officeDocument/2006/relationships/theme" Target="theme/theme1.xml"/><Relationship Id="rId47" Type="http://schemas.openxmlformats.org/officeDocument/2006/relationships/styles" Target="styles.xml"/><Relationship Id="rId48" Type="http://schemas.openxmlformats.org/officeDocument/2006/relationships/sharedStrings" Target="sharedStrings.xml"/><Relationship Id="rId49" Type="http://schemas.openxmlformats.org/officeDocument/2006/relationships/calcChain" Target="calcChain.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5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worksheet" Target="worksheets/sheet30.xml"/><Relationship Id="rId31" Type="http://schemas.openxmlformats.org/officeDocument/2006/relationships/worksheet" Target="worksheets/sheet31.xml"/><Relationship Id="rId32" Type="http://schemas.openxmlformats.org/officeDocument/2006/relationships/worksheet" Target="worksheets/sheet32.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worksheet" Target="worksheets/sheet33.xml"/><Relationship Id="rId34" Type="http://schemas.openxmlformats.org/officeDocument/2006/relationships/worksheet" Target="worksheets/sheet34.xml"/><Relationship Id="rId35" Type="http://schemas.openxmlformats.org/officeDocument/2006/relationships/worksheet" Target="worksheets/sheet35.xml"/><Relationship Id="rId36" Type="http://schemas.openxmlformats.org/officeDocument/2006/relationships/worksheet" Target="worksheets/sheet36.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37" Type="http://schemas.openxmlformats.org/officeDocument/2006/relationships/worksheet" Target="worksheets/sheet37.xml"/><Relationship Id="rId38" Type="http://schemas.openxmlformats.org/officeDocument/2006/relationships/worksheet" Target="worksheets/sheet38.xml"/><Relationship Id="rId39" Type="http://schemas.openxmlformats.org/officeDocument/2006/relationships/worksheet" Target="worksheets/sheet39.xml"/><Relationship Id="rId40" Type="http://schemas.openxmlformats.org/officeDocument/2006/relationships/worksheet" Target="worksheets/sheet40.xml"/><Relationship Id="rId41" Type="http://schemas.openxmlformats.org/officeDocument/2006/relationships/worksheet" Target="worksheets/sheet41.xml"/><Relationship Id="rId42" Type="http://schemas.openxmlformats.org/officeDocument/2006/relationships/worksheet" Target="worksheets/sheet42.xml"/><Relationship Id="rId43" Type="http://schemas.openxmlformats.org/officeDocument/2006/relationships/worksheet" Target="worksheets/sheet43.xml"/><Relationship Id="rId44" Type="http://schemas.openxmlformats.org/officeDocument/2006/relationships/worksheet" Target="worksheets/sheet44.xml"/><Relationship Id="rId45" Type="http://schemas.openxmlformats.org/officeDocument/2006/relationships/worksheet" Target="worksheets/sheet45.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69</xdr:row>
          <xdr:rowOff>0</xdr:rowOff>
        </xdr:from>
        <xdr:to>
          <xdr:col>3</xdr:col>
          <xdr:colOff>533400</xdr:colOff>
          <xdr:row>70</xdr:row>
          <xdr:rowOff>0</xdr:rowOff>
        </xdr:to>
        <xdr:sp macro="" textlink="">
          <xdr:nvSpPr>
            <xdr:cNvPr id="3105" name="Check Box 33" hidden="1">
              <a:extLst>
                <a:ext uri="{63B3BB69-23CF-44E3-9099-C40C66FF867C}">
                  <a14:compatExt spid="_x0000_s31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609600</xdr:colOff>
          <xdr:row>69</xdr:row>
          <xdr:rowOff>0</xdr:rowOff>
        </xdr:from>
        <xdr:to>
          <xdr:col>4</xdr:col>
          <xdr:colOff>0</xdr:colOff>
          <xdr:row>70</xdr:row>
          <xdr:rowOff>0</xdr:rowOff>
        </xdr:to>
        <xdr:sp macro="" textlink="">
          <xdr:nvSpPr>
            <xdr:cNvPr id="3106" name="Check Box 34" hidden="1">
              <a:extLst>
                <a:ext uri="{63B3BB69-23CF-44E3-9099-C40C66FF867C}">
                  <a14:compatExt spid="_x0000_s31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33</xdr:row>
          <xdr:rowOff>0</xdr:rowOff>
        </xdr:from>
        <xdr:to>
          <xdr:col>5</xdr:col>
          <xdr:colOff>749300</xdr:colOff>
          <xdr:row>34</xdr:row>
          <xdr:rowOff>0</xdr:rowOff>
        </xdr:to>
        <xdr:sp macro="" textlink="">
          <xdr:nvSpPr>
            <xdr:cNvPr id="9234" name="Check Box 18" hidden="1">
              <a:extLst>
                <a:ext uri="{63B3BB69-23CF-44E3-9099-C40C66FF867C}">
                  <a14:compatExt spid="_x0000_s92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749300</xdr:colOff>
          <xdr:row>33</xdr:row>
          <xdr:rowOff>0</xdr:rowOff>
        </xdr:from>
        <xdr:to>
          <xdr:col>7</xdr:col>
          <xdr:colOff>0</xdr:colOff>
          <xdr:row>34</xdr:row>
          <xdr:rowOff>0</xdr:rowOff>
        </xdr:to>
        <xdr:sp macro="" textlink="">
          <xdr:nvSpPr>
            <xdr:cNvPr id="9235" name="Check Box 19" hidden="1">
              <a:extLst>
                <a:ext uri="{63B3BB69-23CF-44E3-9099-C40C66FF867C}">
                  <a14:compatExt spid="_x0000_s92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35</xdr:row>
          <xdr:rowOff>12700</xdr:rowOff>
        </xdr:from>
        <xdr:to>
          <xdr:col>6</xdr:col>
          <xdr:colOff>0</xdr:colOff>
          <xdr:row>36</xdr:row>
          <xdr:rowOff>12700</xdr:rowOff>
        </xdr:to>
        <xdr:sp macro="" textlink="">
          <xdr:nvSpPr>
            <xdr:cNvPr id="80904" name="Check Box 8" hidden="1">
              <a:extLst>
                <a:ext uri="{63B3BB69-23CF-44E3-9099-C40C66FF867C}">
                  <a14:compatExt spid="_x0000_s809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35</xdr:row>
          <xdr:rowOff>12700</xdr:rowOff>
        </xdr:from>
        <xdr:to>
          <xdr:col>8</xdr:col>
          <xdr:colOff>0</xdr:colOff>
          <xdr:row>36</xdr:row>
          <xdr:rowOff>12700</xdr:rowOff>
        </xdr:to>
        <xdr:sp macro="" textlink="">
          <xdr:nvSpPr>
            <xdr:cNvPr id="80905" name="Check Box 9" hidden="1">
              <a:extLst>
                <a:ext uri="{63B3BB69-23CF-44E3-9099-C40C66FF867C}">
                  <a14:compatExt spid="_x0000_s809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12700</xdr:rowOff>
        </xdr:from>
        <xdr:to>
          <xdr:col>6</xdr:col>
          <xdr:colOff>0</xdr:colOff>
          <xdr:row>37</xdr:row>
          <xdr:rowOff>12700</xdr:rowOff>
        </xdr:to>
        <xdr:sp macro="" textlink="">
          <xdr:nvSpPr>
            <xdr:cNvPr id="80907" name="Check Box 11" hidden="1">
              <a:extLst>
                <a:ext uri="{63B3BB69-23CF-44E3-9099-C40C66FF867C}">
                  <a14:compatExt spid="_x0000_s809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36</xdr:row>
          <xdr:rowOff>12700</xdr:rowOff>
        </xdr:from>
        <xdr:to>
          <xdr:col>8</xdr:col>
          <xdr:colOff>0</xdr:colOff>
          <xdr:row>37</xdr:row>
          <xdr:rowOff>12700</xdr:rowOff>
        </xdr:to>
        <xdr:sp macro="" textlink="">
          <xdr:nvSpPr>
            <xdr:cNvPr id="80908" name="Check Box 12" hidden="1">
              <a:extLst>
                <a:ext uri="{63B3BB69-23CF-44E3-9099-C40C66FF867C}">
                  <a14:compatExt spid="_x0000_s809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37</xdr:row>
          <xdr:rowOff>12700</xdr:rowOff>
        </xdr:from>
        <xdr:to>
          <xdr:col>8</xdr:col>
          <xdr:colOff>0</xdr:colOff>
          <xdr:row>38</xdr:row>
          <xdr:rowOff>12700</xdr:rowOff>
        </xdr:to>
        <xdr:sp macro="" textlink="">
          <xdr:nvSpPr>
            <xdr:cNvPr id="80911" name="Check Box 15" hidden="1">
              <a:extLst>
                <a:ext uri="{63B3BB69-23CF-44E3-9099-C40C66FF867C}">
                  <a14:compatExt spid="_x0000_s809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38</xdr:row>
          <xdr:rowOff>12700</xdr:rowOff>
        </xdr:from>
        <xdr:to>
          <xdr:col>6</xdr:col>
          <xdr:colOff>0</xdr:colOff>
          <xdr:row>39</xdr:row>
          <xdr:rowOff>12700</xdr:rowOff>
        </xdr:to>
        <xdr:sp macro="" textlink="">
          <xdr:nvSpPr>
            <xdr:cNvPr id="80916" name="Check Box 20" hidden="1">
              <a:extLst>
                <a:ext uri="{63B3BB69-23CF-44E3-9099-C40C66FF867C}">
                  <a14:compatExt spid="_x0000_s809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38</xdr:row>
          <xdr:rowOff>12700</xdr:rowOff>
        </xdr:from>
        <xdr:to>
          <xdr:col>8</xdr:col>
          <xdr:colOff>0</xdr:colOff>
          <xdr:row>39</xdr:row>
          <xdr:rowOff>12700</xdr:rowOff>
        </xdr:to>
        <xdr:sp macro="" textlink="">
          <xdr:nvSpPr>
            <xdr:cNvPr id="80917" name="Check Box 21" hidden="1">
              <a:extLst>
                <a:ext uri="{63B3BB69-23CF-44E3-9099-C40C66FF867C}">
                  <a14:compatExt spid="_x0000_s809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1143000</xdr:rowOff>
        </xdr:from>
        <xdr:to>
          <xdr:col>6</xdr:col>
          <xdr:colOff>0</xdr:colOff>
          <xdr:row>38</xdr:row>
          <xdr:rowOff>0</xdr:rowOff>
        </xdr:to>
        <xdr:sp macro="" textlink="">
          <xdr:nvSpPr>
            <xdr:cNvPr id="80921" name="Check Box 25" hidden="1">
              <a:extLst>
                <a:ext uri="{63B3BB69-23CF-44E3-9099-C40C66FF867C}">
                  <a14:compatExt spid="_x0000_s809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35</xdr:row>
          <xdr:rowOff>12700</xdr:rowOff>
        </xdr:from>
        <xdr:to>
          <xdr:col>7</xdr:col>
          <xdr:colOff>0</xdr:colOff>
          <xdr:row>36</xdr:row>
          <xdr:rowOff>12700</xdr:rowOff>
        </xdr:to>
        <xdr:sp macro="" textlink="">
          <xdr:nvSpPr>
            <xdr:cNvPr id="80923" name="Check Box 27" hidden="1">
              <a:extLst>
                <a:ext uri="{63B3BB69-23CF-44E3-9099-C40C66FF867C}">
                  <a14:compatExt spid="_x0000_s809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Partially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36</xdr:row>
          <xdr:rowOff>12700</xdr:rowOff>
        </xdr:from>
        <xdr:to>
          <xdr:col>7</xdr:col>
          <xdr:colOff>0</xdr:colOff>
          <xdr:row>37</xdr:row>
          <xdr:rowOff>12700</xdr:rowOff>
        </xdr:to>
        <xdr:sp macro="" textlink="">
          <xdr:nvSpPr>
            <xdr:cNvPr id="80925" name="Check Box 29" hidden="1">
              <a:extLst>
                <a:ext uri="{63B3BB69-23CF-44E3-9099-C40C66FF867C}">
                  <a14:compatExt spid="_x0000_s809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Partially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37</xdr:row>
          <xdr:rowOff>12700</xdr:rowOff>
        </xdr:from>
        <xdr:to>
          <xdr:col>7</xdr:col>
          <xdr:colOff>0</xdr:colOff>
          <xdr:row>38</xdr:row>
          <xdr:rowOff>12700</xdr:rowOff>
        </xdr:to>
        <xdr:sp macro="" textlink="">
          <xdr:nvSpPr>
            <xdr:cNvPr id="80926" name="Check Box 30" hidden="1">
              <a:extLst>
                <a:ext uri="{63B3BB69-23CF-44E3-9099-C40C66FF867C}">
                  <a14:compatExt spid="_x0000_s809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Partially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38</xdr:row>
          <xdr:rowOff>12700</xdr:rowOff>
        </xdr:from>
        <xdr:to>
          <xdr:col>7</xdr:col>
          <xdr:colOff>0</xdr:colOff>
          <xdr:row>39</xdr:row>
          <xdr:rowOff>12700</xdr:rowOff>
        </xdr:to>
        <xdr:sp macro="" textlink="">
          <xdr:nvSpPr>
            <xdr:cNvPr id="80927" name="Check Box 31" hidden="1">
              <a:extLst>
                <a:ext uri="{63B3BB69-23CF-44E3-9099-C40C66FF867C}">
                  <a14:compatExt spid="_x0000_s809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Partially</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30</xdr:row>
          <xdr:rowOff>330200</xdr:rowOff>
        </xdr:from>
        <xdr:to>
          <xdr:col>4</xdr:col>
          <xdr:colOff>533400</xdr:colOff>
          <xdr:row>32</xdr:row>
          <xdr:rowOff>12700</xdr:rowOff>
        </xdr:to>
        <xdr:sp macro="" textlink="">
          <xdr:nvSpPr>
            <xdr:cNvPr id="36875" name="Check Box 11" hidden="1">
              <a:extLst>
                <a:ext uri="{63B3BB69-23CF-44E3-9099-C40C66FF867C}">
                  <a14:compatExt spid="_x0000_s368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609600</xdr:colOff>
          <xdr:row>30</xdr:row>
          <xdr:rowOff>330200</xdr:rowOff>
        </xdr:from>
        <xdr:to>
          <xdr:col>5</xdr:col>
          <xdr:colOff>0</xdr:colOff>
          <xdr:row>32</xdr:row>
          <xdr:rowOff>12700</xdr:rowOff>
        </xdr:to>
        <xdr:sp macro="" textlink="">
          <xdr:nvSpPr>
            <xdr:cNvPr id="36876" name="Check Box 12" hidden="1">
              <a:extLst>
                <a:ext uri="{63B3BB69-23CF-44E3-9099-C40C66FF867C}">
                  <a14:compatExt spid="_x0000_s368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hyperlink" Target="http://www.unece.org/forests/welcome.html" TargetMode="External"/><Relationship Id="rId2" Type="http://schemas.openxmlformats.org/officeDocument/2006/relationships/hyperlink" Target="http://foresteurope.org/" TargetMode="Externa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omments" Target="../comments3.xml"/><Relationship Id="rId1" Type="http://schemas.openxmlformats.org/officeDocument/2006/relationships/drawing" Target="../drawings/drawing1.xml"/><Relationship Id="rId2"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5" Type="http://schemas.openxmlformats.org/officeDocument/2006/relationships/comments" Target="../comments9.xml"/><Relationship Id="rId1" Type="http://schemas.openxmlformats.org/officeDocument/2006/relationships/drawing" Target="../drawings/drawing2.xml"/><Relationship Id="rId2"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11" Type="http://schemas.openxmlformats.org/officeDocument/2006/relationships/ctrlProp" Target="../ctrlProps/ctrlProp13.xml"/><Relationship Id="rId12" Type="http://schemas.openxmlformats.org/officeDocument/2006/relationships/ctrlProp" Target="../ctrlProps/ctrlProp14.xml"/><Relationship Id="rId13" Type="http://schemas.openxmlformats.org/officeDocument/2006/relationships/ctrlProp" Target="../ctrlProps/ctrlProp15.xml"/><Relationship Id="rId14" Type="http://schemas.openxmlformats.org/officeDocument/2006/relationships/ctrlProp" Target="../ctrlProps/ctrlProp16.xml"/><Relationship Id="rId15" Type="http://schemas.openxmlformats.org/officeDocument/2006/relationships/comments" Target="../comments10.xml"/><Relationship Id="rId1" Type="http://schemas.openxmlformats.org/officeDocument/2006/relationships/drawing" Target="../drawings/drawing3.xml"/><Relationship Id="rId2" Type="http://schemas.openxmlformats.org/officeDocument/2006/relationships/vmlDrawing" Target="../drawings/vmlDrawing10.vml"/><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trlProp" Target="../ctrlProps/ctrlProp7.xml"/><Relationship Id="rId6" Type="http://schemas.openxmlformats.org/officeDocument/2006/relationships/ctrlProp" Target="../ctrlProps/ctrlProp8.xml"/><Relationship Id="rId7" Type="http://schemas.openxmlformats.org/officeDocument/2006/relationships/ctrlProp" Target="../ctrlProps/ctrlProp9.xml"/><Relationship Id="rId8" Type="http://schemas.openxmlformats.org/officeDocument/2006/relationships/ctrlProp" Target="../ctrlProps/ctrlProp10.xml"/><Relationship Id="rId9" Type="http://schemas.openxmlformats.org/officeDocument/2006/relationships/ctrlProp" Target="../ctrlProps/ctrlProp11.xml"/><Relationship Id="rId10"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1" Type="http://schemas.openxmlformats.org/officeDocument/2006/relationships/vmlDrawing" Target="../drawings/vmlDrawing14.vml"/><Relationship Id="rId2"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1" Type="http://schemas.openxmlformats.org/officeDocument/2006/relationships/vmlDrawing" Target="../drawings/vmlDrawing15.vml"/><Relationship Id="rId2" Type="http://schemas.openxmlformats.org/officeDocument/2006/relationships/comments" Target="../comments15.xml"/></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6.vml"/><Relationship Id="rId2" Type="http://schemas.openxmlformats.org/officeDocument/2006/relationships/comments" Target="../comments16.xml"/></Relationships>
</file>

<file path=xl/worksheets/_rels/sheet22.xml.rels><?xml version="1.0" encoding="UTF-8" standalone="yes"?>
<Relationships xmlns="http://schemas.openxmlformats.org/package/2006/relationships"><Relationship Id="rId1" Type="http://schemas.openxmlformats.org/officeDocument/2006/relationships/vmlDrawing" Target="../drawings/vmlDrawing17.vml"/><Relationship Id="rId2" Type="http://schemas.openxmlformats.org/officeDocument/2006/relationships/comments" Target="../comments17.xml"/></Relationships>
</file>

<file path=xl/worksheets/_rels/sheet23.xml.rels><?xml version="1.0" encoding="UTF-8" standalone="yes"?>
<Relationships xmlns="http://schemas.openxmlformats.org/package/2006/relationships"><Relationship Id="rId1" Type="http://schemas.openxmlformats.org/officeDocument/2006/relationships/vmlDrawing" Target="../drawings/vmlDrawing18.vml"/><Relationship Id="rId2" Type="http://schemas.openxmlformats.org/officeDocument/2006/relationships/comments" Target="../comments1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7.xml"/><Relationship Id="rId4" Type="http://schemas.openxmlformats.org/officeDocument/2006/relationships/ctrlProp" Target="../ctrlProps/ctrlProp18.xml"/><Relationship Id="rId5" Type="http://schemas.openxmlformats.org/officeDocument/2006/relationships/comments" Target="../comments19.xml"/><Relationship Id="rId1" Type="http://schemas.openxmlformats.org/officeDocument/2006/relationships/drawing" Target="../drawings/drawing4.xml"/><Relationship Id="rId2"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1" Type="http://schemas.openxmlformats.org/officeDocument/2006/relationships/vmlDrawing" Target="../drawings/vmlDrawing20.vml"/><Relationship Id="rId2" Type="http://schemas.openxmlformats.org/officeDocument/2006/relationships/comments" Target="../comments20.xml"/></Relationships>
</file>

<file path=xl/worksheets/_rels/sheet27.xml.rels><?xml version="1.0" encoding="UTF-8" standalone="yes"?>
<Relationships xmlns="http://schemas.openxmlformats.org/package/2006/relationships"><Relationship Id="rId1" Type="http://schemas.openxmlformats.org/officeDocument/2006/relationships/vmlDrawing" Target="../drawings/vmlDrawing21.vml"/><Relationship Id="rId2" Type="http://schemas.openxmlformats.org/officeDocument/2006/relationships/comments" Target="../comments21.xml"/></Relationships>
</file>

<file path=xl/worksheets/_rels/sheet28.xml.rels><?xml version="1.0" encoding="UTF-8" standalone="yes"?>
<Relationships xmlns="http://schemas.openxmlformats.org/package/2006/relationships"><Relationship Id="rId1" Type="http://schemas.openxmlformats.org/officeDocument/2006/relationships/vmlDrawing" Target="../drawings/vmlDrawing22.vml"/><Relationship Id="rId2" Type="http://schemas.openxmlformats.org/officeDocument/2006/relationships/comments" Target="../comments22.xml"/></Relationships>
</file>

<file path=xl/worksheets/_rels/sheet29.xml.rels><?xml version="1.0" encoding="UTF-8" standalone="yes"?>
<Relationships xmlns="http://schemas.openxmlformats.org/package/2006/relationships"><Relationship Id="rId1" Type="http://schemas.openxmlformats.org/officeDocument/2006/relationships/hyperlink" Target="http://www.ebcc.info/index.php?ID=632" TargetMode="External"/><Relationship Id="rId2" Type="http://schemas.openxmlformats.org/officeDocument/2006/relationships/hyperlink" Target="http://www.ebcc.info/index.php?ID=634" TargetMode="External"/></Relationships>
</file>

<file path=xl/worksheets/_rels/sheet30.xml.rels><?xml version="1.0" encoding="UTF-8" standalone="yes"?>
<Relationships xmlns="http://schemas.openxmlformats.org/package/2006/relationships"><Relationship Id="rId1" Type="http://schemas.openxmlformats.org/officeDocument/2006/relationships/vmlDrawing" Target="../drawings/vmlDrawing23.vml"/><Relationship Id="rId2" Type="http://schemas.openxmlformats.org/officeDocument/2006/relationships/comments" Target="../comments23.xml"/></Relationships>
</file>

<file path=xl/worksheets/_rels/sheet31.xml.rels><?xml version="1.0" encoding="UTF-8" standalone="yes"?>
<Relationships xmlns="http://schemas.openxmlformats.org/package/2006/relationships"><Relationship Id="rId1" Type="http://schemas.openxmlformats.org/officeDocument/2006/relationships/vmlDrawing" Target="../drawings/vmlDrawing24.vml"/><Relationship Id="rId2" Type="http://schemas.openxmlformats.org/officeDocument/2006/relationships/comments" Target="../comments24.xml"/></Relationships>
</file>

<file path=xl/worksheets/_rels/sheet35.xml.rels><?xml version="1.0" encoding="UTF-8" standalone="yes"?>
<Relationships xmlns="http://schemas.openxmlformats.org/package/2006/relationships"><Relationship Id="rId1" Type="http://schemas.openxmlformats.org/officeDocument/2006/relationships/vmlDrawing" Target="../drawings/vmlDrawing25.vml"/><Relationship Id="rId2" Type="http://schemas.openxmlformats.org/officeDocument/2006/relationships/comments" Target="../comments25.xml"/></Relationships>
</file>

<file path=xl/worksheets/_rels/sheet37.xml.rels><?xml version="1.0" encoding="UTF-8" standalone="yes"?>
<Relationships xmlns="http://schemas.openxmlformats.org/package/2006/relationships"><Relationship Id="rId1" Type="http://schemas.openxmlformats.org/officeDocument/2006/relationships/vmlDrawing" Target="../drawings/vmlDrawing26.vml"/><Relationship Id="rId2" Type="http://schemas.openxmlformats.org/officeDocument/2006/relationships/comments" Target="../comments26.xml"/></Relationships>
</file>

<file path=xl/worksheets/_rels/sheet38.xml.rels><?xml version="1.0" encoding="UTF-8" standalone="yes"?>
<Relationships xmlns="http://schemas.openxmlformats.org/package/2006/relationships"><Relationship Id="rId1" Type="http://schemas.openxmlformats.org/officeDocument/2006/relationships/vmlDrawing" Target="../drawings/vmlDrawing27.vml"/><Relationship Id="rId2" Type="http://schemas.openxmlformats.org/officeDocument/2006/relationships/comments" Target="../comments27.xml"/></Relationships>
</file>

<file path=xl/worksheets/_rels/sheet45.xml.rels><?xml version="1.0" encoding="UTF-8" standalone="yes"?>
<Relationships xmlns="http://schemas.openxmlformats.org/package/2006/relationships"><Relationship Id="rId1" Type="http://schemas.openxmlformats.org/officeDocument/2006/relationships/vmlDrawing" Target="../drawings/vmlDrawing28.vml"/><Relationship Id="rId2" Type="http://schemas.openxmlformats.org/officeDocument/2006/relationships/comments" Target="../comments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C149"/>
  <sheetViews>
    <sheetView showGridLines="0" tabSelected="1" workbookViewId="0">
      <selection activeCell="B13" sqref="B13"/>
    </sheetView>
  </sheetViews>
  <sheetFormatPr baseColWidth="10" defaultColWidth="8.83203125" defaultRowHeight="12" x14ac:dyDescent="0"/>
  <cols>
    <col min="1" max="1" width="18.83203125" style="270" customWidth="1"/>
    <col min="2" max="2" width="95.33203125" style="277" customWidth="1"/>
    <col min="3" max="5" width="14" style="1" customWidth="1"/>
    <col min="6" max="16384" width="8.83203125" style="1"/>
  </cols>
  <sheetData>
    <row r="1" spans="1:3">
      <c r="B1" s="271" t="s">
        <v>260</v>
      </c>
    </row>
    <row r="2" spans="1:3">
      <c r="B2" s="271" t="s">
        <v>272</v>
      </c>
    </row>
    <row r="3" spans="1:3">
      <c r="B3" s="271" t="s">
        <v>713</v>
      </c>
    </row>
    <row r="4" spans="1:3">
      <c r="B4" s="271" t="s">
        <v>1013</v>
      </c>
    </row>
    <row r="5" spans="1:3">
      <c r="B5" s="272" t="s">
        <v>261</v>
      </c>
    </row>
    <row r="7" spans="1:3">
      <c r="B7" s="272" t="s">
        <v>262</v>
      </c>
    </row>
    <row r="8" spans="1:3">
      <c r="B8" s="272"/>
    </row>
    <row r="9" spans="1:3">
      <c r="B9" s="272"/>
    </row>
    <row r="10" spans="1:3">
      <c r="B10" s="273"/>
    </row>
    <row r="11" spans="1:3">
      <c r="B11" s="273" t="s">
        <v>273</v>
      </c>
    </row>
    <row r="12" spans="1:3" ht="13" thickBot="1">
      <c r="B12" s="274"/>
    </row>
    <row r="13" spans="1:3" ht="13" thickBot="1">
      <c r="A13" s="275" t="s">
        <v>1014</v>
      </c>
      <c r="B13" s="276" t="s">
        <v>727</v>
      </c>
      <c r="C13" s="3"/>
    </row>
    <row r="14" spans="1:3" ht="13" thickBot="1"/>
    <row r="15" spans="1:3" ht="13" thickBot="1">
      <c r="A15" s="278" t="s">
        <v>1015</v>
      </c>
      <c r="B15" s="279"/>
    </row>
    <row r="17" spans="1:3" ht="13" thickBot="1">
      <c r="A17" s="280" t="s">
        <v>1016</v>
      </c>
      <c r="B17" s="281"/>
      <c r="C17" s="2"/>
    </row>
    <row r="18" spans="1:3">
      <c r="A18" s="282" t="s">
        <v>1017</v>
      </c>
      <c r="B18" s="283"/>
    </row>
    <row r="19" spans="1:3">
      <c r="A19" s="284" t="s">
        <v>1018</v>
      </c>
      <c r="B19" s="285"/>
    </row>
    <row r="20" spans="1:3">
      <c r="A20" s="284" t="s">
        <v>1019</v>
      </c>
      <c r="B20" s="285"/>
    </row>
    <row r="21" spans="1:3">
      <c r="A21" s="284" t="s">
        <v>1020</v>
      </c>
      <c r="B21" s="285"/>
    </row>
    <row r="22" spans="1:3" ht="13" thickBot="1">
      <c r="A22" s="286" t="s">
        <v>1021</v>
      </c>
      <c r="B22" s="287"/>
    </row>
    <row r="25" spans="1:3" ht="13" thickBot="1">
      <c r="A25" s="113" t="s">
        <v>1022</v>
      </c>
      <c r="C25" s="3"/>
    </row>
    <row r="26" spans="1:3">
      <c r="A26" s="282" t="s">
        <v>1017</v>
      </c>
      <c r="B26" s="283"/>
    </row>
    <row r="27" spans="1:3">
      <c r="A27" s="284" t="s">
        <v>1018</v>
      </c>
      <c r="B27" s="285"/>
    </row>
    <row r="28" spans="1:3">
      <c r="A28" s="288" t="s">
        <v>1021</v>
      </c>
      <c r="B28" s="289"/>
    </row>
    <row r="29" spans="1:3" ht="13" thickBot="1">
      <c r="A29" s="286" t="s">
        <v>1023</v>
      </c>
      <c r="B29" s="287"/>
    </row>
    <row r="30" spans="1:3">
      <c r="A30" s="282" t="s">
        <v>1017</v>
      </c>
      <c r="B30" s="283"/>
    </row>
    <row r="31" spans="1:3">
      <c r="A31" s="284" t="s">
        <v>1018</v>
      </c>
      <c r="B31" s="285"/>
    </row>
    <row r="32" spans="1:3">
      <c r="A32" s="288" t="s">
        <v>1021</v>
      </c>
      <c r="B32" s="289"/>
    </row>
    <row r="33" spans="1:3" ht="13" thickBot="1">
      <c r="A33" s="286" t="s">
        <v>1023</v>
      </c>
      <c r="B33" s="287"/>
    </row>
    <row r="34" spans="1:3">
      <c r="A34" s="282" t="s">
        <v>1017</v>
      </c>
      <c r="B34" s="283"/>
    </row>
    <row r="35" spans="1:3">
      <c r="A35" s="284" t="s">
        <v>1018</v>
      </c>
      <c r="B35" s="285"/>
    </row>
    <row r="36" spans="1:3">
      <c r="A36" s="288" t="s">
        <v>1021</v>
      </c>
      <c r="B36" s="289"/>
    </row>
    <row r="37" spans="1:3" ht="13" thickBot="1">
      <c r="A37" s="286" t="s">
        <v>1023</v>
      </c>
      <c r="B37" s="287"/>
    </row>
    <row r="38" spans="1:3">
      <c r="A38" s="282" t="s">
        <v>1017</v>
      </c>
      <c r="B38" s="283"/>
      <c r="C38" s="11"/>
    </row>
    <row r="39" spans="1:3">
      <c r="A39" s="284" t="s">
        <v>1018</v>
      </c>
      <c r="B39" s="285"/>
    </row>
    <row r="40" spans="1:3">
      <c r="A40" s="288" t="s">
        <v>1021</v>
      </c>
      <c r="B40" s="289"/>
    </row>
    <row r="41" spans="1:3" ht="13" thickBot="1">
      <c r="A41" s="286" t="s">
        <v>1023</v>
      </c>
      <c r="B41" s="287"/>
    </row>
    <row r="42" spans="1:3">
      <c r="A42" s="282" t="s">
        <v>1017</v>
      </c>
      <c r="B42" s="283"/>
    </row>
    <row r="43" spans="1:3">
      <c r="A43" s="284" t="s">
        <v>1018</v>
      </c>
      <c r="B43" s="285"/>
    </row>
    <row r="44" spans="1:3">
      <c r="A44" s="288" t="s">
        <v>1021</v>
      </c>
      <c r="B44" s="289"/>
    </row>
    <row r="45" spans="1:3" ht="13" thickBot="1">
      <c r="A45" s="286" t="s">
        <v>1023</v>
      </c>
      <c r="B45" s="287"/>
    </row>
    <row r="46" spans="1:3">
      <c r="A46" s="282" t="s">
        <v>1017</v>
      </c>
      <c r="B46" s="283"/>
    </row>
    <row r="47" spans="1:3">
      <c r="A47" s="284" t="s">
        <v>1018</v>
      </c>
      <c r="B47" s="285"/>
    </row>
    <row r="48" spans="1:3">
      <c r="A48" s="288" t="s">
        <v>1021</v>
      </c>
      <c r="B48" s="289"/>
    </row>
    <row r="49" spans="1:2" ht="13" thickBot="1">
      <c r="A49" s="286" t="s">
        <v>1023</v>
      </c>
      <c r="B49" s="287"/>
    </row>
    <row r="50" spans="1:2">
      <c r="A50" s="282" t="s">
        <v>1017</v>
      </c>
      <c r="B50" s="283"/>
    </row>
    <row r="51" spans="1:2">
      <c r="A51" s="284" t="s">
        <v>1018</v>
      </c>
      <c r="B51" s="285"/>
    </row>
    <row r="52" spans="1:2">
      <c r="A52" s="288" t="s">
        <v>1021</v>
      </c>
      <c r="B52" s="289"/>
    </row>
    <row r="53" spans="1:2" ht="13" thickBot="1">
      <c r="A53" s="286" t="s">
        <v>1023</v>
      </c>
      <c r="B53" s="287"/>
    </row>
    <row r="54" spans="1:2">
      <c r="A54" s="282" t="s">
        <v>1017</v>
      </c>
      <c r="B54" s="283"/>
    </row>
    <row r="55" spans="1:2">
      <c r="A55" s="284" t="s">
        <v>1018</v>
      </c>
      <c r="B55" s="285"/>
    </row>
    <row r="56" spans="1:2">
      <c r="A56" s="288" t="s">
        <v>1021</v>
      </c>
      <c r="B56" s="289"/>
    </row>
    <row r="57" spans="1:2" ht="13" thickBot="1">
      <c r="A57" s="286" t="s">
        <v>1023</v>
      </c>
      <c r="B57" s="287"/>
    </row>
    <row r="58" spans="1:2">
      <c r="A58" s="282" t="s">
        <v>1017</v>
      </c>
      <c r="B58" s="283"/>
    </row>
    <row r="59" spans="1:2">
      <c r="A59" s="284" t="s">
        <v>1018</v>
      </c>
      <c r="B59" s="285"/>
    </row>
    <row r="60" spans="1:2">
      <c r="A60" s="288" t="s">
        <v>1021</v>
      </c>
      <c r="B60" s="289"/>
    </row>
    <row r="61" spans="1:2" ht="13" thickBot="1">
      <c r="A61" s="286" t="s">
        <v>1023</v>
      </c>
      <c r="B61" s="287"/>
    </row>
    <row r="62" spans="1:2">
      <c r="A62" s="282" t="s">
        <v>1017</v>
      </c>
      <c r="B62" s="283"/>
    </row>
    <row r="63" spans="1:2">
      <c r="A63" s="284" t="s">
        <v>1018</v>
      </c>
      <c r="B63" s="285"/>
    </row>
    <row r="64" spans="1:2">
      <c r="A64" s="288" t="s">
        <v>1021</v>
      </c>
      <c r="B64" s="289"/>
    </row>
    <row r="65" spans="1:2" ht="13" thickBot="1">
      <c r="A65" s="286" t="s">
        <v>1023</v>
      </c>
      <c r="B65" s="287"/>
    </row>
    <row r="66" spans="1:2">
      <c r="A66" s="282" t="s">
        <v>1017</v>
      </c>
      <c r="B66" s="283"/>
    </row>
    <row r="67" spans="1:2">
      <c r="A67" s="284" t="s">
        <v>1018</v>
      </c>
      <c r="B67" s="285"/>
    </row>
    <row r="68" spans="1:2">
      <c r="A68" s="288" t="s">
        <v>1021</v>
      </c>
      <c r="B68" s="289"/>
    </row>
    <row r="69" spans="1:2" ht="13" thickBot="1">
      <c r="A69" s="286" t="s">
        <v>1023</v>
      </c>
      <c r="B69" s="287"/>
    </row>
    <row r="70" spans="1:2">
      <c r="A70" s="282" t="s">
        <v>1017</v>
      </c>
      <c r="B70" s="283"/>
    </row>
    <row r="71" spans="1:2">
      <c r="A71" s="284" t="s">
        <v>1018</v>
      </c>
      <c r="B71" s="285"/>
    </row>
    <row r="72" spans="1:2">
      <c r="A72" s="288" t="s">
        <v>1021</v>
      </c>
      <c r="B72" s="289"/>
    </row>
    <row r="73" spans="1:2" ht="13" thickBot="1">
      <c r="A73" s="286" t="s">
        <v>1023</v>
      </c>
      <c r="B73" s="287"/>
    </row>
    <row r="74" spans="1:2">
      <c r="A74" s="282" t="s">
        <v>1017</v>
      </c>
      <c r="B74" s="283"/>
    </row>
    <row r="75" spans="1:2">
      <c r="A75" s="284" t="s">
        <v>1018</v>
      </c>
      <c r="B75" s="285"/>
    </row>
    <row r="76" spans="1:2">
      <c r="A76" s="288" t="s">
        <v>1021</v>
      </c>
      <c r="B76" s="289"/>
    </row>
    <row r="77" spans="1:2" ht="13" thickBot="1">
      <c r="A77" s="286" t="s">
        <v>1023</v>
      </c>
      <c r="B77" s="287"/>
    </row>
    <row r="78" spans="1:2">
      <c r="A78" s="282" t="s">
        <v>1017</v>
      </c>
      <c r="B78" s="283"/>
    </row>
    <row r="79" spans="1:2">
      <c r="A79" s="284" t="s">
        <v>1018</v>
      </c>
      <c r="B79" s="285"/>
    </row>
    <row r="80" spans="1:2">
      <c r="A80" s="288" t="s">
        <v>1021</v>
      </c>
      <c r="B80" s="289"/>
    </row>
    <row r="81" spans="1:2" ht="13" thickBot="1">
      <c r="A81" s="286" t="s">
        <v>1023</v>
      </c>
      <c r="B81" s="287"/>
    </row>
    <row r="82" spans="1:2">
      <c r="A82" s="282" t="s">
        <v>1017</v>
      </c>
      <c r="B82" s="283"/>
    </row>
    <row r="83" spans="1:2">
      <c r="A83" s="284" t="s">
        <v>1018</v>
      </c>
      <c r="B83" s="285"/>
    </row>
    <row r="84" spans="1:2">
      <c r="A84" s="288" t="s">
        <v>1021</v>
      </c>
      <c r="B84" s="289"/>
    </row>
    <row r="85" spans="1:2" ht="13" thickBot="1">
      <c r="A85" s="286" t="s">
        <v>1023</v>
      </c>
      <c r="B85" s="287"/>
    </row>
    <row r="88" spans="1:2" hidden="1">
      <c r="A88" s="270" t="s">
        <v>1276</v>
      </c>
    </row>
    <row r="89" spans="1:2" hidden="1">
      <c r="A89" s="270" t="s">
        <v>1273</v>
      </c>
    </row>
    <row r="90" spans="1:2" hidden="1">
      <c r="A90" s="270" t="s">
        <v>1428</v>
      </c>
    </row>
    <row r="91" spans="1:2" hidden="1">
      <c r="A91" s="270" t="s">
        <v>1274</v>
      </c>
    </row>
    <row r="92" spans="1:2" hidden="1">
      <c r="A92" s="270" t="s">
        <v>1429</v>
      </c>
    </row>
    <row r="93" spans="1:2" hidden="1">
      <c r="A93" s="270" t="s">
        <v>1275</v>
      </c>
    </row>
    <row r="94" spans="1:2" hidden="1"/>
    <row r="95" spans="1:2" hidden="1">
      <c r="A95" s="113" t="s">
        <v>1171</v>
      </c>
    </row>
    <row r="96" spans="1:2" hidden="1">
      <c r="A96" s="113" t="s">
        <v>727</v>
      </c>
    </row>
    <row r="97" spans="1:1" hidden="1">
      <c r="A97" s="113" t="s">
        <v>1172</v>
      </c>
    </row>
    <row r="98" spans="1:1" hidden="1">
      <c r="A98" s="113" t="s">
        <v>1173</v>
      </c>
    </row>
    <row r="99" spans="1:1" hidden="1">
      <c r="A99" s="113" t="s">
        <v>1174</v>
      </c>
    </row>
    <row r="100" spans="1:1" hidden="1">
      <c r="A100" s="113" t="s">
        <v>1175</v>
      </c>
    </row>
    <row r="101" spans="1:1" hidden="1">
      <c r="A101" s="113" t="s">
        <v>1176</v>
      </c>
    </row>
    <row r="102" spans="1:1" hidden="1">
      <c r="A102" s="113" t="s">
        <v>1177</v>
      </c>
    </row>
    <row r="103" spans="1:1" hidden="1">
      <c r="A103" s="113" t="s">
        <v>1178</v>
      </c>
    </row>
    <row r="104" spans="1:1" hidden="1">
      <c r="A104" s="113" t="s">
        <v>1179</v>
      </c>
    </row>
    <row r="105" spans="1:1" hidden="1">
      <c r="A105" s="113" t="s">
        <v>1180</v>
      </c>
    </row>
    <row r="106" spans="1:1" hidden="1">
      <c r="A106" s="113" t="s">
        <v>1181</v>
      </c>
    </row>
    <row r="107" spans="1:1" hidden="1">
      <c r="A107" s="113" t="s">
        <v>1182</v>
      </c>
    </row>
    <row r="108" spans="1:1" hidden="1">
      <c r="A108" s="113" t="s">
        <v>1183</v>
      </c>
    </row>
    <row r="109" spans="1:1" hidden="1">
      <c r="A109" s="113" t="s">
        <v>1184</v>
      </c>
    </row>
    <row r="110" spans="1:1" hidden="1">
      <c r="A110" s="113" t="s">
        <v>1185</v>
      </c>
    </row>
    <row r="111" spans="1:1" hidden="1">
      <c r="A111" s="113" t="s">
        <v>1186</v>
      </c>
    </row>
    <row r="112" spans="1:1" hidden="1">
      <c r="A112" s="113" t="s">
        <v>1187</v>
      </c>
    </row>
    <row r="113" spans="1:1" hidden="1">
      <c r="A113" s="113" t="s">
        <v>1188</v>
      </c>
    </row>
    <row r="114" spans="1:1" hidden="1">
      <c r="A114" s="113" t="s">
        <v>1189</v>
      </c>
    </row>
    <row r="115" spans="1:1" hidden="1">
      <c r="A115" s="113" t="s">
        <v>1190</v>
      </c>
    </row>
    <row r="116" spans="1:1" hidden="1">
      <c r="A116" s="113" t="s">
        <v>1191</v>
      </c>
    </row>
    <row r="117" spans="1:1" hidden="1">
      <c r="A117" s="113" t="s">
        <v>1192</v>
      </c>
    </row>
    <row r="118" spans="1:1" hidden="1">
      <c r="A118" s="113" t="s">
        <v>1193</v>
      </c>
    </row>
    <row r="119" spans="1:1" hidden="1">
      <c r="A119" s="113" t="s">
        <v>1194</v>
      </c>
    </row>
    <row r="120" spans="1:1" hidden="1">
      <c r="A120" s="113" t="s">
        <v>1195</v>
      </c>
    </row>
    <row r="121" spans="1:1" hidden="1">
      <c r="A121" s="113" t="s">
        <v>1196</v>
      </c>
    </row>
    <row r="122" spans="1:1" hidden="1">
      <c r="A122" s="113" t="s">
        <v>1197</v>
      </c>
    </row>
    <row r="123" spans="1:1" hidden="1">
      <c r="A123" s="113" t="s">
        <v>1198</v>
      </c>
    </row>
    <row r="124" spans="1:1" hidden="1">
      <c r="A124" s="113" t="s">
        <v>1199</v>
      </c>
    </row>
    <row r="125" spans="1:1" hidden="1">
      <c r="A125" s="113" t="s">
        <v>1200</v>
      </c>
    </row>
    <row r="126" spans="1:1" hidden="1">
      <c r="A126" s="113" t="s">
        <v>1201</v>
      </c>
    </row>
    <row r="127" spans="1:1" hidden="1">
      <c r="A127" s="113" t="s">
        <v>1202</v>
      </c>
    </row>
    <row r="128" spans="1:1" hidden="1">
      <c r="A128" s="113" t="s">
        <v>1203</v>
      </c>
    </row>
    <row r="129" spans="1:1" hidden="1">
      <c r="A129" s="113" t="s">
        <v>1204</v>
      </c>
    </row>
    <row r="130" spans="1:1" hidden="1">
      <c r="A130" s="113" t="s">
        <v>1205</v>
      </c>
    </row>
    <row r="131" spans="1:1" hidden="1">
      <c r="A131" s="113" t="s">
        <v>1206</v>
      </c>
    </row>
    <row r="132" spans="1:1" hidden="1">
      <c r="A132" s="113" t="s">
        <v>1207</v>
      </c>
    </row>
    <row r="133" spans="1:1" hidden="1">
      <c r="A133" s="113" t="s">
        <v>1208</v>
      </c>
    </row>
    <row r="134" spans="1:1" hidden="1">
      <c r="A134" s="113" t="s">
        <v>1209</v>
      </c>
    </row>
    <row r="135" spans="1:1" hidden="1">
      <c r="A135" s="113" t="s">
        <v>1210</v>
      </c>
    </row>
    <row r="136" spans="1:1" hidden="1">
      <c r="A136" s="113" t="s">
        <v>1211</v>
      </c>
    </row>
    <row r="137" spans="1:1" hidden="1">
      <c r="A137" s="113" t="s">
        <v>1212</v>
      </c>
    </row>
    <row r="138" spans="1:1" hidden="1">
      <c r="A138" s="113" t="s">
        <v>1213</v>
      </c>
    </row>
    <row r="139" spans="1:1" hidden="1">
      <c r="A139" s="113" t="s">
        <v>1214</v>
      </c>
    </row>
    <row r="140" spans="1:1" hidden="1">
      <c r="A140" s="270" t="s">
        <v>1215</v>
      </c>
    </row>
    <row r="141" spans="1:1" hidden="1">
      <c r="A141" s="270" t="s">
        <v>1216</v>
      </c>
    </row>
    <row r="142" spans="1:1" hidden="1">
      <c r="A142" s="270" t="s">
        <v>1217</v>
      </c>
    </row>
    <row r="143" spans="1:1" hidden="1"/>
    <row r="144" spans="1:1" hidden="1">
      <c r="A144" s="270" t="s">
        <v>743</v>
      </c>
    </row>
    <row r="145" spans="1:1" hidden="1">
      <c r="A145" s="290" t="s">
        <v>745</v>
      </c>
    </row>
    <row r="146" spans="1:1" hidden="1">
      <c r="A146" s="290" t="s">
        <v>746</v>
      </c>
    </row>
    <row r="147" spans="1:1" hidden="1">
      <c r="A147" s="290" t="s">
        <v>747</v>
      </c>
    </row>
    <row r="148" spans="1:1" hidden="1">
      <c r="A148" s="290" t="s">
        <v>748</v>
      </c>
    </row>
    <row r="149" spans="1:1" hidden="1">
      <c r="A149" s="290" t="s">
        <v>1268</v>
      </c>
    </row>
  </sheetData>
  <sheetProtection sheet="1" objects="1" scenarios="1" formatColumns="0" formatRows="0"/>
  <customSheetViews>
    <customSheetView guid="{5FBC50CB-3E08-4B56-AFD1-12B9F91E8308}" showGridLines="0" hiddenRows="1">
      <pane ySplit="9" topLeftCell="A11" activePane="bottomLeft" state="frozenSplit"/>
      <selection pane="bottomLeft" activeCell="B10" sqref="B10"/>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pane ySplit="10" topLeftCell="A11" activePane="bottomLeft" state="frozenSplit"/>
      <selection pane="bottomLeft" activeCell="B10" sqref="B10"/>
      <pageSetup paperSize="9" orientation="portrait"/>
      <headerFooter alignWithMargins="0"/>
    </customSheetView>
  </customSheetViews>
  <phoneticPr fontId="0" type="noConversion"/>
  <dataValidations count="1">
    <dataValidation type="list" allowBlank="1" showInputMessage="1" showErrorMessage="1" sqref="B13">
      <formula1>Country</formula1>
    </dataValidation>
  </dataValidation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J46"/>
  <sheetViews>
    <sheetView showGridLines="0" showRowColHeaders="0" workbookViewId="0">
      <pane ySplit="3" topLeftCell="A4" activePane="bottomLeft" state="frozen"/>
      <selection activeCell="J44" sqref="J44"/>
      <selection pane="bottomLeft"/>
    </sheetView>
  </sheetViews>
  <sheetFormatPr baseColWidth="10" defaultColWidth="8.83203125" defaultRowHeight="12" x14ac:dyDescent="0"/>
  <cols>
    <col min="1" max="1" width="5.1640625" style="293" customWidth="1"/>
    <col min="2" max="2" width="34.5" style="292" customWidth="1"/>
    <col min="3" max="8" width="5.1640625" style="292" customWidth="1"/>
    <col min="9" max="10" width="32.1640625" style="292" customWidth="1"/>
    <col min="11" max="11" width="21.5" style="292" customWidth="1"/>
    <col min="12" max="16384" width="8.83203125" style="292"/>
  </cols>
  <sheetData>
    <row r="1" spans="1:10" ht="13.5" customHeight="1">
      <c r="A1" s="291" t="s">
        <v>1695</v>
      </c>
    </row>
    <row r="2" spans="1:10" ht="13.5" customHeight="1" thickBot="1"/>
    <row r="3" spans="1:10" s="6" customFormat="1" ht="27" customHeight="1" thickBot="1">
      <c r="A3" s="12" t="s">
        <v>1242</v>
      </c>
      <c r="B3" s="13" t="s">
        <v>1243</v>
      </c>
      <c r="C3" s="13">
        <v>1990</v>
      </c>
      <c r="D3" s="13">
        <v>2000</v>
      </c>
      <c r="E3" s="13">
        <v>2005</v>
      </c>
      <c r="F3" s="13">
        <v>2010</v>
      </c>
      <c r="G3" s="13">
        <v>2015</v>
      </c>
      <c r="H3" s="13" t="s">
        <v>274</v>
      </c>
      <c r="I3" s="13" t="s">
        <v>714</v>
      </c>
      <c r="J3" s="14" t="s">
        <v>715</v>
      </c>
    </row>
    <row r="4" spans="1:10" ht="13.5" customHeight="1">
      <c r="A4" s="975" t="s">
        <v>1244</v>
      </c>
      <c r="B4" s="976"/>
      <c r="C4" s="976"/>
      <c r="D4" s="976"/>
      <c r="E4" s="976"/>
      <c r="F4" s="976"/>
      <c r="G4" s="976"/>
      <c r="H4" s="976"/>
      <c r="I4" s="976"/>
      <c r="J4" s="977"/>
    </row>
    <row r="5" spans="1:10" ht="27" customHeight="1">
      <c r="A5" s="94" t="s">
        <v>635</v>
      </c>
      <c r="B5" s="19" t="s">
        <v>1245</v>
      </c>
      <c r="C5" s="177" t="s">
        <v>1246</v>
      </c>
      <c r="D5" s="177" t="s">
        <v>1246</v>
      </c>
      <c r="E5" s="177" t="s">
        <v>1246</v>
      </c>
      <c r="F5" s="177" t="s">
        <v>1246</v>
      </c>
      <c r="G5" s="177" t="s">
        <v>1246</v>
      </c>
      <c r="H5" s="177" t="s">
        <v>1246</v>
      </c>
      <c r="I5" s="15" t="s">
        <v>904</v>
      </c>
      <c r="J5" s="545" t="s">
        <v>2042</v>
      </c>
    </row>
    <row r="6" spans="1:10" ht="27" customHeight="1">
      <c r="A6" s="94" t="s">
        <v>636</v>
      </c>
      <c r="B6" s="19" t="s">
        <v>1247</v>
      </c>
      <c r="C6" s="177" t="s">
        <v>1246</v>
      </c>
      <c r="D6" s="177" t="s">
        <v>1246</v>
      </c>
      <c r="E6" s="177" t="s">
        <v>1246</v>
      </c>
      <c r="F6" s="177" t="s">
        <v>1246</v>
      </c>
      <c r="G6" s="177" t="s">
        <v>1246</v>
      </c>
      <c r="H6" s="177" t="s">
        <v>1246</v>
      </c>
      <c r="I6" s="15" t="s">
        <v>904</v>
      </c>
      <c r="J6" s="545" t="s">
        <v>2042</v>
      </c>
    </row>
    <row r="7" spans="1:10" ht="13.5" customHeight="1">
      <c r="A7" s="992" t="s">
        <v>637</v>
      </c>
      <c r="B7" s="19" t="s">
        <v>729</v>
      </c>
      <c r="C7" s="978" t="s">
        <v>1246</v>
      </c>
      <c r="D7" s="978" t="s">
        <v>1246</v>
      </c>
      <c r="E7" s="978" t="s">
        <v>1246</v>
      </c>
      <c r="F7" s="978" t="s">
        <v>1246</v>
      </c>
      <c r="G7" s="978" t="s">
        <v>1246</v>
      </c>
      <c r="H7" s="987"/>
      <c r="I7" s="980" t="s">
        <v>904</v>
      </c>
      <c r="J7" s="982" t="s">
        <v>2042</v>
      </c>
    </row>
    <row r="8" spans="1:10" ht="13.5" customHeight="1">
      <c r="A8" s="993"/>
      <c r="B8" s="21" t="s">
        <v>730</v>
      </c>
      <c r="C8" s="979"/>
      <c r="D8" s="979"/>
      <c r="E8" s="979"/>
      <c r="F8" s="979"/>
      <c r="G8" s="979"/>
      <c r="H8" s="988"/>
      <c r="I8" s="981"/>
      <c r="J8" s="983"/>
    </row>
    <row r="9" spans="1:10" ht="27" customHeight="1" thickBot="1">
      <c r="A9" s="94" t="s">
        <v>628</v>
      </c>
      <c r="B9" s="19" t="s">
        <v>1556</v>
      </c>
      <c r="C9" s="177" t="s">
        <v>1246</v>
      </c>
      <c r="D9" s="177" t="s">
        <v>1246</v>
      </c>
      <c r="E9" s="177" t="s">
        <v>1246</v>
      </c>
      <c r="F9" s="177" t="s">
        <v>1246</v>
      </c>
      <c r="G9" s="177" t="s">
        <v>1246</v>
      </c>
      <c r="H9" s="177" t="s">
        <v>1246</v>
      </c>
      <c r="I9" s="176" t="s">
        <v>904</v>
      </c>
      <c r="J9" s="545" t="s">
        <v>2043</v>
      </c>
    </row>
    <row r="10" spans="1:10" ht="13.5" customHeight="1">
      <c r="A10" s="989" t="s">
        <v>831</v>
      </c>
      <c r="B10" s="990"/>
      <c r="C10" s="990"/>
      <c r="D10" s="990"/>
      <c r="E10" s="990"/>
      <c r="F10" s="990"/>
      <c r="G10" s="990"/>
      <c r="H10" s="990"/>
      <c r="I10" s="990"/>
      <c r="J10" s="991"/>
    </row>
    <row r="11" spans="1:10" ht="27" customHeight="1">
      <c r="A11" s="94" t="s">
        <v>750</v>
      </c>
      <c r="B11" s="19" t="s">
        <v>275</v>
      </c>
      <c r="C11" s="93" t="s">
        <v>1246</v>
      </c>
      <c r="D11" s="93" t="s">
        <v>1246</v>
      </c>
      <c r="E11" s="93" t="s">
        <v>1246</v>
      </c>
      <c r="F11" s="93" t="s">
        <v>1246</v>
      </c>
      <c r="G11" s="93" t="s">
        <v>1246</v>
      </c>
      <c r="H11" s="93"/>
      <c r="I11" s="15"/>
      <c r="J11" s="16" t="s">
        <v>716</v>
      </c>
    </row>
    <row r="12" spans="1:10" ht="27" customHeight="1">
      <c r="A12" s="94" t="s">
        <v>751</v>
      </c>
      <c r="B12" s="19" t="s">
        <v>997</v>
      </c>
      <c r="C12" s="93" t="s">
        <v>1246</v>
      </c>
      <c r="D12" s="93" t="s">
        <v>1246</v>
      </c>
      <c r="E12" s="93" t="s">
        <v>1246</v>
      </c>
      <c r="F12" s="93" t="s">
        <v>1246</v>
      </c>
      <c r="G12" s="93" t="s">
        <v>1246</v>
      </c>
      <c r="H12" s="93"/>
      <c r="I12" s="15"/>
      <c r="J12" s="16" t="s">
        <v>717</v>
      </c>
    </row>
    <row r="13" spans="1:10" ht="27" customHeight="1">
      <c r="A13" s="94" t="s">
        <v>804</v>
      </c>
      <c r="B13" s="19" t="s">
        <v>998</v>
      </c>
      <c r="C13" s="93" t="s">
        <v>1246</v>
      </c>
      <c r="D13" s="93" t="s">
        <v>1246</v>
      </c>
      <c r="E13" s="93" t="s">
        <v>1246</v>
      </c>
      <c r="F13" s="93" t="s">
        <v>1246</v>
      </c>
      <c r="G13" s="93" t="s">
        <v>1246</v>
      </c>
      <c r="H13" s="93"/>
      <c r="I13" s="15"/>
      <c r="J13" s="16" t="s">
        <v>716</v>
      </c>
    </row>
    <row r="14" spans="1:10" ht="27" customHeight="1">
      <c r="A14" s="94" t="s">
        <v>752</v>
      </c>
      <c r="B14" s="22" t="s">
        <v>999</v>
      </c>
      <c r="C14" s="177" t="s">
        <v>1246</v>
      </c>
      <c r="D14" s="177" t="s">
        <v>1246</v>
      </c>
      <c r="E14" s="177" t="s">
        <v>1246</v>
      </c>
      <c r="F14" s="177" t="s">
        <v>1246</v>
      </c>
      <c r="G14" s="177" t="s">
        <v>1246</v>
      </c>
      <c r="H14" s="93"/>
      <c r="I14" s="15" t="s">
        <v>904</v>
      </c>
      <c r="J14" s="545" t="s">
        <v>2042</v>
      </c>
    </row>
    <row r="15" spans="1:10" ht="27" customHeight="1" thickBot="1">
      <c r="A15" s="95" t="s">
        <v>276</v>
      </c>
      <c r="B15" s="46" t="s">
        <v>277</v>
      </c>
      <c r="C15" s="178" t="s">
        <v>1246</v>
      </c>
      <c r="D15" s="178" t="s">
        <v>1246</v>
      </c>
      <c r="E15" s="178" t="s">
        <v>1246</v>
      </c>
      <c r="F15" s="178" t="s">
        <v>1246</v>
      </c>
      <c r="G15" s="178" t="s">
        <v>1246</v>
      </c>
      <c r="H15" s="96"/>
      <c r="I15" s="17" t="s">
        <v>904</v>
      </c>
      <c r="J15" s="633" t="s">
        <v>2044</v>
      </c>
    </row>
    <row r="16" spans="1:10" ht="13.5" customHeight="1">
      <c r="A16" s="984" t="s">
        <v>1000</v>
      </c>
      <c r="B16" s="985"/>
      <c r="C16" s="985"/>
      <c r="D16" s="985"/>
      <c r="E16" s="985"/>
      <c r="F16" s="985"/>
      <c r="G16" s="985"/>
      <c r="H16" s="985"/>
      <c r="I16" s="985"/>
      <c r="J16" s="986"/>
    </row>
    <row r="17" spans="1:10" ht="27" customHeight="1">
      <c r="A17" s="94" t="s">
        <v>629</v>
      </c>
      <c r="B17" s="19" t="s">
        <v>1001</v>
      </c>
      <c r="C17" s="177" t="s">
        <v>1246</v>
      </c>
      <c r="D17" s="177" t="s">
        <v>1246</v>
      </c>
      <c r="E17" s="177" t="s">
        <v>1246</v>
      </c>
      <c r="F17" s="177" t="s">
        <v>1246</v>
      </c>
      <c r="G17" s="177" t="s">
        <v>1246</v>
      </c>
      <c r="H17" s="93"/>
      <c r="I17" s="15" t="s">
        <v>718</v>
      </c>
      <c r="J17" s="545" t="s">
        <v>2042</v>
      </c>
    </row>
    <row r="18" spans="1:10" ht="27" customHeight="1">
      <c r="A18" s="94" t="s">
        <v>630</v>
      </c>
      <c r="B18" s="19" t="s">
        <v>1002</v>
      </c>
      <c r="C18" s="177" t="s">
        <v>1246</v>
      </c>
      <c r="D18" s="177" t="s">
        <v>1246</v>
      </c>
      <c r="E18" s="177" t="s">
        <v>1246</v>
      </c>
      <c r="F18" s="177" t="s">
        <v>1246</v>
      </c>
      <c r="G18" s="177" t="s">
        <v>1246</v>
      </c>
      <c r="H18" s="177" t="s">
        <v>1246</v>
      </c>
      <c r="I18" s="15" t="s">
        <v>278</v>
      </c>
      <c r="J18" s="545" t="s">
        <v>2041</v>
      </c>
    </row>
    <row r="19" spans="1:10" ht="27" customHeight="1">
      <c r="A19" s="94" t="s">
        <v>631</v>
      </c>
      <c r="B19" s="19" t="s">
        <v>1003</v>
      </c>
      <c r="C19" s="93"/>
      <c r="D19" s="93"/>
      <c r="E19" s="93"/>
      <c r="F19" s="177"/>
      <c r="G19" s="177" t="s">
        <v>1246</v>
      </c>
      <c r="H19" s="93"/>
      <c r="I19" s="15" t="s">
        <v>904</v>
      </c>
      <c r="J19" s="16" t="s">
        <v>2042</v>
      </c>
    </row>
    <row r="20" spans="1:10" ht="27" customHeight="1" thickBot="1">
      <c r="A20" s="94" t="s">
        <v>805</v>
      </c>
      <c r="B20" s="19" t="s">
        <v>1004</v>
      </c>
      <c r="C20" s="93"/>
      <c r="D20" s="93"/>
      <c r="E20" s="93"/>
      <c r="F20" s="177"/>
      <c r="G20" s="177" t="s">
        <v>1246</v>
      </c>
      <c r="H20" s="93"/>
      <c r="I20" s="15" t="s">
        <v>904</v>
      </c>
      <c r="J20" s="16" t="s">
        <v>2042</v>
      </c>
    </row>
    <row r="21" spans="1:10" ht="13.5" customHeight="1">
      <c r="A21" s="975" t="s">
        <v>889</v>
      </c>
      <c r="B21" s="976"/>
      <c r="C21" s="976"/>
      <c r="D21" s="976"/>
      <c r="E21" s="976"/>
      <c r="F21" s="976"/>
      <c r="G21" s="976"/>
      <c r="H21" s="976"/>
      <c r="I21" s="976"/>
      <c r="J21" s="977"/>
    </row>
    <row r="22" spans="1:10" ht="27" customHeight="1">
      <c r="A22" s="94" t="s">
        <v>632</v>
      </c>
      <c r="B22" s="19" t="s">
        <v>279</v>
      </c>
      <c r="C22" s="177" t="s">
        <v>1246</v>
      </c>
      <c r="D22" s="177" t="s">
        <v>1246</v>
      </c>
      <c r="E22" s="177" t="s">
        <v>1246</v>
      </c>
      <c r="F22" s="177" t="s">
        <v>1246</v>
      </c>
      <c r="G22" s="177" t="s">
        <v>1246</v>
      </c>
      <c r="H22" s="93"/>
      <c r="I22" s="15" t="s">
        <v>904</v>
      </c>
      <c r="J22" s="16" t="s">
        <v>2042</v>
      </c>
    </row>
    <row r="23" spans="1:10" ht="27" customHeight="1">
      <c r="A23" s="94" t="s">
        <v>633</v>
      </c>
      <c r="B23" s="19" t="s">
        <v>890</v>
      </c>
      <c r="C23" s="177" t="s">
        <v>1246</v>
      </c>
      <c r="D23" s="177" t="s">
        <v>1246</v>
      </c>
      <c r="E23" s="177" t="s">
        <v>1246</v>
      </c>
      <c r="F23" s="177" t="s">
        <v>1246</v>
      </c>
      <c r="G23" s="177" t="s">
        <v>1246</v>
      </c>
      <c r="H23" s="93"/>
      <c r="I23" s="15" t="s">
        <v>719</v>
      </c>
      <c r="J23" s="16" t="s">
        <v>2042</v>
      </c>
    </row>
    <row r="24" spans="1:10" ht="27" customHeight="1">
      <c r="A24" s="94" t="s">
        <v>634</v>
      </c>
      <c r="B24" s="19" t="s">
        <v>891</v>
      </c>
      <c r="C24" s="177" t="s">
        <v>1246</v>
      </c>
      <c r="D24" s="177" t="s">
        <v>1246</v>
      </c>
      <c r="E24" s="177" t="s">
        <v>1246</v>
      </c>
      <c r="F24" s="177" t="s">
        <v>1246</v>
      </c>
      <c r="G24" s="177" t="s">
        <v>1246</v>
      </c>
      <c r="H24" s="177" t="s">
        <v>1246</v>
      </c>
      <c r="I24" s="15" t="s">
        <v>904</v>
      </c>
      <c r="J24" s="16" t="s">
        <v>2043</v>
      </c>
    </row>
    <row r="25" spans="1:10" ht="27" customHeight="1">
      <c r="A25" s="94" t="s">
        <v>753</v>
      </c>
      <c r="B25" s="19" t="s">
        <v>892</v>
      </c>
      <c r="C25" s="177" t="s">
        <v>1246</v>
      </c>
      <c r="D25" s="177" t="s">
        <v>1246</v>
      </c>
      <c r="E25" s="177" t="s">
        <v>1246</v>
      </c>
      <c r="F25" s="177" t="s">
        <v>1246</v>
      </c>
      <c r="G25" s="177" t="s">
        <v>1246</v>
      </c>
      <c r="H25" s="177" t="s">
        <v>1246</v>
      </c>
      <c r="I25" s="15" t="s">
        <v>904</v>
      </c>
      <c r="J25" s="16" t="s">
        <v>2042</v>
      </c>
    </row>
    <row r="26" spans="1:10" ht="27" customHeight="1">
      <c r="A26" s="94" t="s">
        <v>755</v>
      </c>
      <c r="B26" s="19" t="s">
        <v>893</v>
      </c>
      <c r="C26" s="177" t="s">
        <v>1246</v>
      </c>
      <c r="D26" s="177" t="s">
        <v>1246</v>
      </c>
      <c r="E26" s="177" t="s">
        <v>1246</v>
      </c>
      <c r="F26" s="177" t="s">
        <v>1246</v>
      </c>
      <c r="G26" s="177" t="s">
        <v>1246</v>
      </c>
      <c r="H26" s="93"/>
      <c r="I26" s="15" t="s">
        <v>904</v>
      </c>
      <c r="J26" s="16" t="s">
        <v>2042</v>
      </c>
    </row>
    <row r="27" spans="1:10" ht="27" customHeight="1">
      <c r="A27" s="94" t="s">
        <v>806</v>
      </c>
      <c r="B27" s="19" t="s">
        <v>894</v>
      </c>
      <c r="C27" s="93" t="s">
        <v>1246</v>
      </c>
      <c r="D27" s="93" t="s">
        <v>1246</v>
      </c>
      <c r="E27" s="93" t="s">
        <v>1246</v>
      </c>
      <c r="F27" s="93" t="s">
        <v>1246</v>
      </c>
      <c r="G27" s="93" t="s">
        <v>1246</v>
      </c>
      <c r="H27" s="93"/>
      <c r="I27" s="15"/>
      <c r="J27" s="16" t="s">
        <v>720</v>
      </c>
    </row>
    <row r="28" spans="1:10" ht="27" customHeight="1">
      <c r="A28" s="94" t="s">
        <v>807</v>
      </c>
      <c r="B28" s="19" t="s">
        <v>280</v>
      </c>
      <c r="C28" s="93" t="s">
        <v>1246</v>
      </c>
      <c r="D28" s="93" t="s">
        <v>1246</v>
      </c>
      <c r="E28" s="93" t="s">
        <v>1246</v>
      </c>
      <c r="F28" s="93" t="s">
        <v>1246</v>
      </c>
      <c r="G28" s="93" t="s">
        <v>1246</v>
      </c>
      <c r="H28" s="93"/>
      <c r="I28" s="15"/>
      <c r="J28" s="16" t="s">
        <v>281</v>
      </c>
    </row>
    <row r="29" spans="1:10" ht="27" customHeight="1">
      <c r="A29" s="94" t="s">
        <v>808</v>
      </c>
      <c r="B29" s="19" t="s">
        <v>895</v>
      </c>
      <c r="C29" s="177" t="s">
        <v>1246</v>
      </c>
      <c r="D29" s="177" t="s">
        <v>1246</v>
      </c>
      <c r="E29" s="177" t="s">
        <v>1246</v>
      </c>
      <c r="F29" s="177" t="s">
        <v>1246</v>
      </c>
      <c r="G29" s="177" t="s">
        <v>1246</v>
      </c>
      <c r="H29" s="93"/>
      <c r="I29" s="15" t="s">
        <v>904</v>
      </c>
      <c r="J29" s="16" t="s">
        <v>2042</v>
      </c>
    </row>
    <row r="30" spans="1:10" ht="27" customHeight="1">
      <c r="A30" s="94" t="s">
        <v>754</v>
      </c>
      <c r="B30" s="19" t="s">
        <v>896</v>
      </c>
      <c r="C30" s="177" t="s">
        <v>1246</v>
      </c>
      <c r="D30" s="177" t="s">
        <v>1246</v>
      </c>
      <c r="E30" s="177" t="s">
        <v>1246</v>
      </c>
      <c r="F30" s="177" t="s">
        <v>1246</v>
      </c>
      <c r="G30" s="177" t="s">
        <v>1246</v>
      </c>
      <c r="H30" s="177" t="s">
        <v>1246</v>
      </c>
      <c r="I30" s="15" t="s">
        <v>904</v>
      </c>
      <c r="J30" s="16" t="s">
        <v>2042</v>
      </c>
    </row>
    <row r="31" spans="1:10" ht="27" customHeight="1" thickBot="1">
      <c r="A31" s="95" t="s">
        <v>282</v>
      </c>
      <c r="B31" s="49" t="s">
        <v>283</v>
      </c>
      <c r="C31" s="178" t="s">
        <v>1246</v>
      </c>
      <c r="D31" s="178" t="s">
        <v>1246</v>
      </c>
      <c r="E31" s="178" t="s">
        <v>1246</v>
      </c>
      <c r="F31" s="178" t="s">
        <v>1246</v>
      </c>
      <c r="G31" s="178" t="s">
        <v>1246</v>
      </c>
      <c r="H31" s="178"/>
      <c r="I31" s="17"/>
      <c r="J31" s="18" t="s">
        <v>284</v>
      </c>
    </row>
    <row r="32" spans="1:10" ht="13.5" customHeight="1">
      <c r="A32" s="984" t="s">
        <v>897</v>
      </c>
      <c r="B32" s="985"/>
      <c r="C32" s="985"/>
      <c r="D32" s="985"/>
      <c r="E32" s="985"/>
      <c r="F32" s="985"/>
      <c r="G32" s="985"/>
      <c r="H32" s="985"/>
      <c r="I32" s="985"/>
      <c r="J32" s="986"/>
    </row>
    <row r="33" spans="1:10" ht="27" customHeight="1" thickBot="1">
      <c r="A33" s="538" t="s">
        <v>1701</v>
      </c>
      <c r="B33" s="19" t="s">
        <v>1758</v>
      </c>
      <c r="C33" s="177" t="s">
        <v>1246</v>
      </c>
      <c r="D33" s="177" t="s">
        <v>1246</v>
      </c>
      <c r="E33" s="177" t="s">
        <v>1246</v>
      </c>
      <c r="F33" s="177" t="s">
        <v>1246</v>
      </c>
      <c r="G33" s="177" t="s">
        <v>1246</v>
      </c>
      <c r="H33" s="177" t="s">
        <v>1246</v>
      </c>
      <c r="I33" s="15" t="s">
        <v>904</v>
      </c>
      <c r="J33" s="16" t="s">
        <v>2042</v>
      </c>
    </row>
    <row r="34" spans="1:10" ht="13.5" customHeight="1">
      <c r="A34" s="975" t="s">
        <v>898</v>
      </c>
      <c r="B34" s="976"/>
      <c r="C34" s="976"/>
      <c r="D34" s="976"/>
      <c r="E34" s="976"/>
      <c r="F34" s="976"/>
      <c r="G34" s="976"/>
      <c r="H34" s="976"/>
      <c r="I34" s="976"/>
      <c r="J34" s="977"/>
    </row>
    <row r="35" spans="1:10" ht="27" customHeight="1">
      <c r="A35" s="94" t="s">
        <v>809</v>
      </c>
      <c r="B35" s="19" t="s">
        <v>899</v>
      </c>
      <c r="C35" s="177" t="s">
        <v>1246</v>
      </c>
      <c r="D35" s="177" t="s">
        <v>1246</v>
      </c>
      <c r="E35" s="177" t="s">
        <v>1246</v>
      </c>
      <c r="F35" s="177" t="s">
        <v>1246</v>
      </c>
      <c r="G35" s="177" t="s">
        <v>1246</v>
      </c>
      <c r="H35" s="93"/>
      <c r="I35" s="15" t="s">
        <v>904</v>
      </c>
      <c r="J35" s="16" t="s">
        <v>2042</v>
      </c>
    </row>
    <row r="36" spans="1:10" ht="27" customHeight="1">
      <c r="A36" s="94" t="s">
        <v>810</v>
      </c>
      <c r="B36" s="19" t="s">
        <v>900</v>
      </c>
      <c r="C36" s="177" t="s">
        <v>1246</v>
      </c>
      <c r="D36" s="177" t="s">
        <v>1246</v>
      </c>
      <c r="E36" s="177" t="s">
        <v>1246</v>
      </c>
      <c r="F36" s="177" t="s">
        <v>1246</v>
      </c>
      <c r="G36" s="177" t="s">
        <v>1246</v>
      </c>
      <c r="H36" s="93"/>
      <c r="I36" s="15" t="s">
        <v>904</v>
      </c>
      <c r="J36" s="545" t="s">
        <v>3005</v>
      </c>
    </row>
    <row r="37" spans="1:10" ht="27" customHeight="1">
      <c r="A37" s="94" t="s">
        <v>811</v>
      </c>
      <c r="B37" s="19" t="s">
        <v>901</v>
      </c>
      <c r="C37" s="177" t="s">
        <v>1246</v>
      </c>
      <c r="D37" s="177" t="s">
        <v>1246</v>
      </c>
      <c r="E37" s="177" t="s">
        <v>1246</v>
      </c>
      <c r="F37" s="177" t="s">
        <v>1246</v>
      </c>
      <c r="G37" s="177" t="s">
        <v>1246</v>
      </c>
      <c r="H37" s="93"/>
      <c r="I37" s="15" t="s">
        <v>904</v>
      </c>
      <c r="J37" s="545" t="s">
        <v>3006</v>
      </c>
    </row>
    <row r="38" spans="1:10" ht="27" customHeight="1">
      <c r="A38" s="94" t="s">
        <v>812</v>
      </c>
      <c r="B38" s="19" t="s">
        <v>285</v>
      </c>
      <c r="C38" s="177" t="s">
        <v>1246</v>
      </c>
      <c r="D38" s="177" t="s">
        <v>1246</v>
      </c>
      <c r="E38" s="177" t="s">
        <v>1246</v>
      </c>
      <c r="F38" s="177" t="s">
        <v>1246</v>
      </c>
      <c r="G38" s="177" t="s">
        <v>1246</v>
      </c>
      <c r="H38" s="93"/>
      <c r="I38" s="15" t="s">
        <v>904</v>
      </c>
      <c r="J38" s="545" t="s">
        <v>3008</v>
      </c>
    </row>
    <row r="39" spans="1:10" ht="27" customHeight="1">
      <c r="A39" s="94" t="s">
        <v>813</v>
      </c>
      <c r="B39" s="20" t="s">
        <v>902</v>
      </c>
      <c r="C39" s="177" t="s">
        <v>1246</v>
      </c>
      <c r="D39" s="177" t="s">
        <v>1246</v>
      </c>
      <c r="E39" s="177" t="s">
        <v>1246</v>
      </c>
      <c r="F39" s="177" t="s">
        <v>1246</v>
      </c>
      <c r="G39" s="177" t="s">
        <v>1246</v>
      </c>
      <c r="H39" s="93"/>
      <c r="I39" s="15" t="s">
        <v>721</v>
      </c>
      <c r="J39" s="16" t="s">
        <v>722</v>
      </c>
    </row>
    <row r="40" spans="1:10" ht="27" customHeight="1">
      <c r="A40" s="23" t="s">
        <v>814</v>
      </c>
      <c r="B40" s="19" t="s">
        <v>802</v>
      </c>
      <c r="C40" s="179" t="s">
        <v>1246</v>
      </c>
      <c r="D40" s="177" t="s">
        <v>1246</v>
      </c>
      <c r="E40" s="177" t="s">
        <v>1246</v>
      </c>
      <c r="F40" s="177" t="s">
        <v>1246</v>
      </c>
      <c r="G40" s="177" t="s">
        <v>1246</v>
      </c>
      <c r="H40" s="93"/>
      <c r="I40" s="15" t="s">
        <v>718</v>
      </c>
      <c r="J40" s="16" t="s">
        <v>2042</v>
      </c>
    </row>
    <row r="41" spans="1:10" ht="27" customHeight="1">
      <c r="A41" s="94" t="s">
        <v>815</v>
      </c>
      <c r="B41" s="19" t="s">
        <v>263</v>
      </c>
      <c r="C41" s="93" t="s">
        <v>1246</v>
      </c>
      <c r="D41" s="93" t="s">
        <v>1246</v>
      </c>
      <c r="E41" s="93" t="s">
        <v>1246</v>
      </c>
      <c r="F41" s="93" t="s">
        <v>1246</v>
      </c>
      <c r="G41" s="93" t="s">
        <v>723</v>
      </c>
      <c r="H41" s="93" t="s">
        <v>1246</v>
      </c>
      <c r="I41" s="736" t="s">
        <v>2089</v>
      </c>
      <c r="J41" s="16" t="s">
        <v>724</v>
      </c>
    </row>
    <row r="42" spans="1:10" ht="27" customHeight="1">
      <c r="A42" s="94" t="s">
        <v>816</v>
      </c>
      <c r="B42" s="19" t="s">
        <v>903</v>
      </c>
      <c r="C42" s="93" t="s">
        <v>1246</v>
      </c>
      <c r="D42" s="93" t="s">
        <v>1246</v>
      </c>
      <c r="E42" s="93" t="s">
        <v>1246</v>
      </c>
      <c r="F42" s="93" t="s">
        <v>1246</v>
      </c>
      <c r="G42" s="93" t="s">
        <v>1246</v>
      </c>
      <c r="H42" s="93" t="s">
        <v>1246</v>
      </c>
      <c r="I42" s="736" t="s">
        <v>2090</v>
      </c>
      <c r="J42" s="16" t="s">
        <v>724</v>
      </c>
    </row>
    <row r="43" spans="1:10" ht="27" customHeight="1">
      <c r="A43" s="94" t="s">
        <v>817</v>
      </c>
      <c r="B43" s="19" t="s">
        <v>287</v>
      </c>
      <c r="C43" s="93"/>
      <c r="D43" s="93"/>
      <c r="E43" s="177" t="s">
        <v>1246</v>
      </c>
      <c r="F43" s="177" t="s">
        <v>1246</v>
      </c>
      <c r="G43" s="177" t="s">
        <v>1246</v>
      </c>
      <c r="H43" s="177" t="s">
        <v>1246</v>
      </c>
      <c r="I43" s="736" t="s">
        <v>2092</v>
      </c>
      <c r="J43" s="545" t="s">
        <v>3007</v>
      </c>
    </row>
    <row r="44" spans="1:10" ht="27" customHeight="1" thickBot="1">
      <c r="A44" s="95" t="s">
        <v>725</v>
      </c>
      <c r="B44" s="49" t="s">
        <v>286</v>
      </c>
      <c r="C44" s="178" t="s">
        <v>1246</v>
      </c>
      <c r="D44" s="178" t="s">
        <v>1246</v>
      </c>
      <c r="E44" s="178" t="s">
        <v>1246</v>
      </c>
      <c r="F44" s="178" t="s">
        <v>1246</v>
      </c>
      <c r="G44" s="178" t="s">
        <v>1246</v>
      </c>
      <c r="H44" s="96"/>
      <c r="I44" s="737" t="s">
        <v>2091</v>
      </c>
      <c r="J44" s="18" t="s">
        <v>2043</v>
      </c>
    </row>
    <row r="45" spans="1:10" ht="13.5" customHeight="1">
      <c r="A45" s="294"/>
      <c r="B45" s="6"/>
      <c r="C45" s="6"/>
      <c r="D45" s="6"/>
      <c r="E45" s="6"/>
      <c r="F45" s="6"/>
      <c r="G45" s="6"/>
      <c r="H45" s="6"/>
      <c r="I45" s="6"/>
      <c r="J45" s="6"/>
    </row>
    <row r="46" spans="1:10" ht="13.5" customHeight="1">
      <c r="A46" s="24" t="s">
        <v>288</v>
      </c>
      <c r="B46" s="6"/>
      <c r="C46" s="6"/>
      <c r="D46" s="6"/>
      <c r="E46" s="6"/>
      <c r="F46" s="6"/>
      <c r="G46" s="6"/>
      <c r="H46" s="6"/>
      <c r="I46" s="6"/>
      <c r="J46" s="6"/>
    </row>
  </sheetData>
  <sheetProtection sheet="1" objects="1" scenarios="1"/>
  <customSheetViews>
    <customSheetView guid="{5FBC50CB-3E08-4B56-AFD1-12B9F91E8308}" showGridLines="0" showRowCol="0">
      <pane ySplit="3" topLeftCell="A4" activePane="bottomLeft" state="frozenSplit"/>
      <selection pane="bottomLeft" activeCell="A4" sqref="A4:I4"/>
      <pageSetup orientation="portrait"/>
      <headerFooter alignWithMargins="0"/>
    </customSheetView>
    <customSheetView guid="{C754446C-5585-4458-A42A-F2417FB7555A}">
      <headerFooter alignWithMargins="0"/>
    </customSheetView>
    <customSheetView guid="{90CDF4A5-69E1-409D-BE6A-F24A1874C0D7}">
      <headerFooter alignWithMargins="0"/>
    </customSheetView>
    <customSheetView guid="{46A1E5AE-FDE6-413A-A40F-F7880A0D792D}" showGridLines="0" showRowCol="0">
      <pane ySplit="3" topLeftCell="A4" activePane="bottomLeft" state="frozenSplit"/>
      <selection pane="bottomLeft" activeCell="A4" sqref="A4:I4"/>
      <pageSetup orientation="portrait"/>
      <headerFooter alignWithMargins="0"/>
    </customSheetView>
  </customSheetViews>
  <mergeCells count="15">
    <mergeCell ref="A4:J4"/>
    <mergeCell ref="A10:J10"/>
    <mergeCell ref="A16:J16"/>
    <mergeCell ref="A21:J21"/>
    <mergeCell ref="A7:A8"/>
    <mergeCell ref="A34:J34"/>
    <mergeCell ref="G7:G8"/>
    <mergeCell ref="I7:I8"/>
    <mergeCell ref="J7:J8"/>
    <mergeCell ref="A32:J32"/>
    <mergeCell ref="C7:C8"/>
    <mergeCell ref="D7:D8"/>
    <mergeCell ref="E7:E8"/>
    <mergeCell ref="F7:F8"/>
    <mergeCell ref="H7:H8"/>
  </mergeCells>
  <phoneticPr fontId="6" type="noConversion"/>
  <hyperlinks>
    <hyperlink ref="B5" location="'1.1'!A1" display="Forest area"/>
    <hyperlink ref="B6" location="'1.2'!A1" display="Growing stock"/>
    <hyperlink ref="B7" location="'1.3a'!A1" display="Age structure"/>
    <hyperlink ref="B8" location="'1.3b'!A1" display="and/or diameter distribution"/>
    <hyperlink ref="B9" location="'1.4'!A1" display="Carbon stock"/>
    <hyperlink ref="B11" location="'2.1'!A1" display="Deposition of air pollutants"/>
    <hyperlink ref="B12" location="'2.2'!A1" display="Soil condition"/>
    <hyperlink ref="B13" location="'2.3'!A1" display="Defoliation"/>
    <hyperlink ref="B14" location="'2.4'!A1" display="Forest damage"/>
    <hyperlink ref="B17" location="'3.1'!A1" display="Increment and fellings"/>
    <hyperlink ref="B18" location="'3.2'!A1" display="Roundwood"/>
    <hyperlink ref="B19" location="'3.3'!A1" display="Non-wood goods"/>
    <hyperlink ref="B20" location="'3.4'!A1" display="Services"/>
    <hyperlink ref="B22" location="'4.1'!A1" display="Tree species composition"/>
    <hyperlink ref="B23" location="'4.2'!A1" display="Regeneration "/>
    <hyperlink ref="B24" location="'4.3'!A1" display="Naturalness"/>
    <hyperlink ref="B25" location="'4.4'!A1" display="Introduced tree species"/>
    <hyperlink ref="B26" location="'4.5'!A1" display="Deadwood"/>
    <hyperlink ref="B27" location="'4.6'!A1" display="Genetic resources"/>
    <hyperlink ref="B28" location="'4.7'!A1" display="Forest fragmentation"/>
    <hyperlink ref="B29" location="'4.8'!A1" display="Threatened forest species"/>
    <hyperlink ref="B30" location="'4.9'!A1" display="Protected forests"/>
    <hyperlink ref="B33" location="'5.1'!A1" display="'5.1'!A1"/>
    <hyperlink ref="B35" location="'6.1'!A1" display="Forest holdings"/>
    <hyperlink ref="B36" location="'6.2'!A1" display="Contribution of forest sector to GDP"/>
    <hyperlink ref="B37" location="'6.3'!A1" display="Net revenue"/>
    <hyperlink ref="B39" location="'6.5'!A1" display="Forest sector workforce"/>
    <hyperlink ref="B41" location="'6.7'!A1" display="Wood consumption"/>
    <hyperlink ref="B42" location="'6.8'!A1" display="Trade in wood"/>
    <hyperlink ref="B43" location="'6.9'!A1" display="Energy from wood resources"/>
    <hyperlink ref="B44" location="'6.10'!A1" display="Accessibility for recreation"/>
    <hyperlink ref="B40" location="'6.6'!A1" display="Occupational safety and health"/>
    <hyperlink ref="B31" location="'4.10'!A1" display="Common forest bird species"/>
    <hyperlink ref="B15" location="'2.5'!A1" display="Forest land degradation"/>
    <hyperlink ref="B38" location="'6.4'!A1" display="Expenditures for services"/>
  </hyperlinks>
  <pageMargins left="0.75" right="0.75" top="1" bottom="1" header="0.5" footer="0.5"/>
  <pageSetup orientation="portrait"/>
  <headerFooter alignWithMargins="0"/>
  <ignoredErrors>
    <ignoredError sqref="A5:A9 A11:A15 A17:A20 A22:A30 A35:A44 H3" numberStoredAsText="1"/>
  </ignoredError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dimension ref="A1:B69"/>
  <sheetViews>
    <sheetView showGridLines="0" showRowColHeaders="0" workbookViewId="0"/>
  </sheetViews>
  <sheetFormatPr baseColWidth="10" defaultColWidth="8.83203125" defaultRowHeight="12" x14ac:dyDescent="0"/>
  <cols>
    <col min="1" max="1" width="118.6640625" style="4" customWidth="1"/>
    <col min="2" max="16384" width="8.83203125" style="4"/>
  </cols>
  <sheetData>
    <row r="1" spans="1:2" ht="12.75" customHeight="1">
      <c r="A1" s="27" t="s">
        <v>869</v>
      </c>
    </row>
    <row r="2" spans="1:2" ht="12.75" customHeight="1">
      <c r="A2" s="25"/>
    </row>
    <row r="3" spans="1:2" ht="72">
      <c r="A3" s="26" t="s">
        <v>289</v>
      </c>
      <c r="B3" s="45"/>
    </row>
    <row r="4" spans="1:2" ht="12.75" customHeight="1">
      <c r="A4" s="25"/>
    </row>
    <row r="5" spans="1:2" ht="52" customHeight="1">
      <c r="A5" s="555" t="s">
        <v>1826</v>
      </c>
    </row>
    <row r="6" spans="1:2" ht="12.75" customHeight="1">
      <c r="A6" s="25"/>
    </row>
    <row r="7" spans="1:2" ht="36">
      <c r="A7" s="555" t="s">
        <v>1827</v>
      </c>
    </row>
    <row r="8" spans="1:2" ht="12.75" customHeight="1">
      <c r="A8" s="25"/>
    </row>
    <row r="9" spans="1:2" ht="12.75" customHeight="1">
      <c r="A9" s="25"/>
    </row>
    <row r="10" spans="1:2" ht="12.75" customHeight="1">
      <c r="A10" s="9" t="s">
        <v>870</v>
      </c>
    </row>
    <row r="11" spans="1:2" ht="12.75" customHeight="1">
      <c r="A11" s="6"/>
    </row>
    <row r="12" spans="1:2" ht="36">
      <c r="A12" s="25" t="s">
        <v>381</v>
      </c>
    </row>
    <row r="13" spans="1:2" ht="12.75" customHeight="1">
      <c r="A13" s="25"/>
    </row>
    <row r="14" spans="1:2" ht="36">
      <c r="A14" s="25" t="s">
        <v>290</v>
      </c>
    </row>
    <row r="15" spans="1:2" ht="12.75" customHeight="1">
      <c r="A15" s="25"/>
    </row>
    <row r="16" spans="1:2" ht="67.5" customHeight="1">
      <c r="A16" s="555" t="s">
        <v>1828</v>
      </c>
    </row>
    <row r="17" spans="1:1" ht="12.75" customHeight="1">
      <c r="A17" s="25"/>
    </row>
    <row r="18" spans="1:1" ht="39.75" customHeight="1">
      <c r="A18" s="25" t="s">
        <v>291</v>
      </c>
    </row>
    <row r="19" spans="1:1" ht="12.75" customHeight="1">
      <c r="A19" s="25"/>
    </row>
    <row r="20" spans="1:1" ht="60">
      <c r="A20" s="26" t="s">
        <v>292</v>
      </c>
    </row>
    <row r="21" spans="1:1" ht="12.75" customHeight="1">
      <c r="A21" s="25"/>
    </row>
    <row r="22" spans="1:1" ht="116.25" customHeight="1">
      <c r="A22" s="26" t="s">
        <v>293</v>
      </c>
    </row>
    <row r="23" spans="1:1" ht="12.75" customHeight="1">
      <c r="A23" s="25"/>
    </row>
    <row r="24" spans="1:1" ht="36">
      <c r="A24" s="555" t="s">
        <v>1829</v>
      </c>
    </row>
    <row r="25" spans="1:1" ht="12.75" customHeight="1">
      <c r="A25" s="25"/>
    </row>
    <row r="26" spans="1:1" ht="36">
      <c r="A26" s="25" t="s">
        <v>294</v>
      </c>
    </row>
    <row r="27" spans="1:1" ht="12.75" customHeight="1">
      <c r="A27" s="25"/>
    </row>
    <row r="28" spans="1:1" ht="12.75" customHeight="1">
      <c r="A28" s="29" t="s">
        <v>871</v>
      </c>
    </row>
    <row r="29" spans="1:1" ht="12.75" customHeight="1">
      <c r="A29" s="25"/>
    </row>
    <row r="30" spans="1:1" ht="12.75" customHeight="1">
      <c r="A30" s="30" t="s">
        <v>877</v>
      </c>
    </row>
    <row r="31" spans="1:1" ht="12.75" customHeight="1">
      <c r="A31" s="29"/>
    </row>
    <row r="32" spans="1:1" ht="12.75" customHeight="1">
      <c r="A32" s="30" t="s">
        <v>872</v>
      </c>
    </row>
    <row r="33" spans="1:1" ht="12.75" customHeight="1">
      <c r="A33" s="25" t="s">
        <v>880</v>
      </c>
    </row>
    <row r="34" spans="1:1" ht="24">
      <c r="A34" s="25" t="s">
        <v>382</v>
      </c>
    </row>
    <row r="35" spans="1:1" ht="12.75" customHeight="1">
      <c r="A35" s="25" t="s">
        <v>881</v>
      </c>
    </row>
    <row r="36" spans="1:1" ht="12.75" customHeight="1">
      <c r="A36" s="25"/>
    </row>
    <row r="37" spans="1:1" ht="12.75" customHeight="1">
      <c r="A37" s="30" t="s">
        <v>878</v>
      </c>
    </row>
    <row r="38" spans="1:1" ht="12.75" customHeight="1">
      <c r="A38" s="30"/>
    </row>
    <row r="39" spans="1:1" ht="36">
      <c r="A39" s="30" t="s">
        <v>879</v>
      </c>
    </row>
    <row r="40" spans="1:1" ht="12.75" customHeight="1">
      <c r="A40" s="30"/>
    </row>
    <row r="41" spans="1:1" ht="27" customHeight="1">
      <c r="A41" s="30" t="s">
        <v>1830</v>
      </c>
    </row>
    <row r="42" spans="1:1" ht="12.75" customHeight="1">
      <c r="A42" s="25"/>
    </row>
    <row r="43" spans="1:1">
      <c r="A43" s="35" t="s">
        <v>1831</v>
      </c>
    </row>
    <row r="44" spans="1:1">
      <c r="A44" s="31"/>
    </row>
    <row r="45" spans="1:1">
      <c r="A45" s="32" t="s">
        <v>873</v>
      </c>
    </row>
    <row r="46" spans="1:1">
      <c r="A46" s="9"/>
    </row>
    <row r="47" spans="1:1">
      <c r="A47" s="33" t="s">
        <v>874</v>
      </c>
    </row>
    <row r="48" spans="1:1">
      <c r="A48" s="33"/>
    </row>
    <row r="49" spans="1:1">
      <c r="A49" s="34" t="s">
        <v>875</v>
      </c>
    </row>
    <row r="50" spans="1:1">
      <c r="A50" s="34" t="s">
        <v>304</v>
      </c>
    </row>
    <row r="51" spans="1:1">
      <c r="A51" s="34" t="s">
        <v>305</v>
      </c>
    </row>
    <row r="52" spans="1:1">
      <c r="A52" s="34" t="s">
        <v>306</v>
      </c>
    </row>
    <row r="53" spans="1:1">
      <c r="A53" s="34" t="s">
        <v>307</v>
      </c>
    </row>
    <row r="54" spans="1:1">
      <c r="A54" s="34" t="s">
        <v>308</v>
      </c>
    </row>
    <row r="55" spans="1:1">
      <c r="A55" s="34" t="s">
        <v>309</v>
      </c>
    </row>
    <row r="56" spans="1:1">
      <c r="A56" s="34" t="s">
        <v>310</v>
      </c>
    </row>
    <row r="57" spans="1:1">
      <c r="A57" s="34" t="s">
        <v>311</v>
      </c>
    </row>
    <row r="58" spans="1:1">
      <c r="A58" s="540" t="s">
        <v>312</v>
      </c>
    </row>
    <row r="59" spans="1:1">
      <c r="A59" s="28"/>
    </row>
    <row r="61" spans="1:1">
      <c r="A61" s="34" t="s">
        <v>295</v>
      </c>
    </row>
    <row r="62" spans="1:1">
      <c r="A62" s="34" t="s">
        <v>296</v>
      </c>
    </row>
    <row r="63" spans="1:1">
      <c r="A63" s="34" t="s">
        <v>297</v>
      </c>
    </row>
    <row r="64" spans="1:1">
      <c r="A64" s="34" t="s">
        <v>298</v>
      </c>
    </row>
    <row r="65" spans="1:1">
      <c r="A65" s="34" t="s">
        <v>299</v>
      </c>
    </row>
    <row r="66" spans="1:1">
      <c r="A66" s="34" t="s">
        <v>300</v>
      </c>
    </row>
    <row r="67" spans="1:1">
      <c r="A67" s="34" t="s">
        <v>301</v>
      </c>
    </row>
    <row r="68" spans="1:1">
      <c r="A68" s="34" t="s">
        <v>302</v>
      </c>
    </row>
    <row r="69" spans="1:1">
      <c r="A69" s="539" t="s">
        <v>303</v>
      </c>
    </row>
  </sheetData>
  <sheetProtection sheet="1" objects="1" scenarios="1"/>
  <customSheetViews>
    <customSheetView guid="{5FBC50CB-3E08-4B56-AFD1-12B9F91E8308}" showGridLines="0" showRowCol="0">
      <pageSetup paperSize="9" orientation="portrait"/>
    </customSheetView>
    <customSheetView guid="{46A1E5AE-FDE6-413A-A40F-F7880A0D792D}" showGridLines="0" showRowCol="0">
      <pageSetup paperSize="9" orientation="portrait"/>
    </customSheetView>
  </customSheetViews>
  <phoneticPr fontId="56" type="noConversion"/>
  <hyperlinks>
    <hyperlink ref="A58" r:id="rId1"/>
    <hyperlink ref="A69" r:id="rId2"/>
  </hyperlinks>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enableFormatConditionsCalculation="0"/>
  <dimension ref="A1:IV661"/>
  <sheetViews>
    <sheetView showGridLines="0" showRowColHeaders="0" workbookViewId="0"/>
  </sheetViews>
  <sheetFormatPr baseColWidth="10" defaultColWidth="8.83203125" defaultRowHeight="12" x14ac:dyDescent="0"/>
  <cols>
    <col min="1" max="16384" width="8.83203125" style="51"/>
  </cols>
  <sheetData>
    <row r="1" spans="1:16">
      <c r="A1" s="50" t="s">
        <v>882</v>
      </c>
    </row>
    <row r="2" spans="1:16">
      <c r="A2" s="50"/>
    </row>
    <row r="3" spans="1:16">
      <c r="A3" s="50" t="s">
        <v>1598</v>
      </c>
    </row>
    <row r="5" spans="1:16">
      <c r="A5" s="52" t="s">
        <v>884</v>
      </c>
    </row>
    <row r="6" spans="1:16">
      <c r="A6" s="52"/>
    </row>
    <row r="7" spans="1:16">
      <c r="A7" s="52" t="s">
        <v>885</v>
      </c>
    </row>
    <row r="8" spans="1:16">
      <c r="A8" s="53"/>
    </row>
    <row r="9" spans="1:16">
      <c r="A9" s="53" t="s">
        <v>1028</v>
      </c>
    </row>
    <row r="10" spans="1:16" ht="27" customHeight="1">
      <c r="A10" s="995" t="s">
        <v>616</v>
      </c>
      <c r="B10" s="995"/>
      <c r="C10" s="995"/>
      <c r="D10" s="995"/>
      <c r="E10" s="995"/>
      <c r="F10" s="995"/>
      <c r="G10" s="995"/>
      <c r="H10" s="995"/>
      <c r="I10" s="995"/>
      <c r="J10" s="995"/>
      <c r="K10" s="995"/>
      <c r="L10" s="995"/>
      <c r="M10" s="995"/>
      <c r="N10" s="995"/>
      <c r="O10" s="995"/>
      <c r="P10" s="995"/>
    </row>
    <row r="11" spans="1:16">
      <c r="A11" s="1004" t="s">
        <v>886</v>
      </c>
      <c r="B11" s="1004"/>
    </row>
    <row r="12" spans="1:16" ht="27" customHeight="1">
      <c r="A12" s="1007" t="s">
        <v>1599</v>
      </c>
      <c r="B12" s="1007"/>
      <c r="C12" s="1007"/>
      <c r="D12" s="1007"/>
      <c r="E12" s="1007"/>
      <c r="F12" s="1007"/>
      <c r="G12" s="1007"/>
      <c r="H12" s="1007"/>
      <c r="I12" s="1007"/>
      <c r="J12" s="1007"/>
      <c r="K12" s="1007"/>
      <c r="L12" s="1007"/>
      <c r="M12" s="1007"/>
      <c r="N12" s="1007"/>
      <c r="O12" s="1007"/>
      <c r="P12" s="1007"/>
    </row>
    <row r="13" spans="1:16" ht="38.25" customHeight="1">
      <c r="A13" s="1007" t="s">
        <v>1600</v>
      </c>
      <c r="B13" s="1007"/>
      <c r="C13" s="1007"/>
      <c r="D13" s="1007"/>
      <c r="E13" s="1007"/>
      <c r="F13" s="1007"/>
      <c r="G13" s="1007"/>
      <c r="H13" s="1007"/>
      <c r="I13" s="1007"/>
      <c r="J13" s="1007"/>
      <c r="K13" s="1007"/>
      <c r="L13" s="1007"/>
      <c r="M13" s="1007"/>
      <c r="N13" s="1007"/>
      <c r="O13" s="1007"/>
      <c r="P13" s="1007"/>
    </row>
    <row r="14" spans="1:16" ht="25.5" customHeight="1">
      <c r="A14" s="1007" t="s">
        <v>1601</v>
      </c>
      <c r="B14" s="1007"/>
      <c r="C14" s="1007"/>
      <c r="D14" s="1007"/>
      <c r="E14" s="1007"/>
      <c r="F14" s="1007"/>
      <c r="G14" s="1007"/>
      <c r="H14" s="1007"/>
      <c r="I14" s="1007"/>
      <c r="J14" s="1007"/>
      <c r="K14" s="1007"/>
      <c r="L14" s="1007"/>
      <c r="M14" s="1007"/>
      <c r="N14" s="1007"/>
      <c r="O14" s="1007"/>
      <c r="P14" s="1007"/>
    </row>
    <row r="15" spans="1:16" ht="12.75" customHeight="1">
      <c r="A15" s="54" t="s">
        <v>1602</v>
      </c>
    </row>
    <row r="16" spans="1:16" ht="25.5" customHeight="1">
      <c r="A16" s="1007" t="s">
        <v>1603</v>
      </c>
      <c r="B16" s="1007"/>
      <c r="C16" s="1007"/>
      <c r="D16" s="1007"/>
      <c r="E16" s="1007"/>
      <c r="F16" s="1007"/>
      <c r="G16" s="1007"/>
      <c r="H16" s="1007"/>
      <c r="I16" s="1007"/>
      <c r="J16" s="1007"/>
      <c r="K16" s="1007"/>
      <c r="L16" s="1007"/>
      <c r="M16" s="1007"/>
      <c r="N16" s="1007"/>
      <c r="O16" s="1007"/>
      <c r="P16" s="1007"/>
    </row>
    <row r="17" spans="1:256" ht="12.75" customHeight="1">
      <c r="A17" s="54" t="s">
        <v>1604</v>
      </c>
    </row>
    <row r="18" spans="1:256" ht="12.75" customHeight="1">
      <c r="A18" s="54" t="s">
        <v>1605</v>
      </c>
    </row>
    <row r="19" spans="1:256">
      <c r="A19" s="54" t="s">
        <v>1606</v>
      </c>
    </row>
    <row r="20" spans="1:256">
      <c r="A20" s="1008" t="s">
        <v>1671</v>
      </c>
      <c r="B20" s="1008"/>
      <c r="C20" s="1008"/>
      <c r="D20" s="1008"/>
      <c r="E20" s="1008"/>
      <c r="F20" s="1008"/>
      <c r="G20" s="1008"/>
      <c r="H20" s="1008"/>
      <c r="I20" s="1008"/>
      <c r="J20" s="1008"/>
      <c r="K20" s="1008"/>
      <c r="L20" s="1008"/>
      <c r="M20" s="1008"/>
      <c r="N20" s="1008"/>
      <c r="O20" s="1008"/>
      <c r="P20" s="1008"/>
      <c r="Q20" s="1007"/>
      <c r="R20" s="1007"/>
      <c r="S20" s="1007"/>
      <c r="T20" s="1007"/>
      <c r="U20" s="1007"/>
      <c r="V20" s="1007"/>
      <c r="W20" s="1007"/>
      <c r="X20" s="1007"/>
      <c r="Y20" s="1007"/>
      <c r="Z20" s="1007"/>
      <c r="AA20" s="1007"/>
      <c r="AB20" s="1007"/>
      <c r="AC20" s="1007"/>
      <c r="AD20" s="1007"/>
      <c r="AE20" s="1007"/>
      <c r="AF20" s="1007"/>
      <c r="AG20" s="1007"/>
      <c r="AH20" s="1007"/>
      <c r="AI20" s="1007"/>
      <c r="AJ20" s="1007"/>
      <c r="AK20" s="1007"/>
      <c r="AL20" s="1007"/>
      <c r="AM20" s="1007"/>
      <c r="AN20" s="1007"/>
      <c r="AO20" s="1007"/>
      <c r="AP20" s="1007"/>
      <c r="AQ20" s="1007"/>
      <c r="AR20" s="1007"/>
      <c r="AS20" s="1007"/>
      <c r="AT20" s="1007"/>
      <c r="AU20" s="1007"/>
      <c r="AV20" s="1007"/>
      <c r="AW20" s="1007"/>
      <c r="AX20" s="1007"/>
      <c r="AY20" s="1007"/>
      <c r="AZ20" s="1007"/>
      <c r="BA20" s="1007"/>
      <c r="BB20" s="1007"/>
      <c r="BC20" s="1007"/>
      <c r="BD20" s="1007"/>
      <c r="BE20" s="1007"/>
      <c r="BF20" s="1007"/>
      <c r="BG20" s="1007"/>
      <c r="BH20" s="1007"/>
      <c r="BI20" s="1007"/>
      <c r="BJ20" s="1007"/>
      <c r="BK20" s="1007"/>
      <c r="BL20" s="1007"/>
      <c r="BM20" s="1007"/>
      <c r="BN20" s="1007"/>
      <c r="BO20" s="1007"/>
      <c r="BP20" s="1007"/>
      <c r="BQ20" s="1007"/>
      <c r="BR20" s="1007"/>
      <c r="BS20" s="1007"/>
      <c r="BT20" s="1007"/>
      <c r="BU20" s="1007"/>
      <c r="BV20" s="1007"/>
      <c r="BW20" s="1007"/>
      <c r="BX20" s="1007"/>
      <c r="BY20" s="1007"/>
      <c r="BZ20" s="1007"/>
      <c r="CA20" s="1007"/>
      <c r="CB20" s="1007"/>
      <c r="CC20" s="1007"/>
      <c r="CD20" s="1007"/>
      <c r="CE20" s="1007"/>
      <c r="CF20" s="1007"/>
      <c r="CG20" s="1007"/>
      <c r="CH20" s="1007"/>
      <c r="CI20" s="1007"/>
      <c r="CJ20" s="1007"/>
      <c r="CK20" s="1007"/>
      <c r="CL20" s="1007"/>
      <c r="CM20" s="1007"/>
      <c r="CN20" s="1007"/>
      <c r="CO20" s="1007"/>
      <c r="CP20" s="1007"/>
      <c r="CQ20" s="1007"/>
      <c r="CR20" s="1007"/>
      <c r="CS20" s="1007"/>
      <c r="CT20" s="1007"/>
      <c r="CU20" s="1007"/>
      <c r="CV20" s="1007"/>
      <c r="CW20" s="1007"/>
      <c r="CX20" s="1007"/>
      <c r="CY20" s="1007"/>
      <c r="CZ20" s="1007"/>
      <c r="DA20" s="1007"/>
      <c r="DB20" s="1007"/>
      <c r="DC20" s="1007"/>
      <c r="DD20" s="1007"/>
      <c r="DE20" s="1007"/>
      <c r="DF20" s="1007"/>
      <c r="DG20" s="1007"/>
      <c r="DH20" s="1007"/>
      <c r="DI20" s="1007"/>
      <c r="DJ20" s="1007"/>
      <c r="DK20" s="1007"/>
      <c r="DL20" s="1007"/>
      <c r="DM20" s="1007"/>
      <c r="DN20" s="1007"/>
      <c r="DO20" s="1007"/>
      <c r="DP20" s="1007"/>
      <c r="DQ20" s="1007"/>
      <c r="DR20" s="1007"/>
      <c r="DS20" s="1007"/>
      <c r="DT20" s="1007"/>
      <c r="DU20" s="1007"/>
      <c r="DV20" s="1007"/>
      <c r="DW20" s="1007"/>
      <c r="DX20" s="1007"/>
      <c r="DY20" s="1007"/>
      <c r="DZ20" s="1007"/>
      <c r="EA20" s="1007"/>
      <c r="EB20" s="1007"/>
      <c r="EC20" s="1007"/>
      <c r="ED20" s="1007"/>
      <c r="EE20" s="1007"/>
      <c r="EF20" s="1007"/>
      <c r="EG20" s="1007"/>
      <c r="EH20" s="1007"/>
      <c r="EI20" s="1007"/>
      <c r="EJ20" s="1007"/>
      <c r="EK20" s="1007"/>
      <c r="EL20" s="1007"/>
      <c r="EM20" s="1007"/>
      <c r="EN20" s="1007"/>
      <c r="EO20" s="1007"/>
      <c r="EP20" s="1007"/>
      <c r="EQ20" s="1007"/>
      <c r="ER20" s="1007"/>
      <c r="ES20" s="1007"/>
      <c r="ET20" s="1007"/>
      <c r="EU20" s="1007"/>
      <c r="EV20" s="1007"/>
      <c r="EW20" s="1007"/>
      <c r="EX20" s="1007"/>
      <c r="EY20" s="1007"/>
      <c r="EZ20" s="1007"/>
      <c r="FA20" s="1007"/>
      <c r="FB20" s="1007"/>
      <c r="FC20" s="1007"/>
      <c r="FD20" s="1007"/>
      <c r="FE20" s="1007"/>
      <c r="FF20" s="1007"/>
      <c r="FG20" s="1007"/>
      <c r="FH20" s="1007"/>
      <c r="FI20" s="1007"/>
      <c r="FJ20" s="1007"/>
      <c r="FK20" s="1007"/>
      <c r="FL20" s="1007"/>
      <c r="FM20" s="1007"/>
      <c r="FN20" s="1007"/>
      <c r="FO20" s="1007"/>
      <c r="FP20" s="1007"/>
      <c r="FQ20" s="1007"/>
      <c r="FR20" s="1007"/>
      <c r="FS20" s="1007"/>
      <c r="FT20" s="1007"/>
      <c r="FU20" s="1007"/>
      <c r="FV20" s="1007"/>
      <c r="FW20" s="1007"/>
      <c r="FX20" s="1007"/>
      <c r="FY20" s="1007"/>
      <c r="FZ20" s="1007"/>
      <c r="GA20" s="1007"/>
      <c r="GB20" s="1007"/>
      <c r="GC20" s="1007"/>
      <c r="GD20" s="1007"/>
      <c r="GE20" s="1007"/>
      <c r="GF20" s="1007"/>
      <c r="GG20" s="1007"/>
      <c r="GH20" s="1007"/>
      <c r="GI20" s="1007"/>
      <c r="GJ20" s="1007"/>
      <c r="GK20" s="1007"/>
      <c r="GL20" s="1007"/>
      <c r="GM20" s="1007"/>
      <c r="GN20" s="1007"/>
      <c r="GO20" s="1007"/>
      <c r="GP20" s="1007"/>
      <c r="GQ20" s="1007"/>
      <c r="GR20" s="1007"/>
      <c r="GS20" s="1007"/>
      <c r="GT20" s="1007"/>
      <c r="GU20" s="1007"/>
      <c r="GV20" s="1007"/>
      <c r="GW20" s="1007"/>
      <c r="GX20" s="1007"/>
      <c r="GY20" s="1007"/>
      <c r="GZ20" s="1007"/>
      <c r="HA20" s="1007"/>
      <c r="HB20" s="1007"/>
      <c r="HC20" s="1007"/>
      <c r="HD20" s="1007"/>
      <c r="HE20" s="1007"/>
      <c r="HF20" s="1007"/>
      <c r="HG20" s="1007"/>
      <c r="HH20" s="1007"/>
      <c r="HI20" s="1007"/>
      <c r="HJ20" s="1007"/>
      <c r="HK20" s="1007"/>
      <c r="HL20" s="1007"/>
      <c r="HM20" s="1007"/>
      <c r="HN20" s="1007"/>
      <c r="HO20" s="1007"/>
      <c r="HP20" s="1007"/>
      <c r="HQ20" s="1007"/>
      <c r="HR20" s="1007"/>
      <c r="HS20" s="1007"/>
      <c r="HT20" s="1007"/>
      <c r="HU20" s="1007"/>
      <c r="HV20" s="1007"/>
      <c r="HW20" s="1007"/>
      <c r="HX20" s="1007"/>
      <c r="HY20" s="1007"/>
      <c r="HZ20" s="1007"/>
      <c r="IA20" s="1007"/>
      <c r="IB20" s="1007"/>
      <c r="IC20" s="1007"/>
      <c r="ID20" s="1007"/>
      <c r="IE20" s="1007"/>
      <c r="IF20" s="1007"/>
      <c r="IG20" s="1007"/>
      <c r="IH20" s="1007"/>
      <c r="II20" s="1007"/>
      <c r="IJ20" s="1007"/>
      <c r="IK20" s="1007"/>
      <c r="IL20" s="1007"/>
      <c r="IM20" s="1007"/>
      <c r="IN20" s="1007"/>
      <c r="IO20" s="1007"/>
      <c r="IP20" s="1007"/>
      <c r="IQ20" s="1007"/>
      <c r="IR20" s="1007"/>
      <c r="IS20" s="1007"/>
      <c r="IT20" s="1007"/>
      <c r="IU20" s="1007"/>
      <c r="IV20" s="1007"/>
    </row>
    <row r="21" spans="1:256" ht="38.25" customHeight="1">
      <c r="A21" s="1007" t="s">
        <v>1672</v>
      </c>
      <c r="B21" s="1007"/>
      <c r="C21" s="1007"/>
      <c r="D21" s="1007"/>
      <c r="E21" s="1007"/>
      <c r="F21" s="1007"/>
      <c r="G21" s="1007"/>
      <c r="H21" s="1007"/>
      <c r="I21" s="1007"/>
      <c r="J21" s="1007"/>
      <c r="K21" s="1007"/>
      <c r="L21" s="1007"/>
      <c r="M21" s="1007"/>
      <c r="N21" s="1007"/>
      <c r="O21" s="1007"/>
      <c r="P21" s="1007"/>
    </row>
    <row r="22" spans="1:256">
      <c r="A22" s="542" t="s">
        <v>1771</v>
      </c>
    </row>
    <row r="24" spans="1:256">
      <c r="A24" s="53" t="s">
        <v>918</v>
      </c>
    </row>
    <row r="25" spans="1:256" s="542" customFormat="1" ht="27" customHeight="1">
      <c r="A25" s="1009" t="s">
        <v>1759</v>
      </c>
      <c r="B25" s="1009"/>
      <c r="C25" s="1009"/>
      <c r="D25" s="1009"/>
      <c r="E25" s="1009"/>
      <c r="F25" s="1009"/>
      <c r="G25" s="1009"/>
      <c r="H25" s="1009"/>
      <c r="I25" s="1009"/>
      <c r="J25" s="1009"/>
      <c r="K25" s="1009"/>
      <c r="L25" s="1009"/>
      <c r="M25" s="1009"/>
      <c r="N25" s="1009"/>
      <c r="O25" s="1009"/>
      <c r="P25" s="1009"/>
    </row>
    <row r="26" spans="1:256">
      <c r="A26" s="1000" t="s">
        <v>886</v>
      </c>
      <c r="B26" s="1000"/>
      <c r="C26" s="542"/>
      <c r="D26" s="542"/>
      <c r="E26" s="542"/>
      <c r="F26" s="542"/>
      <c r="G26" s="542"/>
      <c r="H26" s="542"/>
      <c r="I26" s="542"/>
      <c r="J26" s="542"/>
      <c r="K26" s="542"/>
      <c r="L26" s="542"/>
      <c r="M26" s="542"/>
      <c r="N26" s="542"/>
      <c r="O26" s="542"/>
      <c r="P26" s="542"/>
    </row>
    <row r="27" spans="1:256" ht="27" customHeight="1">
      <c r="A27" s="1008" t="s">
        <v>1760</v>
      </c>
      <c r="B27" s="1008"/>
      <c r="C27" s="1008"/>
      <c r="D27" s="1008"/>
      <c r="E27" s="1008"/>
      <c r="F27" s="1008"/>
      <c r="G27" s="1008"/>
      <c r="H27" s="1008"/>
      <c r="I27" s="1008"/>
      <c r="J27" s="1008"/>
      <c r="K27" s="1008"/>
      <c r="L27" s="1008"/>
      <c r="M27" s="1008"/>
      <c r="N27" s="1008"/>
      <c r="O27" s="1008"/>
      <c r="P27" s="1008"/>
    </row>
    <row r="28" spans="1:256" ht="27" customHeight="1">
      <c r="A28" s="1008" t="s">
        <v>1761</v>
      </c>
      <c r="B28" s="1008"/>
      <c r="C28" s="1008"/>
      <c r="D28" s="1008"/>
      <c r="E28" s="1008"/>
      <c r="F28" s="1008"/>
      <c r="G28" s="1008"/>
      <c r="H28" s="1008"/>
      <c r="I28" s="1008"/>
      <c r="J28" s="1008"/>
      <c r="K28" s="1008"/>
      <c r="L28" s="1008"/>
      <c r="M28" s="1008"/>
      <c r="N28" s="1008"/>
      <c r="O28" s="1008"/>
      <c r="P28" s="1008"/>
    </row>
    <row r="29" spans="1:256" ht="27" customHeight="1">
      <c r="A29" s="1008" t="s">
        <v>1762</v>
      </c>
      <c r="B29" s="1008"/>
      <c r="C29" s="1008"/>
      <c r="D29" s="1008"/>
      <c r="E29" s="1008"/>
      <c r="F29" s="1008"/>
      <c r="G29" s="1008"/>
      <c r="H29" s="1008"/>
      <c r="I29" s="1008"/>
      <c r="J29" s="1008"/>
      <c r="K29" s="1008"/>
      <c r="L29" s="1008"/>
      <c r="M29" s="1008"/>
      <c r="N29" s="1008"/>
      <c r="O29" s="1008"/>
      <c r="P29" s="1008"/>
    </row>
    <row r="30" spans="1:256" ht="13.5" customHeight="1">
      <c r="A30" s="1008" t="s">
        <v>1763</v>
      </c>
      <c r="B30" s="1008"/>
      <c r="C30" s="1008"/>
      <c r="D30" s="1008"/>
      <c r="E30" s="1008"/>
      <c r="F30" s="1008"/>
      <c r="G30" s="1008"/>
      <c r="H30" s="1008"/>
      <c r="I30" s="1008"/>
      <c r="J30" s="1008"/>
      <c r="K30" s="1008"/>
      <c r="L30" s="1008"/>
      <c r="M30" s="1008"/>
      <c r="N30" s="1008"/>
      <c r="O30" s="1008"/>
      <c r="P30" s="1008"/>
    </row>
    <row r="31" spans="1:256" ht="40.5" customHeight="1">
      <c r="A31" s="1008" t="s">
        <v>1764</v>
      </c>
      <c r="B31" s="1008"/>
      <c r="C31" s="1008"/>
      <c r="D31" s="1008"/>
      <c r="E31" s="1008"/>
      <c r="F31" s="1008"/>
      <c r="G31" s="1008"/>
      <c r="H31" s="1008"/>
      <c r="I31" s="1008"/>
      <c r="J31" s="1008"/>
      <c r="K31" s="1008"/>
      <c r="L31" s="1008"/>
      <c r="M31" s="1008"/>
      <c r="N31" s="1008"/>
      <c r="O31" s="1008"/>
      <c r="P31" s="1008"/>
    </row>
    <row r="32" spans="1:256" ht="40.5" customHeight="1">
      <c r="A32" s="1008" t="s">
        <v>1765</v>
      </c>
      <c r="B32" s="1008"/>
      <c r="C32" s="1008"/>
      <c r="D32" s="1008"/>
      <c r="E32" s="1008"/>
      <c r="F32" s="1008"/>
      <c r="G32" s="1008"/>
      <c r="H32" s="1008"/>
      <c r="I32" s="1008"/>
      <c r="J32" s="1008"/>
      <c r="K32" s="1008"/>
      <c r="L32" s="1008"/>
      <c r="M32" s="1008"/>
      <c r="N32" s="1008"/>
      <c r="O32" s="1008"/>
      <c r="P32" s="1008"/>
    </row>
    <row r="33" spans="1:16" s="542" customFormat="1">
      <c r="A33" s="542" t="s">
        <v>1766</v>
      </c>
    </row>
    <row r="34" spans="1:16">
      <c r="A34" s="53"/>
    </row>
    <row r="35" spans="1:16">
      <c r="A35" s="53" t="s">
        <v>1030</v>
      </c>
    </row>
    <row r="36" spans="1:16" ht="25.5" customHeight="1">
      <c r="A36" s="995" t="s">
        <v>887</v>
      </c>
      <c r="B36" s="995"/>
      <c r="C36" s="995"/>
      <c r="D36" s="995"/>
      <c r="E36" s="995"/>
      <c r="F36" s="995"/>
      <c r="G36" s="995"/>
      <c r="H36" s="995"/>
      <c r="I36" s="995"/>
      <c r="J36" s="995"/>
      <c r="K36" s="995"/>
      <c r="L36" s="995"/>
      <c r="M36" s="995"/>
      <c r="N36" s="995"/>
      <c r="O36" s="995"/>
      <c r="P36" s="995"/>
    </row>
    <row r="37" spans="1:16">
      <c r="A37" s="1004" t="s">
        <v>886</v>
      </c>
      <c r="B37" s="1004"/>
    </row>
    <row r="38" spans="1:16">
      <c r="A38" s="54" t="s">
        <v>1607</v>
      </c>
    </row>
    <row r="39" spans="1:16">
      <c r="A39" s="57" t="s">
        <v>1608</v>
      </c>
    </row>
    <row r="40" spans="1:16" ht="25.5" customHeight="1">
      <c r="A40" s="998" t="s">
        <v>1609</v>
      </c>
      <c r="B40" s="998"/>
      <c r="C40" s="998"/>
      <c r="D40" s="998"/>
      <c r="E40" s="998"/>
      <c r="F40" s="998"/>
      <c r="G40" s="998"/>
      <c r="H40" s="998"/>
      <c r="I40" s="998"/>
      <c r="J40" s="998"/>
      <c r="K40" s="998"/>
      <c r="L40" s="998"/>
      <c r="M40" s="998"/>
      <c r="N40" s="998"/>
      <c r="O40" s="998"/>
      <c r="P40" s="998"/>
    </row>
    <row r="41" spans="1:16" ht="25.5" customHeight="1">
      <c r="A41" s="1007" t="s">
        <v>1610</v>
      </c>
      <c r="B41" s="1007"/>
      <c r="C41" s="1007"/>
      <c r="D41" s="1007"/>
      <c r="E41" s="1007"/>
      <c r="F41" s="1007"/>
      <c r="G41" s="1007"/>
      <c r="H41" s="1007"/>
      <c r="I41" s="1007"/>
      <c r="J41" s="1007"/>
      <c r="K41" s="1007"/>
      <c r="L41" s="1007"/>
      <c r="M41" s="1007"/>
      <c r="N41" s="1007"/>
      <c r="O41" s="1007"/>
      <c r="P41" s="1007"/>
    </row>
    <row r="42" spans="1:16" s="542" customFormat="1">
      <c r="A42" s="542" t="s">
        <v>1771</v>
      </c>
    </row>
    <row r="44" spans="1:16">
      <c r="A44" s="53" t="s">
        <v>1043</v>
      </c>
    </row>
    <row r="45" spans="1:16" ht="12.75" customHeight="1">
      <c r="A45" s="995" t="s">
        <v>1674</v>
      </c>
      <c r="B45" s="995"/>
      <c r="C45" s="995"/>
      <c r="D45" s="995"/>
      <c r="E45" s="995"/>
      <c r="F45" s="995"/>
      <c r="G45" s="995"/>
      <c r="H45" s="995"/>
      <c r="I45" s="995"/>
      <c r="J45" s="995"/>
      <c r="K45" s="995"/>
      <c r="L45" s="995"/>
      <c r="M45" s="995"/>
      <c r="N45" s="995"/>
      <c r="O45" s="995"/>
      <c r="P45" s="995"/>
    </row>
    <row r="46" spans="1:16">
      <c r="A46" s="1004" t="s">
        <v>886</v>
      </c>
      <c r="B46" s="1004"/>
    </row>
    <row r="47" spans="1:16" ht="27" customHeight="1">
      <c r="A47" s="1008" t="s">
        <v>1772</v>
      </c>
      <c r="B47" s="1008"/>
      <c r="C47" s="1008"/>
      <c r="D47" s="1008"/>
      <c r="E47" s="1008"/>
      <c r="F47" s="1008"/>
      <c r="G47" s="1008"/>
      <c r="H47" s="1008"/>
      <c r="I47" s="1008"/>
      <c r="J47" s="1008"/>
      <c r="K47" s="1008"/>
      <c r="L47" s="1008"/>
      <c r="M47" s="1008"/>
      <c r="N47" s="1008"/>
      <c r="O47" s="1008"/>
      <c r="P47" s="1008"/>
    </row>
    <row r="48" spans="1:16" ht="13.5" customHeight="1">
      <c r="A48" s="1010" t="s">
        <v>1611</v>
      </c>
      <c r="B48" s="1010"/>
      <c r="C48" s="1010"/>
      <c r="D48" s="1010"/>
      <c r="E48" s="1010"/>
      <c r="F48" s="1010"/>
      <c r="G48" s="1010"/>
      <c r="H48" s="1010"/>
      <c r="I48" s="1010"/>
      <c r="J48" s="1010"/>
      <c r="K48" s="1010"/>
      <c r="L48" s="1010"/>
      <c r="M48" s="1010"/>
      <c r="N48" s="1010"/>
      <c r="O48" s="1010"/>
      <c r="P48" s="1010"/>
    </row>
    <row r="49" spans="1:16" ht="13.5" customHeight="1">
      <c r="A49" s="1010" t="s">
        <v>1773</v>
      </c>
      <c r="B49" s="1010"/>
      <c r="C49" s="1010"/>
      <c r="D49" s="1010"/>
      <c r="E49" s="1010"/>
      <c r="F49" s="1010"/>
      <c r="G49" s="1010"/>
      <c r="H49" s="1010"/>
      <c r="I49" s="1010"/>
      <c r="J49" s="1010"/>
      <c r="K49" s="1010"/>
      <c r="L49" s="1010"/>
      <c r="M49" s="1010"/>
      <c r="N49" s="1010"/>
      <c r="O49" s="1010"/>
      <c r="P49" s="1010"/>
    </row>
    <row r="50" spans="1:16" ht="13.5" customHeight="1">
      <c r="A50" s="542" t="s">
        <v>1771</v>
      </c>
      <c r="B50" s="542"/>
      <c r="C50" s="542"/>
      <c r="D50" s="542"/>
      <c r="E50" s="542"/>
      <c r="F50" s="542"/>
      <c r="G50" s="542"/>
      <c r="H50" s="542"/>
      <c r="I50" s="542"/>
      <c r="J50" s="542"/>
      <c r="K50" s="542"/>
      <c r="L50" s="542"/>
      <c r="M50" s="542"/>
      <c r="N50" s="542"/>
      <c r="O50" s="542"/>
      <c r="P50" s="542"/>
    </row>
    <row r="51" spans="1:16">
      <c r="A51" s="53"/>
    </row>
    <row r="52" spans="1:16">
      <c r="A52" s="53" t="s">
        <v>888</v>
      </c>
    </row>
    <row r="53" spans="1:16">
      <c r="A53" s="542" t="s">
        <v>1774</v>
      </c>
    </row>
    <row r="54" spans="1:16">
      <c r="A54" s="1004" t="s">
        <v>886</v>
      </c>
      <c r="B54" s="1004"/>
    </row>
    <row r="55" spans="1:16">
      <c r="A55" s="1010" t="s">
        <v>1775</v>
      </c>
      <c r="B55" s="1010"/>
      <c r="C55" s="1010"/>
      <c r="D55" s="1010"/>
      <c r="E55" s="1010"/>
      <c r="F55" s="1010"/>
      <c r="G55" s="1010"/>
      <c r="H55" s="1010"/>
      <c r="I55" s="1010"/>
      <c r="J55" s="1010"/>
      <c r="K55" s="1010"/>
      <c r="L55" s="1010"/>
      <c r="M55" s="1010"/>
      <c r="N55" s="1010"/>
      <c r="O55" s="1010"/>
      <c r="P55" s="1010"/>
    </row>
    <row r="56" spans="1:16" ht="13.5" customHeight="1">
      <c r="A56" s="1008" t="s">
        <v>1612</v>
      </c>
      <c r="B56" s="1008"/>
      <c r="C56" s="1008"/>
      <c r="D56" s="1008"/>
      <c r="E56" s="1008"/>
      <c r="F56" s="1008"/>
      <c r="G56" s="1008"/>
      <c r="H56" s="1008"/>
      <c r="I56" s="1008"/>
      <c r="J56" s="1008"/>
      <c r="K56" s="1008"/>
      <c r="L56" s="1008"/>
      <c r="M56" s="1008"/>
      <c r="N56" s="1008"/>
      <c r="O56" s="1008"/>
      <c r="P56" s="1008"/>
    </row>
    <row r="57" spans="1:16" ht="25.5" customHeight="1">
      <c r="A57" s="1007" t="s">
        <v>1613</v>
      </c>
      <c r="B57" s="1007"/>
      <c r="C57" s="1007"/>
      <c r="D57" s="1007"/>
      <c r="E57" s="1007"/>
      <c r="F57" s="1007"/>
      <c r="G57" s="1007"/>
      <c r="H57" s="1007"/>
      <c r="I57" s="1007"/>
      <c r="J57" s="1007"/>
      <c r="K57" s="1007"/>
      <c r="L57" s="1007"/>
      <c r="M57" s="1007"/>
      <c r="N57" s="1007"/>
      <c r="O57" s="1007"/>
      <c r="P57" s="1007"/>
    </row>
    <row r="58" spans="1:16" ht="13.5" customHeight="1">
      <c r="A58" s="1008" t="s">
        <v>1776</v>
      </c>
      <c r="B58" s="1008"/>
      <c r="C58" s="1008"/>
      <c r="D58" s="1008"/>
      <c r="E58" s="1008"/>
      <c r="F58" s="1008"/>
      <c r="G58" s="1008"/>
      <c r="H58" s="1008"/>
      <c r="I58" s="1008"/>
      <c r="J58" s="1008"/>
      <c r="K58" s="1008"/>
      <c r="L58" s="1008"/>
      <c r="M58" s="1008"/>
      <c r="N58" s="1008"/>
      <c r="O58" s="1008"/>
      <c r="P58" s="1008"/>
    </row>
    <row r="59" spans="1:16" ht="25.5" customHeight="1">
      <c r="A59" s="1008" t="s">
        <v>1777</v>
      </c>
      <c r="B59" s="1008"/>
      <c r="C59" s="1008"/>
      <c r="D59" s="1008"/>
      <c r="E59" s="1008"/>
      <c r="F59" s="1008"/>
      <c r="G59" s="1008"/>
      <c r="H59" s="1008"/>
      <c r="I59" s="1008"/>
      <c r="J59" s="1008"/>
      <c r="K59" s="1008"/>
      <c r="L59" s="1008"/>
      <c r="M59" s="1008"/>
      <c r="N59" s="1008"/>
      <c r="O59" s="1008"/>
      <c r="P59" s="1008"/>
    </row>
    <row r="60" spans="1:16" ht="25.5" customHeight="1">
      <c r="A60" s="1008" t="s">
        <v>1778</v>
      </c>
      <c r="B60" s="1008"/>
      <c r="C60" s="1008"/>
      <c r="D60" s="1008"/>
      <c r="E60" s="1008"/>
      <c r="F60" s="1008"/>
      <c r="G60" s="1008"/>
      <c r="H60" s="1008"/>
      <c r="I60" s="1008"/>
      <c r="J60" s="1008"/>
      <c r="K60" s="1008"/>
      <c r="L60" s="1008"/>
      <c r="M60" s="1008"/>
      <c r="N60" s="1008"/>
      <c r="O60" s="1008"/>
      <c r="P60" s="1008"/>
    </row>
    <row r="61" spans="1:16" ht="13.5" customHeight="1">
      <c r="A61" s="1008" t="s">
        <v>1675</v>
      </c>
      <c r="B61" s="1008"/>
      <c r="C61" s="1008"/>
      <c r="D61" s="1008"/>
      <c r="E61" s="1008"/>
      <c r="F61" s="1008"/>
      <c r="G61" s="1008"/>
      <c r="H61" s="1008"/>
      <c r="I61" s="1008"/>
      <c r="J61" s="1008"/>
      <c r="K61" s="1008"/>
      <c r="L61" s="1008"/>
      <c r="M61" s="1008"/>
      <c r="N61" s="1008"/>
      <c r="O61" s="1008"/>
      <c r="P61" s="1008"/>
    </row>
    <row r="62" spans="1:16">
      <c r="A62" s="542" t="s">
        <v>1771</v>
      </c>
      <c r="B62" s="542"/>
      <c r="C62" s="542"/>
      <c r="D62" s="542"/>
      <c r="E62" s="542"/>
      <c r="F62" s="542"/>
      <c r="G62" s="542"/>
      <c r="H62" s="542"/>
      <c r="I62" s="542"/>
      <c r="J62" s="542"/>
      <c r="K62" s="542"/>
      <c r="L62" s="542"/>
      <c r="M62" s="542"/>
      <c r="N62" s="542"/>
      <c r="O62" s="542"/>
      <c r="P62" s="542"/>
    </row>
    <row r="63" spans="1:16">
      <c r="A63" s="53"/>
    </row>
    <row r="64" spans="1:16">
      <c r="A64" s="53" t="s">
        <v>1280</v>
      </c>
    </row>
    <row r="65" spans="1:16">
      <c r="A65" s="51" t="s">
        <v>436</v>
      </c>
    </row>
    <row r="66" spans="1:16">
      <c r="A66" s="54" t="s">
        <v>1614</v>
      </c>
    </row>
    <row r="67" spans="1:16">
      <c r="A67" s="54" t="s">
        <v>1615</v>
      </c>
    </row>
    <row r="68" spans="1:16">
      <c r="A68" s="54" t="s">
        <v>1616</v>
      </c>
    </row>
    <row r="69" spans="1:16">
      <c r="A69" s="51" t="s">
        <v>618</v>
      </c>
    </row>
    <row r="70" spans="1:16">
      <c r="A70" s="53"/>
    </row>
    <row r="71" spans="1:16">
      <c r="A71" s="52" t="s">
        <v>437</v>
      </c>
      <c r="E71" s="57"/>
    </row>
    <row r="72" spans="1:16">
      <c r="A72" s="52"/>
      <c r="E72" s="998"/>
      <c r="F72" s="998"/>
      <c r="G72" s="998"/>
    </row>
    <row r="73" spans="1:16">
      <c r="A73" s="53" t="s">
        <v>1247</v>
      </c>
      <c r="E73" s="57"/>
    </row>
    <row r="74" spans="1:16" ht="25.5" customHeight="1">
      <c r="A74" s="995" t="s">
        <v>438</v>
      </c>
      <c r="B74" s="995"/>
      <c r="C74" s="995"/>
      <c r="D74" s="995"/>
      <c r="E74" s="995"/>
      <c r="F74" s="995"/>
      <c r="G74" s="995"/>
      <c r="H74" s="995"/>
      <c r="I74" s="995"/>
      <c r="J74" s="995"/>
      <c r="K74" s="995"/>
      <c r="L74" s="995"/>
      <c r="M74" s="995"/>
      <c r="N74" s="995"/>
      <c r="O74" s="995"/>
      <c r="P74" s="995"/>
    </row>
    <row r="75" spans="1:16">
      <c r="A75" s="1004" t="s">
        <v>886</v>
      </c>
      <c r="B75" s="1004"/>
    </row>
    <row r="76" spans="1:16">
      <c r="A76" s="54" t="s">
        <v>1617</v>
      </c>
      <c r="B76" s="54"/>
      <c r="C76" s="54"/>
    </row>
    <row r="77" spans="1:16" ht="12.75" customHeight="1">
      <c r="A77" s="543" t="s">
        <v>1779</v>
      </c>
      <c r="B77" s="54"/>
      <c r="C77" s="54"/>
    </row>
    <row r="78" spans="1:16">
      <c r="A78" s="543" t="s">
        <v>1780</v>
      </c>
      <c r="B78" s="54"/>
      <c r="C78" s="54"/>
    </row>
    <row r="79" spans="1:16">
      <c r="A79" s="542" t="s">
        <v>1771</v>
      </c>
    </row>
    <row r="81" spans="1:16">
      <c r="A81" s="53" t="s">
        <v>1052</v>
      </c>
    </row>
    <row r="82" spans="1:16">
      <c r="A82" s="51" t="s">
        <v>619</v>
      </c>
    </row>
    <row r="83" spans="1:16">
      <c r="A83" s="51" t="s">
        <v>620</v>
      </c>
    </row>
    <row r="84" spans="1:16">
      <c r="A84" s="53"/>
    </row>
    <row r="85" spans="1:16">
      <c r="A85" s="53" t="s">
        <v>1051</v>
      </c>
    </row>
    <row r="86" spans="1:16">
      <c r="A86" s="51" t="s">
        <v>621</v>
      </c>
    </row>
    <row r="87" spans="1:16">
      <c r="A87" s="51" t="s">
        <v>620</v>
      </c>
    </row>
    <row r="89" spans="1:16">
      <c r="A89" s="52" t="s">
        <v>439</v>
      </c>
    </row>
    <row r="90" spans="1:16">
      <c r="A90" s="53"/>
    </row>
    <row r="91" spans="1:16">
      <c r="A91" s="53" t="s">
        <v>440</v>
      </c>
    </row>
    <row r="92" spans="1:16" ht="25.5" customHeight="1">
      <c r="A92" s="995" t="s">
        <v>622</v>
      </c>
      <c r="B92" s="995"/>
      <c r="C92" s="995"/>
      <c r="D92" s="995"/>
      <c r="E92" s="995"/>
      <c r="F92" s="995"/>
      <c r="G92" s="995"/>
      <c r="H92" s="995"/>
      <c r="I92" s="995"/>
      <c r="J92" s="995"/>
      <c r="K92" s="995"/>
      <c r="L92" s="995"/>
      <c r="M92" s="995"/>
      <c r="N92" s="995"/>
      <c r="O92" s="995"/>
      <c r="P92" s="995"/>
    </row>
    <row r="93" spans="1:16">
      <c r="A93" s="51" t="s">
        <v>623</v>
      </c>
    </row>
    <row r="94" spans="1:16">
      <c r="A94" s="52"/>
    </row>
    <row r="95" spans="1:16">
      <c r="A95" s="53" t="s">
        <v>441</v>
      </c>
    </row>
    <row r="96" spans="1:16" ht="25.5" customHeight="1">
      <c r="A96" s="995" t="s">
        <v>442</v>
      </c>
      <c r="B96" s="995"/>
      <c r="C96" s="995"/>
      <c r="D96" s="995"/>
      <c r="E96" s="995"/>
      <c r="F96" s="995"/>
      <c r="G96" s="995"/>
      <c r="H96" s="995"/>
      <c r="I96" s="995"/>
      <c r="J96" s="995"/>
      <c r="K96" s="995"/>
      <c r="L96" s="995"/>
      <c r="M96" s="995"/>
      <c r="N96" s="995"/>
      <c r="O96" s="995"/>
      <c r="P96" s="995"/>
    </row>
    <row r="97" spans="1:16">
      <c r="A97" s="51" t="s">
        <v>624</v>
      </c>
    </row>
    <row r="98" spans="1:16">
      <c r="A98" s="53"/>
    </row>
    <row r="99" spans="1:16">
      <c r="A99" s="53" t="s">
        <v>443</v>
      </c>
    </row>
    <row r="100" spans="1:16" ht="25.5" customHeight="1">
      <c r="A100" s="995" t="s">
        <v>444</v>
      </c>
      <c r="B100" s="995"/>
      <c r="C100" s="995"/>
      <c r="D100" s="995"/>
      <c r="E100" s="995"/>
      <c r="F100" s="995"/>
      <c r="G100" s="995"/>
      <c r="H100" s="995"/>
      <c r="I100" s="995"/>
      <c r="J100" s="995"/>
      <c r="K100" s="995"/>
      <c r="L100" s="995"/>
      <c r="M100" s="995"/>
      <c r="N100" s="995"/>
      <c r="O100" s="995"/>
      <c r="P100" s="995"/>
    </row>
    <row r="101" spans="1:16">
      <c r="A101" s="1004" t="s">
        <v>886</v>
      </c>
      <c r="B101" s="1004"/>
    </row>
    <row r="102" spans="1:16" ht="12.75" customHeight="1">
      <c r="A102" s="54" t="s">
        <v>1673</v>
      </c>
      <c r="B102" s="54"/>
      <c r="C102" s="54"/>
      <c r="D102" s="54"/>
      <c r="E102" s="54"/>
      <c r="F102" s="54"/>
      <c r="G102" s="54"/>
      <c r="H102" s="54"/>
      <c r="I102" s="54"/>
      <c r="J102" s="54"/>
      <c r="K102" s="54"/>
      <c r="L102" s="54"/>
      <c r="M102" s="54"/>
      <c r="N102" s="54"/>
      <c r="O102" s="54"/>
      <c r="P102" s="54"/>
    </row>
    <row r="103" spans="1:16">
      <c r="A103" s="53"/>
    </row>
    <row r="104" spans="1:16">
      <c r="A104" s="53" t="s">
        <v>445</v>
      </c>
    </row>
    <row r="105" spans="1:16">
      <c r="A105" s="51" t="s">
        <v>446</v>
      </c>
    </row>
    <row r="106" spans="1:16">
      <c r="A106" s="1004" t="s">
        <v>886</v>
      </c>
      <c r="B106" s="1004"/>
    </row>
    <row r="107" spans="1:16">
      <c r="A107" s="54" t="s">
        <v>1618</v>
      </c>
      <c r="B107" s="54"/>
      <c r="C107" s="54"/>
      <c r="D107" s="54"/>
      <c r="E107" s="54"/>
      <c r="F107" s="54"/>
      <c r="G107" s="54"/>
      <c r="H107" s="54"/>
      <c r="I107" s="54"/>
      <c r="J107" s="54"/>
      <c r="K107" s="54"/>
      <c r="L107" s="54"/>
      <c r="M107" s="54"/>
      <c r="N107" s="54"/>
      <c r="O107" s="54"/>
      <c r="P107" s="54"/>
    </row>
    <row r="108" spans="1:16" s="58" customFormat="1" ht="38.25" customHeight="1">
      <c r="A108" s="1007" t="s">
        <v>1619</v>
      </c>
      <c r="B108" s="1007"/>
      <c r="C108" s="1007"/>
      <c r="D108" s="1007"/>
      <c r="E108" s="1007"/>
      <c r="F108" s="1007"/>
      <c r="G108" s="1007"/>
      <c r="H108" s="1007"/>
      <c r="I108" s="1007"/>
      <c r="J108" s="1007"/>
      <c r="K108" s="1007"/>
      <c r="L108" s="1007"/>
      <c r="M108" s="1007"/>
      <c r="N108" s="1007"/>
      <c r="O108" s="1007"/>
      <c r="P108" s="54"/>
    </row>
    <row r="109" spans="1:16">
      <c r="A109" s="62"/>
    </row>
    <row r="110" spans="1:16">
      <c r="A110" s="53" t="s">
        <v>447</v>
      </c>
    </row>
    <row r="111" spans="1:16">
      <c r="A111" s="51" t="s">
        <v>448</v>
      </c>
    </row>
    <row r="112" spans="1:16">
      <c r="A112" s="53"/>
    </row>
    <row r="113" spans="1:16">
      <c r="A113" s="53" t="s">
        <v>449</v>
      </c>
    </row>
    <row r="114" spans="1:16">
      <c r="A114" s="51" t="s">
        <v>450</v>
      </c>
    </row>
    <row r="115" spans="1:16">
      <c r="A115" s="53"/>
    </row>
    <row r="116" spans="1:16">
      <c r="A116" s="53" t="s">
        <v>451</v>
      </c>
    </row>
    <row r="117" spans="1:16" ht="38.25" customHeight="1">
      <c r="A117" s="995" t="s">
        <v>452</v>
      </c>
      <c r="B117" s="995"/>
      <c r="C117" s="995"/>
      <c r="D117" s="995"/>
      <c r="E117" s="995"/>
      <c r="F117" s="995"/>
      <c r="G117" s="995"/>
      <c r="H117" s="995"/>
      <c r="I117" s="995"/>
      <c r="J117" s="995"/>
      <c r="K117" s="995"/>
      <c r="L117" s="995"/>
      <c r="M117" s="995"/>
      <c r="N117" s="995"/>
      <c r="O117" s="995"/>
      <c r="P117" s="995"/>
    </row>
    <row r="118" spans="1:16">
      <c r="A118" s="1004" t="s">
        <v>886</v>
      </c>
      <c r="B118" s="1004"/>
    </row>
    <row r="119" spans="1:16">
      <c r="A119" s="54" t="s">
        <v>453</v>
      </c>
    </row>
    <row r="120" spans="1:16" ht="25.5" customHeight="1">
      <c r="A120" s="1024" t="s">
        <v>1620</v>
      </c>
      <c r="B120" s="1024"/>
      <c r="C120" s="1024"/>
      <c r="D120" s="1024"/>
      <c r="E120" s="1024"/>
      <c r="F120" s="1024"/>
      <c r="G120" s="1024"/>
      <c r="H120" s="1024"/>
      <c r="I120" s="1024"/>
      <c r="J120" s="1024"/>
      <c r="K120" s="1024"/>
      <c r="L120" s="1024"/>
      <c r="M120" s="1024"/>
      <c r="N120" s="1024"/>
      <c r="O120" s="1024"/>
      <c r="P120" s="1024"/>
    </row>
    <row r="121" spans="1:16" ht="38.25" customHeight="1">
      <c r="A121" s="1024" t="s">
        <v>1621</v>
      </c>
      <c r="B121" s="1024"/>
      <c r="C121" s="1024"/>
      <c r="D121" s="1024"/>
      <c r="E121" s="1024"/>
      <c r="F121" s="1024"/>
      <c r="G121" s="1024"/>
      <c r="H121" s="1024"/>
      <c r="I121" s="1024"/>
      <c r="J121" s="1024"/>
      <c r="K121" s="1024"/>
      <c r="L121" s="1024"/>
      <c r="M121" s="1024"/>
      <c r="N121" s="1024"/>
      <c r="O121" s="1024"/>
      <c r="P121" s="1024"/>
    </row>
    <row r="122" spans="1:16">
      <c r="A122" s="54" t="s">
        <v>454</v>
      </c>
    </row>
    <row r="123" spans="1:16">
      <c r="A123" s="51" t="s">
        <v>624</v>
      </c>
    </row>
    <row r="124" spans="1:16">
      <c r="A124" s="52"/>
    </row>
    <row r="125" spans="1:16">
      <c r="A125" s="52" t="s">
        <v>455</v>
      </c>
    </row>
    <row r="126" spans="1:16">
      <c r="A126" s="53"/>
    </row>
    <row r="127" spans="1:16">
      <c r="A127" s="53" t="s">
        <v>456</v>
      </c>
    </row>
    <row r="128" spans="1:16">
      <c r="A128" s="995" t="s">
        <v>317</v>
      </c>
      <c r="B128" s="995"/>
      <c r="C128" s="995"/>
      <c r="D128" s="995"/>
      <c r="E128" s="995"/>
      <c r="F128" s="995"/>
      <c r="G128" s="995"/>
      <c r="H128" s="995"/>
      <c r="I128" s="995"/>
      <c r="J128" s="995"/>
      <c r="K128" s="995"/>
      <c r="L128" s="995"/>
      <c r="M128" s="995"/>
      <c r="N128" s="995"/>
      <c r="O128" s="995"/>
      <c r="P128" s="995"/>
    </row>
    <row r="129" spans="1:16">
      <c r="A129" s="1004" t="s">
        <v>886</v>
      </c>
      <c r="B129" s="1004"/>
    </row>
    <row r="130" spans="1:16" ht="25.5" customHeight="1">
      <c r="A130" s="1007" t="s">
        <v>1622</v>
      </c>
      <c r="B130" s="1007"/>
      <c r="C130" s="1007"/>
      <c r="D130" s="1007"/>
      <c r="E130" s="1007"/>
      <c r="F130" s="1007"/>
      <c r="G130" s="1007"/>
      <c r="H130" s="1007"/>
      <c r="I130" s="1007"/>
      <c r="J130" s="1007"/>
      <c r="K130" s="1007"/>
      <c r="L130" s="1007"/>
      <c r="M130" s="1007"/>
      <c r="N130" s="1007"/>
      <c r="O130" s="1007"/>
      <c r="P130" s="1007"/>
    </row>
    <row r="131" spans="1:16">
      <c r="A131" s="542" t="s">
        <v>1771</v>
      </c>
    </row>
    <row r="133" spans="1:16">
      <c r="A133" s="53" t="s">
        <v>457</v>
      </c>
    </row>
    <row r="134" spans="1:16" ht="25.5" customHeight="1">
      <c r="A134" s="995" t="s">
        <v>458</v>
      </c>
      <c r="B134" s="995"/>
      <c r="C134" s="995"/>
      <c r="D134" s="995"/>
      <c r="E134" s="995"/>
      <c r="F134" s="995"/>
      <c r="G134" s="995"/>
      <c r="H134" s="995"/>
      <c r="I134" s="995"/>
      <c r="J134" s="995"/>
      <c r="K134" s="995"/>
      <c r="L134" s="995"/>
      <c r="M134" s="995"/>
      <c r="N134" s="995"/>
      <c r="O134" s="995"/>
      <c r="P134" s="995"/>
    </row>
    <row r="135" spans="1:16">
      <c r="A135" s="1004" t="s">
        <v>886</v>
      </c>
      <c r="B135" s="1004"/>
    </row>
    <row r="136" spans="1:16">
      <c r="A136" s="54" t="s">
        <v>1623</v>
      </c>
    </row>
    <row r="137" spans="1:16">
      <c r="A137" s="54" t="s">
        <v>1624</v>
      </c>
    </row>
    <row r="138" spans="1:16">
      <c r="A138" s="542" t="s">
        <v>1771</v>
      </c>
    </row>
    <row r="140" spans="1:16">
      <c r="A140" s="53" t="s">
        <v>459</v>
      </c>
    </row>
    <row r="141" spans="1:16" ht="25.5" customHeight="1">
      <c r="A141" s="995" t="s">
        <v>1781</v>
      </c>
      <c r="B141" s="995"/>
      <c r="C141" s="995"/>
      <c r="D141" s="995"/>
      <c r="E141" s="995"/>
      <c r="F141" s="995"/>
      <c r="G141" s="995"/>
      <c r="H141" s="995"/>
      <c r="I141" s="995"/>
      <c r="J141" s="995"/>
      <c r="K141" s="995"/>
      <c r="L141" s="995"/>
      <c r="M141" s="995"/>
      <c r="N141" s="995"/>
      <c r="O141" s="995"/>
      <c r="P141" s="995"/>
    </row>
    <row r="142" spans="1:16" ht="12.75" customHeight="1">
      <c r="A142" s="1004" t="s">
        <v>886</v>
      </c>
      <c r="B142" s="1004"/>
    </row>
    <row r="143" spans="1:16">
      <c r="A143" s="543" t="s">
        <v>1782</v>
      </c>
    </row>
    <row r="144" spans="1:16">
      <c r="A144" s="542" t="s">
        <v>1771</v>
      </c>
    </row>
    <row r="145" spans="1:16">
      <c r="A145" s="63"/>
    </row>
    <row r="146" spans="1:16">
      <c r="A146" s="53" t="s">
        <v>460</v>
      </c>
    </row>
    <row r="147" spans="1:16" ht="25.5" customHeight="1">
      <c r="A147" s="995" t="s">
        <v>461</v>
      </c>
      <c r="B147" s="995"/>
      <c r="C147" s="995"/>
      <c r="D147" s="995"/>
      <c r="E147" s="995"/>
      <c r="F147" s="995"/>
      <c r="G147" s="995"/>
      <c r="H147" s="995"/>
      <c r="I147" s="995"/>
      <c r="J147" s="995"/>
      <c r="K147" s="995"/>
      <c r="L147" s="995"/>
      <c r="M147" s="995"/>
      <c r="N147" s="995"/>
      <c r="O147" s="995"/>
      <c r="P147" s="995"/>
    </row>
    <row r="148" spans="1:16">
      <c r="A148" s="1004" t="s">
        <v>886</v>
      </c>
      <c r="B148" s="1004"/>
    </row>
    <row r="149" spans="1:16" ht="27" customHeight="1">
      <c r="A149" s="1022" t="s">
        <v>1625</v>
      </c>
      <c r="B149" s="1022"/>
      <c r="C149" s="1022"/>
      <c r="D149" s="1022"/>
      <c r="E149" s="1022"/>
      <c r="F149" s="1022"/>
      <c r="G149" s="1022"/>
      <c r="H149" s="1022"/>
      <c r="I149" s="1022"/>
      <c r="J149" s="1022"/>
      <c r="K149" s="1022"/>
      <c r="L149" s="1022"/>
      <c r="M149" s="1022"/>
      <c r="N149" s="1022"/>
      <c r="O149" s="1022"/>
      <c r="P149" s="1022"/>
    </row>
    <row r="150" spans="1:16">
      <c r="A150" s="542" t="s">
        <v>1771</v>
      </c>
    </row>
    <row r="152" spans="1:16">
      <c r="A152" s="53" t="s">
        <v>1250</v>
      </c>
    </row>
    <row r="153" spans="1:16">
      <c r="A153" s="1023" t="s">
        <v>1784</v>
      </c>
      <c r="B153" s="1023"/>
      <c r="C153" s="1023"/>
      <c r="D153" s="1023"/>
      <c r="E153" s="1023"/>
      <c r="F153" s="1023"/>
      <c r="G153" s="1023"/>
      <c r="H153" s="1023"/>
      <c r="I153" s="1023"/>
      <c r="J153" s="1023"/>
      <c r="K153" s="1023"/>
      <c r="L153" s="1023"/>
      <c r="M153" s="1023"/>
      <c r="N153" s="1023"/>
      <c r="O153" s="1023"/>
      <c r="P153" s="1023"/>
    </row>
    <row r="154" spans="1:16">
      <c r="A154" s="1004" t="s">
        <v>886</v>
      </c>
      <c r="B154" s="1004"/>
    </row>
    <row r="155" spans="1:16" ht="25.5" customHeight="1">
      <c r="A155" s="1007" t="s">
        <v>1626</v>
      </c>
      <c r="B155" s="1007"/>
      <c r="C155" s="1007"/>
      <c r="D155" s="1007"/>
      <c r="E155" s="1007"/>
      <c r="F155" s="1007"/>
      <c r="G155" s="1007"/>
      <c r="H155" s="1007"/>
      <c r="I155" s="1007"/>
      <c r="J155" s="1007"/>
      <c r="K155" s="1007"/>
      <c r="L155" s="1007"/>
      <c r="M155" s="1007"/>
      <c r="N155" s="1007"/>
      <c r="O155" s="1007"/>
      <c r="P155" s="1007"/>
    </row>
    <row r="156" spans="1:16">
      <c r="A156" s="542" t="s">
        <v>1771</v>
      </c>
    </row>
    <row r="157" spans="1:16">
      <c r="A157" s="55"/>
    </row>
    <row r="158" spans="1:16">
      <c r="A158" s="87" t="s">
        <v>1691</v>
      </c>
    </row>
    <row r="159" spans="1:16" ht="39" customHeight="1">
      <c r="A159" s="1016" t="s">
        <v>1690</v>
      </c>
      <c r="B159" s="1016"/>
      <c r="C159" s="1016"/>
      <c r="D159" s="1016"/>
      <c r="E159" s="1016"/>
      <c r="F159" s="1016"/>
      <c r="G159" s="1016"/>
      <c r="H159" s="1016"/>
      <c r="I159" s="1016"/>
      <c r="J159" s="1016"/>
      <c r="K159" s="1016"/>
      <c r="L159" s="1016"/>
      <c r="M159" s="1016"/>
      <c r="N159" s="1016"/>
      <c r="O159" s="1016"/>
      <c r="P159" s="1016"/>
    </row>
    <row r="160" spans="1:16">
      <c r="A160" s="542" t="s">
        <v>1783</v>
      </c>
      <c r="B160" s="542"/>
      <c r="C160" s="542"/>
      <c r="D160" s="542"/>
      <c r="E160" s="542"/>
      <c r="F160" s="542"/>
      <c r="G160" s="542"/>
      <c r="H160" s="542"/>
      <c r="I160" s="542"/>
      <c r="J160" s="542"/>
      <c r="K160" s="542"/>
      <c r="L160" s="542"/>
      <c r="M160" s="542"/>
      <c r="N160" s="542"/>
      <c r="O160" s="542"/>
      <c r="P160" s="542"/>
    </row>
    <row r="161" spans="1:16">
      <c r="A161" s="52"/>
    </row>
    <row r="162" spans="1:16">
      <c r="A162" s="52" t="s">
        <v>462</v>
      </c>
    </row>
    <row r="163" spans="1:16">
      <c r="A163" s="52"/>
    </row>
    <row r="164" spans="1:16">
      <c r="A164" s="52" t="s">
        <v>1851</v>
      </c>
    </row>
    <row r="165" spans="1:16">
      <c r="A165" s="64" t="s">
        <v>463</v>
      </c>
    </row>
    <row r="166" spans="1:16">
      <c r="A166" s="52"/>
    </row>
    <row r="167" spans="1:16">
      <c r="A167" s="52" t="s">
        <v>464</v>
      </c>
    </row>
    <row r="168" spans="1:16">
      <c r="A168" s="53" t="s">
        <v>465</v>
      </c>
    </row>
    <row r="169" spans="1:16" ht="25.5" customHeight="1">
      <c r="A169" s="995" t="s">
        <v>466</v>
      </c>
      <c r="B169" s="995"/>
      <c r="C169" s="995"/>
      <c r="D169" s="995"/>
      <c r="E169" s="995"/>
      <c r="F169" s="995"/>
      <c r="G169" s="995"/>
      <c r="H169" s="995"/>
      <c r="I169" s="995"/>
      <c r="J169" s="995"/>
      <c r="K169" s="995"/>
      <c r="L169" s="995"/>
      <c r="M169" s="995"/>
      <c r="N169" s="995"/>
      <c r="O169" s="995"/>
      <c r="P169" s="995"/>
    </row>
    <row r="170" spans="1:16">
      <c r="A170" s="51" t="s">
        <v>318</v>
      </c>
    </row>
    <row r="171" spans="1:16">
      <c r="A171" s="52"/>
    </row>
    <row r="172" spans="1:16">
      <c r="A172" s="53" t="s">
        <v>1270</v>
      </c>
    </row>
    <row r="173" spans="1:16">
      <c r="A173" s="51" t="s">
        <v>319</v>
      </c>
    </row>
    <row r="174" spans="1:16">
      <c r="A174" s="51" t="s">
        <v>318</v>
      </c>
    </row>
    <row r="176" spans="1:16">
      <c r="A176" s="53" t="s">
        <v>1271</v>
      </c>
    </row>
    <row r="177" spans="1:16" ht="25.5" customHeight="1">
      <c r="A177" s="995" t="s">
        <v>320</v>
      </c>
      <c r="B177" s="995"/>
      <c r="C177" s="995"/>
      <c r="D177" s="995"/>
      <c r="E177" s="995"/>
      <c r="F177" s="995"/>
      <c r="G177" s="995"/>
      <c r="H177" s="995"/>
      <c r="I177" s="995"/>
      <c r="J177" s="995"/>
      <c r="K177" s="995"/>
      <c r="L177" s="995"/>
      <c r="M177" s="995"/>
      <c r="N177" s="995"/>
      <c r="O177" s="995"/>
      <c r="P177" s="995"/>
    </row>
    <row r="178" spans="1:16">
      <c r="A178" s="51" t="s">
        <v>318</v>
      </c>
    </row>
    <row r="180" spans="1:16">
      <c r="A180" s="53" t="s">
        <v>467</v>
      </c>
    </row>
    <row r="181" spans="1:16">
      <c r="A181" s="51" t="s">
        <v>321</v>
      </c>
    </row>
    <row r="182" spans="1:16">
      <c r="A182" s="51" t="s">
        <v>318</v>
      </c>
    </row>
    <row r="183" spans="1:16">
      <c r="A183" s="63"/>
    </row>
    <row r="184" spans="1:16">
      <c r="A184" s="53" t="s">
        <v>1262</v>
      </c>
    </row>
    <row r="185" spans="1:16">
      <c r="A185" s="51" t="s">
        <v>468</v>
      </c>
    </row>
    <row r="186" spans="1:16">
      <c r="A186" s="51" t="s">
        <v>318</v>
      </c>
    </row>
    <row r="188" spans="1:16">
      <c r="A188" s="53" t="s">
        <v>469</v>
      </c>
    </row>
    <row r="189" spans="1:16" ht="25.5" customHeight="1">
      <c r="A189" s="1021" t="s">
        <v>322</v>
      </c>
      <c r="B189" s="1021"/>
      <c r="C189" s="1021"/>
      <c r="D189" s="1021"/>
      <c r="E189" s="1021"/>
      <c r="F189" s="1021"/>
      <c r="G189" s="1021"/>
      <c r="H189" s="1021"/>
      <c r="I189" s="1021"/>
      <c r="J189" s="1021"/>
      <c r="K189" s="1021"/>
      <c r="L189" s="1021"/>
      <c r="M189" s="1021"/>
      <c r="N189" s="1021"/>
      <c r="O189" s="1021"/>
      <c r="P189" s="1021"/>
    </row>
    <row r="190" spans="1:16" ht="25.5" customHeight="1">
      <c r="A190" s="1021" t="s">
        <v>323</v>
      </c>
      <c r="B190" s="1021"/>
      <c r="C190" s="1021"/>
      <c r="D190" s="1021"/>
      <c r="E190" s="1021"/>
      <c r="F190" s="1021"/>
      <c r="G190" s="1021"/>
      <c r="H190" s="1021"/>
      <c r="I190" s="1021"/>
      <c r="J190" s="1021"/>
      <c r="K190" s="1021"/>
      <c r="L190" s="1021"/>
      <c r="M190" s="1021"/>
      <c r="N190" s="1021"/>
      <c r="O190" s="1021"/>
      <c r="P190" s="1021"/>
    </row>
    <row r="191" spans="1:16">
      <c r="A191" s="51" t="s">
        <v>318</v>
      </c>
    </row>
    <row r="193" spans="1:16">
      <c r="A193" s="53" t="s">
        <v>470</v>
      </c>
    </row>
    <row r="194" spans="1:16" ht="25.5" customHeight="1">
      <c r="A194" s="995" t="s">
        <v>471</v>
      </c>
      <c r="B194" s="995"/>
      <c r="C194" s="995"/>
      <c r="D194" s="995"/>
      <c r="E194" s="995"/>
      <c r="F194" s="995"/>
      <c r="G194" s="995"/>
      <c r="H194" s="995"/>
      <c r="I194" s="995"/>
      <c r="J194" s="995"/>
      <c r="K194" s="995"/>
      <c r="L194" s="995"/>
      <c r="M194" s="995"/>
      <c r="N194" s="995"/>
      <c r="O194" s="995"/>
      <c r="P194" s="995"/>
    </row>
    <row r="195" spans="1:16">
      <c r="A195" s="52"/>
    </row>
    <row r="196" spans="1:16">
      <c r="A196" s="52" t="s">
        <v>38</v>
      </c>
    </row>
    <row r="197" spans="1:16">
      <c r="A197" s="53" t="s">
        <v>39</v>
      </c>
    </row>
    <row r="198" spans="1:16" ht="42.75" customHeight="1">
      <c r="A198" s="994" t="s">
        <v>40</v>
      </c>
      <c r="B198" s="994"/>
      <c r="C198" s="994"/>
      <c r="D198" s="994"/>
      <c r="E198" s="994"/>
      <c r="F198" s="994"/>
      <c r="G198" s="994"/>
      <c r="H198" s="994"/>
      <c r="I198" s="994"/>
      <c r="J198" s="994"/>
      <c r="K198" s="994"/>
      <c r="L198" s="994"/>
      <c r="M198" s="994"/>
      <c r="N198" s="994"/>
      <c r="O198" s="994"/>
      <c r="P198" s="994"/>
    </row>
    <row r="199" spans="1:16">
      <c r="A199" s="60" t="s">
        <v>1593</v>
      </c>
    </row>
    <row r="200" spans="1:16">
      <c r="A200" s="52"/>
    </row>
    <row r="201" spans="1:16">
      <c r="A201" s="52" t="s">
        <v>472</v>
      </c>
    </row>
    <row r="202" spans="1:16">
      <c r="A202" s="52"/>
    </row>
    <row r="203" spans="1:16">
      <c r="A203" s="52" t="s">
        <v>473</v>
      </c>
    </row>
    <row r="204" spans="1:16">
      <c r="A204" s="63"/>
    </row>
    <row r="205" spans="1:16">
      <c r="A205" s="53" t="s">
        <v>474</v>
      </c>
    </row>
    <row r="206" spans="1:16" ht="38.25" customHeight="1">
      <c r="A206" s="994" t="s">
        <v>324</v>
      </c>
      <c r="B206" s="994"/>
      <c r="C206" s="994"/>
      <c r="D206" s="994"/>
      <c r="E206" s="994"/>
      <c r="F206" s="994"/>
      <c r="G206" s="994"/>
      <c r="H206" s="994"/>
      <c r="I206" s="994"/>
      <c r="J206" s="994"/>
      <c r="K206" s="994"/>
      <c r="L206" s="994"/>
      <c r="M206" s="994"/>
      <c r="N206" s="994"/>
      <c r="O206" s="994"/>
      <c r="P206" s="994"/>
    </row>
    <row r="207" spans="1:16">
      <c r="A207" s="51" t="s">
        <v>617</v>
      </c>
    </row>
    <row r="209" spans="1:16">
      <c r="A209" s="53" t="s">
        <v>475</v>
      </c>
    </row>
    <row r="210" spans="1:16">
      <c r="A210" s="51" t="s">
        <v>325</v>
      </c>
    </row>
    <row r="211" spans="1:16">
      <c r="A211" s="1004" t="s">
        <v>886</v>
      </c>
      <c r="B211" s="1004"/>
    </row>
    <row r="212" spans="1:16">
      <c r="A212" s="51" t="s">
        <v>476</v>
      </c>
    </row>
    <row r="213" spans="1:16">
      <c r="A213" s="51" t="s">
        <v>326</v>
      </c>
    </row>
    <row r="215" spans="1:16">
      <c r="A215" s="53" t="s">
        <v>477</v>
      </c>
    </row>
    <row r="216" spans="1:16" ht="25.5" customHeight="1">
      <c r="A216" s="994" t="s">
        <v>327</v>
      </c>
      <c r="B216" s="994"/>
      <c r="C216" s="994"/>
      <c r="D216" s="994"/>
      <c r="E216" s="994"/>
      <c r="F216" s="994"/>
      <c r="G216" s="994"/>
      <c r="H216" s="994"/>
      <c r="I216" s="994"/>
      <c r="J216" s="994"/>
      <c r="K216" s="994"/>
      <c r="L216" s="994"/>
      <c r="M216" s="994"/>
      <c r="N216" s="994"/>
      <c r="O216" s="994"/>
      <c r="P216" s="994"/>
    </row>
    <row r="217" spans="1:16">
      <c r="A217" s="51" t="s">
        <v>326</v>
      </c>
    </row>
    <row r="218" spans="1:16">
      <c r="A218" s="63"/>
    </row>
    <row r="219" spans="1:16">
      <c r="A219" s="53" t="s">
        <v>478</v>
      </c>
    </row>
    <row r="220" spans="1:16">
      <c r="A220" s="51" t="s">
        <v>328</v>
      </c>
    </row>
    <row r="221" spans="1:16">
      <c r="A221" s="51" t="s">
        <v>329</v>
      </c>
    </row>
    <row r="222" spans="1:16">
      <c r="A222" s="51" t="s">
        <v>883</v>
      </c>
    </row>
    <row r="223" spans="1:16">
      <c r="A223" s="52" t="s">
        <v>479</v>
      </c>
    </row>
    <row r="224" spans="1:16">
      <c r="A224" s="53"/>
    </row>
    <row r="225" spans="1:16">
      <c r="A225" s="53" t="s">
        <v>480</v>
      </c>
    </row>
    <row r="226" spans="1:16">
      <c r="A226" s="66" t="s">
        <v>481</v>
      </c>
    </row>
    <row r="227" spans="1:16">
      <c r="A227" s="51" t="s">
        <v>1676</v>
      </c>
    </row>
    <row r="228" spans="1:16">
      <c r="A228" s="85"/>
    </row>
    <row r="229" spans="1:16">
      <c r="A229" s="53" t="s">
        <v>482</v>
      </c>
    </row>
    <row r="230" spans="1:16">
      <c r="A230" s="995" t="s">
        <v>483</v>
      </c>
      <c r="B230" s="995"/>
      <c r="C230" s="995"/>
      <c r="D230" s="995"/>
      <c r="E230" s="995"/>
      <c r="F230" s="995"/>
      <c r="G230" s="995"/>
      <c r="H230" s="995"/>
      <c r="I230" s="995"/>
      <c r="J230" s="995"/>
      <c r="K230" s="995"/>
      <c r="L230" s="995"/>
      <c r="M230" s="995"/>
      <c r="N230" s="995"/>
      <c r="O230" s="995"/>
      <c r="P230" s="995"/>
    </row>
    <row r="231" spans="1:16">
      <c r="A231" s="1004" t="s">
        <v>886</v>
      </c>
      <c r="B231" s="1004"/>
    </row>
    <row r="232" spans="1:16">
      <c r="A232" s="61" t="s">
        <v>1627</v>
      </c>
    </row>
    <row r="233" spans="1:16">
      <c r="A233" s="61" t="s">
        <v>1628</v>
      </c>
    </row>
    <row r="234" spans="1:16">
      <c r="A234" s="51" t="s">
        <v>1677</v>
      </c>
    </row>
    <row r="235" spans="1:16">
      <c r="A235" s="66"/>
    </row>
    <row r="236" spans="1:16">
      <c r="A236" s="53" t="s">
        <v>484</v>
      </c>
    </row>
    <row r="237" spans="1:16">
      <c r="A237" s="995" t="s">
        <v>485</v>
      </c>
      <c r="B237" s="995"/>
      <c r="C237" s="995"/>
      <c r="D237" s="995"/>
      <c r="E237" s="995"/>
      <c r="F237" s="995"/>
      <c r="G237" s="995"/>
      <c r="H237" s="995"/>
      <c r="I237" s="995"/>
      <c r="J237" s="995"/>
      <c r="K237" s="995"/>
      <c r="L237" s="995"/>
      <c r="M237" s="995"/>
      <c r="N237" s="995"/>
      <c r="O237" s="995"/>
      <c r="P237" s="995"/>
    </row>
    <row r="238" spans="1:16">
      <c r="A238" s="1004" t="s">
        <v>886</v>
      </c>
      <c r="B238" s="1004"/>
    </row>
    <row r="239" spans="1:16">
      <c r="A239" s="61" t="s">
        <v>1629</v>
      </c>
    </row>
    <row r="240" spans="1:16">
      <c r="A240" s="61" t="s">
        <v>1630</v>
      </c>
    </row>
    <row r="241" spans="1:16">
      <c r="A241" s="61" t="s">
        <v>1678</v>
      </c>
    </row>
    <row r="242" spans="1:16">
      <c r="A242" s="51" t="s">
        <v>1679</v>
      </c>
    </row>
    <row r="243" spans="1:16">
      <c r="A243" s="67"/>
    </row>
    <row r="244" spans="1:16">
      <c r="A244" s="53" t="s">
        <v>1002</v>
      </c>
    </row>
    <row r="245" spans="1:16" ht="63.75" customHeight="1">
      <c r="A245" s="1009" t="s">
        <v>1742</v>
      </c>
      <c r="B245" s="994"/>
      <c r="C245" s="994"/>
      <c r="D245" s="994"/>
      <c r="E245" s="994"/>
      <c r="F245" s="994"/>
      <c r="G245" s="994"/>
      <c r="H245" s="994"/>
      <c r="I245" s="994"/>
      <c r="J245" s="994"/>
      <c r="K245" s="994"/>
      <c r="L245" s="994"/>
      <c r="M245" s="994"/>
      <c r="N245" s="994"/>
      <c r="O245" s="994"/>
      <c r="P245" s="994"/>
    </row>
    <row r="246" spans="1:16">
      <c r="A246" s="1004" t="s">
        <v>886</v>
      </c>
      <c r="B246" s="1004"/>
    </row>
    <row r="247" spans="1:16">
      <c r="A247" s="66" t="s">
        <v>330</v>
      </c>
    </row>
    <row r="248" spans="1:16" ht="25.5" customHeight="1">
      <c r="A248" s="994" t="s">
        <v>486</v>
      </c>
      <c r="B248" s="994"/>
      <c r="C248" s="994"/>
      <c r="D248" s="994"/>
      <c r="E248" s="994"/>
      <c r="F248" s="994"/>
      <c r="G248" s="994"/>
      <c r="H248" s="994"/>
      <c r="I248" s="994"/>
      <c r="J248" s="994"/>
      <c r="K248" s="994"/>
      <c r="L248" s="994"/>
      <c r="M248" s="994"/>
      <c r="N248" s="994"/>
      <c r="O248" s="994"/>
      <c r="P248" s="994"/>
    </row>
    <row r="249" spans="1:16">
      <c r="A249" s="51" t="s">
        <v>331</v>
      </c>
    </row>
    <row r="250" spans="1:16">
      <c r="A250" s="52"/>
    </row>
    <row r="251" spans="1:16">
      <c r="A251" s="52" t="s">
        <v>487</v>
      </c>
    </row>
    <row r="252" spans="1:16">
      <c r="A252" s="53"/>
    </row>
    <row r="253" spans="1:16">
      <c r="A253" s="53" t="s">
        <v>488</v>
      </c>
    </row>
    <row r="254" spans="1:16">
      <c r="A254" s="994" t="s">
        <v>489</v>
      </c>
      <c r="B254" s="994"/>
      <c r="C254" s="994"/>
      <c r="D254" s="994"/>
      <c r="E254" s="994"/>
      <c r="F254" s="994"/>
      <c r="G254" s="994"/>
      <c r="H254" s="994"/>
      <c r="I254" s="994"/>
      <c r="J254" s="994"/>
      <c r="K254" s="994"/>
      <c r="L254" s="994"/>
      <c r="M254" s="994"/>
      <c r="N254" s="994"/>
      <c r="O254" s="994"/>
      <c r="P254" s="994"/>
    </row>
    <row r="255" spans="1:16">
      <c r="A255" s="1004" t="s">
        <v>886</v>
      </c>
      <c r="B255" s="1004"/>
    </row>
    <row r="256" spans="1:16">
      <c r="A256" s="84" t="s">
        <v>1631</v>
      </c>
    </row>
    <row r="257" spans="1:16">
      <c r="A257" s="84" t="s">
        <v>1632</v>
      </c>
    </row>
    <row r="258" spans="1:16">
      <c r="A258" s="995" t="s">
        <v>1633</v>
      </c>
      <c r="B258" s="995"/>
      <c r="C258" s="995"/>
      <c r="D258" s="995"/>
      <c r="E258" s="995"/>
      <c r="F258" s="995"/>
      <c r="G258" s="995"/>
      <c r="H258" s="995"/>
      <c r="I258" s="995"/>
      <c r="J258" s="995"/>
      <c r="K258" s="995"/>
      <c r="L258" s="995"/>
      <c r="M258" s="995"/>
      <c r="N258" s="995"/>
      <c r="O258" s="995"/>
      <c r="P258" s="995"/>
    </row>
    <row r="259" spans="1:16">
      <c r="A259" s="995" t="s">
        <v>1634</v>
      </c>
      <c r="B259" s="995"/>
      <c r="C259" s="995"/>
      <c r="D259" s="995"/>
      <c r="E259" s="995"/>
      <c r="F259" s="995"/>
      <c r="G259" s="995"/>
      <c r="H259" s="995"/>
      <c r="I259" s="995"/>
      <c r="J259" s="995"/>
      <c r="K259" s="995"/>
      <c r="L259" s="995"/>
      <c r="M259" s="995"/>
      <c r="N259" s="995"/>
      <c r="O259" s="995"/>
      <c r="P259" s="995"/>
    </row>
    <row r="260" spans="1:16" ht="25.5" customHeight="1">
      <c r="A260" s="1019" t="s">
        <v>1635</v>
      </c>
      <c r="B260" s="1019"/>
      <c r="C260" s="1019"/>
      <c r="D260" s="1019"/>
      <c r="E260" s="1019"/>
      <c r="F260" s="1019"/>
      <c r="G260" s="1019"/>
      <c r="H260" s="1019"/>
      <c r="I260" s="1019"/>
      <c r="J260" s="1019"/>
      <c r="K260" s="1019"/>
      <c r="L260" s="1019"/>
      <c r="M260" s="1019"/>
      <c r="N260" s="1019"/>
      <c r="O260" s="1019"/>
      <c r="P260" s="1019"/>
    </row>
    <row r="261" spans="1:16">
      <c r="A261" s="61" t="s">
        <v>1636</v>
      </c>
    </row>
    <row r="262" spans="1:16">
      <c r="A262" s="995" t="s">
        <v>1637</v>
      </c>
      <c r="B262" s="995"/>
      <c r="C262" s="995"/>
      <c r="D262" s="995"/>
      <c r="E262" s="995"/>
      <c r="F262" s="995"/>
      <c r="G262" s="995"/>
      <c r="H262" s="995"/>
      <c r="I262" s="995"/>
      <c r="J262" s="995"/>
      <c r="K262" s="995"/>
      <c r="L262" s="995"/>
      <c r="M262" s="995"/>
      <c r="N262" s="995"/>
      <c r="O262" s="995"/>
      <c r="P262" s="995"/>
    </row>
    <row r="263" spans="1:16">
      <c r="A263" s="995" t="s">
        <v>1638</v>
      </c>
      <c r="B263" s="995"/>
      <c r="C263" s="995"/>
      <c r="D263" s="995"/>
      <c r="E263" s="995"/>
      <c r="F263" s="995"/>
      <c r="G263" s="995"/>
      <c r="H263" s="995"/>
      <c r="I263" s="995"/>
      <c r="J263" s="995"/>
      <c r="K263" s="995"/>
      <c r="L263" s="995"/>
      <c r="M263" s="995"/>
      <c r="N263" s="995"/>
      <c r="O263" s="995"/>
      <c r="P263" s="995"/>
    </row>
    <row r="264" spans="1:16">
      <c r="A264" s="995" t="s">
        <v>1639</v>
      </c>
      <c r="B264" s="995"/>
      <c r="C264" s="995"/>
      <c r="D264" s="995"/>
      <c r="E264" s="995"/>
      <c r="F264" s="995"/>
      <c r="G264" s="995"/>
      <c r="H264" s="995"/>
      <c r="I264" s="995"/>
      <c r="J264" s="995"/>
      <c r="K264" s="995"/>
      <c r="L264" s="995"/>
      <c r="M264" s="995"/>
      <c r="N264" s="995"/>
      <c r="O264" s="995"/>
      <c r="P264" s="995"/>
    </row>
    <row r="265" spans="1:16" s="542" customFormat="1">
      <c r="A265" s="542" t="s">
        <v>1771</v>
      </c>
    </row>
    <row r="267" spans="1:16">
      <c r="A267" s="79" t="s">
        <v>1785</v>
      </c>
    </row>
    <row r="268" spans="1:16" s="542" customFormat="1" ht="13.5" customHeight="1">
      <c r="A268" s="1009" t="s">
        <v>1786</v>
      </c>
      <c r="B268" s="1009"/>
      <c r="C268" s="1009"/>
      <c r="D268" s="1009"/>
      <c r="E268" s="1009"/>
      <c r="F268" s="1009"/>
      <c r="G268" s="1009"/>
      <c r="H268" s="1009"/>
      <c r="I268" s="1009"/>
      <c r="J268" s="1009"/>
      <c r="K268" s="1009"/>
      <c r="L268" s="1009"/>
      <c r="M268" s="1009"/>
      <c r="N268" s="1009"/>
      <c r="O268" s="1009"/>
      <c r="P268" s="1009"/>
    </row>
    <row r="269" spans="1:16" s="542" customFormat="1">
      <c r="A269" s="1000" t="s">
        <v>886</v>
      </c>
      <c r="B269" s="1000"/>
    </row>
    <row r="270" spans="1:16" s="542" customFormat="1" ht="25.5" customHeight="1">
      <c r="A270" s="1017" t="s">
        <v>1640</v>
      </c>
      <c r="B270" s="1017"/>
      <c r="C270" s="1017"/>
      <c r="D270" s="1017"/>
      <c r="E270" s="1017"/>
      <c r="F270" s="1017"/>
      <c r="G270" s="1017"/>
      <c r="H270" s="1017"/>
      <c r="I270" s="1017"/>
      <c r="J270" s="1017"/>
      <c r="K270" s="1017"/>
      <c r="L270" s="1017"/>
      <c r="M270" s="1017"/>
      <c r="N270" s="1017"/>
      <c r="O270" s="1017"/>
      <c r="P270" s="1017"/>
    </row>
    <row r="271" spans="1:16" s="542" customFormat="1" ht="13" customHeight="1">
      <c r="A271" s="1018" t="s">
        <v>1787</v>
      </c>
      <c r="B271" s="1018"/>
      <c r="C271" s="1018"/>
      <c r="D271" s="1018"/>
      <c r="E271" s="1018"/>
      <c r="F271" s="1018"/>
      <c r="G271" s="1018"/>
      <c r="H271" s="1018"/>
      <c r="I271" s="1018"/>
      <c r="J271" s="1018"/>
      <c r="K271" s="1018"/>
      <c r="L271" s="1018"/>
      <c r="M271" s="1018"/>
      <c r="N271" s="1018"/>
      <c r="O271" s="1018"/>
      <c r="P271" s="1018"/>
    </row>
    <row r="272" spans="1:16" s="542" customFormat="1">
      <c r="A272" s="542" t="s">
        <v>1771</v>
      </c>
    </row>
    <row r="274" spans="1:16">
      <c r="A274" s="52" t="s">
        <v>490</v>
      </c>
    </row>
    <row r="275" spans="1:16">
      <c r="A275" s="53"/>
    </row>
    <row r="276" spans="1:16">
      <c r="A276" s="53" t="s">
        <v>491</v>
      </c>
    </row>
    <row r="277" spans="1:16" ht="25.5" customHeight="1">
      <c r="A277" s="994" t="s">
        <v>492</v>
      </c>
      <c r="B277" s="994"/>
      <c r="C277" s="994"/>
      <c r="D277" s="994"/>
      <c r="E277" s="994"/>
      <c r="F277" s="994"/>
      <c r="G277" s="994"/>
      <c r="H277" s="994"/>
      <c r="I277" s="994"/>
      <c r="J277" s="994"/>
      <c r="K277" s="994"/>
      <c r="L277" s="994"/>
      <c r="M277" s="994"/>
      <c r="N277" s="994"/>
      <c r="O277" s="994"/>
      <c r="P277" s="994"/>
    </row>
    <row r="278" spans="1:16">
      <c r="A278" s="68"/>
    </row>
    <row r="279" spans="1:16" ht="51" customHeight="1">
      <c r="A279" s="997" t="s">
        <v>981</v>
      </c>
      <c r="B279" s="997"/>
      <c r="C279" s="996" t="s">
        <v>493</v>
      </c>
      <c r="D279" s="996"/>
      <c r="E279" s="996"/>
      <c r="F279" s="996"/>
      <c r="G279" s="996"/>
      <c r="H279" s="996"/>
      <c r="I279" s="996"/>
      <c r="J279" s="996"/>
      <c r="K279" s="996"/>
      <c r="L279" s="996"/>
      <c r="M279" s="996"/>
      <c r="N279" s="996" t="s">
        <v>375</v>
      </c>
      <c r="O279" s="996"/>
      <c r="P279" s="996"/>
    </row>
    <row r="280" spans="1:16" ht="63.75" customHeight="1">
      <c r="A280" s="997" t="s">
        <v>985</v>
      </c>
      <c r="B280" s="997"/>
      <c r="C280" s="996" t="s">
        <v>332</v>
      </c>
      <c r="D280" s="996"/>
      <c r="E280" s="996"/>
      <c r="F280" s="996"/>
      <c r="G280" s="996"/>
      <c r="H280" s="996"/>
      <c r="I280" s="996"/>
      <c r="J280" s="996"/>
      <c r="K280" s="996"/>
      <c r="L280" s="996"/>
      <c r="M280" s="996"/>
      <c r="N280" s="996" t="s">
        <v>376</v>
      </c>
      <c r="O280" s="996"/>
      <c r="P280" s="996"/>
    </row>
    <row r="281" spans="1:16" ht="38.25" customHeight="1">
      <c r="A281" s="997" t="s">
        <v>494</v>
      </c>
      <c r="B281" s="997"/>
      <c r="C281" s="996" t="s">
        <v>495</v>
      </c>
      <c r="D281" s="996"/>
      <c r="E281" s="996"/>
      <c r="F281" s="996"/>
      <c r="G281" s="996"/>
      <c r="H281" s="996"/>
      <c r="I281" s="996"/>
      <c r="J281" s="996"/>
      <c r="K281" s="996"/>
      <c r="L281" s="996"/>
      <c r="M281" s="996"/>
      <c r="N281" s="996" t="s">
        <v>377</v>
      </c>
      <c r="O281" s="996"/>
      <c r="P281" s="996"/>
    </row>
    <row r="282" spans="1:16" ht="40.5" customHeight="1">
      <c r="A282" s="997" t="s">
        <v>496</v>
      </c>
      <c r="B282" s="996"/>
      <c r="C282" s="996" t="s">
        <v>497</v>
      </c>
      <c r="D282" s="996"/>
      <c r="E282" s="996"/>
      <c r="F282" s="996"/>
      <c r="G282" s="996"/>
      <c r="H282" s="996"/>
      <c r="I282" s="996"/>
      <c r="J282" s="996"/>
      <c r="K282" s="996"/>
      <c r="L282" s="996"/>
      <c r="M282" s="996"/>
      <c r="N282" s="996" t="s">
        <v>378</v>
      </c>
      <c r="O282" s="996"/>
      <c r="P282" s="996"/>
    </row>
    <row r="283" spans="1:16" ht="25.5" customHeight="1">
      <c r="A283" s="997" t="s">
        <v>498</v>
      </c>
      <c r="B283" s="997"/>
      <c r="C283" s="996" t="s">
        <v>499</v>
      </c>
      <c r="D283" s="996"/>
      <c r="E283" s="996"/>
      <c r="F283" s="996"/>
      <c r="G283" s="996"/>
      <c r="H283" s="996"/>
      <c r="I283" s="996"/>
      <c r="J283" s="996"/>
      <c r="K283" s="996"/>
      <c r="L283" s="996"/>
      <c r="M283" s="996"/>
      <c r="N283" s="996"/>
      <c r="O283" s="996"/>
      <c r="P283" s="996"/>
    </row>
    <row r="284" spans="1:16">
      <c r="A284" s="69"/>
    </row>
    <row r="285" spans="1:16">
      <c r="A285" s="56" t="s">
        <v>3013</v>
      </c>
    </row>
    <row r="286" spans="1:16">
      <c r="A286" s="51" t="s">
        <v>333</v>
      </c>
    </row>
    <row r="288" spans="1:16">
      <c r="A288" s="52" t="s">
        <v>500</v>
      </c>
    </row>
    <row r="289" spans="1:16">
      <c r="A289" s="52"/>
    </row>
    <row r="290" spans="1:16">
      <c r="A290" s="52" t="s">
        <v>501</v>
      </c>
    </row>
    <row r="291" spans="1:16">
      <c r="A291" s="53"/>
    </row>
    <row r="292" spans="1:16">
      <c r="A292" s="88" t="s">
        <v>502</v>
      </c>
    </row>
    <row r="293" spans="1:16">
      <c r="A293" s="51" t="s">
        <v>503</v>
      </c>
    </row>
    <row r="294" spans="1:16">
      <c r="A294" s="51" t="s">
        <v>504</v>
      </c>
    </row>
    <row r="295" spans="1:16">
      <c r="A295" s="51" t="s">
        <v>620</v>
      </c>
    </row>
    <row r="296" spans="1:16">
      <c r="A296" s="52"/>
    </row>
    <row r="297" spans="1:16">
      <c r="A297" s="52" t="s">
        <v>505</v>
      </c>
    </row>
    <row r="298" spans="1:16">
      <c r="A298" s="53"/>
    </row>
    <row r="299" spans="1:16">
      <c r="A299" s="53" t="s">
        <v>506</v>
      </c>
    </row>
    <row r="300" spans="1:16" s="542" customFormat="1">
      <c r="A300" s="542" t="s">
        <v>1788</v>
      </c>
    </row>
    <row r="301" spans="1:16" s="542" customFormat="1">
      <c r="A301" s="542" t="s">
        <v>1771</v>
      </c>
    </row>
    <row r="302" spans="1:16">
      <c r="A302" s="86" t="s">
        <v>1680</v>
      </c>
      <c r="B302" s="57"/>
      <c r="C302" s="57"/>
      <c r="D302" s="57"/>
      <c r="E302" s="57"/>
      <c r="F302" s="57"/>
      <c r="G302" s="57"/>
      <c r="H302" s="57"/>
      <c r="I302" s="57"/>
      <c r="J302" s="57"/>
      <c r="K302" s="57"/>
      <c r="L302" s="57"/>
      <c r="M302" s="57"/>
      <c r="N302" s="57"/>
      <c r="O302" s="57"/>
      <c r="P302" s="57"/>
    </row>
    <row r="303" spans="1:16" ht="29.25" customHeight="1">
      <c r="A303" s="1003" t="s">
        <v>1789</v>
      </c>
      <c r="B303" s="1003"/>
      <c r="C303" s="1003"/>
      <c r="D303" s="1003"/>
      <c r="E303" s="1003"/>
      <c r="F303" s="1003"/>
      <c r="G303" s="1003"/>
      <c r="H303" s="1003"/>
      <c r="I303" s="1003"/>
      <c r="J303" s="1003"/>
      <c r="K303" s="1003"/>
      <c r="L303" s="1003"/>
      <c r="M303" s="1003"/>
      <c r="N303" s="1003"/>
      <c r="O303" s="1003"/>
      <c r="P303" s="1003"/>
    </row>
    <row r="304" spans="1:16">
      <c r="A304" s="542" t="s">
        <v>1771</v>
      </c>
    </row>
    <row r="305" spans="1:17">
      <c r="A305" s="70" t="s">
        <v>507</v>
      </c>
      <c r="B305" s="57"/>
      <c r="C305" s="57"/>
      <c r="D305" s="57"/>
      <c r="E305" s="57"/>
      <c r="F305" s="57"/>
      <c r="G305" s="57"/>
      <c r="H305" s="57"/>
      <c r="I305" s="57"/>
      <c r="J305" s="57"/>
      <c r="K305" s="57"/>
      <c r="L305" s="57"/>
      <c r="M305" s="57"/>
      <c r="N305" s="57"/>
      <c r="O305" s="57"/>
      <c r="P305" s="57"/>
    </row>
    <row r="306" spans="1:17" ht="29.25" customHeight="1">
      <c r="A306" s="1003" t="s">
        <v>1797</v>
      </c>
      <c r="B306" s="1003"/>
      <c r="C306" s="1003"/>
      <c r="D306" s="1003"/>
      <c r="E306" s="1003"/>
      <c r="F306" s="1003"/>
      <c r="G306" s="1003"/>
      <c r="H306" s="1003"/>
      <c r="I306" s="1003"/>
      <c r="J306" s="1003"/>
      <c r="K306" s="1003"/>
      <c r="L306" s="1003"/>
      <c r="M306" s="1003"/>
      <c r="N306" s="1003"/>
      <c r="O306" s="1003"/>
      <c r="P306" s="1003"/>
    </row>
    <row r="307" spans="1:17" s="542" customFormat="1">
      <c r="A307" s="542" t="s">
        <v>1771</v>
      </c>
    </row>
    <row r="308" spans="1:17" s="542" customFormat="1">
      <c r="A308" s="547"/>
      <c r="B308" s="547"/>
      <c r="C308" s="547"/>
      <c r="D308" s="547"/>
      <c r="E308" s="547"/>
      <c r="F308" s="547"/>
      <c r="G308" s="547"/>
      <c r="H308" s="547"/>
      <c r="I308" s="547"/>
      <c r="J308" s="547"/>
      <c r="K308" s="547"/>
      <c r="L308" s="547"/>
      <c r="M308" s="547"/>
      <c r="N308" s="547"/>
      <c r="O308" s="547"/>
      <c r="P308" s="547"/>
    </row>
    <row r="309" spans="1:17">
      <c r="A309" s="89" t="s">
        <v>508</v>
      </c>
      <c r="B309" s="57"/>
      <c r="C309" s="57"/>
      <c r="D309" s="57"/>
      <c r="E309" s="57"/>
      <c r="F309" s="57"/>
      <c r="G309" s="57"/>
      <c r="H309" s="57"/>
      <c r="I309" s="57"/>
      <c r="J309" s="57"/>
      <c r="K309" s="57"/>
      <c r="L309" s="57"/>
      <c r="M309" s="57"/>
      <c r="N309" s="57"/>
      <c r="O309" s="57"/>
      <c r="P309" s="57"/>
    </row>
    <row r="310" spans="1:17">
      <c r="A310" s="70" t="s">
        <v>509</v>
      </c>
      <c r="B310" s="57"/>
      <c r="C310" s="57"/>
      <c r="D310" s="57"/>
      <c r="E310" s="57"/>
      <c r="F310" s="57"/>
      <c r="G310" s="57"/>
      <c r="H310" s="57"/>
      <c r="I310" s="57"/>
      <c r="J310" s="57"/>
      <c r="K310" s="57"/>
      <c r="L310" s="57"/>
      <c r="M310" s="57"/>
      <c r="N310" s="57"/>
      <c r="O310" s="57"/>
      <c r="P310" s="57"/>
    </row>
    <row r="311" spans="1:17" ht="25.5" customHeight="1">
      <c r="A311" s="998" t="s">
        <v>334</v>
      </c>
      <c r="B311" s="998"/>
      <c r="C311" s="998"/>
      <c r="D311" s="998"/>
      <c r="E311" s="998"/>
      <c r="F311" s="998"/>
      <c r="G311" s="998"/>
      <c r="H311" s="998"/>
      <c r="I311" s="998"/>
      <c r="J311" s="998"/>
      <c r="K311" s="998"/>
      <c r="L311" s="998"/>
      <c r="M311" s="998"/>
      <c r="N311" s="998"/>
      <c r="O311" s="998"/>
      <c r="P311" s="998"/>
    </row>
    <row r="312" spans="1:17">
      <c r="A312" s="1006" t="s">
        <v>886</v>
      </c>
      <c r="B312" s="1006"/>
      <c r="C312" s="1006"/>
      <c r="D312" s="57"/>
      <c r="E312" s="57"/>
      <c r="F312" s="57"/>
      <c r="G312" s="57"/>
      <c r="H312" s="57"/>
      <c r="I312" s="57"/>
      <c r="J312" s="57"/>
      <c r="K312" s="57"/>
      <c r="L312" s="57"/>
      <c r="M312" s="57"/>
      <c r="N312" s="57"/>
      <c r="O312" s="57"/>
      <c r="P312" s="57"/>
    </row>
    <row r="313" spans="1:17">
      <c r="A313" s="71" t="s">
        <v>1641</v>
      </c>
      <c r="B313" s="57"/>
      <c r="C313" s="57"/>
      <c r="D313" s="57"/>
      <c r="E313" s="57"/>
      <c r="F313" s="57"/>
      <c r="G313" s="57"/>
      <c r="H313" s="57"/>
      <c r="I313" s="57"/>
      <c r="J313" s="57"/>
      <c r="K313" s="57"/>
      <c r="L313" s="57"/>
      <c r="M313" s="57"/>
      <c r="N313" s="57"/>
      <c r="O313" s="57"/>
      <c r="P313" s="57"/>
    </row>
    <row r="314" spans="1:17">
      <c r="A314" s="71" t="s">
        <v>1642</v>
      </c>
      <c r="B314" s="57"/>
      <c r="C314" s="57"/>
      <c r="D314" s="57"/>
      <c r="E314" s="57"/>
      <c r="F314" s="57"/>
      <c r="G314" s="57"/>
      <c r="H314" s="57"/>
      <c r="I314" s="57"/>
      <c r="J314" s="57"/>
      <c r="K314" s="57"/>
      <c r="L314" s="57"/>
      <c r="M314" s="57"/>
      <c r="N314" s="57"/>
      <c r="O314" s="57"/>
      <c r="P314" s="57"/>
    </row>
    <row r="315" spans="1:17">
      <c r="A315" s="71" t="s">
        <v>1643</v>
      </c>
      <c r="B315" s="57"/>
      <c r="C315" s="57"/>
      <c r="D315" s="57"/>
      <c r="E315" s="57"/>
      <c r="F315" s="57"/>
      <c r="G315" s="57"/>
      <c r="H315" s="57"/>
      <c r="I315" s="57"/>
      <c r="J315" s="57"/>
      <c r="K315" s="57"/>
      <c r="L315" s="57"/>
      <c r="M315" s="57"/>
      <c r="N315" s="57"/>
      <c r="O315" s="57"/>
      <c r="P315" s="57"/>
    </row>
    <row r="316" spans="1:17">
      <c r="A316" s="83" t="s">
        <v>335</v>
      </c>
      <c r="B316" s="57"/>
      <c r="C316" s="57"/>
      <c r="D316" s="57"/>
      <c r="E316" s="57"/>
      <c r="F316" s="57"/>
      <c r="G316" s="57"/>
      <c r="H316" s="57"/>
      <c r="I316" s="57"/>
      <c r="J316" s="57"/>
      <c r="K316" s="57"/>
      <c r="L316" s="57"/>
      <c r="M316" s="57"/>
      <c r="N316" s="57"/>
      <c r="O316" s="57"/>
      <c r="P316" s="57"/>
    </row>
    <row r="317" spans="1:17">
      <c r="A317" s="70" t="s">
        <v>510</v>
      </c>
      <c r="B317" s="54"/>
      <c r="C317" s="54"/>
      <c r="D317" s="54"/>
      <c r="E317" s="54"/>
      <c r="F317" s="54"/>
      <c r="G317" s="54"/>
      <c r="H317" s="54"/>
      <c r="I317" s="54"/>
      <c r="J317" s="54"/>
      <c r="K317" s="54"/>
      <c r="L317" s="54"/>
      <c r="M317" s="54"/>
      <c r="N317" s="54"/>
      <c r="O317" s="54"/>
      <c r="P317" s="54"/>
    </row>
    <row r="318" spans="1:17" ht="25.5" customHeight="1">
      <c r="A318" s="998" t="s">
        <v>336</v>
      </c>
      <c r="B318" s="998"/>
      <c r="C318" s="998"/>
      <c r="D318" s="998"/>
      <c r="E318" s="998"/>
      <c r="F318" s="998"/>
      <c r="G318" s="998"/>
      <c r="H318" s="998"/>
      <c r="I318" s="998"/>
      <c r="J318" s="998"/>
      <c r="K318" s="998"/>
      <c r="L318" s="998"/>
      <c r="M318" s="998"/>
      <c r="N318" s="998"/>
      <c r="O318" s="998"/>
      <c r="P318" s="998"/>
    </row>
    <row r="319" spans="1:17">
      <c r="A319" s="72" t="s">
        <v>326</v>
      </c>
      <c r="B319" s="54"/>
      <c r="C319" s="54"/>
      <c r="D319" s="54"/>
      <c r="E319" s="54"/>
      <c r="F319" s="54"/>
      <c r="G319" s="54"/>
      <c r="H319" s="54"/>
      <c r="I319" s="54"/>
      <c r="J319" s="54"/>
      <c r="K319" s="54"/>
      <c r="L319" s="54"/>
      <c r="M319" s="54"/>
      <c r="N319" s="54"/>
      <c r="O319" s="54"/>
      <c r="P319" s="54"/>
    </row>
    <row r="320" spans="1:17">
      <c r="A320" s="70" t="s">
        <v>511</v>
      </c>
      <c r="B320" s="54"/>
      <c r="D320" s="54"/>
      <c r="E320" s="54"/>
      <c r="F320" s="54"/>
      <c r="G320" s="54"/>
      <c r="H320" s="54"/>
      <c r="I320" s="54"/>
      <c r="J320" s="54"/>
      <c r="K320" s="54"/>
      <c r="L320" s="54"/>
      <c r="M320" s="54"/>
      <c r="N320" s="54"/>
      <c r="O320" s="54"/>
      <c r="P320" s="54"/>
      <c r="Q320" s="73"/>
    </row>
    <row r="321" spans="1:29" s="59" customFormat="1" ht="28.5" customHeight="1">
      <c r="A321" s="998" t="s">
        <v>1590</v>
      </c>
      <c r="B321" s="998"/>
      <c r="C321" s="998"/>
      <c r="D321" s="998"/>
      <c r="E321" s="998"/>
      <c r="F321" s="998"/>
      <c r="G321" s="998"/>
      <c r="H321" s="998"/>
      <c r="I321" s="998"/>
      <c r="J321" s="998"/>
      <c r="K321" s="998"/>
      <c r="L321" s="998"/>
      <c r="M321" s="998"/>
      <c r="N321" s="998"/>
      <c r="O321" s="998"/>
      <c r="P321" s="998"/>
      <c r="Q321" s="82"/>
      <c r="R321" s="82"/>
      <c r="S321" s="82"/>
      <c r="T321" s="82"/>
      <c r="U321" s="82"/>
      <c r="V321" s="82"/>
      <c r="W321" s="82"/>
    </row>
    <row r="322" spans="1:29" s="59" customFormat="1">
      <c r="A322" s="999" t="s">
        <v>886</v>
      </c>
      <c r="B322" s="999"/>
      <c r="C322" s="999"/>
      <c r="D322" s="74"/>
      <c r="E322" s="74"/>
      <c r="F322" s="74"/>
      <c r="G322" s="74"/>
      <c r="H322" s="74"/>
      <c r="I322" s="74"/>
      <c r="J322" s="74"/>
      <c r="K322" s="74"/>
      <c r="L322" s="74"/>
      <c r="M322" s="74"/>
      <c r="N322" s="74"/>
      <c r="O322" s="74"/>
      <c r="P322" s="74"/>
      <c r="Q322" s="546"/>
      <c r="R322" s="546"/>
      <c r="S322" s="546"/>
      <c r="T322" s="546"/>
      <c r="U322" s="546"/>
      <c r="V322" s="546"/>
      <c r="W322" s="546"/>
    </row>
    <row r="323" spans="1:29" s="59" customFormat="1">
      <c r="A323" s="548" t="s">
        <v>1641</v>
      </c>
      <c r="B323" s="547"/>
      <c r="C323" s="547"/>
      <c r="D323" s="74"/>
      <c r="E323" s="74"/>
      <c r="F323" s="74"/>
      <c r="G323" s="74"/>
      <c r="H323" s="74"/>
      <c r="I323" s="74"/>
      <c r="J323" s="74"/>
      <c r="K323" s="74"/>
      <c r="L323" s="74"/>
      <c r="M323" s="74"/>
      <c r="N323" s="74"/>
      <c r="O323" s="74"/>
      <c r="P323" s="74"/>
      <c r="Q323" s="546"/>
      <c r="R323" s="546"/>
      <c r="S323" s="546"/>
      <c r="T323" s="546"/>
      <c r="U323" s="546"/>
      <c r="V323" s="546"/>
      <c r="W323" s="546"/>
    </row>
    <row r="324" spans="1:29" s="59" customFormat="1">
      <c r="A324" s="548" t="s">
        <v>1642</v>
      </c>
      <c r="B324" s="547"/>
      <c r="C324" s="547"/>
      <c r="D324" s="74"/>
      <c r="E324" s="74"/>
      <c r="F324" s="74"/>
      <c r="G324" s="74"/>
      <c r="H324" s="74"/>
      <c r="I324" s="74"/>
      <c r="J324" s="74"/>
      <c r="K324" s="74"/>
      <c r="L324" s="74"/>
      <c r="M324" s="74"/>
      <c r="N324" s="74"/>
      <c r="O324" s="74"/>
      <c r="P324" s="74"/>
      <c r="Q324" s="546"/>
      <c r="R324" s="546"/>
      <c r="S324" s="546"/>
      <c r="T324" s="546"/>
      <c r="U324" s="546"/>
      <c r="V324" s="546"/>
      <c r="W324" s="546"/>
    </row>
    <row r="325" spans="1:29" s="59" customFormat="1">
      <c r="A325" s="548" t="s">
        <v>3014</v>
      </c>
      <c r="B325" s="547"/>
      <c r="C325" s="547"/>
      <c r="D325" s="74"/>
      <c r="E325" s="74"/>
      <c r="F325" s="74"/>
      <c r="G325" s="74"/>
      <c r="H325" s="74"/>
      <c r="I325" s="74"/>
      <c r="J325" s="74"/>
      <c r="K325" s="74"/>
      <c r="L325" s="74"/>
      <c r="M325" s="74"/>
      <c r="N325" s="74"/>
      <c r="O325" s="74"/>
      <c r="P325" s="74"/>
      <c r="Q325" s="546"/>
      <c r="R325" s="546"/>
      <c r="S325" s="546"/>
      <c r="T325" s="546"/>
      <c r="U325" s="546"/>
      <c r="V325" s="546"/>
      <c r="W325" s="546"/>
    </row>
    <row r="326" spans="1:29" s="542" customFormat="1">
      <c r="A326" s="542" t="s">
        <v>1790</v>
      </c>
    </row>
    <row r="327" spans="1:29">
      <c r="A327" s="70" t="s">
        <v>512</v>
      </c>
      <c r="B327" s="54"/>
      <c r="C327" s="54"/>
      <c r="D327" s="54"/>
      <c r="E327" s="54"/>
      <c r="F327" s="54"/>
      <c r="G327" s="54"/>
      <c r="H327" s="54"/>
      <c r="I327" s="54"/>
      <c r="J327" s="54"/>
      <c r="K327" s="54"/>
      <c r="L327" s="54"/>
      <c r="M327" s="54"/>
      <c r="N327" s="54"/>
      <c r="O327" s="54"/>
      <c r="P327" s="54"/>
      <c r="T327" s="75"/>
      <c r="U327" s="75"/>
      <c r="V327" s="75"/>
      <c r="W327" s="75"/>
      <c r="X327" s="57"/>
      <c r="Y327" s="57"/>
      <c r="Z327" s="57"/>
      <c r="AA327" s="57"/>
      <c r="AB327" s="57"/>
      <c r="AC327" s="57"/>
    </row>
    <row r="328" spans="1:29">
      <c r="A328" s="57" t="s">
        <v>513</v>
      </c>
      <c r="B328" s="54"/>
      <c r="C328" s="54"/>
      <c r="D328" s="54"/>
      <c r="E328" s="54"/>
      <c r="F328" s="54"/>
      <c r="G328" s="54"/>
      <c r="H328" s="54"/>
      <c r="I328" s="54"/>
      <c r="J328" s="54"/>
      <c r="K328" s="54"/>
      <c r="L328" s="54"/>
      <c r="M328" s="54"/>
      <c r="N328" s="54"/>
      <c r="O328" s="54"/>
      <c r="P328" s="54"/>
      <c r="T328" s="75"/>
      <c r="U328" s="75"/>
      <c r="V328" s="75"/>
      <c r="W328" s="75"/>
      <c r="X328" s="57"/>
      <c r="Y328" s="57"/>
      <c r="Z328" s="57"/>
      <c r="AA328" s="57"/>
      <c r="AB328" s="57"/>
      <c r="AC328" s="57"/>
    </row>
    <row r="329" spans="1:29">
      <c r="A329" s="57" t="s">
        <v>620</v>
      </c>
      <c r="B329" s="54"/>
      <c r="C329" s="54"/>
      <c r="D329" s="54"/>
      <c r="E329" s="54"/>
      <c r="F329" s="54"/>
      <c r="G329" s="54"/>
      <c r="H329" s="54"/>
      <c r="I329" s="54"/>
      <c r="J329" s="54"/>
      <c r="K329" s="54"/>
      <c r="L329" s="54"/>
      <c r="M329" s="54"/>
      <c r="N329" s="54"/>
      <c r="O329" s="54"/>
      <c r="P329" s="54"/>
      <c r="T329" s="75"/>
      <c r="U329" s="75"/>
      <c r="V329" s="75"/>
      <c r="W329" s="75"/>
      <c r="X329" s="57"/>
      <c r="Y329" s="57"/>
      <c r="Z329" s="57"/>
      <c r="AA329" s="57"/>
      <c r="AB329" s="57"/>
      <c r="AC329" s="57"/>
    </row>
    <row r="330" spans="1:29">
      <c r="A330" s="52"/>
      <c r="T330" s="75"/>
      <c r="U330" s="75"/>
      <c r="V330" s="75"/>
      <c r="W330" s="75"/>
      <c r="X330" s="57"/>
      <c r="Y330" s="57"/>
      <c r="Z330" s="57"/>
      <c r="AA330" s="57"/>
      <c r="AB330" s="57"/>
    </row>
    <row r="331" spans="1:29">
      <c r="A331" s="52" t="s">
        <v>514</v>
      </c>
    </row>
    <row r="332" spans="1:29">
      <c r="A332" s="53"/>
    </row>
    <row r="333" spans="1:29">
      <c r="A333" s="53" t="s">
        <v>891</v>
      </c>
    </row>
    <row r="334" spans="1:29">
      <c r="A334" s="51" t="s">
        <v>515</v>
      </c>
    </row>
    <row r="335" spans="1:29">
      <c r="A335" s="73" t="s">
        <v>516</v>
      </c>
    </row>
    <row r="336" spans="1:29" s="542" customFormat="1" ht="27" customHeight="1">
      <c r="A336" s="1020" t="s">
        <v>1689</v>
      </c>
      <c r="B336" s="1020"/>
      <c r="C336" s="1020"/>
      <c r="D336" s="1020"/>
      <c r="E336" s="1020"/>
      <c r="F336" s="1020"/>
      <c r="G336" s="1020"/>
      <c r="H336" s="1020"/>
      <c r="I336" s="1020"/>
      <c r="J336" s="1020"/>
      <c r="K336" s="1020"/>
      <c r="L336" s="1020"/>
      <c r="M336" s="1020"/>
      <c r="N336" s="1020"/>
      <c r="O336" s="1020"/>
      <c r="P336" s="1020"/>
    </row>
    <row r="337" spans="1:16" s="542" customFormat="1" ht="12.75" customHeight="1">
      <c r="A337" s="550"/>
    </row>
    <row r="338" spans="1:16" s="542" customFormat="1">
      <c r="A338" s="1000" t="s">
        <v>886</v>
      </c>
      <c r="B338" s="1000"/>
    </row>
    <row r="339" spans="1:16" s="542" customFormat="1" ht="12.75" customHeight="1">
      <c r="A339" s="1001" t="s">
        <v>1685</v>
      </c>
      <c r="B339" s="1001"/>
      <c r="C339" s="1001"/>
      <c r="D339" s="1001"/>
      <c r="E339" s="1001"/>
      <c r="F339" s="1001"/>
      <c r="G339" s="1001"/>
      <c r="H339" s="1001"/>
      <c r="I339" s="1001"/>
      <c r="J339" s="1001"/>
      <c r="K339" s="1001"/>
      <c r="L339" s="1001"/>
      <c r="M339" s="1001"/>
      <c r="N339" s="1001"/>
      <c r="O339" s="1001"/>
      <c r="P339" s="1001"/>
    </row>
    <row r="340" spans="1:16" s="542" customFormat="1" ht="12.75" customHeight="1">
      <c r="A340" s="1001" t="s">
        <v>1686</v>
      </c>
      <c r="B340" s="1001"/>
      <c r="C340" s="1001"/>
      <c r="D340" s="1001"/>
      <c r="E340" s="1001"/>
      <c r="F340" s="1001"/>
      <c r="G340" s="1001"/>
      <c r="H340" s="1001"/>
      <c r="I340" s="1001"/>
      <c r="J340" s="1001"/>
      <c r="K340" s="1001"/>
      <c r="L340" s="1001"/>
      <c r="M340" s="1001"/>
      <c r="N340" s="1001"/>
      <c r="O340" s="1001"/>
      <c r="P340" s="1001"/>
    </row>
    <row r="341" spans="1:16" s="542" customFormat="1" ht="12.75" customHeight="1">
      <c r="A341" s="1001" t="s">
        <v>1687</v>
      </c>
      <c r="B341" s="1001"/>
      <c r="C341" s="1001"/>
      <c r="D341" s="1001"/>
      <c r="E341" s="1001"/>
      <c r="F341" s="1001"/>
      <c r="G341" s="1001"/>
      <c r="H341" s="1001"/>
      <c r="I341" s="1001"/>
      <c r="J341" s="1001"/>
      <c r="K341" s="1001"/>
      <c r="L341" s="1001"/>
      <c r="M341" s="1001"/>
      <c r="N341" s="1001"/>
      <c r="O341" s="1001"/>
      <c r="P341" s="1001"/>
    </row>
    <row r="342" spans="1:16" s="542" customFormat="1" ht="12.75" customHeight="1">
      <c r="A342" s="1001" t="s">
        <v>1688</v>
      </c>
      <c r="B342" s="1001"/>
      <c r="C342" s="1001"/>
      <c r="D342" s="1001"/>
      <c r="E342" s="1001"/>
      <c r="F342" s="1001"/>
      <c r="G342" s="1001"/>
      <c r="H342" s="1001"/>
      <c r="I342" s="1001"/>
      <c r="J342" s="1001"/>
      <c r="K342" s="1001"/>
      <c r="L342" s="1001"/>
      <c r="M342" s="1001"/>
      <c r="N342" s="1001"/>
      <c r="O342" s="1001"/>
      <c r="P342" s="1001"/>
    </row>
    <row r="343" spans="1:16" s="542" customFormat="1" ht="67.5" customHeight="1">
      <c r="A343" s="1001" t="s">
        <v>1694</v>
      </c>
      <c r="B343" s="1001"/>
      <c r="C343" s="1001"/>
      <c r="D343" s="1001"/>
      <c r="E343" s="1001"/>
      <c r="F343" s="1001"/>
      <c r="G343" s="1001"/>
      <c r="H343" s="1001"/>
      <c r="I343" s="1001"/>
      <c r="J343" s="1001"/>
      <c r="K343" s="1001"/>
      <c r="L343" s="1001"/>
      <c r="M343" s="1001"/>
      <c r="N343" s="1001"/>
      <c r="O343" s="1001"/>
      <c r="P343" s="1001"/>
    </row>
    <row r="344" spans="1:16" s="542" customFormat="1">
      <c r="A344" s="549" t="s">
        <v>1791</v>
      </c>
    </row>
    <row r="345" spans="1:16">
      <c r="A345" s="62"/>
    </row>
    <row r="346" spans="1:16">
      <c r="A346" s="73" t="s">
        <v>517</v>
      </c>
    </row>
    <row r="347" spans="1:16">
      <c r="A347" s="62" t="s">
        <v>338</v>
      </c>
    </row>
    <row r="348" spans="1:16">
      <c r="A348" s="62" t="s">
        <v>337</v>
      </c>
    </row>
    <row r="349" spans="1:16">
      <c r="A349" s="76" t="s">
        <v>339</v>
      </c>
    </row>
    <row r="350" spans="1:16" s="542" customFormat="1" ht="13.5" customHeight="1">
      <c r="A350" s="1020" t="s">
        <v>1792</v>
      </c>
      <c r="B350" s="1020"/>
      <c r="C350" s="1020"/>
      <c r="D350" s="1020"/>
      <c r="E350" s="1020"/>
      <c r="F350" s="1020"/>
      <c r="G350" s="1020"/>
      <c r="H350" s="1020"/>
      <c r="I350" s="1020"/>
      <c r="J350" s="1020"/>
      <c r="K350" s="1020"/>
      <c r="L350" s="1020"/>
      <c r="M350" s="1020"/>
      <c r="N350" s="1020"/>
      <c r="O350" s="1020"/>
      <c r="P350" s="1020"/>
    </row>
    <row r="351" spans="1:16" s="542" customFormat="1">
      <c r="A351" s="1000" t="s">
        <v>886</v>
      </c>
      <c r="B351" s="1000"/>
      <c r="C351" s="551"/>
      <c r="D351" s="551"/>
      <c r="E351" s="551"/>
      <c r="F351" s="551"/>
      <c r="G351" s="551"/>
      <c r="H351" s="551"/>
      <c r="I351" s="551"/>
      <c r="J351" s="551"/>
      <c r="K351" s="551"/>
      <c r="L351" s="551"/>
      <c r="M351" s="551"/>
      <c r="N351" s="551"/>
      <c r="O351" s="551"/>
      <c r="P351" s="551"/>
    </row>
    <row r="352" spans="1:16" s="542" customFormat="1">
      <c r="A352" s="1001" t="s">
        <v>1682</v>
      </c>
      <c r="B352" s="1001"/>
      <c r="C352" s="1001"/>
      <c r="D352" s="1001"/>
      <c r="E352" s="1001"/>
      <c r="F352" s="1001"/>
      <c r="G352" s="1001"/>
      <c r="H352" s="1001"/>
      <c r="I352" s="1001"/>
      <c r="J352" s="1001"/>
      <c r="K352" s="1001"/>
      <c r="L352" s="1001"/>
      <c r="M352" s="1001"/>
      <c r="N352" s="1001"/>
      <c r="O352" s="1001"/>
      <c r="P352" s="1001"/>
    </row>
    <row r="353" spans="1:16" s="542" customFormat="1">
      <c r="A353" s="1001" t="s">
        <v>1683</v>
      </c>
      <c r="B353" s="1001"/>
      <c r="C353" s="1001"/>
      <c r="D353" s="1001"/>
      <c r="E353" s="1001"/>
      <c r="F353" s="1001"/>
      <c r="G353" s="1001"/>
      <c r="H353" s="1001"/>
      <c r="I353" s="1001"/>
      <c r="J353" s="1001"/>
      <c r="K353" s="1001"/>
      <c r="L353" s="1001"/>
      <c r="M353" s="1001"/>
      <c r="N353" s="1001"/>
      <c r="O353" s="1001"/>
      <c r="P353" s="1001"/>
    </row>
    <row r="354" spans="1:16" s="542" customFormat="1">
      <c r="A354" s="1001" t="s">
        <v>1684</v>
      </c>
      <c r="B354" s="1001"/>
      <c r="C354" s="1001"/>
      <c r="D354" s="1001"/>
      <c r="E354" s="1001"/>
      <c r="F354" s="1001"/>
      <c r="G354" s="1001"/>
      <c r="H354" s="1001"/>
      <c r="I354" s="1001"/>
      <c r="J354" s="1001"/>
      <c r="K354" s="1001"/>
      <c r="L354" s="1001"/>
      <c r="M354" s="1001"/>
      <c r="N354" s="1001"/>
      <c r="O354" s="1001"/>
      <c r="P354" s="1001"/>
    </row>
    <row r="355" spans="1:16" s="542" customFormat="1">
      <c r="A355" s="549" t="s">
        <v>1793</v>
      </c>
    </row>
    <row r="356" spans="1:16">
      <c r="A356" s="52"/>
    </row>
    <row r="357" spans="1:16">
      <c r="A357" s="52" t="s">
        <v>518</v>
      </c>
    </row>
    <row r="358" spans="1:16">
      <c r="A358" s="53"/>
    </row>
    <row r="359" spans="1:16" s="542" customFormat="1">
      <c r="A359" s="79" t="s">
        <v>892</v>
      </c>
      <c r="B359" s="59"/>
      <c r="C359" s="59"/>
      <c r="D359" s="59"/>
      <c r="E359" s="59"/>
      <c r="F359" s="59"/>
      <c r="G359" s="59"/>
      <c r="H359" s="59"/>
      <c r="I359" s="59"/>
      <c r="J359" s="59"/>
      <c r="K359" s="59"/>
      <c r="L359" s="59"/>
      <c r="M359" s="59"/>
      <c r="N359" s="59"/>
      <c r="O359" s="59"/>
      <c r="P359" s="59"/>
    </row>
    <row r="360" spans="1:16" s="542" customFormat="1" ht="27" customHeight="1">
      <c r="A360" s="1013" t="s">
        <v>1794</v>
      </c>
      <c r="B360" s="1014"/>
      <c r="C360" s="1014"/>
      <c r="D360" s="1014"/>
      <c r="E360" s="1014"/>
      <c r="F360" s="1014"/>
      <c r="G360" s="1014"/>
      <c r="H360" s="1014"/>
      <c r="I360" s="1014"/>
      <c r="J360" s="1014"/>
      <c r="K360" s="1014"/>
      <c r="L360" s="1014"/>
      <c r="M360" s="1014"/>
      <c r="N360" s="1014"/>
      <c r="O360" s="1014"/>
      <c r="P360" s="1014"/>
    </row>
    <row r="361" spans="1:16" s="542" customFormat="1" ht="12.75" customHeight="1">
      <c r="A361" s="1000" t="s">
        <v>886</v>
      </c>
      <c r="B361" s="1000"/>
      <c r="C361" s="552"/>
      <c r="D361" s="552"/>
      <c r="E361" s="552"/>
      <c r="F361" s="552"/>
      <c r="G361" s="552"/>
      <c r="H361" s="552"/>
      <c r="I361" s="552"/>
      <c r="J361" s="552"/>
      <c r="K361" s="552"/>
      <c r="L361" s="552"/>
      <c r="M361" s="552"/>
      <c r="N361" s="552"/>
      <c r="O361" s="552"/>
      <c r="P361" s="552"/>
    </row>
    <row r="362" spans="1:16" s="542" customFormat="1" ht="40.5" customHeight="1">
      <c r="A362" s="1001" t="s">
        <v>1681</v>
      </c>
      <c r="B362" s="1001"/>
      <c r="C362" s="1001"/>
      <c r="D362" s="1001"/>
      <c r="E362" s="1001"/>
      <c r="F362" s="1001"/>
      <c r="G362" s="1001"/>
      <c r="H362" s="1001"/>
      <c r="I362" s="1001"/>
      <c r="J362" s="1001"/>
      <c r="K362" s="1001"/>
      <c r="L362" s="1001"/>
      <c r="M362" s="1001"/>
      <c r="N362" s="1001"/>
      <c r="O362" s="1001"/>
      <c r="P362" s="1001"/>
    </row>
    <row r="363" spans="1:16" s="542" customFormat="1">
      <c r="A363" s="542" t="s">
        <v>1771</v>
      </c>
    </row>
    <row r="364" spans="1:16">
      <c r="A364" s="55"/>
    </row>
    <row r="365" spans="1:16">
      <c r="A365" s="53" t="s">
        <v>520</v>
      </c>
    </row>
    <row r="366" spans="1:16" ht="38.25" customHeight="1">
      <c r="A366" s="995" t="s">
        <v>340</v>
      </c>
      <c r="B366" s="995"/>
      <c r="C366" s="995"/>
      <c r="D366" s="995"/>
      <c r="E366" s="995"/>
      <c r="F366" s="995"/>
      <c r="G366" s="995"/>
      <c r="H366" s="995"/>
      <c r="I366" s="995"/>
      <c r="J366" s="995"/>
      <c r="K366" s="995"/>
      <c r="L366" s="995"/>
      <c r="M366" s="995"/>
      <c r="N366" s="995"/>
      <c r="O366" s="995"/>
      <c r="P366" s="995"/>
    </row>
    <row r="367" spans="1:16" ht="25.5" customHeight="1">
      <c r="A367" s="995" t="s">
        <v>341</v>
      </c>
      <c r="B367" s="995"/>
      <c r="C367" s="995"/>
      <c r="D367" s="995"/>
      <c r="E367" s="995"/>
      <c r="F367" s="995"/>
      <c r="G367" s="995"/>
      <c r="H367" s="995"/>
      <c r="I367" s="995"/>
      <c r="J367" s="995"/>
      <c r="K367" s="995"/>
      <c r="L367" s="995"/>
      <c r="M367" s="995"/>
      <c r="N367" s="995"/>
      <c r="O367" s="995"/>
      <c r="P367" s="995"/>
    </row>
    <row r="368" spans="1:16">
      <c r="A368" s="51" t="s">
        <v>342</v>
      </c>
    </row>
    <row r="369" spans="1:16">
      <c r="A369" s="52"/>
    </row>
    <row r="370" spans="1:16">
      <c r="A370" s="52" t="s">
        <v>521</v>
      </c>
    </row>
    <row r="371" spans="1:16">
      <c r="A371" s="53"/>
    </row>
    <row r="372" spans="1:16">
      <c r="A372" s="53" t="s">
        <v>893</v>
      </c>
    </row>
    <row r="373" spans="1:16">
      <c r="A373" s="51" t="s">
        <v>522</v>
      </c>
    </row>
    <row r="374" spans="1:16">
      <c r="A374" s="1004" t="s">
        <v>886</v>
      </c>
      <c r="B374" s="1004"/>
    </row>
    <row r="375" spans="1:16">
      <c r="A375" s="54" t="s">
        <v>1644</v>
      </c>
    </row>
    <row r="376" spans="1:16">
      <c r="A376" s="52"/>
    </row>
    <row r="377" spans="1:16">
      <c r="A377" s="52" t="s">
        <v>1850</v>
      </c>
    </row>
    <row r="378" spans="1:16">
      <c r="A378" s="64" t="s">
        <v>523</v>
      </c>
    </row>
    <row r="379" spans="1:16">
      <c r="A379" s="52"/>
    </row>
    <row r="380" spans="1:16">
      <c r="A380" s="52" t="s">
        <v>524</v>
      </c>
    </row>
    <row r="381" spans="1:16">
      <c r="A381" s="53"/>
    </row>
    <row r="382" spans="1:16">
      <c r="A382" s="53" t="s">
        <v>525</v>
      </c>
    </row>
    <row r="383" spans="1:16" ht="25.5" customHeight="1">
      <c r="A383" s="995" t="s">
        <v>343</v>
      </c>
      <c r="B383" s="995"/>
      <c r="C383" s="995"/>
      <c r="D383" s="995"/>
      <c r="E383" s="995"/>
      <c r="F383" s="995"/>
      <c r="G383" s="995"/>
      <c r="H383" s="995"/>
      <c r="I383" s="995"/>
      <c r="J383" s="995"/>
      <c r="K383" s="995"/>
      <c r="L383" s="995"/>
      <c r="M383" s="995"/>
      <c r="N383" s="995"/>
      <c r="O383" s="995"/>
      <c r="P383" s="995"/>
    </row>
    <row r="384" spans="1:16">
      <c r="A384" s="51" t="s">
        <v>344</v>
      </c>
    </row>
    <row r="385" spans="1:16">
      <c r="A385" s="52"/>
    </row>
    <row r="386" spans="1:16">
      <c r="A386" s="53" t="s">
        <v>945</v>
      </c>
    </row>
    <row r="387" spans="1:16" ht="25.5" customHeight="1">
      <c r="A387" s="995" t="s">
        <v>345</v>
      </c>
      <c r="B387" s="995"/>
      <c r="C387" s="995"/>
      <c r="D387" s="995"/>
      <c r="E387" s="995"/>
      <c r="F387" s="995"/>
      <c r="G387" s="995"/>
      <c r="H387" s="995"/>
      <c r="I387" s="995"/>
      <c r="J387" s="995"/>
      <c r="K387" s="995"/>
      <c r="L387" s="995"/>
      <c r="M387" s="995"/>
      <c r="N387" s="995"/>
      <c r="O387" s="995"/>
      <c r="P387" s="995"/>
    </row>
    <row r="388" spans="1:16">
      <c r="A388" s="51" t="s">
        <v>346</v>
      </c>
    </row>
    <row r="389" spans="1:16">
      <c r="A389" s="52"/>
    </row>
    <row r="390" spans="1:16">
      <c r="A390" s="53" t="s">
        <v>946</v>
      </c>
    </row>
    <row r="391" spans="1:16" ht="25.5" customHeight="1">
      <c r="A391" s="995" t="s">
        <v>347</v>
      </c>
      <c r="B391" s="995"/>
      <c r="C391" s="995"/>
      <c r="D391" s="995"/>
      <c r="E391" s="995"/>
      <c r="F391" s="995"/>
      <c r="G391" s="995"/>
      <c r="H391" s="995"/>
      <c r="I391" s="995"/>
      <c r="J391" s="995"/>
      <c r="K391" s="995"/>
      <c r="L391" s="995"/>
      <c r="M391" s="995"/>
      <c r="N391" s="995"/>
      <c r="O391" s="995"/>
      <c r="P391" s="995"/>
    </row>
    <row r="392" spans="1:16">
      <c r="A392" s="51" t="s">
        <v>346</v>
      </c>
    </row>
    <row r="393" spans="1:16">
      <c r="A393" s="52"/>
    </row>
    <row r="394" spans="1:16">
      <c r="A394" s="53" t="s">
        <v>947</v>
      </c>
    </row>
    <row r="395" spans="1:16">
      <c r="A395" s="51" t="s">
        <v>526</v>
      </c>
    </row>
    <row r="396" spans="1:16">
      <c r="A396" s="51" t="s">
        <v>346</v>
      </c>
    </row>
    <row r="397" spans="1:16">
      <c r="A397" s="52"/>
    </row>
    <row r="398" spans="1:16">
      <c r="A398" s="53" t="s">
        <v>948</v>
      </c>
    </row>
    <row r="399" spans="1:16" ht="38.25" customHeight="1">
      <c r="A399" s="995" t="s">
        <v>348</v>
      </c>
      <c r="B399" s="995"/>
      <c r="C399" s="995"/>
      <c r="D399" s="995"/>
      <c r="E399" s="995"/>
      <c r="F399" s="995"/>
      <c r="G399" s="995"/>
      <c r="H399" s="995"/>
      <c r="I399" s="995"/>
      <c r="J399" s="995"/>
      <c r="K399" s="995"/>
      <c r="L399" s="995"/>
      <c r="M399" s="995"/>
      <c r="N399" s="995"/>
      <c r="O399" s="995"/>
      <c r="P399" s="995"/>
    </row>
    <row r="400" spans="1:16">
      <c r="A400" s="51" t="s">
        <v>346</v>
      </c>
    </row>
    <row r="401" spans="1:5">
      <c r="A401" s="52"/>
    </row>
    <row r="402" spans="1:5">
      <c r="A402" s="52" t="s">
        <v>1795</v>
      </c>
    </row>
    <row r="403" spans="1:5">
      <c r="A403" s="53"/>
    </row>
    <row r="404" spans="1:5">
      <c r="A404" s="53" t="s">
        <v>527</v>
      </c>
    </row>
    <row r="405" spans="1:5">
      <c r="A405" s="51" t="s">
        <v>528</v>
      </c>
    </row>
    <row r="406" spans="1:5">
      <c r="A406" s="77" t="s">
        <v>529</v>
      </c>
    </row>
    <row r="407" spans="1:5">
      <c r="A407" s="78" t="s">
        <v>1645</v>
      </c>
    </row>
    <row r="408" spans="1:5">
      <c r="A408" s="78" t="s">
        <v>1646</v>
      </c>
    </row>
    <row r="409" spans="1:5">
      <c r="A409" s="78" t="s">
        <v>1647</v>
      </c>
    </row>
    <row r="410" spans="1:5">
      <c r="A410" s="77" t="s">
        <v>530</v>
      </c>
    </row>
    <row r="411" spans="1:5">
      <c r="A411" s="78" t="s">
        <v>1645</v>
      </c>
    </row>
    <row r="412" spans="1:5">
      <c r="A412" s="78" t="s">
        <v>1648</v>
      </c>
    </row>
    <row r="413" spans="1:5">
      <c r="A413" s="78" t="s">
        <v>1649</v>
      </c>
    </row>
    <row r="414" spans="1:5">
      <c r="A414" s="78" t="s">
        <v>1650</v>
      </c>
    </row>
    <row r="415" spans="1:5">
      <c r="A415" s="1005" t="s">
        <v>1651</v>
      </c>
      <c r="B415" s="1005"/>
      <c r="C415" s="1005"/>
      <c r="D415" s="1005"/>
      <c r="E415" s="1005"/>
    </row>
    <row r="416" spans="1:5">
      <c r="A416" s="78" t="s">
        <v>1652</v>
      </c>
    </row>
    <row r="417" spans="1:16">
      <c r="A417" s="78" t="s">
        <v>1653</v>
      </c>
    </row>
    <row r="418" spans="1:16">
      <c r="A418" s="78" t="s">
        <v>1654</v>
      </c>
    </row>
    <row r="419" spans="1:16">
      <c r="A419" s="1005" t="s">
        <v>1655</v>
      </c>
      <c r="B419" s="1005"/>
      <c r="C419" s="1005"/>
      <c r="D419" s="1005"/>
      <c r="E419" s="1005"/>
    </row>
    <row r="420" spans="1:16">
      <c r="A420" s="77" t="s">
        <v>531</v>
      </c>
    </row>
    <row r="421" spans="1:16">
      <c r="A421" s="78" t="s">
        <v>1645</v>
      </c>
    </row>
    <row r="422" spans="1:16">
      <c r="A422" s="78" t="s">
        <v>1656</v>
      </c>
    </row>
    <row r="423" spans="1:16" ht="25.5" customHeight="1">
      <c r="A423" s="1015" t="s">
        <v>1657</v>
      </c>
      <c r="B423" s="1015"/>
      <c r="C423" s="1015"/>
      <c r="D423" s="1015"/>
      <c r="E423" s="1015"/>
      <c r="F423" s="1015"/>
      <c r="G423" s="1015"/>
      <c r="H423" s="1015"/>
      <c r="I423" s="1015"/>
      <c r="J423" s="1015"/>
      <c r="K423" s="1015"/>
      <c r="L423" s="1015"/>
      <c r="M423" s="1015"/>
      <c r="N423" s="1015"/>
      <c r="O423" s="1015"/>
      <c r="P423" s="1015"/>
    </row>
    <row r="424" spans="1:16">
      <c r="A424" s="77" t="s">
        <v>532</v>
      </c>
    </row>
    <row r="425" spans="1:16" ht="25.5" customHeight="1">
      <c r="A425" s="1015" t="s">
        <v>1658</v>
      </c>
      <c r="B425" s="1015"/>
      <c r="C425" s="1015"/>
      <c r="D425" s="1015"/>
      <c r="E425" s="1015"/>
      <c r="F425" s="1015"/>
      <c r="G425" s="1015"/>
      <c r="H425" s="1015"/>
      <c r="I425" s="1015"/>
      <c r="J425" s="1015"/>
      <c r="K425" s="1015"/>
      <c r="L425" s="1015"/>
      <c r="M425" s="1015"/>
      <c r="N425" s="1015"/>
      <c r="O425" s="1015"/>
      <c r="P425" s="1015"/>
    </row>
    <row r="426" spans="1:16">
      <c r="A426" s="78" t="s">
        <v>1659</v>
      </c>
    </row>
    <row r="427" spans="1:16">
      <c r="A427" s="78" t="s">
        <v>1660</v>
      </c>
    </row>
    <row r="428" spans="1:16">
      <c r="A428" s="78" t="s">
        <v>1661</v>
      </c>
    </row>
    <row r="429" spans="1:16">
      <c r="A429" s="77" t="s">
        <v>533</v>
      </c>
    </row>
    <row r="430" spans="1:16" ht="25.5" customHeight="1">
      <c r="A430" s="1015" t="s">
        <v>1662</v>
      </c>
      <c r="B430" s="1015"/>
      <c r="C430" s="1015"/>
      <c r="D430" s="1015"/>
      <c r="E430" s="1015"/>
      <c r="F430" s="1015"/>
      <c r="G430" s="1015"/>
      <c r="H430" s="1015"/>
      <c r="I430" s="1015"/>
      <c r="J430" s="1015"/>
      <c r="K430" s="1015"/>
      <c r="L430" s="1015"/>
      <c r="M430" s="1015"/>
      <c r="N430" s="1015"/>
      <c r="O430" s="1015"/>
      <c r="P430" s="1015"/>
    </row>
    <row r="431" spans="1:16">
      <c r="A431" s="78" t="s">
        <v>1663</v>
      </c>
    </row>
    <row r="432" spans="1:16" ht="25.5" customHeight="1">
      <c r="A432" s="1015" t="s">
        <v>1664</v>
      </c>
      <c r="B432" s="1015"/>
      <c r="C432" s="1015"/>
      <c r="D432" s="1015"/>
      <c r="E432" s="1015"/>
      <c r="F432" s="1015"/>
      <c r="G432" s="1015"/>
      <c r="H432" s="1015"/>
      <c r="I432" s="1015"/>
      <c r="J432" s="1015"/>
      <c r="K432" s="1015"/>
      <c r="L432" s="1015"/>
      <c r="M432" s="1015"/>
      <c r="N432" s="1015"/>
      <c r="O432" s="1015"/>
      <c r="P432" s="1015"/>
    </row>
    <row r="433" spans="1:16">
      <c r="A433" s="51" t="s">
        <v>349</v>
      </c>
    </row>
    <row r="435" spans="1:16">
      <c r="A435" s="52" t="s">
        <v>1692</v>
      </c>
    </row>
    <row r="437" spans="1:16">
      <c r="A437" s="53" t="s">
        <v>283</v>
      </c>
    </row>
    <row r="438" spans="1:16" ht="24.5" customHeight="1">
      <c r="A438" s="1016" t="s">
        <v>1693</v>
      </c>
      <c r="B438" s="1016"/>
      <c r="C438" s="1016"/>
      <c r="D438" s="1016"/>
      <c r="E438" s="1016"/>
      <c r="F438" s="1016"/>
      <c r="G438" s="1016"/>
      <c r="H438" s="1016"/>
      <c r="I438" s="1016"/>
      <c r="J438" s="1016"/>
      <c r="K438" s="1016"/>
      <c r="L438" s="1016"/>
      <c r="M438" s="1016"/>
      <c r="N438" s="1016"/>
    </row>
    <row r="440" spans="1:16">
      <c r="A440" s="52" t="s">
        <v>534</v>
      </c>
    </row>
    <row r="441" spans="1:16">
      <c r="A441" s="52"/>
    </row>
    <row r="442" spans="1:16">
      <c r="A442" s="52" t="s">
        <v>535</v>
      </c>
    </row>
    <row r="443" spans="1:16">
      <c r="A443" s="52"/>
    </row>
    <row r="444" spans="1:16">
      <c r="A444" s="53" t="s">
        <v>536</v>
      </c>
    </row>
    <row r="445" spans="1:16" ht="25.5" customHeight="1">
      <c r="A445" s="994" t="s">
        <v>537</v>
      </c>
      <c r="B445" s="994"/>
      <c r="C445" s="994"/>
      <c r="D445" s="994"/>
      <c r="E445" s="994"/>
      <c r="F445" s="994"/>
      <c r="G445" s="994"/>
      <c r="H445" s="994"/>
      <c r="I445" s="994"/>
      <c r="J445" s="994"/>
      <c r="K445" s="994"/>
      <c r="L445" s="994"/>
      <c r="M445" s="994"/>
      <c r="N445" s="994"/>
      <c r="O445" s="994"/>
      <c r="P445" s="994"/>
    </row>
    <row r="446" spans="1:16">
      <c r="A446" s="60" t="s">
        <v>886</v>
      </c>
    </row>
    <row r="447" spans="1:16" ht="25.5" customHeight="1">
      <c r="A447" s="994" t="s">
        <v>538</v>
      </c>
      <c r="B447" s="994"/>
      <c r="C447" s="994"/>
      <c r="D447" s="994"/>
      <c r="E447" s="994"/>
      <c r="F447" s="994"/>
      <c r="G447" s="994"/>
      <c r="H447" s="994"/>
      <c r="I447" s="994"/>
      <c r="J447" s="994"/>
      <c r="K447" s="994"/>
      <c r="L447" s="994"/>
      <c r="M447" s="994"/>
      <c r="N447" s="994"/>
      <c r="O447" s="994"/>
      <c r="P447" s="994"/>
    </row>
    <row r="448" spans="1:16" s="542" customFormat="1">
      <c r="A448" s="542" t="s">
        <v>1771</v>
      </c>
    </row>
    <row r="449" spans="1:16">
      <c r="A449" s="52"/>
    </row>
    <row r="450" spans="1:16">
      <c r="A450" s="53" t="s">
        <v>539</v>
      </c>
    </row>
    <row r="451" spans="1:16">
      <c r="A451" s="51" t="s">
        <v>540</v>
      </c>
    </row>
    <row r="452" spans="1:16">
      <c r="A452" s="60" t="s">
        <v>886</v>
      </c>
    </row>
    <row r="453" spans="1:16">
      <c r="A453" s="51" t="s">
        <v>541</v>
      </c>
    </row>
    <row r="454" spans="1:16">
      <c r="A454" s="51" t="s">
        <v>542</v>
      </c>
    </row>
    <row r="455" spans="1:16">
      <c r="A455" s="51" t="s">
        <v>543</v>
      </c>
    </row>
    <row r="456" spans="1:16" s="542" customFormat="1">
      <c r="A456" s="542" t="s">
        <v>1771</v>
      </c>
    </row>
    <row r="457" spans="1:16">
      <c r="A457" s="52"/>
    </row>
    <row r="458" spans="1:16">
      <c r="A458" s="53" t="s">
        <v>544</v>
      </c>
    </row>
    <row r="459" spans="1:16" ht="25.5" customHeight="1">
      <c r="A459" s="994" t="s">
        <v>350</v>
      </c>
      <c r="B459" s="994"/>
      <c r="C459" s="994"/>
      <c r="D459" s="994"/>
      <c r="E459" s="994"/>
      <c r="F459" s="994"/>
      <c r="G459" s="994"/>
      <c r="H459" s="994"/>
      <c r="I459" s="994"/>
      <c r="J459" s="994"/>
      <c r="K459" s="994"/>
      <c r="L459" s="994"/>
      <c r="M459" s="994"/>
      <c r="N459" s="994"/>
      <c r="O459" s="994"/>
      <c r="P459" s="994"/>
    </row>
    <row r="460" spans="1:16" s="542" customFormat="1">
      <c r="A460" s="542" t="s">
        <v>1771</v>
      </c>
    </row>
    <row r="461" spans="1:16">
      <c r="A461" s="52"/>
    </row>
    <row r="462" spans="1:16">
      <c r="A462" s="79" t="s">
        <v>1589</v>
      </c>
    </row>
    <row r="463" spans="1:16" s="542" customFormat="1">
      <c r="A463" s="553" t="s">
        <v>1591</v>
      </c>
    </row>
    <row r="464" spans="1:16" s="542" customFormat="1" ht="13.5" customHeight="1">
      <c r="A464" s="60" t="s">
        <v>886</v>
      </c>
    </row>
    <row r="465" spans="1:16" s="542" customFormat="1" ht="14" customHeight="1">
      <c r="A465" s="1009" t="s">
        <v>1592</v>
      </c>
      <c r="B465" s="1009"/>
      <c r="C465" s="1009"/>
      <c r="D465" s="1009"/>
      <c r="E465" s="1009"/>
      <c r="F465" s="1009"/>
      <c r="G465" s="1009"/>
      <c r="H465" s="1009"/>
      <c r="I465" s="1009"/>
      <c r="J465" s="1009"/>
      <c r="K465" s="1009"/>
      <c r="L465" s="1009"/>
      <c r="M465" s="1009"/>
      <c r="N465" s="1009"/>
      <c r="O465" s="1009"/>
      <c r="P465" s="1009"/>
    </row>
    <row r="466" spans="1:16" s="542" customFormat="1">
      <c r="A466" s="542" t="s">
        <v>1771</v>
      </c>
    </row>
    <row r="467" spans="1:16" s="542" customFormat="1">
      <c r="A467" s="52"/>
    </row>
    <row r="468" spans="1:16">
      <c r="A468" s="53" t="s">
        <v>545</v>
      </c>
    </row>
    <row r="469" spans="1:16" ht="63.75" customHeight="1">
      <c r="A469" s="994" t="s">
        <v>546</v>
      </c>
      <c r="B469" s="994"/>
      <c r="C469" s="994"/>
      <c r="D469" s="994"/>
      <c r="E469" s="994"/>
      <c r="F469" s="994"/>
      <c r="G469" s="994"/>
      <c r="H469" s="994"/>
      <c r="I469" s="994"/>
      <c r="J469" s="994"/>
      <c r="K469" s="994"/>
      <c r="L469" s="994"/>
      <c r="M469" s="994"/>
      <c r="N469" s="994"/>
      <c r="O469" s="994"/>
      <c r="P469" s="994"/>
    </row>
    <row r="470" spans="1:16">
      <c r="A470" s="51" t="s">
        <v>351</v>
      </c>
    </row>
    <row r="471" spans="1:16">
      <c r="A471" s="52"/>
    </row>
    <row r="472" spans="1:16">
      <c r="A472" s="52" t="s">
        <v>547</v>
      </c>
    </row>
    <row r="473" spans="1:16">
      <c r="A473" s="52"/>
    </row>
    <row r="474" spans="1:16">
      <c r="A474" s="53" t="s">
        <v>548</v>
      </c>
    </row>
    <row r="475" spans="1:16" ht="38.25" customHeight="1">
      <c r="A475" s="994" t="s">
        <v>549</v>
      </c>
      <c r="B475" s="994"/>
      <c r="C475" s="994"/>
      <c r="D475" s="994"/>
      <c r="E475" s="994"/>
      <c r="F475" s="994"/>
      <c r="G475" s="994"/>
      <c r="H475" s="994"/>
      <c r="I475" s="994"/>
      <c r="J475" s="994"/>
      <c r="K475" s="994"/>
      <c r="L475" s="994"/>
      <c r="M475" s="994"/>
      <c r="N475" s="994"/>
      <c r="O475" s="994"/>
      <c r="P475" s="994"/>
    </row>
    <row r="476" spans="1:16">
      <c r="A476" s="52"/>
    </row>
    <row r="477" spans="1:16">
      <c r="A477" s="53" t="s">
        <v>550</v>
      </c>
    </row>
    <row r="478" spans="1:16" ht="25.5" customHeight="1">
      <c r="A478" s="994" t="s">
        <v>551</v>
      </c>
      <c r="B478" s="994"/>
      <c r="C478" s="994"/>
      <c r="D478" s="994"/>
      <c r="E478" s="994"/>
      <c r="F478" s="994"/>
      <c r="G478" s="994"/>
      <c r="H478" s="994"/>
      <c r="I478" s="994"/>
      <c r="J478" s="994"/>
      <c r="K478" s="994"/>
      <c r="L478" s="994"/>
      <c r="M478" s="994"/>
      <c r="N478" s="994"/>
      <c r="O478" s="994"/>
      <c r="P478" s="994"/>
    </row>
    <row r="479" spans="1:16">
      <c r="A479" s="53"/>
    </row>
    <row r="480" spans="1:16">
      <c r="A480" s="53" t="s">
        <v>552</v>
      </c>
    </row>
    <row r="481" spans="1:16" ht="25.5" customHeight="1">
      <c r="A481" s="994" t="s">
        <v>553</v>
      </c>
      <c r="B481" s="994"/>
      <c r="C481" s="994"/>
      <c r="D481" s="994"/>
      <c r="E481" s="994"/>
      <c r="F481" s="994"/>
      <c r="G481" s="994"/>
      <c r="H481" s="994"/>
      <c r="I481" s="994"/>
      <c r="J481" s="994"/>
      <c r="K481" s="994"/>
      <c r="L481" s="994"/>
      <c r="M481" s="994"/>
      <c r="N481" s="994"/>
      <c r="O481" s="994"/>
      <c r="P481" s="994"/>
    </row>
    <row r="482" spans="1:16">
      <c r="A482" s="51" t="s">
        <v>554</v>
      </c>
    </row>
    <row r="483" spans="1:16">
      <c r="A483" s="54" t="s">
        <v>555</v>
      </c>
    </row>
    <row r="484" spans="1:16">
      <c r="A484" s="54" t="s">
        <v>556</v>
      </c>
    </row>
    <row r="485" spans="1:16">
      <c r="A485" s="54" t="s">
        <v>557</v>
      </c>
    </row>
    <row r="486" spans="1:16" ht="25.5" customHeight="1">
      <c r="A486" s="994" t="s">
        <v>558</v>
      </c>
      <c r="B486" s="994"/>
      <c r="C486" s="994"/>
      <c r="D486" s="994"/>
      <c r="E486" s="994"/>
      <c r="F486" s="994"/>
      <c r="G486" s="994"/>
      <c r="H486" s="994"/>
      <c r="I486" s="994"/>
      <c r="J486" s="994"/>
      <c r="K486" s="994"/>
      <c r="L486" s="994"/>
      <c r="M486" s="994"/>
      <c r="N486" s="994"/>
      <c r="O486" s="994"/>
      <c r="P486" s="994"/>
    </row>
    <row r="487" spans="1:16">
      <c r="A487" s="52"/>
    </row>
    <row r="488" spans="1:16">
      <c r="A488" s="53" t="s">
        <v>559</v>
      </c>
    </row>
    <row r="489" spans="1:16" ht="38.25" customHeight="1">
      <c r="A489" s="994" t="s">
        <v>560</v>
      </c>
      <c r="B489" s="994"/>
      <c r="C489" s="994"/>
      <c r="D489" s="994"/>
      <c r="E489" s="994"/>
      <c r="F489" s="994"/>
      <c r="G489" s="994"/>
      <c r="H489" s="994"/>
      <c r="I489" s="994"/>
      <c r="J489" s="994"/>
      <c r="K489" s="994"/>
      <c r="L489" s="994"/>
      <c r="M489" s="994"/>
      <c r="N489" s="994"/>
      <c r="O489" s="994"/>
      <c r="P489" s="994"/>
    </row>
    <row r="490" spans="1:16">
      <c r="A490" s="51" t="s">
        <v>561</v>
      </c>
    </row>
    <row r="491" spans="1:16">
      <c r="A491" s="78" t="s">
        <v>1665</v>
      </c>
    </row>
    <row r="492" spans="1:16">
      <c r="A492" s="78" t="s">
        <v>1666</v>
      </c>
    </row>
    <row r="493" spans="1:16">
      <c r="A493" s="78" t="s">
        <v>1667</v>
      </c>
    </row>
    <row r="494" spans="1:16">
      <c r="A494" s="78" t="s">
        <v>1668</v>
      </c>
    </row>
    <row r="495" spans="1:16" ht="25.5" customHeight="1">
      <c r="A495" s="994" t="s">
        <v>352</v>
      </c>
      <c r="B495" s="994"/>
      <c r="C495" s="994"/>
      <c r="D495" s="994"/>
      <c r="E495" s="994"/>
      <c r="F495" s="994"/>
      <c r="G495" s="994"/>
      <c r="H495" s="994"/>
      <c r="I495" s="994"/>
      <c r="J495" s="994"/>
      <c r="K495" s="994"/>
      <c r="L495" s="994"/>
      <c r="M495" s="994"/>
      <c r="N495" s="994"/>
      <c r="O495" s="994"/>
      <c r="P495" s="994"/>
    </row>
    <row r="496" spans="1:16">
      <c r="A496" s="78"/>
    </row>
    <row r="497" spans="1:16">
      <c r="A497" s="53" t="s">
        <v>562</v>
      </c>
    </row>
    <row r="498" spans="1:16" ht="51" customHeight="1">
      <c r="A498" s="994" t="s">
        <v>563</v>
      </c>
      <c r="B498" s="994"/>
      <c r="C498" s="994"/>
      <c r="D498" s="994"/>
      <c r="E498" s="994"/>
      <c r="F498" s="994"/>
      <c r="G498" s="994"/>
      <c r="H498" s="994"/>
      <c r="I498" s="994"/>
      <c r="J498" s="994"/>
      <c r="K498" s="994"/>
      <c r="L498" s="994"/>
      <c r="M498" s="994"/>
      <c r="N498" s="994"/>
      <c r="O498" s="994"/>
      <c r="P498" s="994"/>
    </row>
    <row r="499" spans="1:16">
      <c r="A499" s="51" t="s">
        <v>564</v>
      </c>
    </row>
    <row r="500" spans="1:16">
      <c r="A500" s="51" t="s">
        <v>565</v>
      </c>
    </row>
    <row r="501" spans="1:16">
      <c r="A501" s="51" t="s">
        <v>561</v>
      </c>
    </row>
    <row r="502" spans="1:16">
      <c r="A502" s="78" t="s">
        <v>1669</v>
      </c>
    </row>
    <row r="503" spans="1:16">
      <c r="A503" s="78" t="s">
        <v>1670</v>
      </c>
    </row>
    <row r="504" spans="1:16" ht="25.5" customHeight="1">
      <c r="A504" s="994" t="s">
        <v>353</v>
      </c>
      <c r="B504" s="994"/>
      <c r="C504" s="994"/>
      <c r="D504" s="994"/>
      <c r="E504" s="994"/>
      <c r="F504" s="994"/>
      <c r="G504" s="994"/>
      <c r="H504" s="994"/>
      <c r="I504" s="994"/>
      <c r="J504" s="994"/>
      <c r="K504" s="994"/>
      <c r="L504" s="994"/>
      <c r="M504" s="994"/>
      <c r="N504" s="994"/>
      <c r="O504" s="994"/>
      <c r="P504" s="994"/>
    </row>
    <row r="505" spans="1:16">
      <c r="A505" s="78"/>
    </row>
    <row r="506" spans="1:16">
      <c r="A506" s="53" t="s">
        <v>1401</v>
      </c>
    </row>
    <row r="507" spans="1:16" ht="63.75" customHeight="1">
      <c r="A507" s="994" t="s">
        <v>566</v>
      </c>
      <c r="B507" s="994"/>
      <c r="C507" s="994"/>
      <c r="D507" s="994"/>
      <c r="E507" s="994"/>
      <c r="F507" s="994"/>
      <c r="G507" s="994"/>
      <c r="H507" s="994"/>
      <c r="I507" s="994"/>
      <c r="J507" s="994"/>
      <c r="K507" s="994"/>
      <c r="L507" s="994"/>
      <c r="M507" s="994"/>
      <c r="N507" s="994"/>
      <c r="O507" s="994"/>
      <c r="P507" s="994"/>
    </row>
    <row r="508" spans="1:16">
      <c r="A508" s="51" t="s">
        <v>567</v>
      </c>
    </row>
    <row r="509" spans="1:16" ht="25.5" customHeight="1">
      <c r="A509" s="994" t="s">
        <v>354</v>
      </c>
      <c r="B509" s="994"/>
      <c r="C509" s="994"/>
      <c r="D509" s="994"/>
      <c r="E509" s="994"/>
      <c r="F509" s="994"/>
      <c r="G509" s="994"/>
      <c r="H509" s="994"/>
      <c r="I509" s="994"/>
      <c r="J509" s="994"/>
      <c r="K509" s="994"/>
      <c r="L509" s="994"/>
      <c r="M509" s="994"/>
      <c r="N509" s="994"/>
      <c r="O509" s="994"/>
      <c r="P509" s="994"/>
    </row>
    <row r="510" spans="1:16">
      <c r="A510" s="52"/>
    </row>
    <row r="511" spans="1:16">
      <c r="A511" s="52" t="s">
        <v>568</v>
      </c>
    </row>
    <row r="512" spans="1:16">
      <c r="A512" s="53"/>
    </row>
    <row r="513" spans="1:16">
      <c r="A513" s="53" t="s">
        <v>569</v>
      </c>
    </row>
    <row r="514" spans="1:16" ht="38.25" customHeight="1">
      <c r="A514" s="994" t="s">
        <v>570</v>
      </c>
      <c r="B514" s="994"/>
      <c r="C514" s="994"/>
      <c r="D514" s="994"/>
      <c r="E514" s="994"/>
      <c r="F514" s="994"/>
      <c r="G514" s="994"/>
      <c r="H514" s="994"/>
      <c r="I514" s="994"/>
      <c r="J514" s="994"/>
      <c r="K514" s="994"/>
      <c r="L514" s="994"/>
      <c r="M514" s="994"/>
      <c r="N514" s="994"/>
      <c r="O514" s="994"/>
      <c r="P514" s="994"/>
    </row>
    <row r="515" spans="1:16" ht="14" customHeight="1">
      <c r="A515" s="53" t="s">
        <v>84</v>
      </c>
      <c r="B515" s="65"/>
      <c r="C515" s="65"/>
      <c r="D515" s="65"/>
      <c r="E515" s="65"/>
      <c r="F515" s="65"/>
      <c r="G515" s="65"/>
      <c r="H515" s="65"/>
      <c r="I515" s="65"/>
      <c r="J515" s="65"/>
      <c r="K515" s="65"/>
      <c r="L515" s="65"/>
      <c r="M515" s="65"/>
      <c r="N515" s="65"/>
      <c r="O515" s="65"/>
      <c r="P515" s="65"/>
    </row>
    <row r="516" spans="1:16" ht="14" customHeight="1">
      <c r="A516" s="994" t="s">
        <v>85</v>
      </c>
      <c r="B516" s="994"/>
      <c r="C516" s="994"/>
      <c r="D516" s="994"/>
      <c r="E516" s="994"/>
      <c r="F516" s="994"/>
      <c r="G516" s="994"/>
      <c r="H516" s="994"/>
      <c r="I516" s="994"/>
      <c r="J516" s="994"/>
      <c r="K516" s="994"/>
      <c r="L516" s="994"/>
      <c r="M516" s="994"/>
      <c r="N516" s="994"/>
      <c r="O516" s="994"/>
      <c r="P516" s="994"/>
    </row>
    <row r="517" spans="1:16">
      <c r="A517" s="53" t="s">
        <v>571</v>
      </c>
    </row>
    <row r="518" spans="1:16" ht="38.25" customHeight="1">
      <c r="A518" s="994" t="s">
        <v>572</v>
      </c>
      <c r="B518" s="994"/>
      <c r="C518" s="994"/>
      <c r="D518" s="994"/>
      <c r="E518" s="994"/>
      <c r="F518" s="994"/>
      <c r="G518" s="994"/>
      <c r="H518" s="994"/>
      <c r="I518" s="994"/>
      <c r="J518" s="994"/>
      <c r="K518" s="994"/>
      <c r="L518" s="994"/>
      <c r="M518" s="994"/>
      <c r="N518" s="994"/>
      <c r="O518" s="994"/>
      <c r="P518" s="994"/>
    </row>
    <row r="519" spans="1:16">
      <c r="A519" s="52"/>
    </row>
    <row r="520" spans="1:16">
      <c r="A520" s="52" t="s">
        <v>573</v>
      </c>
    </row>
    <row r="521" spans="1:16">
      <c r="A521" s="52"/>
    </row>
    <row r="522" spans="1:16">
      <c r="A522" s="79" t="s">
        <v>93</v>
      </c>
    </row>
    <row r="523" spans="1:16" ht="89" customHeight="1">
      <c r="A523" s="1002" t="s">
        <v>1561</v>
      </c>
      <c r="B523" s="1002"/>
      <c r="C523" s="1002"/>
      <c r="D523" s="1002"/>
      <c r="E523" s="1002"/>
      <c r="F523" s="1002"/>
      <c r="G523" s="1002"/>
      <c r="H523" s="1002"/>
      <c r="I523" s="1002"/>
      <c r="J523" s="1002"/>
      <c r="K523" s="1002"/>
      <c r="L523" s="1002"/>
      <c r="M523" s="1002"/>
      <c r="N523" s="1002"/>
      <c r="O523" s="1002"/>
      <c r="P523" s="1002"/>
    </row>
    <row r="524" spans="1:16">
      <c r="A524" s="52"/>
    </row>
    <row r="525" spans="1:16">
      <c r="A525" s="79" t="s">
        <v>91</v>
      </c>
    </row>
    <row r="526" spans="1:16" ht="24.5" customHeight="1">
      <c r="A526" s="1002" t="s">
        <v>1560</v>
      </c>
      <c r="B526" s="1002"/>
      <c r="C526" s="1002"/>
      <c r="D526" s="1002"/>
      <c r="E526" s="1002"/>
      <c r="F526" s="1002"/>
      <c r="G526" s="1002"/>
      <c r="H526" s="1002"/>
      <c r="I526" s="1002"/>
      <c r="J526" s="1002"/>
      <c r="K526" s="1002"/>
      <c r="L526" s="1002"/>
      <c r="M526" s="1002"/>
      <c r="N526" s="1002"/>
      <c r="O526" s="1002"/>
      <c r="P526" s="1002"/>
    </row>
    <row r="527" spans="1:16">
      <c r="A527" s="52"/>
    </row>
    <row r="528" spans="1:16">
      <c r="A528" s="79" t="s">
        <v>87</v>
      </c>
    </row>
    <row r="529" spans="1:16" ht="90.5" customHeight="1">
      <c r="A529" s="994" t="s">
        <v>1743</v>
      </c>
      <c r="B529" s="994"/>
      <c r="C529" s="994"/>
      <c r="D529" s="994"/>
      <c r="E529" s="994"/>
      <c r="F529" s="994"/>
      <c r="G529" s="994"/>
      <c r="H529" s="994"/>
      <c r="I529" s="994"/>
      <c r="J529" s="994"/>
      <c r="K529" s="994"/>
      <c r="L529" s="994"/>
      <c r="M529" s="994"/>
      <c r="N529" s="994"/>
      <c r="O529" s="994"/>
      <c r="P529" s="994"/>
    </row>
    <row r="530" spans="1:16" ht="27.5" customHeight="1">
      <c r="A530" s="1002" t="s">
        <v>1557</v>
      </c>
      <c r="B530" s="1002"/>
      <c r="C530" s="1002"/>
      <c r="D530" s="1002"/>
      <c r="E530" s="1002"/>
      <c r="F530" s="1002"/>
      <c r="G530" s="1002"/>
      <c r="H530" s="1002"/>
      <c r="I530" s="1002"/>
      <c r="J530" s="1002"/>
      <c r="K530" s="1002"/>
      <c r="L530" s="1002"/>
      <c r="M530" s="1002"/>
      <c r="N530" s="1002"/>
      <c r="O530" s="1002"/>
      <c r="P530" s="1002"/>
    </row>
    <row r="531" spans="1:16" ht="27" customHeight="1">
      <c r="A531" s="1002" t="s">
        <v>1558</v>
      </c>
      <c r="B531" s="1002"/>
      <c r="C531" s="1002"/>
      <c r="D531" s="1002"/>
      <c r="E531" s="1002"/>
      <c r="F531" s="1002"/>
      <c r="G531" s="1002"/>
      <c r="H531" s="1002"/>
      <c r="I531" s="1002"/>
      <c r="J531" s="1002"/>
      <c r="K531" s="1002"/>
      <c r="L531" s="1002"/>
      <c r="M531" s="1002"/>
      <c r="N531" s="1002"/>
      <c r="O531" s="1002"/>
      <c r="P531" s="1002"/>
    </row>
    <row r="532" spans="1:16" ht="15" customHeight="1">
      <c r="A532" s="1002" t="s">
        <v>1559</v>
      </c>
      <c r="B532" s="1002"/>
      <c r="C532" s="1002"/>
      <c r="D532" s="1002"/>
      <c r="E532" s="1002"/>
      <c r="F532" s="1002"/>
      <c r="G532" s="1002"/>
      <c r="H532" s="1002"/>
      <c r="I532" s="1002"/>
      <c r="J532" s="1002"/>
      <c r="K532" s="1002"/>
      <c r="L532" s="1002"/>
      <c r="M532" s="1002"/>
      <c r="N532" s="1002"/>
      <c r="O532" s="1002"/>
      <c r="P532" s="1002"/>
    </row>
    <row r="533" spans="1:16">
      <c r="A533" s="53"/>
    </row>
    <row r="534" spans="1:16">
      <c r="A534" s="52" t="s">
        <v>574</v>
      </c>
    </row>
    <row r="535" spans="1:16">
      <c r="A535" s="53"/>
    </row>
    <row r="536" spans="1:16">
      <c r="A536" s="53" t="s">
        <v>575</v>
      </c>
    </row>
    <row r="537" spans="1:16" ht="38.25" customHeight="1">
      <c r="A537" s="994" t="s">
        <v>576</v>
      </c>
      <c r="B537" s="994"/>
      <c r="C537" s="994"/>
      <c r="D537" s="994"/>
      <c r="E537" s="994"/>
      <c r="F537" s="994"/>
      <c r="G537" s="994"/>
      <c r="H537" s="994"/>
      <c r="I537" s="994"/>
      <c r="J537" s="994"/>
      <c r="K537" s="994"/>
      <c r="L537" s="994"/>
      <c r="M537" s="994"/>
      <c r="N537" s="994"/>
      <c r="O537" s="994"/>
      <c r="P537" s="994"/>
    </row>
    <row r="538" spans="1:16" ht="38.25" customHeight="1">
      <c r="A538" s="994" t="s">
        <v>355</v>
      </c>
      <c r="B538" s="994"/>
      <c r="C538" s="994"/>
      <c r="D538" s="994"/>
      <c r="E538" s="994"/>
      <c r="F538" s="994"/>
      <c r="G538" s="994"/>
      <c r="H538" s="994"/>
      <c r="I538" s="994"/>
      <c r="J538" s="994"/>
      <c r="K538" s="994"/>
      <c r="L538" s="994"/>
      <c r="M538" s="994"/>
      <c r="N538" s="994"/>
      <c r="O538" s="994"/>
      <c r="P538" s="994"/>
    </row>
    <row r="539" spans="1:16">
      <c r="A539" s="52"/>
    </row>
    <row r="540" spans="1:16">
      <c r="A540" s="52" t="s">
        <v>356</v>
      </c>
    </row>
    <row r="541" spans="1:16">
      <c r="A541" s="51" t="s">
        <v>357</v>
      </c>
    </row>
    <row r="542" spans="1:16">
      <c r="A542" s="62" t="s">
        <v>577</v>
      </c>
    </row>
    <row r="543" spans="1:16">
      <c r="A543" s="62" t="s">
        <v>578</v>
      </c>
    </row>
    <row r="544" spans="1:16">
      <c r="A544" s="62" t="s">
        <v>579</v>
      </c>
    </row>
    <row r="545" spans="1:16">
      <c r="A545" s="62" t="s">
        <v>580</v>
      </c>
    </row>
    <row r="546" spans="1:16">
      <c r="A546" s="62" t="s">
        <v>581</v>
      </c>
    </row>
    <row r="547" spans="1:16">
      <c r="A547" s="62" t="s">
        <v>582</v>
      </c>
    </row>
    <row r="548" spans="1:16">
      <c r="A548" s="62" t="s">
        <v>583</v>
      </c>
    </row>
    <row r="549" spans="1:16">
      <c r="A549" s="51" t="s">
        <v>584</v>
      </c>
    </row>
    <row r="550" spans="1:16">
      <c r="A550" s="53"/>
    </row>
    <row r="551" spans="1:16">
      <c r="A551" s="53" t="s">
        <v>585</v>
      </c>
    </row>
    <row r="552" spans="1:16" ht="51" customHeight="1">
      <c r="A552" s="994" t="s">
        <v>586</v>
      </c>
      <c r="B552" s="994"/>
      <c r="C552" s="994"/>
      <c r="D552" s="994"/>
      <c r="E552" s="994"/>
      <c r="F552" s="994"/>
      <c r="G552" s="994"/>
      <c r="H552" s="994"/>
      <c r="I552" s="994"/>
      <c r="J552" s="994"/>
      <c r="K552" s="994"/>
      <c r="L552" s="994"/>
      <c r="M552" s="994"/>
      <c r="N552" s="994"/>
      <c r="O552" s="994"/>
      <c r="P552" s="994"/>
    </row>
    <row r="553" spans="1:16">
      <c r="A553" s="60" t="s">
        <v>886</v>
      </c>
    </row>
    <row r="554" spans="1:16">
      <c r="A554" s="51" t="s">
        <v>587</v>
      </c>
    </row>
    <row r="556" spans="1:16">
      <c r="A556" s="52" t="s">
        <v>588</v>
      </c>
    </row>
    <row r="557" spans="1:16">
      <c r="A557" s="52"/>
    </row>
    <row r="558" spans="1:16">
      <c r="A558" s="53" t="s">
        <v>589</v>
      </c>
    </row>
    <row r="559" spans="1:16">
      <c r="A559" s="51" t="s">
        <v>590</v>
      </c>
    </row>
    <row r="560" spans="1:16">
      <c r="A560" s="78" t="s">
        <v>591</v>
      </c>
      <c r="B560" s="78" t="s">
        <v>592</v>
      </c>
    </row>
    <row r="561" spans="1:16">
      <c r="A561" s="78" t="s">
        <v>593</v>
      </c>
      <c r="B561" s="78" t="s">
        <v>594</v>
      </c>
    </row>
    <row r="562" spans="1:16">
      <c r="A562" s="51" t="s">
        <v>358</v>
      </c>
    </row>
    <row r="563" spans="1:16">
      <c r="A563" s="52"/>
    </row>
    <row r="564" spans="1:16">
      <c r="A564" s="53" t="s">
        <v>595</v>
      </c>
    </row>
    <row r="565" spans="1:16">
      <c r="A565" s="51" t="s">
        <v>596</v>
      </c>
    </row>
    <row r="566" spans="1:16">
      <c r="A566" s="51" t="s">
        <v>359</v>
      </c>
    </row>
    <row r="568" spans="1:16">
      <c r="A568" s="52" t="s">
        <v>1863</v>
      </c>
    </row>
    <row r="569" spans="1:16">
      <c r="A569" s="64" t="s">
        <v>523</v>
      </c>
    </row>
    <row r="571" spans="1:16">
      <c r="A571" s="52" t="s">
        <v>597</v>
      </c>
    </row>
    <row r="572" spans="1:16">
      <c r="A572" s="53"/>
    </row>
    <row r="573" spans="1:16">
      <c r="A573" s="53" t="s">
        <v>598</v>
      </c>
    </row>
    <row r="574" spans="1:16" ht="25.5" customHeight="1">
      <c r="A574" s="994" t="s">
        <v>379</v>
      </c>
      <c r="B574" s="994"/>
      <c r="C574" s="994"/>
      <c r="D574" s="994"/>
      <c r="E574" s="994"/>
      <c r="F574" s="994"/>
      <c r="G574" s="994"/>
      <c r="H574" s="994"/>
      <c r="I574" s="994"/>
      <c r="J574" s="994"/>
      <c r="K574" s="994"/>
      <c r="L574" s="994"/>
      <c r="M574" s="994"/>
      <c r="N574" s="994"/>
      <c r="O574" s="994"/>
      <c r="P574" s="994"/>
    </row>
    <row r="575" spans="1:16">
      <c r="A575" s="51" t="s">
        <v>1594</v>
      </c>
    </row>
    <row r="577" spans="1:16">
      <c r="A577" s="53" t="s">
        <v>599</v>
      </c>
    </row>
    <row r="578" spans="1:16" ht="25.5" customHeight="1">
      <c r="A578" s="994" t="s">
        <v>380</v>
      </c>
      <c r="B578" s="994"/>
      <c r="C578" s="994"/>
      <c r="D578" s="994"/>
      <c r="E578" s="994"/>
      <c r="F578" s="994"/>
      <c r="G578" s="994"/>
      <c r="H578" s="994"/>
      <c r="I578" s="994"/>
      <c r="J578" s="994"/>
      <c r="K578" s="994"/>
      <c r="L578" s="994"/>
      <c r="M578" s="994"/>
      <c r="N578" s="994"/>
      <c r="O578" s="994"/>
      <c r="P578" s="994"/>
    </row>
    <row r="579" spans="1:16">
      <c r="A579" s="51" t="s">
        <v>1595</v>
      </c>
    </row>
    <row r="580" spans="1:16">
      <c r="A580" s="52"/>
    </row>
    <row r="581" spans="1:16">
      <c r="A581" s="53" t="s">
        <v>600</v>
      </c>
    </row>
    <row r="582" spans="1:16" ht="51" customHeight="1">
      <c r="A582" s="994" t="s">
        <v>360</v>
      </c>
      <c r="B582" s="994"/>
      <c r="C582" s="994"/>
      <c r="D582" s="994"/>
      <c r="E582" s="994"/>
      <c r="F582" s="994"/>
      <c r="G582" s="994"/>
      <c r="H582" s="994"/>
      <c r="I582" s="994"/>
      <c r="J582" s="994"/>
      <c r="K582" s="994"/>
      <c r="L582" s="994"/>
      <c r="M582" s="994"/>
      <c r="N582" s="994"/>
      <c r="O582" s="994"/>
      <c r="P582" s="994"/>
    </row>
    <row r="583" spans="1:16">
      <c r="A583" s="60" t="s">
        <v>1744</v>
      </c>
    </row>
    <row r="584" spans="1:16">
      <c r="A584" s="53"/>
    </row>
    <row r="585" spans="1:16">
      <c r="A585" s="53" t="s">
        <v>601</v>
      </c>
    </row>
    <row r="586" spans="1:16" ht="25.5" customHeight="1">
      <c r="A586" s="1009" t="s">
        <v>1745</v>
      </c>
      <c r="B586" s="994"/>
      <c r="C586" s="994"/>
      <c r="D586" s="994"/>
      <c r="E586" s="994"/>
      <c r="F586" s="994"/>
      <c r="G586" s="994"/>
      <c r="H586" s="994"/>
      <c r="I586" s="994"/>
      <c r="J586" s="994"/>
      <c r="K586" s="994"/>
      <c r="L586" s="994"/>
      <c r="M586" s="994"/>
      <c r="N586" s="994"/>
      <c r="O586" s="994"/>
      <c r="P586" s="994"/>
    </row>
    <row r="587" spans="1:16">
      <c r="A587" s="51" t="s">
        <v>1596</v>
      </c>
    </row>
    <row r="588" spans="1:16">
      <c r="A588" s="52"/>
    </row>
    <row r="589" spans="1:16">
      <c r="A589" s="53" t="s">
        <v>602</v>
      </c>
    </row>
    <row r="590" spans="1:16" ht="51" customHeight="1">
      <c r="A590" s="994" t="s">
        <v>361</v>
      </c>
      <c r="B590" s="994"/>
      <c r="C590" s="994"/>
      <c r="D590" s="994"/>
      <c r="E590" s="994"/>
      <c r="F590" s="994"/>
      <c r="G590" s="994"/>
      <c r="H590" s="994"/>
      <c r="I590" s="994"/>
      <c r="J590" s="994"/>
      <c r="K590" s="994"/>
      <c r="L590" s="994"/>
      <c r="M590" s="994"/>
      <c r="N590" s="994"/>
      <c r="O590" s="994"/>
      <c r="P590" s="994"/>
    </row>
    <row r="591" spans="1:16">
      <c r="A591" s="51" t="s">
        <v>1596</v>
      </c>
    </row>
    <row r="592" spans="1:16">
      <c r="A592" s="52"/>
    </row>
    <row r="593" spans="1:16">
      <c r="A593" s="53" t="s">
        <v>603</v>
      </c>
    </row>
    <row r="594" spans="1:16" ht="25.5" customHeight="1">
      <c r="A594" s="994" t="s">
        <v>362</v>
      </c>
      <c r="B594" s="994"/>
      <c r="C594" s="994"/>
      <c r="D594" s="994"/>
      <c r="E594" s="994"/>
      <c r="F594" s="994"/>
      <c r="G594" s="994"/>
      <c r="H594" s="994"/>
      <c r="I594" s="994"/>
      <c r="J594" s="994"/>
      <c r="K594" s="994"/>
      <c r="L594" s="994"/>
      <c r="M594" s="994"/>
      <c r="N594" s="994"/>
      <c r="O594" s="994"/>
      <c r="P594" s="994"/>
    </row>
    <row r="595" spans="1:16" ht="27" customHeight="1">
      <c r="A595" s="1011" t="s">
        <v>363</v>
      </c>
      <c r="B595" s="1011"/>
      <c r="C595" s="1011"/>
      <c r="D595" s="1011"/>
      <c r="E595" s="1011"/>
      <c r="F595" s="1011"/>
      <c r="G595" s="1011"/>
      <c r="H595" s="1011"/>
      <c r="I595" s="1011"/>
      <c r="J595" s="1011"/>
      <c r="K595" s="1011"/>
      <c r="L595" s="1011"/>
      <c r="M595" s="1011"/>
      <c r="N595" s="1011"/>
      <c r="O595" s="1011"/>
      <c r="P595" s="1011"/>
    </row>
    <row r="596" spans="1:16">
      <c r="A596" s="52"/>
    </row>
    <row r="597" spans="1:16">
      <c r="A597" s="53" t="s">
        <v>604</v>
      </c>
    </row>
    <row r="598" spans="1:16" ht="25.5" customHeight="1">
      <c r="A598" s="994" t="s">
        <v>364</v>
      </c>
      <c r="B598" s="994"/>
      <c r="C598" s="994"/>
      <c r="D598" s="994"/>
      <c r="E598" s="994"/>
      <c r="F598" s="994"/>
      <c r="G598" s="994"/>
      <c r="H598" s="994"/>
      <c r="I598" s="994"/>
      <c r="J598" s="994"/>
      <c r="K598" s="994"/>
      <c r="L598" s="994"/>
      <c r="M598" s="994"/>
      <c r="N598" s="994"/>
      <c r="O598" s="994"/>
      <c r="P598" s="994"/>
    </row>
    <row r="599" spans="1:16" ht="25.5" customHeight="1">
      <c r="A599" s="1011" t="s">
        <v>365</v>
      </c>
      <c r="B599" s="1011"/>
      <c r="C599" s="1011"/>
      <c r="D599" s="1011"/>
      <c r="E599" s="1011"/>
      <c r="F599" s="1011"/>
      <c r="G599" s="1011"/>
      <c r="H599" s="1011"/>
      <c r="I599" s="1011"/>
      <c r="J599" s="1011"/>
      <c r="K599" s="1011"/>
      <c r="L599" s="1011"/>
      <c r="M599" s="1011"/>
      <c r="N599" s="1011"/>
      <c r="O599" s="1011"/>
      <c r="P599" s="1011"/>
    </row>
    <row r="600" spans="1:16">
      <c r="A600" s="52"/>
    </row>
    <row r="601" spans="1:16">
      <c r="A601" s="53" t="s">
        <v>605</v>
      </c>
    </row>
    <row r="602" spans="1:16" ht="25.5" customHeight="1">
      <c r="A602" s="994" t="s">
        <v>366</v>
      </c>
      <c r="B602" s="994"/>
      <c r="C602" s="994"/>
      <c r="D602" s="994"/>
      <c r="E602" s="994"/>
      <c r="F602" s="994"/>
      <c r="G602" s="994"/>
      <c r="H602" s="994"/>
      <c r="I602" s="994"/>
      <c r="J602" s="994"/>
      <c r="K602" s="994"/>
      <c r="L602" s="994"/>
      <c r="M602" s="994"/>
      <c r="N602" s="994"/>
      <c r="O602" s="994"/>
      <c r="P602" s="994"/>
    </row>
    <row r="603" spans="1:16" ht="25.5" customHeight="1">
      <c r="A603" s="994" t="s">
        <v>1597</v>
      </c>
      <c r="B603" s="994"/>
      <c r="C603" s="994"/>
      <c r="D603" s="994"/>
      <c r="E603" s="994"/>
      <c r="F603" s="994"/>
      <c r="G603" s="994"/>
      <c r="H603" s="994"/>
      <c r="I603" s="994"/>
      <c r="J603" s="994"/>
      <c r="K603" s="994"/>
      <c r="L603" s="994"/>
      <c r="M603" s="994"/>
      <c r="N603" s="994"/>
      <c r="O603" s="994"/>
      <c r="P603" s="994"/>
    </row>
    <row r="604" spans="1:16">
      <c r="A604" s="52"/>
    </row>
    <row r="605" spans="1:16">
      <c r="A605" s="53" t="s">
        <v>606</v>
      </c>
    </row>
    <row r="606" spans="1:16" ht="38.25" customHeight="1">
      <c r="A606" s="994" t="s">
        <v>367</v>
      </c>
      <c r="B606" s="994"/>
      <c r="C606" s="994"/>
      <c r="D606" s="994"/>
      <c r="E606" s="994"/>
      <c r="F606" s="994"/>
      <c r="G606" s="994"/>
      <c r="H606" s="994"/>
      <c r="I606" s="994"/>
      <c r="J606" s="994"/>
      <c r="K606" s="994"/>
      <c r="L606" s="994"/>
      <c r="M606" s="994"/>
      <c r="N606" s="994"/>
      <c r="O606" s="994"/>
      <c r="P606" s="994"/>
    </row>
    <row r="607" spans="1:16" ht="25.5" customHeight="1">
      <c r="A607" s="1011" t="s">
        <v>368</v>
      </c>
      <c r="B607" s="1011"/>
      <c r="C607" s="1011"/>
      <c r="D607" s="1011"/>
      <c r="E607" s="1011"/>
      <c r="F607" s="1011"/>
      <c r="G607" s="1011"/>
      <c r="H607" s="1011"/>
      <c r="I607" s="1011"/>
      <c r="J607" s="1011"/>
      <c r="K607" s="1011"/>
      <c r="L607" s="1011"/>
      <c r="M607" s="1011"/>
      <c r="N607" s="1011"/>
      <c r="O607" s="1011"/>
      <c r="P607" s="1011"/>
    </row>
    <row r="608" spans="1:16">
      <c r="A608" s="52"/>
    </row>
    <row r="609" spans="1:16">
      <c r="A609" s="53" t="s">
        <v>607</v>
      </c>
    </row>
    <row r="610" spans="1:16" ht="25.5" customHeight="1">
      <c r="A610" s="994" t="s">
        <v>369</v>
      </c>
      <c r="B610" s="994"/>
      <c r="C610" s="994"/>
      <c r="D610" s="994"/>
      <c r="E610" s="994"/>
      <c r="F610" s="994"/>
      <c r="G610" s="994"/>
      <c r="H610" s="994"/>
      <c r="I610" s="994"/>
      <c r="J610" s="994"/>
      <c r="K610" s="994"/>
      <c r="L610" s="994"/>
      <c r="M610" s="994"/>
      <c r="N610" s="994"/>
      <c r="O610" s="994"/>
      <c r="P610" s="994"/>
    </row>
    <row r="611" spans="1:16">
      <c r="A611" s="51" t="s">
        <v>1596</v>
      </c>
    </row>
    <row r="612" spans="1:16">
      <c r="A612" s="52"/>
    </row>
    <row r="613" spans="1:16">
      <c r="A613" s="53" t="s">
        <v>608</v>
      </c>
    </row>
    <row r="614" spans="1:16">
      <c r="A614" s="51" t="s">
        <v>609</v>
      </c>
    </row>
    <row r="615" spans="1:16">
      <c r="A615" s="51" t="s">
        <v>370</v>
      </c>
    </row>
    <row r="616" spans="1:16" ht="25.5" customHeight="1">
      <c r="A616" s="1011" t="s">
        <v>371</v>
      </c>
      <c r="B616" s="1011"/>
      <c r="C616" s="1011"/>
      <c r="D616" s="1011"/>
      <c r="E616" s="1011"/>
      <c r="F616" s="1011"/>
      <c r="G616" s="1011"/>
      <c r="H616" s="1011"/>
      <c r="I616" s="1011"/>
      <c r="J616" s="1011"/>
      <c r="K616" s="1011"/>
      <c r="L616" s="1011"/>
      <c r="M616" s="1011"/>
      <c r="N616" s="1011"/>
      <c r="O616" s="1011"/>
      <c r="P616" s="1011"/>
    </row>
    <row r="617" spans="1:16">
      <c r="A617" s="52"/>
    </row>
    <row r="618" spans="1:16">
      <c r="A618" s="52" t="s">
        <v>610</v>
      </c>
    </row>
    <row r="619" spans="1:16" ht="14" customHeight="1">
      <c r="A619" s="53"/>
    </row>
    <row r="620" spans="1:16" s="59" customFormat="1">
      <c r="A620" s="79" t="s">
        <v>116</v>
      </c>
      <c r="B620" s="80"/>
    </row>
    <row r="621" spans="1:16" s="59" customFormat="1" ht="38.25" customHeight="1">
      <c r="A621" s="1009" t="s">
        <v>1796</v>
      </c>
      <c r="B621" s="1009"/>
      <c r="C621" s="1009"/>
      <c r="D621" s="1009"/>
      <c r="E621" s="1009"/>
      <c r="F621" s="1009"/>
      <c r="G621" s="1009"/>
      <c r="H621" s="1009"/>
      <c r="I621" s="1009"/>
      <c r="J621" s="1009"/>
      <c r="K621" s="1009"/>
      <c r="L621" s="1009"/>
      <c r="M621" s="1009"/>
      <c r="N621" s="1009"/>
      <c r="O621" s="1009"/>
      <c r="P621" s="1009"/>
    </row>
    <row r="622" spans="1:16">
      <c r="A622" s="51" t="s">
        <v>372</v>
      </c>
    </row>
    <row r="623" spans="1:16">
      <c r="A623" s="55"/>
    </row>
    <row r="624" spans="1:16">
      <c r="A624" s="53" t="s">
        <v>611</v>
      </c>
    </row>
    <row r="625" spans="1:16">
      <c r="A625" s="51" t="s">
        <v>612</v>
      </c>
    </row>
    <row r="626" spans="1:16">
      <c r="A626" s="60" t="s">
        <v>886</v>
      </c>
    </row>
    <row r="627" spans="1:16" ht="25.5" customHeight="1">
      <c r="A627" s="1012" t="s">
        <v>613</v>
      </c>
      <c r="B627" s="1012"/>
      <c r="C627" s="1012"/>
      <c r="D627" s="1012"/>
      <c r="E627" s="1012"/>
      <c r="F627" s="1012"/>
      <c r="G627" s="1012"/>
      <c r="H627" s="1012"/>
      <c r="I627" s="1012"/>
      <c r="J627" s="1012"/>
      <c r="K627" s="1012"/>
      <c r="L627" s="1012"/>
      <c r="M627" s="1012"/>
      <c r="N627" s="1012"/>
      <c r="O627" s="1012"/>
      <c r="P627" s="1012"/>
    </row>
    <row r="628" spans="1:16" ht="25.5" customHeight="1">
      <c r="A628" s="1012" t="s">
        <v>614</v>
      </c>
      <c r="B628" s="1012"/>
      <c r="C628" s="1012"/>
      <c r="D628" s="1012"/>
      <c r="E628" s="1012"/>
      <c r="F628" s="1012"/>
      <c r="G628" s="1012"/>
      <c r="H628" s="1012"/>
      <c r="I628" s="1012"/>
      <c r="J628" s="1012"/>
      <c r="K628" s="1012"/>
      <c r="L628" s="1012"/>
      <c r="M628" s="1012"/>
      <c r="N628" s="1012"/>
      <c r="O628" s="1012"/>
      <c r="P628" s="1012"/>
    </row>
    <row r="629" spans="1:16">
      <c r="A629" s="51" t="s">
        <v>372</v>
      </c>
    </row>
    <row r="630" spans="1:16">
      <c r="A630" s="53"/>
    </row>
    <row r="631" spans="1:16">
      <c r="A631" s="53" t="s">
        <v>615</v>
      </c>
    </row>
    <row r="632" spans="1:16" ht="51" customHeight="1">
      <c r="A632" s="994" t="s">
        <v>373</v>
      </c>
      <c r="B632" s="994"/>
      <c r="C632" s="994"/>
      <c r="D632" s="994"/>
      <c r="E632" s="994"/>
      <c r="F632" s="994"/>
      <c r="G632" s="994"/>
      <c r="H632" s="994"/>
      <c r="I632" s="994"/>
      <c r="J632" s="994"/>
      <c r="K632" s="994"/>
      <c r="L632" s="994"/>
      <c r="M632" s="994"/>
      <c r="N632" s="994"/>
      <c r="O632" s="994"/>
      <c r="P632" s="994"/>
    </row>
    <row r="633" spans="1:16">
      <c r="A633" s="51" t="s">
        <v>374</v>
      </c>
    </row>
    <row r="635" spans="1:16">
      <c r="A635" s="52"/>
    </row>
    <row r="636" spans="1:16">
      <c r="A636" s="53"/>
    </row>
    <row r="637" spans="1:16">
      <c r="A637" s="53"/>
    </row>
    <row r="638" spans="1:16" ht="51" customHeight="1">
      <c r="A638" s="994"/>
      <c r="B638" s="994"/>
      <c r="C638" s="994"/>
      <c r="D638" s="994"/>
      <c r="E638" s="994"/>
      <c r="F638" s="994"/>
      <c r="G638" s="994"/>
      <c r="H638" s="994"/>
      <c r="I638" s="994"/>
      <c r="J638" s="994"/>
      <c r="K638" s="994"/>
      <c r="L638" s="994"/>
      <c r="M638" s="994"/>
      <c r="N638" s="994"/>
      <c r="O638" s="994"/>
      <c r="P638" s="994"/>
    </row>
    <row r="641" spans="1:16">
      <c r="A641" s="53"/>
    </row>
    <row r="642" spans="1:16" ht="51" customHeight="1">
      <c r="A642" s="994"/>
      <c r="B642" s="994"/>
      <c r="C642" s="994"/>
      <c r="D642" s="994"/>
      <c r="E642" s="994"/>
      <c r="F642" s="994"/>
      <c r="G642" s="994"/>
      <c r="H642" s="994"/>
      <c r="I642" s="994"/>
      <c r="J642" s="994"/>
      <c r="K642" s="994"/>
      <c r="L642" s="994"/>
      <c r="M642" s="994"/>
      <c r="N642" s="994"/>
      <c r="O642" s="994"/>
      <c r="P642" s="994"/>
    </row>
    <row r="643" spans="1:16" ht="89.25" customHeight="1">
      <c r="A643" s="994"/>
      <c r="B643" s="994"/>
      <c r="C643" s="994"/>
      <c r="D643" s="994"/>
      <c r="E643" s="994"/>
      <c r="F643" s="994"/>
      <c r="G643" s="994"/>
      <c r="H643" s="994"/>
      <c r="I643" s="994"/>
      <c r="J643" s="994"/>
      <c r="K643" s="994"/>
      <c r="L643" s="994"/>
      <c r="M643" s="994"/>
      <c r="N643" s="994"/>
      <c r="O643" s="994"/>
      <c r="P643" s="994"/>
    </row>
    <row r="644" spans="1:16" ht="51" customHeight="1">
      <c r="A644" s="994"/>
      <c r="B644" s="994"/>
      <c r="C644" s="994"/>
      <c r="D644" s="994"/>
      <c r="E644" s="994"/>
      <c r="F644" s="994"/>
      <c r="G644" s="994"/>
      <c r="H644" s="994"/>
      <c r="I644" s="994"/>
      <c r="J644" s="994"/>
      <c r="K644" s="994"/>
      <c r="L644" s="994"/>
      <c r="M644" s="994"/>
      <c r="N644" s="994"/>
      <c r="O644" s="994"/>
      <c r="P644" s="994"/>
    </row>
    <row r="647" spans="1:16">
      <c r="A647" s="53"/>
    </row>
    <row r="648" spans="1:16" ht="25.5" customHeight="1">
      <c r="A648" s="994"/>
      <c r="B648" s="994"/>
      <c r="C648" s="994"/>
      <c r="D648" s="994"/>
      <c r="E648" s="994"/>
      <c r="F648" s="994"/>
      <c r="G648" s="994"/>
      <c r="H648" s="994"/>
      <c r="I648" s="994"/>
      <c r="J648" s="994"/>
      <c r="K648" s="994"/>
      <c r="L648" s="994"/>
      <c r="M648" s="994"/>
      <c r="N648" s="994"/>
      <c r="O648" s="994"/>
      <c r="P648" s="994"/>
    </row>
    <row r="650" spans="1:16">
      <c r="A650" s="78"/>
      <c r="B650" s="78"/>
    </row>
    <row r="651" spans="1:16" ht="25.5" customHeight="1">
      <c r="A651" s="81"/>
      <c r="B651" s="1015"/>
      <c r="C651" s="1015"/>
      <c r="D651" s="1015"/>
      <c r="E651" s="1015"/>
      <c r="F651" s="1015"/>
      <c r="G651" s="1015"/>
      <c r="H651" s="1015"/>
      <c r="I651" s="1015"/>
      <c r="J651" s="1015"/>
      <c r="K651" s="1015"/>
      <c r="L651" s="1015"/>
      <c r="M651" s="1015"/>
      <c r="N651" s="1015"/>
      <c r="O651" s="1015"/>
      <c r="P651" s="1015"/>
    </row>
    <row r="652" spans="1:16" ht="25.5" customHeight="1">
      <c r="A652" s="81"/>
      <c r="B652" s="1015"/>
      <c r="C652" s="1015"/>
      <c r="D652" s="1015"/>
      <c r="E652" s="1015"/>
      <c r="F652" s="1015"/>
      <c r="G652" s="1015"/>
      <c r="H652" s="1015"/>
      <c r="I652" s="1015"/>
      <c r="J652" s="1015"/>
      <c r="K652" s="1015"/>
      <c r="L652" s="1015"/>
      <c r="M652" s="1015"/>
      <c r="N652" s="1015"/>
      <c r="O652" s="1015"/>
      <c r="P652" s="1015"/>
    </row>
    <row r="653" spans="1:16" ht="51" customHeight="1">
      <c r="A653" s="994"/>
      <c r="B653" s="994"/>
      <c r="C653" s="994"/>
      <c r="D653" s="994"/>
      <c r="E653" s="994"/>
      <c r="F653" s="994"/>
      <c r="G653" s="994"/>
      <c r="H653" s="994"/>
      <c r="I653" s="994"/>
      <c r="J653" s="994"/>
      <c r="K653" s="994"/>
      <c r="L653" s="994"/>
      <c r="M653" s="994"/>
      <c r="N653" s="994"/>
      <c r="O653" s="994"/>
      <c r="P653" s="994"/>
    </row>
    <row r="656" spans="1:16">
      <c r="A656" s="53"/>
    </row>
    <row r="657" spans="1:16" ht="89.25" customHeight="1">
      <c r="A657" s="994"/>
      <c r="B657" s="994"/>
      <c r="C657" s="994"/>
      <c r="D657" s="994"/>
      <c r="E657" s="994"/>
      <c r="F657" s="994"/>
      <c r="G657" s="994"/>
      <c r="H657" s="994"/>
      <c r="I657" s="994"/>
      <c r="J657" s="994"/>
      <c r="K657" s="994"/>
      <c r="L657" s="994"/>
      <c r="M657" s="994"/>
      <c r="N657" s="994"/>
      <c r="O657" s="994"/>
      <c r="P657" s="994"/>
    </row>
    <row r="659" spans="1:16">
      <c r="A659" s="52"/>
    </row>
    <row r="660" spans="1:16">
      <c r="A660" s="53"/>
    </row>
    <row r="661" spans="1:16" ht="38.25" customHeight="1">
      <c r="A661" s="994"/>
      <c r="B661" s="994"/>
      <c r="C661" s="994"/>
      <c r="D661" s="994"/>
      <c r="E661" s="994"/>
      <c r="F661" s="994"/>
      <c r="G661" s="994"/>
      <c r="H661" s="994"/>
      <c r="I661" s="994"/>
      <c r="J661" s="994"/>
      <c r="K661" s="994"/>
      <c r="L661" s="994"/>
      <c r="M661" s="994"/>
      <c r="N661" s="994"/>
      <c r="O661" s="994"/>
      <c r="P661" s="994"/>
    </row>
  </sheetData>
  <sheetProtection sheet="1" objects="1" scenarios="1"/>
  <customSheetViews>
    <customSheetView guid="{5FBC50CB-3E08-4B56-AFD1-12B9F91E8308}" showGridLines="0" showRowCol="0" topLeftCell="A162">
      <selection activeCell="A174" sqref="A174"/>
      <pageSetup paperSize="9" orientation="portrait" verticalDpi="0"/>
    </customSheetView>
    <customSheetView guid="{46A1E5AE-FDE6-413A-A40F-F7880A0D792D}" showGridLines="0" showRowCol="0" topLeftCell="A162">
      <selection activeCell="A174" sqref="A174"/>
      <pageSetup paperSize="9" orientation="portrait" verticalDpi="0"/>
    </customSheetView>
  </customSheetViews>
  <mergeCells count="211">
    <mergeCell ref="A100:P100"/>
    <mergeCell ref="A177:P177"/>
    <mergeCell ref="A198:P198"/>
    <mergeCell ref="A190:P190"/>
    <mergeCell ref="A189:P189"/>
    <mergeCell ref="A230:P230"/>
    <mergeCell ref="A149:P149"/>
    <mergeCell ref="A142:B142"/>
    <mergeCell ref="A148:B148"/>
    <mergeCell ref="A153:P153"/>
    <mergeCell ref="A108:O108"/>
    <mergeCell ref="A120:P120"/>
    <mergeCell ref="A121:P121"/>
    <mergeCell ref="A117:P117"/>
    <mergeCell ref="A128:P128"/>
    <mergeCell ref="A130:P130"/>
    <mergeCell ref="A155:P155"/>
    <mergeCell ref="A504:P504"/>
    <mergeCell ref="A509:P509"/>
    <mergeCell ref="A486:P486"/>
    <mergeCell ref="A489:P489"/>
    <mergeCell ref="A447:P447"/>
    <mergeCell ref="A432:P432"/>
    <mergeCell ref="A438:N438"/>
    <mergeCell ref="A101:B101"/>
    <mergeCell ref="A106:B106"/>
    <mergeCell ref="A118:B118"/>
    <mergeCell ref="A129:B129"/>
    <mergeCell ref="A135:B135"/>
    <mergeCell ref="A211:B211"/>
    <mergeCell ref="A231:B231"/>
    <mergeCell ref="A361:B361"/>
    <mergeCell ref="A280:B280"/>
    <mergeCell ref="A336:P336"/>
    <mergeCell ref="C280:M280"/>
    <mergeCell ref="A362:P362"/>
    <mergeCell ref="A350:P350"/>
    <mergeCell ref="A351:B351"/>
    <mergeCell ref="A237:P237"/>
    <mergeCell ref="A147:P147"/>
    <mergeCell ref="A154:B154"/>
    <mergeCell ref="A262:P262"/>
    <mergeCell ref="A268:P268"/>
    <mergeCell ref="A263:P263"/>
    <mergeCell ref="A264:P264"/>
    <mergeCell ref="A159:P159"/>
    <mergeCell ref="A216:P216"/>
    <mergeCell ref="A283:B283"/>
    <mergeCell ref="A367:P367"/>
    <mergeCell ref="A383:P383"/>
    <mergeCell ref="A254:P254"/>
    <mergeCell ref="N280:P280"/>
    <mergeCell ref="A270:P270"/>
    <mergeCell ref="A271:P271"/>
    <mergeCell ref="A238:B238"/>
    <mergeCell ref="A246:B246"/>
    <mergeCell ref="A255:B255"/>
    <mergeCell ref="A269:B269"/>
    <mergeCell ref="A260:P260"/>
    <mergeCell ref="A245:P245"/>
    <mergeCell ref="C283:M283"/>
    <mergeCell ref="N283:P283"/>
    <mergeCell ref="A387:P387"/>
    <mergeCell ref="A661:P661"/>
    <mergeCell ref="A642:P642"/>
    <mergeCell ref="A643:P643"/>
    <mergeCell ref="A644:P644"/>
    <mergeCell ref="A648:P648"/>
    <mergeCell ref="A628:P628"/>
    <mergeCell ref="B652:P652"/>
    <mergeCell ref="A638:P638"/>
    <mergeCell ref="A632:P632"/>
    <mergeCell ref="B651:P651"/>
    <mergeCell ref="A653:P653"/>
    <mergeCell ref="A657:P657"/>
    <mergeCell ref="A399:P399"/>
    <mergeCell ref="A415:E415"/>
    <mergeCell ref="A425:P425"/>
    <mergeCell ref="A430:P430"/>
    <mergeCell ref="A445:P445"/>
    <mergeCell ref="A495:P495"/>
    <mergeCell ref="A478:P478"/>
    <mergeCell ref="A498:P498"/>
    <mergeCell ref="A459:P459"/>
    <mergeCell ref="A598:P598"/>
    <mergeCell ref="A606:P606"/>
    <mergeCell ref="A607:P607"/>
    <mergeCell ref="A621:P621"/>
    <mergeCell ref="A603:P603"/>
    <mergeCell ref="A627:P627"/>
    <mergeCell ref="A610:P610"/>
    <mergeCell ref="A360:P360"/>
    <mergeCell ref="A595:P595"/>
    <mergeCell ref="A616:P616"/>
    <mergeCell ref="A602:P602"/>
    <mergeCell ref="A599:P599"/>
    <mergeCell ref="A523:P523"/>
    <mergeCell ref="A507:P507"/>
    <mergeCell ref="A518:P518"/>
    <mergeCell ref="A465:P465"/>
    <mergeCell ref="A469:P469"/>
    <mergeCell ref="A423:P423"/>
    <mergeCell ref="A552:P552"/>
    <mergeCell ref="A586:P586"/>
    <mergeCell ref="A590:P590"/>
    <mergeCell ref="A594:P594"/>
    <mergeCell ref="A537:P537"/>
    <mergeCell ref="A538:P538"/>
    <mergeCell ref="A582:P582"/>
    <mergeCell ref="A530:P530"/>
    <mergeCell ref="HQ20:IF20"/>
    <mergeCell ref="IG20:IV20"/>
    <mergeCell ref="A21:P21"/>
    <mergeCell ref="A36:P36"/>
    <mergeCell ref="A37:B37"/>
    <mergeCell ref="DI20:DX20"/>
    <mergeCell ref="DY20:EN20"/>
    <mergeCell ref="EO20:FD20"/>
    <mergeCell ref="FE20:FT20"/>
    <mergeCell ref="FU20:GJ20"/>
    <mergeCell ref="GK20:GZ20"/>
    <mergeCell ref="Q20:AF20"/>
    <mergeCell ref="AG20:AV20"/>
    <mergeCell ref="AW20:BL20"/>
    <mergeCell ref="BM20:CB20"/>
    <mergeCell ref="CC20:CR20"/>
    <mergeCell ref="CS20:DH20"/>
    <mergeCell ref="HA20:HP20"/>
    <mergeCell ref="A47:P47"/>
    <mergeCell ref="A48:P48"/>
    <mergeCell ref="A49:P49"/>
    <mergeCell ref="A55:P55"/>
    <mergeCell ref="A27:P27"/>
    <mergeCell ref="A28:P28"/>
    <mergeCell ref="A29:P29"/>
    <mergeCell ref="A30:P30"/>
    <mergeCell ref="A31:P31"/>
    <mergeCell ref="A32:P32"/>
    <mergeCell ref="A46:B46"/>
    <mergeCell ref="A54:B54"/>
    <mergeCell ref="A56:P56"/>
    <mergeCell ref="A60:P60"/>
    <mergeCell ref="A61:P61"/>
    <mergeCell ref="E72:G72"/>
    <mergeCell ref="A74:P74"/>
    <mergeCell ref="A96:P96"/>
    <mergeCell ref="A92:P92"/>
    <mergeCell ref="A57:P57"/>
    <mergeCell ref="A58:P58"/>
    <mergeCell ref="A59:P59"/>
    <mergeCell ref="A75:B75"/>
    <mergeCell ref="A10:P10"/>
    <mergeCell ref="A11:B11"/>
    <mergeCell ref="A12:P12"/>
    <mergeCell ref="A13:P13"/>
    <mergeCell ref="A14:P14"/>
    <mergeCell ref="A16:P16"/>
    <mergeCell ref="A20:P20"/>
    <mergeCell ref="A41:P41"/>
    <mergeCell ref="A45:P45"/>
    <mergeCell ref="A40:P40"/>
    <mergeCell ref="A25:P25"/>
    <mergeCell ref="A26:B26"/>
    <mergeCell ref="A531:P531"/>
    <mergeCell ref="A532:P532"/>
    <mergeCell ref="A303:P303"/>
    <mergeCell ref="A391:P391"/>
    <mergeCell ref="A366:P366"/>
    <mergeCell ref="A342:P342"/>
    <mergeCell ref="A514:P514"/>
    <mergeCell ref="A475:P475"/>
    <mergeCell ref="A481:P481"/>
    <mergeCell ref="A339:P339"/>
    <mergeCell ref="A340:P340"/>
    <mergeCell ref="A341:P341"/>
    <mergeCell ref="A353:P353"/>
    <mergeCell ref="A516:P516"/>
    <mergeCell ref="A526:P526"/>
    <mergeCell ref="A529:P529"/>
    <mergeCell ref="A352:P352"/>
    <mergeCell ref="A354:P354"/>
    <mergeCell ref="A374:B374"/>
    <mergeCell ref="A419:E419"/>
    <mergeCell ref="A306:P306"/>
    <mergeCell ref="A311:P311"/>
    <mergeCell ref="A312:C312"/>
    <mergeCell ref="A318:P318"/>
    <mergeCell ref="A574:P574"/>
    <mergeCell ref="A578:P578"/>
    <mergeCell ref="A194:P194"/>
    <mergeCell ref="A206:P206"/>
    <mergeCell ref="A134:P134"/>
    <mergeCell ref="A169:P169"/>
    <mergeCell ref="N281:P281"/>
    <mergeCell ref="A282:B282"/>
    <mergeCell ref="A248:P248"/>
    <mergeCell ref="A258:P258"/>
    <mergeCell ref="A279:B279"/>
    <mergeCell ref="C279:M279"/>
    <mergeCell ref="N279:P279"/>
    <mergeCell ref="A277:P277"/>
    <mergeCell ref="A259:P259"/>
    <mergeCell ref="C282:M282"/>
    <mergeCell ref="N282:P282"/>
    <mergeCell ref="A281:B281"/>
    <mergeCell ref="C281:M281"/>
    <mergeCell ref="A141:P141"/>
    <mergeCell ref="A321:P321"/>
    <mergeCell ref="A322:C322"/>
    <mergeCell ref="A338:B338"/>
    <mergeCell ref="A343:P343"/>
  </mergeCells>
  <phoneticPr fontId="56" type="noConversion"/>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dimension ref="A1:J10"/>
  <sheetViews>
    <sheetView showGridLines="0" workbookViewId="0"/>
  </sheetViews>
  <sheetFormatPr baseColWidth="10" defaultColWidth="8.83203125" defaultRowHeight="12" x14ac:dyDescent="0"/>
  <cols>
    <col min="1" max="1" width="8" style="296" customWidth="1"/>
    <col min="2" max="2" width="21" style="296" customWidth="1"/>
    <col min="3" max="3" width="8" style="296" customWidth="1"/>
    <col min="4" max="4" width="21" style="296" customWidth="1"/>
    <col min="5" max="5" width="8" style="296" customWidth="1"/>
    <col min="6" max="6" width="21" style="296" customWidth="1"/>
    <col min="7" max="7" width="8" style="296" customWidth="1"/>
    <col min="8" max="8" width="21" style="296" customWidth="1"/>
    <col min="9" max="9" width="8" style="296" customWidth="1"/>
    <col min="10" max="10" width="21" style="296" customWidth="1"/>
    <col min="11" max="16384" width="8.83203125" style="296"/>
  </cols>
  <sheetData>
    <row r="1" spans="1:10" ht="13.5" customHeight="1">
      <c r="A1" s="295" t="s">
        <v>738</v>
      </c>
    </row>
    <row r="2" spans="1:10" ht="13.5" customHeight="1" thickBot="1">
      <c r="A2" s="99"/>
    </row>
    <row r="3" spans="1:10" ht="27" customHeight="1" thickBot="1">
      <c r="A3" s="242" t="s">
        <v>1026</v>
      </c>
      <c r="B3" s="235" t="s">
        <v>737</v>
      </c>
      <c r="C3" s="235" t="s">
        <v>1026</v>
      </c>
      <c r="D3" s="235" t="s">
        <v>737</v>
      </c>
      <c r="E3" s="235" t="s">
        <v>1026</v>
      </c>
      <c r="F3" s="235" t="s">
        <v>737</v>
      </c>
      <c r="G3" s="235" t="s">
        <v>1026</v>
      </c>
      <c r="H3" s="235" t="s">
        <v>737</v>
      </c>
      <c r="I3" s="244" t="s">
        <v>1026</v>
      </c>
      <c r="J3" s="239" t="s">
        <v>737</v>
      </c>
    </row>
    <row r="4" spans="1:10">
      <c r="A4" s="297">
        <v>1988</v>
      </c>
      <c r="B4" s="298"/>
      <c r="C4" s="299">
        <v>1995</v>
      </c>
      <c r="D4" s="298"/>
      <c r="E4" s="299">
        <v>2002</v>
      </c>
      <c r="F4" s="298"/>
      <c r="G4" s="299">
        <v>2009</v>
      </c>
      <c r="H4" s="298"/>
      <c r="I4" s="300">
        <v>2016</v>
      </c>
      <c r="J4" s="301"/>
    </row>
    <row r="5" spans="1:10">
      <c r="A5" s="302">
        <v>1989</v>
      </c>
      <c r="B5" s="303"/>
      <c r="C5" s="304">
        <v>1996</v>
      </c>
      <c r="D5" s="303"/>
      <c r="E5" s="304">
        <v>2003</v>
      </c>
      <c r="F5" s="303"/>
      <c r="G5" s="304">
        <v>2010</v>
      </c>
      <c r="H5" s="303"/>
      <c r="I5" s="304">
        <v>2017</v>
      </c>
      <c r="J5" s="305"/>
    </row>
    <row r="6" spans="1:10">
      <c r="A6" s="302">
        <v>1990</v>
      </c>
      <c r="B6" s="303"/>
      <c r="C6" s="304">
        <v>1997</v>
      </c>
      <c r="D6" s="303"/>
      <c r="E6" s="304">
        <v>2004</v>
      </c>
      <c r="F6" s="303"/>
      <c r="G6" s="304">
        <v>2011</v>
      </c>
      <c r="H6" s="303"/>
      <c r="I6" s="304">
        <v>2018</v>
      </c>
      <c r="J6" s="305"/>
    </row>
    <row r="7" spans="1:10">
      <c r="A7" s="302">
        <v>1991</v>
      </c>
      <c r="B7" s="303"/>
      <c r="C7" s="304">
        <v>1998</v>
      </c>
      <c r="D7" s="303"/>
      <c r="E7" s="304">
        <v>2005</v>
      </c>
      <c r="F7" s="303"/>
      <c r="G7" s="304">
        <v>2012</v>
      </c>
      <c r="H7" s="303"/>
      <c r="I7" s="304"/>
      <c r="J7" s="305"/>
    </row>
    <row r="8" spans="1:10">
      <c r="A8" s="302">
        <v>1992</v>
      </c>
      <c r="B8" s="303"/>
      <c r="C8" s="304">
        <v>1999</v>
      </c>
      <c r="D8" s="303"/>
      <c r="E8" s="304">
        <v>2006</v>
      </c>
      <c r="F8" s="303"/>
      <c r="G8" s="304">
        <v>2013</v>
      </c>
      <c r="H8" s="303"/>
      <c r="I8" s="304"/>
      <c r="J8" s="305"/>
    </row>
    <row r="9" spans="1:10">
      <c r="A9" s="302">
        <v>1993</v>
      </c>
      <c r="B9" s="303"/>
      <c r="C9" s="304">
        <v>2000</v>
      </c>
      <c r="D9" s="303"/>
      <c r="E9" s="304">
        <v>2007</v>
      </c>
      <c r="F9" s="303"/>
      <c r="G9" s="304">
        <v>2014</v>
      </c>
      <c r="H9" s="303"/>
      <c r="I9" s="304"/>
      <c r="J9" s="305"/>
    </row>
    <row r="10" spans="1:10" ht="13" thickBot="1">
      <c r="A10" s="306">
        <v>1994</v>
      </c>
      <c r="B10" s="307"/>
      <c r="C10" s="308">
        <v>2001</v>
      </c>
      <c r="D10" s="307"/>
      <c r="E10" s="308">
        <v>2008</v>
      </c>
      <c r="F10" s="307"/>
      <c r="G10" s="308">
        <v>2015</v>
      </c>
      <c r="H10" s="307"/>
      <c r="I10" s="309"/>
      <c r="J10" s="310"/>
    </row>
  </sheetData>
  <sheetProtection sheet="1" objects="1" scenarios="1" formatColumns="0" formatRows="0"/>
  <customSheetViews>
    <customSheetView guid="{5FBC50CB-3E08-4B56-AFD1-12B9F91E8308}" showGridLines="0">
      <pageSetup orientation="portrait"/>
    </customSheetView>
    <customSheetView guid="{C754446C-5585-4458-A42A-F2417FB7555A}">
      <pageSetup orientation="portrait"/>
    </customSheetView>
    <customSheetView guid="{90CDF4A5-69E1-409D-BE6A-F24A1874C0D7}">
      <pageSetup orientation="portrait"/>
    </customSheetView>
    <customSheetView guid="{46A1E5AE-FDE6-413A-A40F-F7880A0D792D}" showGridLines="0">
      <pageSetup orientation="portrait"/>
    </customSheetView>
  </customSheetViews>
  <phoneticPr fontId="56" type="noConversion"/>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I121"/>
  <sheetViews>
    <sheetView showGridLines="0" workbookViewId="0"/>
  </sheetViews>
  <sheetFormatPr baseColWidth="10" defaultColWidth="8.83203125" defaultRowHeight="12" x14ac:dyDescent="0"/>
  <cols>
    <col min="1" max="1" width="28" style="270" customWidth="1"/>
    <col min="2" max="7" width="16.5" style="270" customWidth="1"/>
    <col min="8" max="16384" width="8.83203125" style="270"/>
  </cols>
  <sheetData>
    <row r="1" spans="1:7" ht="13.5" customHeight="1">
      <c r="A1" s="311" t="str">
        <f xml:space="preserve"> IF(ISBLANK(General!$B$13), "", General!$B$13)</f>
        <v>Select your country…</v>
      </c>
      <c r="B1" s="312"/>
      <c r="C1" s="312"/>
    </row>
    <row r="2" spans="1:7" ht="13.5" customHeight="1">
      <c r="A2" s="295" t="s">
        <v>1278</v>
      </c>
    </row>
    <row r="3" spans="1:7" ht="13.5" customHeight="1" thickBot="1"/>
    <row r="4" spans="1:7" ht="27" customHeight="1">
      <c r="A4" s="1068" t="s">
        <v>1465</v>
      </c>
      <c r="B4" s="1069"/>
      <c r="C4" s="1069"/>
      <c r="D4" s="1069"/>
      <c r="E4" s="1069"/>
      <c r="F4" s="1069"/>
      <c r="G4" s="1070"/>
    </row>
    <row r="5" spans="1:7" ht="27" customHeight="1" thickBot="1">
      <c r="A5" s="1071" t="s">
        <v>1466</v>
      </c>
      <c r="B5" s="1072"/>
      <c r="C5" s="1072"/>
      <c r="D5" s="1072"/>
      <c r="E5" s="1072"/>
      <c r="F5" s="1072"/>
      <c r="G5" s="1073"/>
    </row>
    <row r="6" spans="1:7" ht="13.5" customHeight="1"/>
    <row r="7" spans="1:7" ht="13.5" customHeight="1" thickBot="1">
      <c r="A7" s="113" t="s">
        <v>1024</v>
      </c>
    </row>
    <row r="8" spans="1:7" ht="27" customHeight="1" thickBot="1">
      <c r="A8" s="627" t="s">
        <v>1025</v>
      </c>
      <c r="B8" s="625" t="s">
        <v>1026</v>
      </c>
      <c r="C8" s="626" t="s">
        <v>1027</v>
      </c>
      <c r="D8" s="277"/>
    </row>
    <row r="9" spans="1:7" ht="27" hidden="1" customHeight="1">
      <c r="A9" s="628"/>
      <c r="B9" s="629"/>
      <c r="C9" s="100" t="s">
        <v>1434</v>
      </c>
      <c r="D9" s="277"/>
    </row>
    <row r="10" spans="1:7" ht="13.5" customHeight="1">
      <c r="A10" s="1086" t="s">
        <v>1028</v>
      </c>
      <c r="B10" s="313">
        <v>2020</v>
      </c>
      <c r="C10" s="314"/>
      <c r="G10" s="315"/>
    </row>
    <row r="11" spans="1:7" ht="13.5" customHeight="1">
      <c r="A11" s="1081"/>
      <c r="B11" s="316">
        <v>2015</v>
      </c>
      <c r="C11" s="195" t="e">
        <f ca="1">'Pre-filling'!E63</f>
        <v>#NAME?</v>
      </c>
      <c r="G11" s="315"/>
    </row>
    <row r="12" spans="1:7" ht="13.5" customHeight="1">
      <c r="A12" s="1081"/>
      <c r="B12" s="317">
        <v>2010</v>
      </c>
      <c r="C12" s="195" t="e">
        <f ca="1">'Pre-filling'!E64</f>
        <v>#NAME?</v>
      </c>
      <c r="G12" s="315"/>
    </row>
    <row r="13" spans="1:7" ht="13.5" customHeight="1">
      <c r="A13" s="1081"/>
      <c r="B13" s="317">
        <v>2005</v>
      </c>
      <c r="C13" s="195" t="e">
        <f ca="1">'Pre-filling'!E65</f>
        <v>#NAME?</v>
      </c>
      <c r="G13" s="315"/>
    </row>
    <row r="14" spans="1:7" ht="13.5" customHeight="1">
      <c r="A14" s="1081"/>
      <c r="B14" s="317">
        <v>2000</v>
      </c>
      <c r="C14" s="195" t="e">
        <f ca="1">'Pre-filling'!E66</f>
        <v>#NAME?</v>
      </c>
      <c r="G14" s="315"/>
    </row>
    <row r="15" spans="1:7" ht="13.5" customHeight="1">
      <c r="A15" s="1082"/>
      <c r="B15" s="317">
        <v>1990</v>
      </c>
      <c r="C15" s="195" t="e">
        <f ca="1">'Pre-filling'!E67</f>
        <v>#NAME?</v>
      </c>
      <c r="G15" s="315"/>
    </row>
    <row r="16" spans="1:7" ht="13.5" customHeight="1">
      <c r="A16" s="1080" t="s">
        <v>1029</v>
      </c>
      <c r="B16" s="318">
        <v>2020</v>
      </c>
      <c r="C16" s="319"/>
      <c r="G16" s="315"/>
    </row>
    <row r="17" spans="1:7" ht="13.5" customHeight="1">
      <c r="A17" s="1081"/>
      <c r="B17" s="320">
        <v>2015</v>
      </c>
      <c r="C17" s="319" t="e">
        <f ca="1">'Pre-filling'!E69</f>
        <v>#NAME?</v>
      </c>
      <c r="G17" s="315"/>
    </row>
    <row r="18" spans="1:7" ht="13.5" customHeight="1">
      <c r="A18" s="1081"/>
      <c r="B18" s="320">
        <v>2010</v>
      </c>
      <c r="C18" s="319" t="e">
        <f ca="1">'Pre-filling'!E70</f>
        <v>#NAME?</v>
      </c>
      <c r="G18" s="315"/>
    </row>
    <row r="19" spans="1:7" ht="13.5" customHeight="1">
      <c r="A19" s="1081"/>
      <c r="B19" s="320">
        <v>2005</v>
      </c>
      <c r="C19" s="319" t="e">
        <f ca="1">'Pre-filling'!E71</f>
        <v>#NAME?</v>
      </c>
      <c r="G19" s="315"/>
    </row>
    <row r="20" spans="1:7" ht="13.5" customHeight="1">
      <c r="A20" s="1081"/>
      <c r="B20" s="320">
        <v>2000</v>
      </c>
      <c r="C20" s="319" t="e">
        <f ca="1">'Pre-filling'!E72</f>
        <v>#NAME?</v>
      </c>
      <c r="G20" s="315"/>
    </row>
    <row r="21" spans="1:7" ht="13.5" customHeight="1">
      <c r="A21" s="1082"/>
      <c r="B21" s="320">
        <v>1990</v>
      </c>
      <c r="C21" s="319" t="e">
        <f ca="1">'Pre-filling'!E73</f>
        <v>#NAME?</v>
      </c>
      <c r="G21" s="315"/>
    </row>
    <row r="22" spans="1:7" ht="13.5" customHeight="1">
      <c r="A22" s="1080" t="s">
        <v>1030</v>
      </c>
      <c r="B22" s="318">
        <v>2020</v>
      </c>
      <c r="C22" s="195"/>
    </row>
    <row r="23" spans="1:7" ht="13.5" customHeight="1">
      <c r="A23" s="1081"/>
      <c r="B23" s="320">
        <v>2015</v>
      </c>
      <c r="C23" s="195" t="e">
        <f ca="1">'Pre-filling'!E75</f>
        <v>#NAME?</v>
      </c>
    </row>
    <row r="24" spans="1:7" ht="13.5" customHeight="1">
      <c r="A24" s="1081"/>
      <c r="B24" s="320">
        <v>2010</v>
      </c>
      <c r="C24" s="195" t="e">
        <f ca="1">'Pre-filling'!E76</f>
        <v>#NAME?</v>
      </c>
    </row>
    <row r="25" spans="1:7" ht="13.5" customHeight="1">
      <c r="A25" s="1081"/>
      <c r="B25" s="320">
        <v>2005</v>
      </c>
      <c r="C25" s="195" t="e">
        <f ca="1">'Pre-filling'!E77</f>
        <v>#NAME?</v>
      </c>
    </row>
    <row r="26" spans="1:7" ht="13.5" customHeight="1">
      <c r="A26" s="1081"/>
      <c r="B26" s="320">
        <v>2000</v>
      </c>
      <c r="C26" s="195" t="e">
        <f ca="1">'Pre-filling'!E78</f>
        <v>#NAME?</v>
      </c>
    </row>
    <row r="27" spans="1:7" ht="13.5" customHeight="1">
      <c r="A27" s="1082"/>
      <c r="B27" s="320">
        <v>1990</v>
      </c>
      <c r="C27" s="195" t="e">
        <f ca="1">'Pre-filling'!E79</f>
        <v>#NAME?</v>
      </c>
    </row>
    <row r="28" spans="1:7" ht="13.5" customHeight="1">
      <c r="A28" s="1083" t="s">
        <v>1031</v>
      </c>
      <c r="B28" s="318">
        <v>2020</v>
      </c>
      <c r="C28" s="195"/>
    </row>
    <row r="29" spans="1:7" ht="13.5" customHeight="1">
      <c r="A29" s="1083"/>
      <c r="B29" s="320">
        <v>2015</v>
      </c>
      <c r="C29" s="195" t="e">
        <f ca="1">'Pre-filling'!E81</f>
        <v>#NAME?</v>
      </c>
    </row>
    <row r="30" spans="1:7" ht="13.5" customHeight="1">
      <c r="A30" s="1083"/>
      <c r="B30" s="320">
        <v>2010</v>
      </c>
      <c r="C30" s="195" t="e">
        <f ca="1">'Pre-filling'!E82</f>
        <v>#NAME?</v>
      </c>
    </row>
    <row r="31" spans="1:7" ht="13.5" customHeight="1">
      <c r="A31" s="1083"/>
      <c r="B31" s="320">
        <v>2005</v>
      </c>
      <c r="C31" s="195" t="e">
        <f ca="1">'Pre-filling'!E83</f>
        <v>#NAME?</v>
      </c>
    </row>
    <row r="32" spans="1:7" ht="13.5" customHeight="1">
      <c r="A32" s="1083"/>
      <c r="B32" s="320">
        <v>2000</v>
      </c>
      <c r="C32" s="195" t="e">
        <f ca="1">'Pre-filling'!E84</f>
        <v>#NAME?</v>
      </c>
    </row>
    <row r="33" spans="1:8" ht="13.5" customHeight="1">
      <c r="A33" s="1083"/>
      <c r="B33" s="320">
        <v>1990</v>
      </c>
      <c r="C33" s="195" t="e">
        <f ca="1">'Pre-filling'!E85</f>
        <v>#NAME?</v>
      </c>
    </row>
    <row r="34" spans="1:8" ht="13.5" customHeight="1">
      <c r="A34" s="1083" t="s">
        <v>1043</v>
      </c>
      <c r="B34" s="318">
        <v>2020</v>
      </c>
      <c r="C34" s="195"/>
      <c r="D34" s="277"/>
    </row>
    <row r="35" spans="1:8" ht="13.5" customHeight="1">
      <c r="A35" s="1083"/>
      <c r="B35" s="320">
        <v>2015</v>
      </c>
      <c r="C35" s="195" t="e">
        <f ca="1">'Pre-filling'!E87</f>
        <v>#NAME?</v>
      </c>
      <c r="D35" s="277"/>
    </row>
    <row r="36" spans="1:8" ht="13.5" customHeight="1">
      <c r="A36" s="1083"/>
      <c r="B36" s="320">
        <v>2010</v>
      </c>
      <c r="C36" s="195" t="e">
        <f ca="1">'Pre-filling'!E88</f>
        <v>#NAME?</v>
      </c>
      <c r="D36" s="277"/>
    </row>
    <row r="37" spans="1:8" ht="13.5" customHeight="1">
      <c r="A37" s="1083"/>
      <c r="B37" s="320">
        <v>2005</v>
      </c>
      <c r="C37" s="195" t="e">
        <f ca="1">'Pre-filling'!E89</f>
        <v>#NAME?</v>
      </c>
      <c r="D37" s="277"/>
    </row>
    <row r="38" spans="1:8" ht="13.5" customHeight="1">
      <c r="A38" s="1083"/>
      <c r="B38" s="320">
        <v>2000</v>
      </c>
      <c r="C38" s="195" t="e">
        <f ca="1">'Pre-filling'!E90</f>
        <v>#NAME?</v>
      </c>
      <c r="D38" s="277"/>
    </row>
    <row r="39" spans="1:8" ht="13.5" customHeight="1">
      <c r="A39" s="1083"/>
      <c r="B39" s="320">
        <v>1990</v>
      </c>
      <c r="C39" s="195" t="e">
        <f ca="1">'Pre-filling'!E91</f>
        <v>#NAME?</v>
      </c>
      <c r="D39" s="277"/>
    </row>
    <row r="40" spans="1:8" ht="13.5" customHeight="1">
      <c r="A40" s="1083" t="s">
        <v>1435</v>
      </c>
      <c r="B40" s="318">
        <v>2020</v>
      </c>
      <c r="C40" s="195"/>
      <c r="D40" s="315"/>
    </row>
    <row r="41" spans="1:8" ht="13.5" customHeight="1">
      <c r="A41" s="1083"/>
      <c r="B41" s="320">
        <v>2015</v>
      </c>
      <c r="C41" s="195" t="e">
        <f ca="1">'Pre-filling'!E93</f>
        <v>#NAME?</v>
      </c>
      <c r="D41" s="315"/>
    </row>
    <row r="42" spans="1:8" ht="13.5" customHeight="1">
      <c r="A42" s="1083"/>
      <c r="B42" s="320">
        <v>2010</v>
      </c>
      <c r="C42" s="195" t="e">
        <f ca="1">'Pre-filling'!E94</f>
        <v>#NAME?</v>
      </c>
      <c r="D42" s="277"/>
    </row>
    <row r="43" spans="1:8" ht="13.5" customHeight="1">
      <c r="A43" s="1083"/>
      <c r="B43" s="320">
        <v>2005</v>
      </c>
      <c r="C43" s="195" t="e">
        <f ca="1">'Pre-filling'!E95</f>
        <v>#NAME?</v>
      </c>
      <c r="D43" s="277"/>
    </row>
    <row r="44" spans="1:8" ht="13.5" customHeight="1">
      <c r="A44" s="1083"/>
      <c r="B44" s="320">
        <v>2000</v>
      </c>
      <c r="C44" s="195" t="e">
        <f ca="1">'Pre-filling'!E96</f>
        <v>#NAME?</v>
      </c>
      <c r="D44" s="277"/>
    </row>
    <row r="45" spans="1:8" ht="13.5" customHeight="1" thickBot="1">
      <c r="A45" s="1071"/>
      <c r="B45" s="321">
        <v>1990</v>
      </c>
      <c r="C45" s="197" t="e">
        <f ca="1">'Pre-filling'!E97</f>
        <v>#NAME?</v>
      </c>
      <c r="D45" s="277"/>
    </row>
    <row r="46" spans="1:8" ht="13.5" customHeight="1"/>
    <row r="47" spans="1:8" ht="13.5" customHeight="1" thickBot="1">
      <c r="A47" s="113" t="s">
        <v>1277</v>
      </c>
    </row>
    <row r="48" spans="1:8" ht="13.5" customHeight="1">
      <c r="A48" s="1084" t="s">
        <v>1025</v>
      </c>
      <c r="B48" s="1093" t="s">
        <v>1042</v>
      </c>
      <c r="C48" s="1094"/>
      <c r="D48" s="1094"/>
      <c r="E48" s="1094"/>
      <c r="F48" s="1094"/>
      <c r="G48" s="1095"/>
      <c r="H48" s="101"/>
    </row>
    <row r="49" spans="1:8" ht="13.5" customHeight="1" thickBot="1">
      <c r="A49" s="1085"/>
      <c r="B49" s="236">
        <v>1990</v>
      </c>
      <c r="C49" s="236">
        <v>2000</v>
      </c>
      <c r="D49" s="236">
        <v>2005</v>
      </c>
      <c r="E49" s="236">
        <v>2010</v>
      </c>
      <c r="F49" s="614">
        <v>2015</v>
      </c>
      <c r="G49" s="238">
        <v>2020</v>
      </c>
      <c r="H49" s="589"/>
    </row>
    <row r="50" spans="1:8" ht="13.5" hidden="1" customHeight="1" thickBot="1">
      <c r="A50" s="261"/>
      <c r="B50" s="632" t="s">
        <v>1434</v>
      </c>
      <c r="C50" s="262" t="s">
        <v>1434</v>
      </c>
      <c r="D50" s="262" t="s">
        <v>1434</v>
      </c>
      <c r="E50" s="262" t="s">
        <v>1434</v>
      </c>
      <c r="F50" s="119" t="s">
        <v>1434</v>
      </c>
      <c r="G50" s="100" t="s">
        <v>1434</v>
      </c>
    </row>
    <row r="51" spans="1:8" ht="13.5" customHeight="1">
      <c r="A51" s="323" t="s">
        <v>1045</v>
      </c>
      <c r="B51" s="324" t="e">
        <f ca="1">'Pre-filling'!AH63</f>
        <v>#NAME?</v>
      </c>
      <c r="C51" s="324" t="e">
        <f ca="1">'Pre-filling'!AI63</f>
        <v>#NAME?</v>
      </c>
      <c r="D51" s="324" t="e">
        <f ca="1">'Pre-filling'!AJ63</f>
        <v>#NAME?</v>
      </c>
      <c r="E51" s="324" t="e">
        <f ca="1">'Pre-filling'!AK63</f>
        <v>#NAME?</v>
      </c>
      <c r="F51" s="617"/>
      <c r="G51" s="325"/>
      <c r="H51" s="326"/>
    </row>
    <row r="52" spans="1:8" ht="13.5" customHeight="1">
      <c r="A52" s="327" t="s">
        <v>1046</v>
      </c>
      <c r="B52" s="328" t="e">
        <f ca="1">'Pre-filling'!AH64</f>
        <v>#NAME?</v>
      </c>
      <c r="C52" s="328" t="e">
        <f ca="1">'Pre-filling'!AI64</f>
        <v>#NAME?</v>
      </c>
      <c r="D52" s="328" t="e">
        <f ca="1">'Pre-filling'!AJ64</f>
        <v>#NAME?</v>
      </c>
      <c r="E52" s="328" t="e">
        <f ca="1">'Pre-filling'!AK64</f>
        <v>#NAME?</v>
      </c>
      <c r="F52" s="618"/>
      <c r="G52" s="329"/>
      <c r="H52" s="326"/>
    </row>
    <row r="53" spans="1:8" ht="13.5" customHeight="1" thickBot="1">
      <c r="A53" s="330" t="s">
        <v>1047</v>
      </c>
      <c r="B53" s="331" t="e">
        <f ca="1">'Pre-filling'!AH65</f>
        <v>#NAME?</v>
      </c>
      <c r="C53" s="331" t="e">
        <f ca="1">'Pre-filling'!AI65</f>
        <v>#NAME?</v>
      </c>
      <c r="D53" s="331" t="e">
        <f ca="1">'Pre-filling'!AJ65</f>
        <v>#NAME?</v>
      </c>
      <c r="E53" s="331" t="e">
        <f ca="1">'Pre-filling'!AK65</f>
        <v>#NAME?</v>
      </c>
      <c r="F53" s="619"/>
      <c r="G53" s="332"/>
      <c r="H53" s="326"/>
    </row>
    <row r="54" spans="1:8" ht="13.5" customHeight="1">
      <c r="A54" s="333"/>
      <c r="B54" s="334"/>
      <c r="D54" s="277"/>
    </row>
    <row r="55" spans="1:8" ht="13.5" customHeight="1" thickBot="1">
      <c r="A55" s="113" t="s">
        <v>1032</v>
      </c>
    </row>
    <row r="56" spans="1:8" ht="27" customHeight="1" thickBot="1">
      <c r="A56" s="1074" t="s">
        <v>314</v>
      </c>
      <c r="B56" s="1075"/>
      <c r="C56" s="1075"/>
      <c r="D56" s="1075"/>
      <c r="E56" s="1075"/>
      <c r="F56" s="1075"/>
      <c r="G56" s="1076"/>
    </row>
    <row r="57" spans="1:8" ht="13.5" customHeight="1">
      <c r="A57" s="1090" t="s">
        <v>313</v>
      </c>
      <c r="B57" s="1089" t="s">
        <v>1490</v>
      </c>
      <c r="C57" s="1089"/>
      <c r="D57" s="1057"/>
      <c r="E57" s="1057"/>
      <c r="F57" s="1057"/>
      <c r="G57" s="1058"/>
    </row>
    <row r="58" spans="1:8" ht="13.5" customHeight="1">
      <c r="A58" s="1091"/>
      <c r="B58" s="1087" t="s">
        <v>1491</v>
      </c>
      <c r="C58" s="1087"/>
      <c r="D58" s="1044"/>
      <c r="E58" s="1044"/>
      <c r="F58" s="1044"/>
      <c r="G58" s="1045"/>
    </row>
    <row r="59" spans="1:8" ht="54" customHeight="1" thickBot="1">
      <c r="A59" s="1092"/>
      <c r="B59" s="1088" t="s">
        <v>1492</v>
      </c>
      <c r="C59" s="1088"/>
      <c r="D59" s="1049"/>
      <c r="E59" s="1049"/>
      <c r="F59" s="1049"/>
      <c r="G59" s="1050"/>
    </row>
    <row r="60" spans="1:8" ht="13.5" customHeight="1" thickBot="1">
      <c r="A60" s="335"/>
      <c r="B60" s="335"/>
      <c r="C60" s="335"/>
      <c r="D60" s="336"/>
      <c r="E60" s="336"/>
    </row>
    <row r="61" spans="1:8" ht="13.5" customHeight="1">
      <c r="A61" s="1077" t="s">
        <v>1436</v>
      </c>
      <c r="B61" s="1078"/>
      <c r="C61" s="1078"/>
      <c r="D61" s="1078"/>
      <c r="E61" s="1078"/>
      <c r="F61" s="1078"/>
      <c r="G61" s="1079"/>
    </row>
    <row r="62" spans="1:8" ht="27" customHeight="1" thickBot="1">
      <c r="A62" s="1085" t="s">
        <v>1025</v>
      </c>
      <c r="B62" s="1047"/>
      <c r="C62" s="236" t="s">
        <v>1456</v>
      </c>
      <c r="D62" s="1046" t="s">
        <v>1437</v>
      </c>
      <c r="E62" s="1047"/>
      <c r="F62" s="1047"/>
      <c r="G62" s="1048"/>
    </row>
    <row r="63" spans="1:8" ht="13.5" customHeight="1">
      <c r="A63" s="1098" t="s">
        <v>1028</v>
      </c>
      <c r="B63" s="1099"/>
      <c r="C63" s="337"/>
      <c r="D63" s="1057"/>
      <c r="E63" s="1057"/>
      <c r="F63" s="1057"/>
      <c r="G63" s="1058"/>
    </row>
    <row r="64" spans="1:8" ht="13.5" customHeight="1">
      <c r="A64" s="1042" t="s">
        <v>1438</v>
      </c>
      <c r="B64" s="1043"/>
      <c r="C64" s="338"/>
      <c r="D64" s="1044"/>
      <c r="E64" s="1044"/>
      <c r="F64" s="1044"/>
      <c r="G64" s="1045"/>
    </row>
    <row r="65" spans="1:7" ht="13.5" customHeight="1">
      <c r="A65" s="1042" t="s">
        <v>1439</v>
      </c>
      <c r="B65" s="1043"/>
      <c r="C65" s="338"/>
      <c r="D65" s="1044"/>
      <c r="E65" s="1044"/>
      <c r="F65" s="1044"/>
      <c r="G65" s="1045"/>
    </row>
    <row r="66" spans="1:7" ht="13.5" customHeight="1">
      <c r="A66" s="1042" t="s">
        <v>1440</v>
      </c>
      <c r="B66" s="1043"/>
      <c r="C66" s="338"/>
      <c r="D66" s="1044"/>
      <c r="E66" s="1044"/>
      <c r="F66" s="1044"/>
      <c r="G66" s="1045"/>
    </row>
    <row r="67" spans="1:7" ht="13.5" customHeight="1">
      <c r="A67" s="1042" t="s">
        <v>1441</v>
      </c>
      <c r="B67" s="1043"/>
      <c r="C67" s="338"/>
      <c r="D67" s="1044"/>
      <c r="E67" s="1044"/>
      <c r="F67" s="1044"/>
      <c r="G67" s="1045"/>
    </row>
    <row r="68" spans="1:7" s="339" customFormat="1" ht="13.5" customHeight="1">
      <c r="A68" s="1096" t="s">
        <v>1442</v>
      </c>
      <c r="B68" s="1097"/>
      <c r="C68" s="338"/>
      <c r="D68" s="1044"/>
      <c r="E68" s="1044"/>
      <c r="F68" s="1044"/>
      <c r="G68" s="1045"/>
    </row>
    <row r="69" spans="1:7" s="339" customFormat="1" ht="13.5" customHeight="1">
      <c r="A69" s="1051" t="s">
        <v>1540</v>
      </c>
      <c r="B69" s="1052"/>
      <c r="C69" s="338"/>
      <c r="D69" s="1044"/>
      <c r="E69" s="1044"/>
      <c r="F69" s="1044"/>
      <c r="G69" s="1045"/>
    </row>
    <row r="70" spans="1:7" s="339" customFormat="1" ht="13.5" customHeight="1">
      <c r="A70" s="1100" t="s">
        <v>896</v>
      </c>
      <c r="B70" s="1101"/>
      <c r="C70" s="338"/>
      <c r="D70" s="1044"/>
      <c r="E70" s="1044"/>
      <c r="F70" s="1044"/>
      <c r="G70" s="1045"/>
    </row>
    <row r="71" spans="1:7" s="339" customFormat="1" ht="40.5" customHeight="1">
      <c r="A71" s="1100" t="s">
        <v>1767</v>
      </c>
      <c r="B71" s="1101"/>
      <c r="C71" s="338"/>
      <c r="D71" s="1044"/>
      <c r="E71" s="1044"/>
      <c r="F71" s="1044"/>
      <c r="G71" s="1045"/>
    </row>
    <row r="72" spans="1:7" s="339" customFormat="1" ht="40.5" customHeight="1">
      <c r="A72" s="1100" t="s">
        <v>1588</v>
      </c>
      <c r="B72" s="1101"/>
      <c r="C72" s="338"/>
      <c r="D72" s="1044"/>
      <c r="E72" s="1044"/>
      <c r="F72" s="1044"/>
      <c r="G72" s="1045"/>
    </row>
    <row r="73" spans="1:7" s="339" customFormat="1" ht="13.5" customHeight="1">
      <c r="A73" s="1051" t="s">
        <v>1544</v>
      </c>
      <c r="B73" s="1052"/>
      <c r="C73" s="338"/>
      <c r="D73" s="1044"/>
      <c r="E73" s="1044"/>
      <c r="F73" s="1044"/>
      <c r="G73" s="1045"/>
    </row>
    <row r="74" spans="1:7" s="339" customFormat="1" ht="28" customHeight="1">
      <c r="A74" s="1100" t="s">
        <v>1575</v>
      </c>
      <c r="B74" s="1101"/>
      <c r="C74" s="338"/>
      <c r="D74" s="1044"/>
      <c r="E74" s="1044"/>
      <c r="F74" s="1044"/>
      <c r="G74" s="1045"/>
    </row>
    <row r="75" spans="1:7" s="339" customFormat="1" ht="13.5" customHeight="1">
      <c r="A75" s="1100" t="s">
        <v>1576</v>
      </c>
      <c r="B75" s="1101"/>
      <c r="C75" s="338"/>
      <c r="D75" s="1044"/>
      <c r="E75" s="1044"/>
      <c r="F75" s="1044"/>
      <c r="G75" s="1045"/>
    </row>
    <row r="76" spans="1:7" s="339" customFormat="1" ht="27" customHeight="1">
      <c r="A76" s="1100" t="s">
        <v>1541</v>
      </c>
      <c r="B76" s="1101"/>
      <c r="C76" s="338"/>
      <c r="D76" s="1044"/>
      <c r="E76" s="1044"/>
      <c r="F76" s="1044"/>
      <c r="G76" s="1045"/>
    </row>
    <row r="77" spans="1:7" s="339" customFormat="1" ht="13.5" customHeight="1">
      <c r="A77" s="1100" t="s">
        <v>1444</v>
      </c>
      <c r="B77" s="1101"/>
      <c r="C77" s="338"/>
      <c r="D77" s="1044"/>
      <c r="E77" s="1044"/>
      <c r="F77" s="1044"/>
      <c r="G77" s="1045"/>
    </row>
    <row r="78" spans="1:7" s="339" customFormat="1" ht="13.5" customHeight="1">
      <c r="A78" s="1051" t="s">
        <v>1542</v>
      </c>
      <c r="B78" s="1052"/>
      <c r="C78" s="338"/>
      <c r="D78" s="1044"/>
      <c r="E78" s="1044"/>
      <c r="F78" s="1044"/>
      <c r="G78" s="1045"/>
    </row>
    <row r="79" spans="1:7" s="339" customFormat="1" ht="27" customHeight="1">
      <c r="A79" s="1100" t="s">
        <v>1443</v>
      </c>
      <c r="B79" s="1101"/>
      <c r="C79" s="338"/>
      <c r="D79" s="1044"/>
      <c r="E79" s="1044"/>
      <c r="F79" s="1044"/>
      <c r="G79" s="1045"/>
    </row>
    <row r="80" spans="1:7" s="339" customFormat="1" ht="27" customHeight="1">
      <c r="A80" s="1100" t="s">
        <v>1543</v>
      </c>
      <c r="B80" s="1101"/>
      <c r="C80" s="338"/>
      <c r="D80" s="1044"/>
      <c r="E80" s="1044"/>
      <c r="F80" s="1044"/>
      <c r="G80" s="1045"/>
    </row>
    <row r="81" spans="1:7" s="339" customFormat="1" ht="13.5" customHeight="1">
      <c r="A81" s="1100" t="s">
        <v>1445</v>
      </c>
      <c r="B81" s="1101"/>
      <c r="C81" s="338"/>
      <c r="D81" s="1044"/>
      <c r="E81" s="1044"/>
      <c r="F81" s="1044"/>
      <c r="G81" s="1045"/>
    </row>
    <row r="82" spans="1:7" ht="13.5" customHeight="1">
      <c r="A82" s="1053" t="s">
        <v>1030</v>
      </c>
      <c r="B82" s="1054"/>
      <c r="C82" s="338"/>
      <c r="D82" s="1044"/>
      <c r="E82" s="1044"/>
      <c r="F82" s="1044"/>
      <c r="G82" s="1045"/>
    </row>
    <row r="83" spans="1:7" ht="13.5" customHeight="1">
      <c r="A83" s="1042" t="s">
        <v>1446</v>
      </c>
      <c r="B83" s="1043"/>
      <c r="C83" s="338"/>
      <c r="D83" s="1044"/>
      <c r="E83" s="1044"/>
      <c r="F83" s="1044"/>
      <c r="G83" s="1045"/>
    </row>
    <row r="84" spans="1:7" ht="13.5" customHeight="1">
      <c r="A84" s="1042" t="s">
        <v>1447</v>
      </c>
      <c r="B84" s="1043"/>
      <c r="C84" s="338"/>
      <c r="D84" s="1044"/>
      <c r="E84" s="1044"/>
      <c r="F84" s="1044"/>
      <c r="G84" s="1045"/>
    </row>
    <row r="85" spans="1:7" ht="13.5" customHeight="1">
      <c r="A85" s="1042" t="s">
        <v>1448</v>
      </c>
      <c r="B85" s="1043"/>
      <c r="C85" s="338"/>
      <c r="D85" s="1044"/>
      <c r="E85" s="1044"/>
      <c r="F85" s="1044"/>
      <c r="G85" s="1045"/>
    </row>
    <row r="86" spans="1:7" ht="13.5" customHeight="1">
      <c r="A86" s="1053" t="s">
        <v>1449</v>
      </c>
      <c r="B86" s="1054"/>
      <c r="C86" s="340"/>
      <c r="D86" s="1044"/>
      <c r="E86" s="1044"/>
      <c r="F86" s="1044"/>
      <c r="G86" s="1045"/>
    </row>
    <row r="87" spans="1:7" ht="27" customHeight="1">
      <c r="A87" s="1042" t="s">
        <v>1450</v>
      </c>
      <c r="B87" s="1043"/>
      <c r="C87" s="340"/>
      <c r="D87" s="1044"/>
      <c r="E87" s="1044"/>
      <c r="F87" s="1044"/>
      <c r="G87" s="1045"/>
    </row>
    <row r="88" spans="1:7" s="277" customFormat="1" ht="27" customHeight="1">
      <c r="A88" s="1042" t="s">
        <v>1451</v>
      </c>
      <c r="B88" s="1043"/>
      <c r="C88" s="340"/>
      <c r="D88" s="1044"/>
      <c r="E88" s="1044"/>
      <c r="F88" s="1044"/>
      <c r="G88" s="1045"/>
    </row>
    <row r="89" spans="1:7" ht="13.5" customHeight="1">
      <c r="A89" s="1042" t="s">
        <v>1452</v>
      </c>
      <c r="B89" s="1043"/>
      <c r="C89" s="340"/>
      <c r="D89" s="1044"/>
      <c r="E89" s="1044"/>
      <c r="F89" s="1044"/>
      <c r="G89" s="1045"/>
    </row>
    <row r="90" spans="1:7" ht="13.5" customHeight="1">
      <c r="A90" s="1042" t="s">
        <v>1453</v>
      </c>
      <c r="B90" s="1043"/>
      <c r="C90" s="340"/>
      <c r="D90" s="1044"/>
      <c r="E90" s="1044"/>
      <c r="F90" s="1044"/>
      <c r="G90" s="1045"/>
    </row>
    <row r="91" spans="1:7" ht="13.5" customHeight="1">
      <c r="A91" s="1055" t="s">
        <v>1545</v>
      </c>
      <c r="B91" s="1056"/>
      <c r="C91" s="340"/>
      <c r="D91" s="1044"/>
      <c r="E91" s="1044"/>
      <c r="F91" s="1044"/>
      <c r="G91" s="1045"/>
    </row>
    <row r="92" spans="1:7" ht="13.5" customHeight="1">
      <c r="A92" s="1064" t="s">
        <v>1454</v>
      </c>
      <c r="B92" s="1065"/>
      <c r="C92" s="340"/>
      <c r="D92" s="1044"/>
      <c r="E92" s="1044"/>
      <c r="F92" s="1044"/>
      <c r="G92" s="1045"/>
    </row>
    <row r="93" spans="1:7" ht="13.5" customHeight="1" thickBot="1">
      <c r="A93" s="1066" t="s">
        <v>1455</v>
      </c>
      <c r="B93" s="1067"/>
      <c r="C93" s="341"/>
      <c r="D93" s="1049"/>
      <c r="E93" s="1049"/>
      <c r="F93" s="1049"/>
      <c r="G93" s="1050"/>
    </row>
    <row r="94" spans="1:7" ht="13.5" customHeight="1" thickBot="1">
      <c r="A94" s="335"/>
      <c r="B94" s="335"/>
      <c r="C94" s="335"/>
      <c r="D94" s="336"/>
      <c r="E94" s="336"/>
    </row>
    <row r="95" spans="1:7" ht="27" customHeight="1" thickBot="1">
      <c r="A95" s="242" t="s">
        <v>1025</v>
      </c>
      <c r="B95" s="1038" t="s">
        <v>1033</v>
      </c>
      <c r="C95" s="1038"/>
      <c r="D95" s="1038"/>
      <c r="E95" s="1038" t="s">
        <v>1034</v>
      </c>
      <c r="F95" s="1038"/>
      <c r="G95" s="1039"/>
    </row>
    <row r="96" spans="1:7" ht="13.5" customHeight="1">
      <c r="A96" s="342" t="s">
        <v>1035</v>
      </c>
      <c r="B96" s="1057"/>
      <c r="C96" s="1057"/>
      <c r="D96" s="1057"/>
      <c r="E96" s="1057"/>
      <c r="F96" s="1057"/>
      <c r="G96" s="1058"/>
    </row>
    <row r="97" spans="1:9" ht="27" customHeight="1">
      <c r="A97" s="343" t="s">
        <v>1029</v>
      </c>
      <c r="B97" s="1044"/>
      <c r="C97" s="1044"/>
      <c r="D97" s="1044"/>
      <c r="E97" s="1044"/>
      <c r="F97" s="1044"/>
      <c r="G97" s="1045"/>
    </row>
    <row r="98" spans="1:9" ht="40.5" customHeight="1">
      <c r="A98" s="343" t="s">
        <v>1279</v>
      </c>
      <c r="B98" s="344" t="s">
        <v>1282</v>
      </c>
      <c r="C98" s="1062"/>
      <c r="D98" s="1063"/>
      <c r="E98" s="1044"/>
      <c r="F98" s="1044"/>
      <c r="G98" s="1045"/>
    </row>
    <row r="99" spans="1:9" ht="13.5" customHeight="1" thickBot="1">
      <c r="A99" s="345" t="s">
        <v>1280</v>
      </c>
      <c r="B99" s="1049"/>
      <c r="C99" s="1049"/>
      <c r="D99" s="1049"/>
      <c r="E99" s="1049"/>
      <c r="F99" s="1049"/>
      <c r="G99" s="1050"/>
    </row>
    <row r="100" spans="1:9" ht="13.5" customHeight="1"/>
    <row r="101" spans="1:9" s="113" customFormat="1" ht="13.5" customHeight="1" thickBot="1">
      <c r="A101" s="113" t="s">
        <v>1036</v>
      </c>
    </row>
    <row r="102" spans="1:9" s="113" customFormat="1" ht="27" customHeight="1">
      <c r="A102" s="1059" t="s">
        <v>1563</v>
      </c>
      <c r="B102" s="1060"/>
      <c r="C102" s="1060"/>
      <c r="D102" s="1060"/>
      <c r="E102" s="1060"/>
      <c r="F102" s="1060"/>
      <c r="G102" s="1061"/>
      <c r="H102" s="346"/>
      <c r="I102" s="347"/>
    </row>
    <row r="103" spans="1:9" s="113" customFormat="1" ht="54" customHeight="1">
      <c r="A103" s="1029" t="s">
        <v>2048</v>
      </c>
      <c r="B103" s="1030"/>
      <c r="C103" s="1030"/>
      <c r="D103" s="1030"/>
      <c r="E103" s="1030"/>
      <c r="F103" s="1030"/>
      <c r="G103" s="1031"/>
      <c r="H103" s="346"/>
      <c r="I103" s="347"/>
    </row>
    <row r="104" spans="1:9" s="113" customFormat="1" ht="39" customHeight="1">
      <c r="A104" s="1029" t="s">
        <v>1798</v>
      </c>
      <c r="B104" s="1030"/>
      <c r="C104" s="1030"/>
      <c r="D104" s="1030"/>
      <c r="E104" s="1030"/>
      <c r="F104" s="1030"/>
      <c r="G104" s="1031"/>
      <c r="H104" s="346"/>
      <c r="I104" s="347"/>
    </row>
    <row r="105" spans="1:9" s="113" customFormat="1" ht="13.5" customHeight="1">
      <c r="A105" s="1029" t="s">
        <v>1464</v>
      </c>
      <c r="B105" s="1030"/>
      <c r="C105" s="1030"/>
      <c r="D105" s="1030"/>
      <c r="E105" s="1030"/>
      <c r="F105" s="1030"/>
      <c r="G105" s="1031"/>
      <c r="H105" s="346"/>
      <c r="I105" s="347"/>
    </row>
    <row r="106" spans="1:9" s="113" customFormat="1" ht="43.5" customHeight="1">
      <c r="A106" s="1032" t="s">
        <v>266</v>
      </c>
      <c r="B106" s="1033"/>
      <c r="C106" s="1033"/>
      <c r="D106" s="1033"/>
      <c r="E106" s="1033"/>
      <c r="F106" s="1033"/>
      <c r="G106" s="1034"/>
      <c r="H106" s="346"/>
      <c r="I106" s="346"/>
    </row>
    <row r="107" spans="1:9" s="113" customFormat="1" ht="26.25" customHeight="1" thickBot="1">
      <c r="A107" s="1035" t="s">
        <v>818</v>
      </c>
      <c r="B107" s="1036"/>
      <c r="C107" s="1036"/>
      <c r="D107" s="1036"/>
      <c r="E107" s="1036"/>
      <c r="F107" s="1036"/>
      <c r="G107" s="1037"/>
      <c r="H107" s="346"/>
      <c r="I107" s="346"/>
    </row>
    <row r="108" spans="1:9" ht="13.5" customHeight="1"/>
    <row r="109" spans="1:9" ht="13.5" customHeight="1" thickBot="1">
      <c r="A109" s="174" t="s">
        <v>1386</v>
      </c>
    </row>
    <row r="110" spans="1:9" ht="27" customHeight="1" thickBot="1">
      <c r="A110" s="242" t="s">
        <v>1038</v>
      </c>
      <c r="B110" s="235" t="s">
        <v>830</v>
      </c>
      <c r="C110" s="235" t="s">
        <v>1025</v>
      </c>
      <c r="D110" s="235" t="s">
        <v>1039</v>
      </c>
      <c r="E110" s="235" t="s">
        <v>1040</v>
      </c>
      <c r="F110" s="1038" t="s">
        <v>1041</v>
      </c>
      <c r="G110" s="1039"/>
    </row>
    <row r="111" spans="1:9">
      <c r="A111" s="348"/>
      <c r="B111" s="349"/>
      <c r="C111" s="350"/>
      <c r="D111" s="350"/>
      <c r="E111" s="351"/>
      <c r="F111" s="1040"/>
      <c r="G111" s="1041"/>
    </row>
    <row r="112" spans="1:9">
      <c r="A112" s="352"/>
      <c r="B112" s="353"/>
      <c r="C112" s="354"/>
      <c r="D112" s="354"/>
      <c r="E112" s="355"/>
      <c r="F112" s="1025"/>
      <c r="G112" s="1026"/>
    </row>
    <row r="113" spans="1:7">
      <c r="A113" s="352"/>
      <c r="B113" s="353"/>
      <c r="C113" s="354"/>
      <c r="D113" s="354"/>
      <c r="E113" s="355"/>
      <c r="F113" s="1025"/>
      <c r="G113" s="1026"/>
    </row>
    <row r="114" spans="1:7">
      <c r="A114" s="352"/>
      <c r="B114" s="353"/>
      <c r="C114" s="354"/>
      <c r="D114" s="354"/>
      <c r="E114" s="355"/>
      <c r="F114" s="1025"/>
      <c r="G114" s="1026"/>
    </row>
    <row r="115" spans="1:7">
      <c r="A115" s="352"/>
      <c r="B115" s="353"/>
      <c r="C115" s="354"/>
      <c r="D115" s="354"/>
      <c r="E115" s="355"/>
      <c r="F115" s="1025"/>
      <c r="G115" s="1026"/>
    </row>
    <row r="116" spans="1:7">
      <c r="A116" s="352"/>
      <c r="B116" s="353"/>
      <c r="C116" s="354"/>
      <c r="D116" s="354"/>
      <c r="E116" s="355"/>
      <c r="F116" s="1025"/>
      <c r="G116" s="1026"/>
    </row>
    <row r="117" spans="1:7">
      <c r="A117" s="352"/>
      <c r="B117" s="353"/>
      <c r="C117" s="354"/>
      <c r="D117" s="354"/>
      <c r="E117" s="355"/>
      <c r="F117" s="1025"/>
      <c r="G117" s="1026"/>
    </row>
    <row r="118" spans="1:7">
      <c r="A118" s="352"/>
      <c r="B118" s="353"/>
      <c r="C118" s="354"/>
      <c r="D118" s="354"/>
      <c r="E118" s="355"/>
      <c r="F118" s="1025"/>
      <c r="G118" s="1026"/>
    </row>
    <row r="119" spans="1:7">
      <c r="A119" s="352"/>
      <c r="B119" s="353"/>
      <c r="C119" s="354"/>
      <c r="D119" s="354"/>
      <c r="E119" s="355"/>
      <c r="F119" s="1025"/>
      <c r="G119" s="1026"/>
    </row>
    <row r="120" spans="1:7" ht="13" thickBot="1">
      <c r="A120" s="356"/>
      <c r="B120" s="357"/>
      <c r="C120" s="358"/>
      <c r="D120" s="358"/>
      <c r="E120" s="359"/>
      <c r="F120" s="1027"/>
      <c r="G120" s="1028"/>
    </row>
    <row r="121" spans="1:7" ht="13.5" customHeight="1"/>
  </sheetData>
  <sheetProtection sheet="1" objects="1" scenarios="1" formatRows="0"/>
  <dataConsolidate/>
  <customSheetViews>
    <customSheetView guid="{5FBC50CB-3E08-4B56-AFD1-12B9F91E8308}" showGridLines="0" hiddenRows="1" topLeftCell="A20">
      <selection activeCell="E45" sqref="E45"/>
      <pageSetup paperSize="9" orientation="landscape"/>
      <headerFooter alignWithMargins="0"/>
    </customSheetView>
    <customSheetView guid="{C754446C-5585-4458-A42A-F2417FB7555A}" hiddenRows="1">
      <selection activeCell="C11" sqref="C11"/>
      <pageSetup paperSize="9" orientation="landscape"/>
      <headerFooter alignWithMargins="0"/>
    </customSheetView>
    <customSheetView guid="{90CDF4A5-69E1-409D-BE6A-F24A1874C0D7}" hiddenRows="1">
      <selection activeCell="C11" sqref="C11"/>
      <pageSetup paperSize="9" orientation="landscape"/>
      <headerFooter alignWithMargins="0"/>
    </customSheetView>
    <customSheetView guid="{46A1E5AE-FDE6-413A-A40F-F7880A0D792D}" showGridLines="0" hiddenRows="1" topLeftCell="A20">
      <selection activeCell="E45" sqref="E45"/>
      <pageSetup paperSize="9" orientation="landscape"/>
      <headerFooter alignWithMargins="0"/>
    </customSheetView>
  </customSheetViews>
  <mergeCells count="110">
    <mergeCell ref="A68:B68"/>
    <mergeCell ref="D75:G75"/>
    <mergeCell ref="D86:G86"/>
    <mergeCell ref="D87:G87"/>
    <mergeCell ref="A62:B62"/>
    <mergeCell ref="A66:B66"/>
    <mergeCell ref="A84:B84"/>
    <mergeCell ref="A82:B82"/>
    <mergeCell ref="A63:B63"/>
    <mergeCell ref="A67:B67"/>
    <mergeCell ref="A71:B71"/>
    <mergeCell ref="A72:B72"/>
    <mergeCell ref="A78:B78"/>
    <mergeCell ref="A79:B79"/>
    <mergeCell ref="A80:B80"/>
    <mergeCell ref="A81:B81"/>
    <mergeCell ref="A73:B73"/>
    <mergeCell ref="A74:B74"/>
    <mergeCell ref="A75:B75"/>
    <mergeCell ref="A70:B70"/>
    <mergeCell ref="A76:B76"/>
    <mergeCell ref="A77:B77"/>
    <mergeCell ref="D77:G77"/>
    <mergeCell ref="D76:G76"/>
    <mergeCell ref="D66:G66"/>
    <mergeCell ref="D67:G67"/>
    <mergeCell ref="D68:G68"/>
    <mergeCell ref="D69:G69"/>
    <mergeCell ref="D70:G70"/>
    <mergeCell ref="D84:G84"/>
    <mergeCell ref="D71:G71"/>
    <mergeCell ref="D72:G72"/>
    <mergeCell ref="D73:G73"/>
    <mergeCell ref="A4:G4"/>
    <mergeCell ref="A5:G5"/>
    <mergeCell ref="A56:G56"/>
    <mergeCell ref="D57:G57"/>
    <mergeCell ref="D58:G58"/>
    <mergeCell ref="D59:G59"/>
    <mergeCell ref="A61:G61"/>
    <mergeCell ref="A16:A21"/>
    <mergeCell ref="A22:A27"/>
    <mergeCell ref="A28:A33"/>
    <mergeCell ref="A40:A45"/>
    <mergeCell ref="A48:A49"/>
    <mergeCell ref="A10:A15"/>
    <mergeCell ref="B58:C58"/>
    <mergeCell ref="B59:C59"/>
    <mergeCell ref="B57:C57"/>
    <mergeCell ref="A57:A59"/>
    <mergeCell ref="B48:G48"/>
    <mergeCell ref="A34:A39"/>
    <mergeCell ref="A102:G102"/>
    <mergeCell ref="A103:G103"/>
    <mergeCell ref="A104:G104"/>
    <mergeCell ref="C98:D98"/>
    <mergeCell ref="B97:D97"/>
    <mergeCell ref="B96:D96"/>
    <mergeCell ref="B99:D99"/>
    <mergeCell ref="D74:G74"/>
    <mergeCell ref="A83:B83"/>
    <mergeCell ref="A92:B92"/>
    <mergeCell ref="A93:B93"/>
    <mergeCell ref="A90:B90"/>
    <mergeCell ref="A85:B85"/>
    <mergeCell ref="A87:B87"/>
    <mergeCell ref="E95:G95"/>
    <mergeCell ref="E96:G96"/>
    <mergeCell ref="E97:G97"/>
    <mergeCell ref="E98:G98"/>
    <mergeCell ref="E99:G99"/>
    <mergeCell ref="B95:D95"/>
    <mergeCell ref="A64:B64"/>
    <mergeCell ref="D88:G88"/>
    <mergeCell ref="D89:G89"/>
    <mergeCell ref="D81:G81"/>
    <mergeCell ref="D82:G82"/>
    <mergeCell ref="D83:G83"/>
    <mergeCell ref="D62:G62"/>
    <mergeCell ref="D78:G78"/>
    <mergeCell ref="D93:G93"/>
    <mergeCell ref="A69:B69"/>
    <mergeCell ref="A89:B89"/>
    <mergeCell ref="A86:B86"/>
    <mergeCell ref="A88:B88"/>
    <mergeCell ref="A91:B91"/>
    <mergeCell ref="D90:G90"/>
    <mergeCell ref="D91:G91"/>
    <mergeCell ref="D92:G92"/>
    <mergeCell ref="D79:G79"/>
    <mergeCell ref="D80:G80"/>
    <mergeCell ref="D85:G85"/>
    <mergeCell ref="A65:B65"/>
    <mergeCell ref="D63:G63"/>
    <mergeCell ref="D64:G64"/>
    <mergeCell ref="D65:G65"/>
    <mergeCell ref="F117:G117"/>
    <mergeCell ref="F118:G118"/>
    <mergeCell ref="F119:G119"/>
    <mergeCell ref="F120:G120"/>
    <mergeCell ref="A105:G105"/>
    <mergeCell ref="A106:G106"/>
    <mergeCell ref="A107:G107"/>
    <mergeCell ref="F110:G110"/>
    <mergeCell ref="F111:G111"/>
    <mergeCell ref="F112:G112"/>
    <mergeCell ref="F113:G113"/>
    <mergeCell ref="F114:G114"/>
    <mergeCell ref="F115:G115"/>
    <mergeCell ref="F116:G116"/>
  </mergeCells>
  <phoneticPr fontId="56" type="noConversion"/>
  <dataValidations disablePrompts="1" count="2">
    <dataValidation type="list" allowBlank="1" showInputMessage="1" showErrorMessage="1" sqref="B111:B120">
      <formula1>QualityHML</formula1>
    </dataValidation>
    <dataValidation type="list" allowBlank="1" showInputMessage="1" showErrorMessage="1" sqref="E111:E120">
      <formula1>TypeOfInventory</formula1>
    </dataValidation>
  </dataValidations>
  <hyperlinks>
    <hyperlink ref="A10:A15" location="Forest" display="Forest"/>
    <hyperlink ref="A16:A21" location="Forest_available_for_wood_supply" display="… of which available for wood supply"/>
    <hyperlink ref="A22:A27" location="Other_wooded_land" display="Other wooded land"/>
    <hyperlink ref="A34:A39" location="Other_land" display="Other land"/>
    <hyperlink ref="A40:A45" location="Other_land_with_tree_cover" display="… of which with tree cover"/>
    <hyperlink ref="A51" location="Predominantly_coniferous_forest" display="Predominantly coniferous forest"/>
    <hyperlink ref="A52" location="Predominantly_broadleaved_forest" display="Predominantly broadleaved forest"/>
    <hyperlink ref="A53" location="Mixed_forest" display="Mixed forest"/>
    <hyperlink ref="A1" location="Select_your_country" display="Select_your_country"/>
    <hyperlink ref="A5:F5" location="Indicator_1.1" display="Related SoEF definitions: Forest, Other wooded land, Forest available for wood supply, Other land, Forest type, Predominantly coniferous forest, Predominantly broadleaved forest, Mixed forest"/>
    <hyperlink ref="A28:A33" location="Total_forest_and_other_wooded_land" display="Total forest and other wooded land"/>
  </hyperlinks>
  <pageMargins left="0.74803149606299213" right="0.74803149606299213" top="0.98425196850393704" bottom="0.98425196850393704" header="0.51181102362204722" footer="0.51181102362204722"/>
  <pageSetup paperSize="9" orientation="landscape"/>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25" id="{5BB96F1A-30A2-4FC7-BD3B-1CBF3C4B98AA}">
            <xm:f>C11&lt;&gt;'Pre-filling'!E63</xm:f>
            <x14:dxf>
              <font>
                <b val="0"/>
                <i/>
              </font>
            </x14:dxf>
          </x14:cfRule>
          <xm:sqref>C11:C15 C41:C45 C35:C39 C29:C33 C23:C27 C17:C21</xm:sqref>
        </x14:conditionalFormatting>
        <x14:conditionalFormatting xmlns:xm="http://schemas.microsoft.com/office/excel/2006/main">
          <x14:cfRule type="expression" priority="1" id="{26FD164C-05D2-468C-93C8-94D14F519919}">
            <xm:f>B51&lt;&gt;'Pre-filling'!AH63</xm:f>
            <x14:dxf>
              <font>
                <b val="0"/>
                <i/>
              </font>
            </x14:dxf>
          </x14:cfRule>
          <xm:sqref>B51:E53</xm:sqref>
        </x14:conditionalFormatting>
      </x14:conditionalFormatting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J102"/>
  <sheetViews>
    <sheetView showGridLines="0" workbookViewId="0"/>
  </sheetViews>
  <sheetFormatPr baseColWidth="10" defaultColWidth="8.83203125" defaultRowHeight="12" x14ac:dyDescent="0"/>
  <cols>
    <col min="1" max="1" width="28.5" style="270" customWidth="1"/>
    <col min="2" max="9" width="17" style="270" customWidth="1"/>
    <col min="10" max="16384" width="8.83203125" style="270"/>
  </cols>
  <sheetData>
    <row r="1" spans="1:9" ht="13.5" customHeight="1">
      <c r="A1" s="311" t="str">
        <f xml:space="preserve"> IF(ISBLANK(General!$B$13), "", General!$B$13)</f>
        <v>Select your country…</v>
      </c>
      <c r="B1" s="312"/>
      <c r="C1" s="312"/>
    </row>
    <row r="2" spans="1:9" ht="13.5" customHeight="1">
      <c r="A2" s="295" t="s">
        <v>1281</v>
      </c>
    </row>
    <row r="3" spans="1:9" ht="13.5" customHeight="1" thickBot="1"/>
    <row r="4" spans="1:9" s="113" customFormat="1" ht="13.5" customHeight="1">
      <c r="A4" s="1115" t="s">
        <v>1467</v>
      </c>
      <c r="B4" s="1116"/>
      <c r="C4" s="1116"/>
      <c r="D4" s="1116"/>
      <c r="E4" s="1116"/>
      <c r="F4" s="1116"/>
      <c r="G4" s="1116"/>
      <c r="H4" s="1116"/>
      <c r="I4" s="1117"/>
    </row>
    <row r="5" spans="1:9" s="113" customFormat="1" ht="27" customHeight="1" thickBot="1">
      <c r="A5" s="1118" t="s">
        <v>1583</v>
      </c>
      <c r="B5" s="1119"/>
      <c r="C5" s="1119"/>
      <c r="D5" s="1119"/>
      <c r="E5" s="1119"/>
      <c r="F5" s="1119"/>
      <c r="G5" s="1119"/>
      <c r="H5" s="1119"/>
      <c r="I5" s="1120"/>
    </row>
    <row r="6" spans="1:9" ht="13.5" customHeight="1"/>
    <row r="7" spans="1:9" s="113" customFormat="1" ht="13.5" customHeight="1" thickBot="1">
      <c r="A7" s="113" t="s">
        <v>1048</v>
      </c>
      <c r="C7" s="360"/>
      <c r="D7" s="360"/>
      <c r="E7" s="360"/>
    </row>
    <row r="8" spans="1:9" s="113" customFormat="1" ht="13.5" customHeight="1">
      <c r="A8" s="240"/>
      <c r="B8" s="268"/>
      <c r="C8" s="1125" t="s">
        <v>1283</v>
      </c>
      <c r="D8" s="1126"/>
      <c r="E8" s="1127"/>
    </row>
    <row r="9" spans="1:9" s="113" customFormat="1" ht="13.5" customHeight="1">
      <c r="A9" s="106" t="s">
        <v>1025</v>
      </c>
      <c r="B9" s="262" t="s">
        <v>1026</v>
      </c>
      <c r="C9" s="1128" t="s">
        <v>1050</v>
      </c>
      <c r="D9" s="1132" t="s">
        <v>1295</v>
      </c>
      <c r="E9" s="1133"/>
    </row>
    <row r="10" spans="1:9" s="113" customFormat="1" ht="13.5" customHeight="1" thickBot="1">
      <c r="A10" s="107"/>
      <c r="B10" s="241"/>
      <c r="C10" s="1129"/>
      <c r="D10" s="98" t="s">
        <v>1051</v>
      </c>
      <c r="E10" s="36" t="s">
        <v>1052</v>
      </c>
    </row>
    <row r="11" spans="1:9" s="113" customFormat="1" ht="13.5" hidden="1" customHeight="1" thickBot="1">
      <c r="A11" s="106"/>
      <c r="B11" s="108"/>
      <c r="C11" s="262" t="s">
        <v>1434</v>
      </c>
      <c r="D11" s="262" t="s">
        <v>1434</v>
      </c>
      <c r="E11" s="262" t="s">
        <v>1434</v>
      </c>
    </row>
    <row r="12" spans="1:9" s="113" customFormat="1" ht="13.5" customHeight="1">
      <c r="A12" s="1086" t="s">
        <v>1028</v>
      </c>
      <c r="B12" s="361">
        <v>2020</v>
      </c>
      <c r="C12" s="192"/>
      <c r="D12" s="198"/>
      <c r="E12" s="362"/>
    </row>
    <row r="13" spans="1:9" s="113" customFormat="1" ht="13.5" customHeight="1">
      <c r="A13" s="1081"/>
      <c r="B13" s="363">
        <v>2015</v>
      </c>
      <c r="C13" s="192" t="e">
        <f ca="1">'Pre-filling'!AU65</f>
        <v>#NAME?</v>
      </c>
      <c r="D13" s="198" t="e">
        <f ca="1">'Pre-filling'!AV65</f>
        <v>#NAME?</v>
      </c>
      <c r="E13" s="362" t="e">
        <f ca="1">'Pre-filling'!AW65</f>
        <v>#NAME?</v>
      </c>
    </row>
    <row r="14" spans="1:9" s="113" customFormat="1" ht="13.5" customHeight="1">
      <c r="A14" s="1081"/>
      <c r="B14" s="361">
        <v>2010</v>
      </c>
      <c r="C14" s="192" t="e">
        <f ca="1">'Pre-filling'!AU66</f>
        <v>#NAME?</v>
      </c>
      <c r="D14" s="198" t="e">
        <f ca="1">'Pre-filling'!AV66</f>
        <v>#NAME?</v>
      </c>
      <c r="E14" s="362" t="e">
        <f ca="1">'Pre-filling'!AW66</f>
        <v>#NAME?</v>
      </c>
    </row>
    <row r="15" spans="1:9" s="113" customFormat="1" ht="13.5" customHeight="1">
      <c r="A15" s="1081"/>
      <c r="B15" s="363">
        <v>2005</v>
      </c>
      <c r="C15" s="192" t="e">
        <f ca="1">'Pre-filling'!AU67</f>
        <v>#NAME?</v>
      </c>
      <c r="D15" s="198" t="e">
        <f ca="1">'Pre-filling'!AV67</f>
        <v>#NAME?</v>
      </c>
      <c r="E15" s="362" t="e">
        <f ca="1">'Pre-filling'!AW67</f>
        <v>#NAME?</v>
      </c>
    </row>
    <row r="16" spans="1:9" s="113" customFormat="1" ht="13.5" customHeight="1">
      <c r="A16" s="1081"/>
      <c r="B16" s="363">
        <v>2000</v>
      </c>
      <c r="C16" s="192" t="e">
        <f ca="1">'Pre-filling'!AU68</f>
        <v>#NAME?</v>
      </c>
      <c r="D16" s="198" t="e">
        <f ca="1">'Pre-filling'!AV68</f>
        <v>#NAME?</v>
      </c>
      <c r="E16" s="362" t="e">
        <f ca="1">'Pre-filling'!AW68</f>
        <v>#NAME?</v>
      </c>
    </row>
    <row r="17" spans="1:5" s="113" customFormat="1" ht="13.5" customHeight="1">
      <c r="A17" s="1082"/>
      <c r="B17" s="363">
        <v>1990</v>
      </c>
      <c r="C17" s="192" t="e">
        <f ca="1">'Pre-filling'!AU69</f>
        <v>#NAME?</v>
      </c>
      <c r="D17" s="198" t="e">
        <f ca="1">'Pre-filling'!AV69</f>
        <v>#NAME?</v>
      </c>
      <c r="E17" s="362" t="e">
        <f ca="1">'Pre-filling'!AW69</f>
        <v>#NAME?</v>
      </c>
    </row>
    <row r="18" spans="1:5" s="113" customFormat="1" ht="13.5" customHeight="1">
      <c r="A18" s="1080" t="s">
        <v>1029</v>
      </c>
      <c r="B18" s="361">
        <v>2020</v>
      </c>
      <c r="C18" s="186"/>
      <c r="D18" s="198"/>
      <c r="E18" s="319"/>
    </row>
    <row r="19" spans="1:5" s="113" customFormat="1" ht="13.5" customHeight="1">
      <c r="A19" s="1081"/>
      <c r="B19" s="363">
        <v>2015</v>
      </c>
      <c r="C19" s="186" t="e">
        <f ca="1">'Pre-filling'!AU71</f>
        <v>#NAME?</v>
      </c>
      <c r="D19" s="198" t="e">
        <f ca="1">'Pre-filling'!AV71</f>
        <v>#NAME?</v>
      </c>
      <c r="E19" s="319" t="e">
        <f ca="1">'Pre-filling'!AW71</f>
        <v>#NAME?</v>
      </c>
    </row>
    <row r="20" spans="1:5" s="113" customFormat="1" ht="13.5" customHeight="1">
      <c r="A20" s="1081"/>
      <c r="B20" s="363">
        <v>2010</v>
      </c>
      <c r="C20" s="186" t="e">
        <f ca="1">'Pre-filling'!AU72</f>
        <v>#NAME?</v>
      </c>
      <c r="D20" s="198" t="e">
        <f ca="1">'Pre-filling'!AV72</f>
        <v>#NAME?</v>
      </c>
      <c r="E20" s="319" t="e">
        <f ca="1">'Pre-filling'!AW72</f>
        <v>#NAME?</v>
      </c>
    </row>
    <row r="21" spans="1:5" s="113" customFormat="1" ht="13.5" customHeight="1">
      <c r="A21" s="1081"/>
      <c r="B21" s="363">
        <v>2005</v>
      </c>
      <c r="C21" s="186" t="e">
        <f ca="1">'Pre-filling'!AU73</f>
        <v>#NAME?</v>
      </c>
      <c r="D21" s="198" t="e">
        <f ca="1">'Pre-filling'!AV73</f>
        <v>#NAME?</v>
      </c>
      <c r="E21" s="319" t="e">
        <f ca="1">'Pre-filling'!AW73</f>
        <v>#NAME?</v>
      </c>
    </row>
    <row r="22" spans="1:5" s="113" customFormat="1" ht="13.5" customHeight="1">
      <c r="A22" s="1081"/>
      <c r="B22" s="363">
        <v>2000</v>
      </c>
      <c r="C22" s="186" t="e">
        <f ca="1">'Pre-filling'!AU74</f>
        <v>#NAME?</v>
      </c>
      <c r="D22" s="198" t="e">
        <f ca="1">'Pre-filling'!AV74</f>
        <v>#NAME?</v>
      </c>
      <c r="E22" s="319" t="e">
        <f ca="1">'Pre-filling'!AW74</f>
        <v>#NAME?</v>
      </c>
    </row>
    <row r="23" spans="1:5" s="113" customFormat="1" ht="13.5" customHeight="1">
      <c r="A23" s="1082"/>
      <c r="B23" s="363">
        <v>1990</v>
      </c>
      <c r="C23" s="186" t="e">
        <f ca="1">'Pre-filling'!AU75</f>
        <v>#NAME?</v>
      </c>
      <c r="D23" s="198" t="e">
        <f ca="1">'Pre-filling'!AV75</f>
        <v>#NAME?</v>
      </c>
      <c r="E23" s="319" t="e">
        <f ca="1">'Pre-filling'!AW75</f>
        <v>#NAME?</v>
      </c>
    </row>
    <row r="24" spans="1:5" s="113" customFormat="1" ht="13.5" customHeight="1">
      <c r="A24" s="1080" t="s">
        <v>1030</v>
      </c>
      <c r="B24" s="361">
        <v>2020</v>
      </c>
      <c r="C24" s="192"/>
      <c r="D24" s="198"/>
      <c r="E24" s="362"/>
    </row>
    <row r="25" spans="1:5" s="113" customFormat="1" ht="13.5" customHeight="1">
      <c r="A25" s="1081"/>
      <c r="B25" s="363">
        <v>2015</v>
      </c>
      <c r="C25" s="192" t="e">
        <f ca="1">'Pre-filling'!AU77</f>
        <v>#NAME?</v>
      </c>
      <c r="D25" s="198" t="e">
        <f ca="1">'Pre-filling'!AV77</f>
        <v>#NAME?</v>
      </c>
      <c r="E25" s="362" t="e">
        <f ca="1">'Pre-filling'!AW77</f>
        <v>#NAME?</v>
      </c>
    </row>
    <row r="26" spans="1:5" s="113" customFormat="1" ht="13.5" customHeight="1">
      <c r="A26" s="1081"/>
      <c r="B26" s="363">
        <v>2010</v>
      </c>
      <c r="C26" s="192" t="e">
        <f ca="1">'Pre-filling'!AU78</f>
        <v>#NAME?</v>
      </c>
      <c r="D26" s="198" t="e">
        <f ca="1">'Pre-filling'!AV78</f>
        <v>#NAME?</v>
      </c>
      <c r="E26" s="362" t="e">
        <f ca="1">'Pre-filling'!AW78</f>
        <v>#NAME?</v>
      </c>
    </row>
    <row r="27" spans="1:5" s="113" customFormat="1" ht="13.5" customHeight="1">
      <c r="A27" s="1081"/>
      <c r="B27" s="363">
        <v>2005</v>
      </c>
      <c r="C27" s="192" t="e">
        <f ca="1">'Pre-filling'!AU79</f>
        <v>#NAME?</v>
      </c>
      <c r="D27" s="198" t="e">
        <f ca="1">'Pre-filling'!AV79</f>
        <v>#NAME?</v>
      </c>
      <c r="E27" s="362" t="e">
        <f ca="1">'Pre-filling'!AW79</f>
        <v>#NAME?</v>
      </c>
    </row>
    <row r="28" spans="1:5" s="113" customFormat="1" ht="13.5" customHeight="1">
      <c r="A28" s="1081"/>
      <c r="B28" s="363">
        <v>2000</v>
      </c>
      <c r="C28" s="192" t="e">
        <f ca="1">'Pre-filling'!AU80</f>
        <v>#NAME?</v>
      </c>
      <c r="D28" s="198" t="e">
        <f ca="1">'Pre-filling'!AV80</f>
        <v>#NAME?</v>
      </c>
      <c r="E28" s="362" t="e">
        <f ca="1">'Pre-filling'!AW80</f>
        <v>#NAME?</v>
      </c>
    </row>
    <row r="29" spans="1:5" s="113" customFormat="1" ht="13.5" customHeight="1">
      <c r="A29" s="1082"/>
      <c r="B29" s="363">
        <v>1990</v>
      </c>
      <c r="C29" s="192" t="e">
        <f ca="1">'Pre-filling'!AU81</f>
        <v>#NAME?</v>
      </c>
      <c r="D29" s="198" t="e">
        <f ca="1">'Pre-filling'!AV81</f>
        <v>#NAME?</v>
      </c>
      <c r="E29" s="362" t="e">
        <f ca="1">'Pre-filling'!AW81</f>
        <v>#NAME?</v>
      </c>
    </row>
    <row r="30" spans="1:5" s="113" customFormat="1" ht="13.5" customHeight="1">
      <c r="A30" s="1080" t="s">
        <v>1031</v>
      </c>
      <c r="B30" s="361">
        <v>2020</v>
      </c>
      <c r="C30" s="186"/>
      <c r="D30" s="198"/>
      <c r="E30" s="362"/>
    </row>
    <row r="31" spans="1:5" s="113" customFormat="1" ht="13.5" customHeight="1">
      <c r="A31" s="1081"/>
      <c r="B31" s="363">
        <v>2015</v>
      </c>
      <c r="C31" s="186" t="e">
        <f ca="1">'Pre-filling'!AU83</f>
        <v>#NAME?</v>
      </c>
      <c r="D31" s="198" t="e">
        <f ca="1">'Pre-filling'!AV83</f>
        <v>#NAME?</v>
      </c>
      <c r="E31" s="362" t="e">
        <f ca="1">'Pre-filling'!AW83</f>
        <v>#NAME?</v>
      </c>
    </row>
    <row r="32" spans="1:5" s="113" customFormat="1" ht="13.5" customHeight="1">
      <c r="A32" s="1081"/>
      <c r="B32" s="363">
        <v>2010</v>
      </c>
      <c r="C32" s="186" t="e">
        <f ca="1">'Pre-filling'!AU84</f>
        <v>#NAME?</v>
      </c>
      <c r="D32" s="198" t="e">
        <f ca="1">'Pre-filling'!AV84</f>
        <v>#NAME?</v>
      </c>
      <c r="E32" s="362" t="e">
        <f ca="1">'Pre-filling'!AW84</f>
        <v>#NAME?</v>
      </c>
    </row>
    <row r="33" spans="1:10" s="113" customFormat="1" ht="13.5" customHeight="1">
      <c r="A33" s="1081"/>
      <c r="B33" s="363">
        <v>2005</v>
      </c>
      <c r="C33" s="186" t="e">
        <f ca="1">'Pre-filling'!AU85</f>
        <v>#NAME?</v>
      </c>
      <c r="D33" s="186" t="e">
        <f ca="1">'Pre-filling'!AV85</f>
        <v>#NAME?</v>
      </c>
      <c r="E33" s="362" t="e">
        <f ca="1">'Pre-filling'!AW85</f>
        <v>#NAME?</v>
      </c>
    </row>
    <row r="34" spans="1:10" s="113" customFormat="1" ht="13.5" customHeight="1">
      <c r="A34" s="1081"/>
      <c r="B34" s="363">
        <v>2000</v>
      </c>
      <c r="C34" s="186" t="e">
        <f ca="1">'Pre-filling'!AU86</f>
        <v>#NAME?</v>
      </c>
      <c r="D34" s="186" t="e">
        <f ca="1">'Pre-filling'!AV86</f>
        <v>#NAME?</v>
      </c>
      <c r="E34" s="362" t="e">
        <f ca="1">'Pre-filling'!AW86</f>
        <v>#NAME?</v>
      </c>
    </row>
    <row r="35" spans="1:10" s="113" customFormat="1" ht="13.5" customHeight="1" thickBot="1">
      <c r="A35" s="1134"/>
      <c r="B35" s="364">
        <v>1990</v>
      </c>
      <c r="C35" s="217" t="e">
        <f ca="1">'Pre-filling'!AU87</f>
        <v>#NAME?</v>
      </c>
      <c r="D35" s="217" t="e">
        <f ca="1">'Pre-filling'!AV87</f>
        <v>#NAME?</v>
      </c>
      <c r="E35" s="322" t="e">
        <f ca="1">'Pre-filling'!AW87</f>
        <v>#NAME?</v>
      </c>
    </row>
    <row r="36" spans="1:10" s="365" customFormat="1" ht="13.5" customHeight="1"/>
    <row r="37" spans="1:10" s="365" customFormat="1" ht="13.5" customHeight="1" thickBot="1">
      <c r="A37" s="113" t="s">
        <v>832</v>
      </c>
      <c r="B37" s="113"/>
      <c r="C37" s="113"/>
      <c r="D37" s="113"/>
      <c r="E37" s="113"/>
    </row>
    <row r="38" spans="1:10" s="113" customFormat="1" ht="13.5" customHeight="1">
      <c r="A38" s="1084" t="s">
        <v>1025</v>
      </c>
      <c r="B38" s="1130" t="s">
        <v>1283</v>
      </c>
      <c r="C38" s="1130"/>
      <c r="D38" s="1130"/>
      <c r="E38" s="1130"/>
      <c r="F38" s="1130"/>
      <c r="G38" s="1131"/>
    </row>
    <row r="39" spans="1:10" s="113" customFormat="1" ht="13.5" customHeight="1" thickBot="1">
      <c r="A39" s="1085"/>
      <c r="B39" s="236">
        <v>1990</v>
      </c>
      <c r="C39" s="236">
        <v>2000</v>
      </c>
      <c r="D39" s="236">
        <v>2005</v>
      </c>
      <c r="E39" s="236">
        <v>2010</v>
      </c>
      <c r="F39" s="109">
        <v>2015</v>
      </c>
      <c r="G39" s="554">
        <v>2020</v>
      </c>
      <c r="H39" s="366"/>
    </row>
    <row r="40" spans="1:10" s="113" customFormat="1" ht="25.5" hidden="1" customHeight="1">
      <c r="A40" s="102"/>
      <c r="B40" s="103" t="s">
        <v>1434</v>
      </c>
      <c r="C40" s="103" t="s">
        <v>1434</v>
      </c>
      <c r="D40" s="103" t="s">
        <v>1434</v>
      </c>
      <c r="E40" s="103" t="s">
        <v>1434</v>
      </c>
      <c r="F40" s="103" t="s">
        <v>1434</v>
      </c>
      <c r="G40" s="104" t="s">
        <v>1434</v>
      </c>
    </row>
    <row r="41" spans="1:10" s="113" customFormat="1" ht="13.5" customHeight="1">
      <c r="A41" s="327" t="s">
        <v>1045</v>
      </c>
      <c r="B41" s="220" t="e">
        <f ca="1">'Pre-filling'!DB63</f>
        <v>#NAME?</v>
      </c>
      <c r="C41" s="220" t="e">
        <f ca="1">'Pre-filling'!DC63</f>
        <v>#NAME?</v>
      </c>
      <c r="D41" s="220" t="e">
        <f ca="1">'Pre-filling'!DD63</f>
        <v>#NAME?</v>
      </c>
      <c r="E41" s="220" t="e">
        <f ca="1">'Pre-filling'!DE63</f>
        <v>#NAME?</v>
      </c>
      <c r="F41" s="220"/>
      <c r="G41" s="319"/>
    </row>
    <row r="42" spans="1:10" s="113" customFormat="1" ht="13.5" customHeight="1">
      <c r="A42" s="327" t="s">
        <v>1046</v>
      </c>
      <c r="B42" s="220" t="e">
        <f ca="1">'Pre-filling'!DB64</f>
        <v>#NAME?</v>
      </c>
      <c r="C42" s="220" t="e">
        <f ca="1">'Pre-filling'!DC64</f>
        <v>#NAME?</v>
      </c>
      <c r="D42" s="220" t="e">
        <f ca="1">'Pre-filling'!DD64</f>
        <v>#NAME?</v>
      </c>
      <c r="E42" s="220" t="e">
        <f ca="1">'Pre-filling'!DE64</f>
        <v>#NAME?</v>
      </c>
      <c r="F42" s="220"/>
      <c r="G42" s="319"/>
    </row>
    <row r="43" spans="1:10" s="113" customFormat="1" ht="13.5" customHeight="1" thickBot="1">
      <c r="A43" s="330" t="s">
        <v>1047</v>
      </c>
      <c r="B43" s="217" t="e">
        <f ca="1">'Pre-filling'!DB65</f>
        <v>#NAME?</v>
      </c>
      <c r="C43" s="217" t="e">
        <f ca="1">'Pre-filling'!DC65</f>
        <v>#NAME?</v>
      </c>
      <c r="D43" s="217" t="e">
        <f ca="1">'Pre-filling'!DD65</f>
        <v>#NAME?</v>
      </c>
      <c r="E43" s="217" t="e">
        <f ca="1">'Pre-filling'!DE65</f>
        <v>#NAME?</v>
      </c>
      <c r="F43" s="217"/>
      <c r="G43" s="322"/>
    </row>
    <row r="44" spans="1:10" s="365" customFormat="1" ht="13.5" customHeight="1"/>
    <row r="45" spans="1:10" s="113" customFormat="1" ht="13.5" customHeight="1" thickBot="1">
      <c r="A45" s="113" t="s">
        <v>1457</v>
      </c>
    </row>
    <row r="46" spans="1:10" s="113" customFormat="1" ht="13.5" customHeight="1">
      <c r="A46" s="1084" t="s">
        <v>1284</v>
      </c>
      <c r="B46" s="1124"/>
      <c r="C46" s="1124"/>
      <c r="D46" s="1130" t="s">
        <v>1285</v>
      </c>
      <c r="E46" s="1130"/>
      <c r="F46" s="1130"/>
      <c r="G46" s="1130"/>
      <c r="H46" s="1130"/>
      <c r="I46" s="1131"/>
    </row>
    <row r="47" spans="1:10" s="113" customFormat="1" ht="13.5" customHeight="1" thickBot="1">
      <c r="A47" s="884" t="s">
        <v>1286</v>
      </c>
      <c r="B47" s="885" t="s">
        <v>1287</v>
      </c>
      <c r="C47" s="885" t="s">
        <v>1288</v>
      </c>
      <c r="D47" s="885">
        <v>1990</v>
      </c>
      <c r="E47" s="885">
        <v>2000</v>
      </c>
      <c r="F47" s="885">
        <v>2005</v>
      </c>
      <c r="G47" s="885">
        <v>2010</v>
      </c>
      <c r="H47" s="885">
        <v>2015</v>
      </c>
      <c r="I47" s="554">
        <v>2020</v>
      </c>
      <c r="J47" s="366"/>
    </row>
    <row r="48" spans="1:10" s="113" customFormat="1" hidden="1">
      <c r="A48" s="891"/>
      <c r="B48" s="892"/>
      <c r="C48" s="892"/>
      <c r="D48" s="892" t="s">
        <v>1434</v>
      </c>
      <c r="E48" s="892" t="s">
        <v>1434</v>
      </c>
      <c r="F48" s="892" t="s">
        <v>1434</v>
      </c>
      <c r="G48" s="890" t="s">
        <v>1434</v>
      </c>
      <c r="H48" s="890" t="s">
        <v>1434</v>
      </c>
      <c r="I48" s="893" t="s">
        <v>1434</v>
      </c>
    </row>
    <row r="49" spans="1:9" s="113" customFormat="1" ht="14">
      <c r="A49" s="894" t="s">
        <v>1546</v>
      </c>
      <c r="B49" s="208" t="e">
        <f ca="1">'Pre-filling'!DN63</f>
        <v>#NAME?</v>
      </c>
      <c r="C49" s="208" t="e">
        <f ca="1">'Pre-filling'!DO63</f>
        <v>#NAME?</v>
      </c>
      <c r="D49" s="192" t="e">
        <f ca="1">'Pre-filling'!DP63</f>
        <v>#NAME?</v>
      </c>
      <c r="E49" s="192" t="e">
        <f ca="1">'Pre-filling'!DQ63</f>
        <v>#NAME?</v>
      </c>
      <c r="F49" s="192" t="e">
        <f ca="1">'Pre-filling'!DR63</f>
        <v>#NAME?</v>
      </c>
      <c r="G49" s="209" t="e">
        <f ca="1">'Pre-filling'!DS63</f>
        <v>#NAME?</v>
      </c>
      <c r="H49" s="194"/>
      <c r="I49" s="210"/>
    </row>
    <row r="50" spans="1:9" s="113" customFormat="1" ht="14">
      <c r="A50" s="894" t="s">
        <v>1547</v>
      </c>
      <c r="B50" s="211" t="e">
        <f ca="1">'Pre-filling'!DN64</f>
        <v>#NAME?</v>
      </c>
      <c r="C50" s="211" t="e">
        <f ca="1">'Pre-filling'!DO64</f>
        <v>#NAME?</v>
      </c>
      <c r="D50" s="192" t="e">
        <f ca="1">'Pre-filling'!DP64</f>
        <v>#NAME?</v>
      </c>
      <c r="E50" s="192" t="e">
        <f ca="1">'Pre-filling'!DQ64</f>
        <v>#NAME?</v>
      </c>
      <c r="F50" s="192" t="e">
        <f ca="1">'Pre-filling'!DR64</f>
        <v>#NAME?</v>
      </c>
      <c r="G50" s="209" t="e">
        <f ca="1">'Pre-filling'!DS64</f>
        <v>#NAME?</v>
      </c>
      <c r="H50" s="194"/>
      <c r="I50" s="210"/>
    </row>
    <row r="51" spans="1:9" s="113" customFormat="1" ht="14">
      <c r="A51" s="894" t="s">
        <v>1548</v>
      </c>
      <c r="B51" s="211" t="e">
        <f ca="1">'Pre-filling'!DN65</f>
        <v>#NAME?</v>
      </c>
      <c r="C51" s="211" t="e">
        <f ca="1">'Pre-filling'!DO65</f>
        <v>#NAME?</v>
      </c>
      <c r="D51" s="192" t="e">
        <f ca="1">'Pre-filling'!DP65</f>
        <v>#NAME?</v>
      </c>
      <c r="E51" s="192" t="e">
        <f ca="1">'Pre-filling'!DQ65</f>
        <v>#NAME?</v>
      </c>
      <c r="F51" s="192" t="e">
        <f ca="1">'Pre-filling'!DR65</f>
        <v>#NAME?</v>
      </c>
      <c r="G51" s="209" t="e">
        <f ca="1">'Pre-filling'!DS65</f>
        <v>#NAME?</v>
      </c>
      <c r="H51" s="194"/>
      <c r="I51" s="210"/>
    </row>
    <row r="52" spans="1:9" s="113" customFormat="1" ht="14">
      <c r="A52" s="894" t="s">
        <v>1549</v>
      </c>
      <c r="B52" s="211" t="e">
        <f ca="1">'Pre-filling'!DN66</f>
        <v>#NAME?</v>
      </c>
      <c r="C52" s="211" t="e">
        <f ca="1">'Pre-filling'!DO66</f>
        <v>#NAME?</v>
      </c>
      <c r="D52" s="192" t="e">
        <f ca="1">'Pre-filling'!DP66</f>
        <v>#NAME?</v>
      </c>
      <c r="E52" s="192" t="e">
        <f ca="1">'Pre-filling'!DQ66</f>
        <v>#NAME?</v>
      </c>
      <c r="F52" s="192" t="e">
        <f ca="1">'Pre-filling'!DR66</f>
        <v>#NAME?</v>
      </c>
      <c r="G52" s="209" t="e">
        <f ca="1">'Pre-filling'!DS66</f>
        <v>#NAME?</v>
      </c>
      <c r="H52" s="194"/>
      <c r="I52" s="210"/>
    </row>
    <row r="53" spans="1:9" s="113" customFormat="1" ht="14">
      <c r="A53" s="894" t="s">
        <v>1550</v>
      </c>
      <c r="B53" s="211" t="e">
        <f ca="1">'Pre-filling'!DN67</f>
        <v>#NAME?</v>
      </c>
      <c r="C53" s="211" t="e">
        <f ca="1">'Pre-filling'!DO67</f>
        <v>#NAME?</v>
      </c>
      <c r="D53" s="192" t="e">
        <f ca="1">'Pre-filling'!DP67</f>
        <v>#NAME?</v>
      </c>
      <c r="E53" s="192" t="e">
        <f ca="1">'Pre-filling'!DQ67</f>
        <v>#NAME?</v>
      </c>
      <c r="F53" s="192" t="e">
        <f ca="1">'Pre-filling'!DR67</f>
        <v>#NAME?</v>
      </c>
      <c r="G53" s="209" t="e">
        <f ca="1">'Pre-filling'!DS67</f>
        <v>#NAME?</v>
      </c>
      <c r="H53" s="194"/>
      <c r="I53" s="210"/>
    </row>
    <row r="54" spans="1:9" s="113" customFormat="1" ht="14">
      <c r="A54" s="894" t="s">
        <v>1551</v>
      </c>
      <c r="B54" s="211" t="e">
        <f ca="1">'Pre-filling'!DN68</f>
        <v>#NAME?</v>
      </c>
      <c r="C54" s="211" t="e">
        <f ca="1">'Pre-filling'!DO68</f>
        <v>#NAME?</v>
      </c>
      <c r="D54" s="192" t="e">
        <f ca="1">'Pre-filling'!DP68</f>
        <v>#NAME?</v>
      </c>
      <c r="E54" s="192" t="e">
        <f ca="1">'Pre-filling'!DQ68</f>
        <v>#NAME?</v>
      </c>
      <c r="F54" s="192" t="e">
        <f ca="1">'Pre-filling'!DR68</f>
        <v>#NAME?</v>
      </c>
      <c r="G54" s="209" t="e">
        <f ca="1">'Pre-filling'!DS68</f>
        <v>#NAME?</v>
      </c>
      <c r="H54" s="194"/>
      <c r="I54" s="210"/>
    </row>
    <row r="55" spans="1:9" s="113" customFormat="1" ht="14">
      <c r="A55" s="894" t="s">
        <v>1552</v>
      </c>
      <c r="B55" s="211" t="e">
        <f ca="1">'Pre-filling'!DN69</f>
        <v>#NAME?</v>
      </c>
      <c r="C55" s="211" t="e">
        <f ca="1">'Pre-filling'!DO69</f>
        <v>#NAME?</v>
      </c>
      <c r="D55" s="192" t="e">
        <f ca="1">'Pre-filling'!DP69</f>
        <v>#NAME?</v>
      </c>
      <c r="E55" s="192" t="e">
        <f ca="1">'Pre-filling'!DQ69</f>
        <v>#NAME?</v>
      </c>
      <c r="F55" s="192" t="e">
        <f ca="1">'Pre-filling'!DR69</f>
        <v>#NAME?</v>
      </c>
      <c r="G55" s="209" t="e">
        <f ca="1">'Pre-filling'!DS69</f>
        <v>#NAME?</v>
      </c>
      <c r="H55" s="194"/>
      <c r="I55" s="210"/>
    </row>
    <row r="56" spans="1:9" s="113" customFormat="1" ht="14">
      <c r="A56" s="894" t="s">
        <v>1553</v>
      </c>
      <c r="B56" s="211" t="e">
        <f ca="1">'Pre-filling'!DN70</f>
        <v>#NAME?</v>
      </c>
      <c r="C56" s="211" t="e">
        <f ca="1">'Pre-filling'!DO70</f>
        <v>#NAME?</v>
      </c>
      <c r="D56" s="192" t="e">
        <f ca="1">'Pre-filling'!DP70</f>
        <v>#NAME?</v>
      </c>
      <c r="E56" s="192" t="e">
        <f ca="1">'Pre-filling'!DQ70</f>
        <v>#NAME?</v>
      </c>
      <c r="F56" s="192" t="e">
        <f ca="1">'Pre-filling'!DR70</f>
        <v>#NAME?</v>
      </c>
      <c r="G56" s="209" t="e">
        <f ca="1">'Pre-filling'!DS70</f>
        <v>#NAME?</v>
      </c>
      <c r="H56" s="194"/>
      <c r="I56" s="210"/>
    </row>
    <row r="57" spans="1:9" s="113" customFormat="1" ht="14">
      <c r="A57" s="894" t="s">
        <v>1554</v>
      </c>
      <c r="B57" s="211" t="e">
        <f ca="1">'Pre-filling'!DN71</f>
        <v>#NAME?</v>
      </c>
      <c r="C57" s="211" t="e">
        <f ca="1">'Pre-filling'!DO71</f>
        <v>#NAME?</v>
      </c>
      <c r="D57" s="192" t="e">
        <f ca="1">'Pre-filling'!DP71</f>
        <v>#NAME?</v>
      </c>
      <c r="E57" s="192" t="e">
        <f ca="1">'Pre-filling'!DQ71</f>
        <v>#NAME?</v>
      </c>
      <c r="F57" s="192" t="e">
        <f ca="1">'Pre-filling'!DR71</f>
        <v>#NAME?</v>
      </c>
      <c r="G57" s="209" t="e">
        <f ca="1">'Pre-filling'!DS71</f>
        <v>#NAME?</v>
      </c>
      <c r="H57" s="194"/>
      <c r="I57" s="210"/>
    </row>
    <row r="58" spans="1:9" s="113" customFormat="1" ht="14">
      <c r="A58" s="894" t="s">
        <v>1555</v>
      </c>
      <c r="B58" s="211" t="e">
        <f ca="1">'Pre-filling'!DN72</f>
        <v>#NAME?</v>
      </c>
      <c r="C58" s="211" t="e">
        <f ca="1">'Pre-filling'!DO72</f>
        <v>#NAME?</v>
      </c>
      <c r="D58" s="192" t="e">
        <f ca="1">'Pre-filling'!DP72</f>
        <v>#NAME?</v>
      </c>
      <c r="E58" s="192" t="e">
        <f ca="1">'Pre-filling'!DQ72</f>
        <v>#NAME?</v>
      </c>
      <c r="F58" s="192" t="e">
        <f ca="1">'Pre-filling'!DR72</f>
        <v>#NAME?</v>
      </c>
      <c r="G58" s="209" t="e">
        <f ca="1">'Pre-filling'!DS72</f>
        <v>#NAME?</v>
      </c>
      <c r="H58" s="194"/>
      <c r="I58" s="210"/>
    </row>
    <row r="59" spans="1:9" s="113" customFormat="1">
      <c r="A59" s="887" t="s">
        <v>1289</v>
      </c>
      <c r="B59" s="367"/>
      <c r="C59" s="367"/>
      <c r="D59" s="186" t="e">
        <f ca="1">'Pre-filling'!DP73</f>
        <v>#NAME?</v>
      </c>
      <c r="E59" s="186" t="e">
        <f ca="1">'Pre-filling'!DQ73</f>
        <v>#NAME?</v>
      </c>
      <c r="F59" s="186" t="e">
        <f ca="1">'Pre-filling'!DR73</f>
        <v>#NAME?</v>
      </c>
      <c r="G59" s="202" t="e">
        <f ca="1">'Pre-filling'!DS73</f>
        <v>#NAME?</v>
      </c>
      <c r="H59" s="188"/>
      <c r="I59" s="212"/>
    </row>
    <row r="60" spans="1:9" s="113" customFormat="1" ht="13" thickBot="1">
      <c r="A60" s="888" t="s">
        <v>1044</v>
      </c>
      <c r="B60" s="895"/>
      <c r="C60" s="895"/>
      <c r="D60" s="196" t="e">
        <f ca="1">'Pre-filling'!DP74</f>
        <v>#NAME?</v>
      </c>
      <c r="E60" s="196" t="e">
        <f ca="1">'Pre-filling'!DQ74</f>
        <v>#NAME?</v>
      </c>
      <c r="F60" s="196" t="e">
        <f ca="1">'Pre-filling'!DR74</f>
        <v>#NAME?</v>
      </c>
      <c r="G60" s="213" t="e">
        <f ca="1">'Pre-filling'!DS74</f>
        <v>#NAME?</v>
      </c>
      <c r="H60" s="213"/>
      <c r="I60" s="197"/>
    </row>
    <row r="61" spans="1:9" s="368" customFormat="1" ht="13.5" customHeight="1">
      <c r="A61" s="1146" t="s">
        <v>316</v>
      </c>
      <c r="B61" s="1146"/>
      <c r="C61" s="1146"/>
      <c r="D61" s="1146"/>
      <c r="E61" s="1146"/>
      <c r="F61" s="1146"/>
      <c r="G61" s="1146"/>
      <c r="H61" s="1146"/>
      <c r="I61" s="1146"/>
    </row>
    <row r="62" spans="1:9" s="113" customFormat="1" ht="13.5" customHeight="1">
      <c r="A62" s="246"/>
      <c r="B62" s="10"/>
    </row>
    <row r="63" spans="1:9" s="113" customFormat="1" ht="13.5" customHeight="1" thickBot="1">
      <c r="A63" s="113" t="s">
        <v>1032</v>
      </c>
    </row>
    <row r="64" spans="1:9" ht="27" customHeight="1" thickBot="1">
      <c r="A64" s="1135" t="s">
        <v>314</v>
      </c>
      <c r="B64" s="1136"/>
      <c r="C64" s="1136"/>
      <c r="D64" s="1136"/>
      <c r="E64" s="1136"/>
      <c r="F64" s="1136"/>
      <c r="G64" s="1136"/>
      <c r="H64" s="1136"/>
      <c r="I64" s="1137"/>
    </row>
    <row r="65" spans="1:9" ht="13.5" customHeight="1">
      <c r="A65" s="1113" t="s">
        <v>313</v>
      </c>
      <c r="B65" s="1114" t="s">
        <v>1490</v>
      </c>
      <c r="C65" s="1114"/>
      <c r="D65" s="1108"/>
      <c r="E65" s="1108"/>
      <c r="F65" s="1108"/>
      <c r="G65" s="1108"/>
      <c r="H65" s="1108"/>
      <c r="I65" s="1109"/>
    </row>
    <row r="66" spans="1:9" ht="13.5" customHeight="1">
      <c r="A66" s="1091"/>
      <c r="B66" s="1087" t="s">
        <v>1491</v>
      </c>
      <c r="C66" s="1087"/>
      <c r="D66" s="1044"/>
      <c r="E66" s="1044"/>
      <c r="F66" s="1044"/>
      <c r="G66" s="1044"/>
      <c r="H66" s="1044"/>
      <c r="I66" s="1045"/>
    </row>
    <row r="67" spans="1:9" ht="41.25" customHeight="1" thickBot="1">
      <c r="A67" s="1092"/>
      <c r="B67" s="1088" t="s">
        <v>1492</v>
      </c>
      <c r="C67" s="1088"/>
      <c r="D67" s="1049"/>
      <c r="E67" s="1049"/>
      <c r="F67" s="1049"/>
      <c r="G67" s="1049"/>
      <c r="H67" s="1049"/>
      <c r="I67" s="1050"/>
    </row>
    <row r="68" spans="1:9" s="113" customFormat="1" ht="13.5" customHeight="1" thickBot="1">
      <c r="A68" s="110"/>
      <c r="B68" s="296"/>
      <c r="C68" s="296"/>
    </row>
    <row r="69" spans="1:9" s="113" customFormat="1" ht="27" customHeight="1" thickBot="1">
      <c r="A69" s="1110" t="s">
        <v>1458</v>
      </c>
      <c r="B69" s="1111"/>
      <c r="C69" s="1111"/>
      <c r="D69" s="1112"/>
    </row>
    <row r="70" spans="1:9" s="113" customFormat="1" ht="27" customHeight="1">
      <c r="A70" s="1102" t="s">
        <v>1493</v>
      </c>
      <c r="B70" s="1103"/>
      <c r="C70" s="1103"/>
      <c r="D70" s="111"/>
    </row>
    <row r="71" spans="1:9" s="113" customFormat="1" ht="13.5" customHeight="1">
      <c r="A71" s="1121" t="s">
        <v>1459</v>
      </c>
      <c r="B71" s="1104" t="s">
        <v>1460</v>
      </c>
      <c r="C71" s="1104"/>
      <c r="D71" s="319"/>
    </row>
    <row r="72" spans="1:9" s="113" customFormat="1" ht="13.5" customHeight="1">
      <c r="A72" s="1121"/>
      <c r="B72" s="1104" t="s">
        <v>1461</v>
      </c>
      <c r="C72" s="1104"/>
      <c r="D72" s="319"/>
    </row>
    <row r="73" spans="1:9" s="113" customFormat="1" ht="13.5" customHeight="1">
      <c r="A73" s="1121"/>
      <c r="B73" s="1104" t="s">
        <v>1462</v>
      </c>
      <c r="C73" s="1104"/>
      <c r="D73" s="319"/>
    </row>
    <row r="74" spans="1:9" s="113" customFormat="1" ht="27" customHeight="1" thickBot="1">
      <c r="A74" s="1122"/>
      <c r="B74" s="1123" t="s">
        <v>1463</v>
      </c>
      <c r="C74" s="1123"/>
      <c r="D74" s="529"/>
    </row>
    <row r="75" spans="1:9" s="113" customFormat="1" ht="13.5" customHeight="1" thickBot="1">
      <c r="A75" s="112"/>
    </row>
    <row r="76" spans="1:9" s="113" customFormat="1" ht="27" customHeight="1" thickBot="1">
      <c r="A76" s="1107" t="s">
        <v>1025</v>
      </c>
      <c r="B76" s="1038"/>
      <c r="C76" s="1038" t="s">
        <v>1033</v>
      </c>
      <c r="D76" s="1038"/>
      <c r="E76" s="1038"/>
      <c r="F76" s="1038" t="s">
        <v>1034</v>
      </c>
      <c r="G76" s="1038"/>
      <c r="H76" s="1038"/>
      <c r="I76" s="1039"/>
    </row>
    <row r="77" spans="1:9" s="113" customFormat="1" ht="13.5" customHeight="1">
      <c r="A77" s="1105" t="s">
        <v>1055</v>
      </c>
      <c r="B77" s="1106"/>
      <c r="C77" s="1057"/>
      <c r="D77" s="1057"/>
      <c r="E77" s="1057"/>
      <c r="F77" s="1057"/>
      <c r="G77" s="1057"/>
      <c r="H77" s="1057"/>
      <c r="I77" s="1058"/>
    </row>
    <row r="78" spans="1:9" s="113" customFormat="1" ht="13.5" customHeight="1">
      <c r="A78" s="1138" t="s">
        <v>1056</v>
      </c>
      <c r="B78" s="1139"/>
      <c r="C78" s="1044"/>
      <c r="D78" s="1044"/>
      <c r="E78" s="1044"/>
      <c r="F78" s="1044"/>
      <c r="G78" s="1044"/>
      <c r="H78" s="1044"/>
      <c r="I78" s="1045"/>
    </row>
    <row r="79" spans="1:9" s="113" customFormat="1" ht="13.5" customHeight="1">
      <c r="A79" s="1138" t="s">
        <v>1029</v>
      </c>
      <c r="B79" s="1139"/>
      <c r="C79" s="1044"/>
      <c r="D79" s="1044"/>
      <c r="E79" s="1044"/>
      <c r="F79" s="1044"/>
      <c r="G79" s="1044"/>
      <c r="H79" s="1044"/>
      <c r="I79" s="1045"/>
    </row>
    <row r="80" spans="1:9" s="113" customFormat="1" ht="13.5" customHeight="1">
      <c r="A80" s="1138" t="s">
        <v>1057</v>
      </c>
      <c r="B80" s="1139"/>
      <c r="C80" s="1044"/>
      <c r="D80" s="1044"/>
      <c r="E80" s="1044"/>
      <c r="F80" s="1044"/>
      <c r="G80" s="1044"/>
      <c r="H80" s="1044"/>
      <c r="I80" s="1045"/>
    </row>
    <row r="81" spans="1:9" s="113" customFormat="1" ht="13.5" customHeight="1">
      <c r="A81" s="1138" t="s">
        <v>1058</v>
      </c>
      <c r="B81" s="1139"/>
      <c r="C81" s="1044"/>
      <c r="D81" s="1044"/>
      <c r="E81" s="1044"/>
      <c r="F81" s="1044"/>
      <c r="G81" s="1044"/>
      <c r="H81" s="1044"/>
      <c r="I81" s="1045"/>
    </row>
    <row r="82" spans="1:9" s="113" customFormat="1" ht="13.5" customHeight="1" thickBot="1">
      <c r="A82" s="1140" t="s">
        <v>1280</v>
      </c>
      <c r="B82" s="1141"/>
      <c r="C82" s="1049"/>
      <c r="D82" s="1049"/>
      <c r="E82" s="1049"/>
      <c r="F82" s="1049"/>
      <c r="G82" s="1049"/>
      <c r="H82" s="1049"/>
      <c r="I82" s="1050"/>
    </row>
    <row r="83" spans="1:9" s="113" customFormat="1" ht="13.5" customHeight="1"/>
    <row r="84" spans="1:9" s="113" customFormat="1" ht="13.5" customHeight="1" thickBot="1">
      <c r="A84" s="113" t="s">
        <v>1036</v>
      </c>
    </row>
    <row r="85" spans="1:9" s="113" customFormat="1" ht="26.25" customHeight="1">
      <c r="A85" s="1059" t="s">
        <v>1564</v>
      </c>
      <c r="B85" s="1060"/>
      <c r="C85" s="1060"/>
      <c r="D85" s="1060"/>
      <c r="E85" s="1060"/>
      <c r="F85" s="1060"/>
      <c r="G85" s="1060"/>
      <c r="H85" s="1060"/>
      <c r="I85" s="1061"/>
    </row>
    <row r="86" spans="1:9" s="113" customFormat="1" ht="51.75" customHeight="1">
      <c r="A86" s="1029" t="s">
        <v>2049</v>
      </c>
      <c r="B86" s="1030"/>
      <c r="C86" s="1030"/>
      <c r="D86" s="1030"/>
      <c r="E86" s="1030"/>
      <c r="F86" s="1030"/>
      <c r="G86" s="1030"/>
      <c r="H86" s="1030"/>
      <c r="I86" s="1031"/>
    </row>
    <row r="87" spans="1:9" s="113" customFormat="1" ht="27" customHeight="1">
      <c r="A87" s="1029" t="s">
        <v>315</v>
      </c>
      <c r="B87" s="1030"/>
      <c r="C87" s="1030"/>
      <c r="D87" s="1030"/>
      <c r="E87" s="1030"/>
      <c r="F87" s="1030"/>
      <c r="G87" s="1030"/>
      <c r="H87" s="1030"/>
      <c r="I87" s="1031"/>
    </row>
    <row r="88" spans="1:9" s="113" customFormat="1" ht="13.5" customHeight="1">
      <c r="A88" s="1029" t="s">
        <v>1464</v>
      </c>
      <c r="B88" s="1030"/>
      <c r="C88" s="1030"/>
      <c r="D88" s="1030"/>
      <c r="E88" s="1030"/>
      <c r="F88" s="1030"/>
      <c r="G88" s="1030"/>
      <c r="H88" s="1030"/>
      <c r="I88" s="1031"/>
    </row>
    <row r="89" spans="1:9" s="113" customFormat="1" ht="13.5" customHeight="1" thickBot="1">
      <c r="A89" s="1035" t="s">
        <v>819</v>
      </c>
      <c r="B89" s="1036"/>
      <c r="C89" s="1036"/>
      <c r="D89" s="1036"/>
      <c r="E89" s="1036"/>
      <c r="F89" s="1036"/>
      <c r="G89" s="1036"/>
      <c r="H89" s="1036"/>
      <c r="I89" s="1037"/>
    </row>
    <row r="90" spans="1:9" s="113" customFormat="1" ht="13.5" customHeight="1"/>
    <row r="91" spans="1:9" s="113" customFormat="1" ht="13.5" customHeight="1" thickBot="1">
      <c r="A91" s="113" t="s">
        <v>1037</v>
      </c>
    </row>
    <row r="92" spans="1:9" s="113" customFormat="1" ht="27" customHeight="1" thickBot="1">
      <c r="A92" s="1143" t="s">
        <v>1038</v>
      </c>
      <c r="B92" s="1144"/>
      <c r="C92" s="268" t="s">
        <v>830</v>
      </c>
      <c r="D92" s="268" t="s">
        <v>1025</v>
      </c>
      <c r="E92" s="268" t="s">
        <v>1039</v>
      </c>
      <c r="F92" s="268" t="s">
        <v>1040</v>
      </c>
      <c r="G92" s="1148" t="s">
        <v>1041</v>
      </c>
      <c r="H92" s="1149"/>
      <c r="I92" s="1150"/>
    </row>
    <row r="93" spans="1:9" s="113" customFormat="1">
      <c r="A93" s="1145"/>
      <c r="B93" s="1108"/>
      <c r="C93" s="370"/>
      <c r="D93" s="371"/>
      <c r="E93" s="371"/>
      <c r="F93" s="372"/>
      <c r="G93" s="1151"/>
      <c r="H93" s="1151"/>
      <c r="I93" s="1152"/>
    </row>
    <row r="94" spans="1:9" s="113" customFormat="1">
      <c r="A94" s="1142"/>
      <c r="B94" s="1044"/>
      <c r="C94" s="353"/>
      <c r="D94" s="354"/>
      <c r="E94" s="354"/>
      <c r="F94" s="355"/>
      <c r="G94" s="1025"/>
      <c r="H94" s="1025"/>
      <c r="I94" s="1026"/>
    </row>
    <row r="95" spans="1:9" s="113" customFormat="1">
      <c r="A95" s="1142"/>
      <c r="B95" s="1044"/>
      <c r="C95" s="353"/>
      <c r="D95" s="354"/>
      <c r="E95" s="354"/>
      <c r="F95" s="355"/>
      <c r="G95" s="1025"/>
      <c r="H95" s="1025"/>
      <c r="I95" s="1026"/>
    </row>
    <row r="96" spans="1:9" s="113" customFormat="1">
      <c r="A96" s="1142"/>
      <c r="B96" s="1044"/>
      <c r="C96" s="353"/>
      <c r="D96" s="354"/>
      <c r="E96" s="354"/>
      <c r="F96" s="355"/>
      <c r="G96" s="1025"/>
      <c r="H96" s="1025"/>
      <c r="I96" s="1026"/>
    </row>
    <row r="97" spans="1:9" s="113" customFormat="1">
      <c r="A97" s="1142"/>
      <c r="B97" s="1044"/>
      <c r="C97" s="353"/>
      <c r="D97" s="354"/>
      <c r="E97" s="354"/>
      <c r="F97" s="355"/>
      <c r="G97" s="1025"/>
      <c r="H97" s="1025"/>
      <c r="I97" s="1026"/>
    </row>
    <row r="98" spans="1:9" s="113" customFormat="1">
      <c r="A98" s="1142"/>
      <c r="B98" s="1044"/>
      <c r="C98" s="353"/>
      <c r="D98" s="354"/>
      <c r="E98" s="354"/>
      <c r="F98" s="355"/>
      <c r="G98" s="1025"/>
      <c r="H98" s="1025"/>
      <c r="I98" s="1026"/>
    </row>
    <row r="99" spans="1:9" s="113" customFormat="1">
      <c r="A99" s="1142"/>
      <c r="B99" s="1044"/>
      <c r="C99" s="353"/>
      <c r="D99" s="354"/>
      <c r="E99" s="354"/>
      <c r="F99" s="355"/>
      <c r="G99" s="1025"/>
      <c r="H99" s="1025"/>
      <c r="I99" s="1026"/>
    </row>
    <row r="100" spans="1:9" s="113" customFormat="1">
      <c r="A100" s="1142"/>
      <c r="B100" s="1044"/>
      <c r="C100" s="353"/>
      <c r="D100" s="354"/>
      <c r="E100" s="354"/>
      <c r="F100" s="355"/>
      <c r="G100" s="1025"/>
      <c r="H100" s="1025"/>
      <c r="I100" s="1026"/>
    </row>
    <row r="101" spans="1:9" s="113" customFormat="1">
      <c r="A101" s="1142"/>
      <c r="B101" s="1044"/>
      <c r="C101" s="353"/>
      <c r="D101" s="354"/>
      <c r="E101" s="354"/>
      <c r="F101" s="355"/>
      <c r="G101" s="1025"/>
      <c r="H101" s="1025"/>
      <c r="I101" s="1026"/>
    </row>
    <row r="102" spans="1:9" s="113" customFormat="1" ht="13" thickBot="1">
      <c r="A102" s="1147"/>
      <c r="B102" s="1049"/>
      <c r="C102" s="357"/>
      <c r="D102" s="358"/>
      <c r="E102" s="358"/>
      <c r="F102" s="359"/>
      <c r="G102" s="1027"/>
      <c r="H102" s="1027"/>
      <c r="I102" s="1028"/>
    </row>
  </sheetData>
  <sheetProtection sheet="1" objects="1" scenarios="1" formatRows="0"/>
  <customSheetViews>
    <customSheetView guid="{5FBC50CB-3E08-4B56-AFD1-12B9F91E8308}" showGridLines="0" hiddenRows="1">
      <selection activeCell="A17" sqref="A17:A2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selection activeCell="A17" sqref="A17:A21"/>
      <pageSetup paperSize="9" orientation="portrait"/>
      <headerFooter alignWithMargins="0"/>
    </customSheetView>
  </customSheetViews>
  <mergeCells count="77">
    <mergeCell ref="A61:I61"/>
    <mergeCell ref="A101:B101"/>
    <mergeCell ref="A102:B102"/>
    <mergeCell ref="G92:I92"/>
    <mergeCell ref="G93:I93"/>
    <mergeCell ref="G94:I94"/>
    <mergeCell ref="G95:I95"/>
    <mergeCell ref="G96:I96"/>
    <mergeCell ref="G97:I97"/>
    <mergeCell ref="G98:I98"/>
    <mergeCell ref="G99:I99"/>
    <mergeCell ref="G100:I100"/>
    <mergeCell ref="G101:I101"/>
    <mergeCell ref="G102:I102"/>
    <mergeCell ref="A96:B96"/>
    <mergeCell ref="A97:B97"/>
    <mergeCell ref="A98:B98"/>
    <mergeCell ref="A99:B99"/>
    <mergeCell ref="A100:B100"/>
    <mergeCell ref="A89:I89"/>
    <mergeCell ref="A92:B92"/>
    <mergeCell ref="A93:B93"/>
    <mergeCell ref="A94:B94"/>
    <mergeCell ref="A95:B95"/>
    <mergeCell ref="F77:I77"/>
    <mergeCell ref="F78:I78"/>
    <mergeCell ref="F79:I79"/>
    <mergeCell ref="F80:I80"/>
    <mergeCell ref="F81:I81"/>
    <mergeCell ref="A88:I88"/>
    <mergeCell ref="A78:B78"/>
    <mergeCell ref="A79:B79"/>
    <mergeCell ref="A80:B80"/>
    <mergeCell ref="A81:B81"/>
    <mergeCell ref="C80:E80"/>
    <mergeCell ref="C82:E82"/>
    <mergeCell ref="C79:E79"/>
    <mergeCell ref="A82:B82"/>
    <mergeCell ref="C78:E78"/>
    <mergeCell ref="C81:E81"/>
    <mergeCell ref="F82:I82"/>
    <mergeCell ref="A85:I85"/>
    <mergeCell ref="A86:I86"/>
    <mergeCell ref="A87:I87"/>
    <mergeCell ref="A4:I4"/>
    <mergeCell ref="A5:I5"/>
    <mergeCell ref="A71:A74"/>
    <mergeCell ref="B74:C74"/>
    <mergeCell ref="A12:A17"/>
    <mergeCell ref="A46:C46"/>
    <mergeCell ref="A38:A39"/>
    <mergeCell ref="C8:E8"/>
    <mergeCell ref="C9:C10"/>
    <mergeCell ref="B38:G38"/>
    <mergeCell ref="D46:I46"/>
    <mergeCell ref="D9:E9"/>
    <mergeCell ref="A18:A23"/>
    <mergeCell ref="A24:A29"/>
    <mergeCell ref="A30:A35"/>
    <mergeCell ref="A64:I64"/>
    <mergeCell ref="D65:I65"/>
    <mergeCell ref="D66:I66"/>
    <mergeCell ref="D67:I67"/>
    <mergeCell ref="F76:I76"/>
    <mergeCell ref="A69:D69"/>
    <mergeCell ref="A65:A67"/>
    <mergeCell ref="B65:C65"/>
    <mergeCell ref="B66:C66"/>
    <mergeCell ref="B67:C67"/>
    <mergeCell ref="C77:E77"/>
    <mergeCell ref="A70:C70"/>
    <mergeCell ref="B71:C71"/>
    <mergeCell ref="B72:C72"/>
    <mergeCell ref="B73:C73"/>
    <mergeCell ref="A77:B77"/>
    <mergeCell ref="A76:B76"/>
    <mergeCell ref="C76:E76"/>
  </mergeCells>
  <phoneticPr fontId="6" type="noConversion"/>
  <dataValidations disablePrompts="1" count="2">
    <dataValidation type="list" allowBlank="1" showInputMessage="1" showErrorMessage="1" sqref="C93:C102">
      <formula1>QualityHML</formula1>
    </dataValidation>
    <dataValidation type="list" allowBlank="1" showInputMessage="1" showErrorMessage="1" sqref="F93:F102">
      <formula1>TypeOfInventory</formula1>
    </dataValidation>
  </dataValidations>
  <hyperlinks>
    <hyperlink ref="A12:A17" location="Forest" display="Forest "/>
    <hyperlink ref="A18:A23" location="Forest_available_for_wood_supply" display="… of which available for wood supply"/>
    <hyperlink ref="A24:A29" location="Other_wooded_land" display="Other wooded land"/>
    <hyperlink ref="A41" location="Predominantly_coniferous_forest" display="Predominantly coniferous forest"/>
    <hyperlink ref="A42" location="Predominantly_broadleaved_forest" display="Predominantly broadleaved forest"/>
    <hyperlink ref="A43" location="Mixed_forest" display="Mixed forest"/>
    <hyperlink ref="C8:E8" location="Growing_stock" display="Growing stock (million m³ o.b.)"/>
    <hyperlink ref="E10" location="Broadleaved" display="Broadleaved"/>
    <hyperlink ref="D10" location="Coniferous" display="Coniferous"/>
    <hyperlink ref="B38:E38" location="Growing_stock" display="Growing stock (million m³ o.b.)"/>
    <hyperlink ref="D46:G46" location="Growing_stock" display="Growing stock in forest (million m³ o.b.)"/>
    <hyperlink ref="A1" location="Select_your_country" display="Select_your_country"/>
    <hyperlink ref="A5:G5" location="Indicator_1.2" display="Related SoEF definitions: Forest, Other wooded land, Forest available for wood supply, Growing stock, Broadleaved, Coniferous, Forest type, Predominantly coniferous forest, Predominantly broadleaved forest, Mixed forest, Dominant tree species"/>
    <hyperlink ref="A30:A35" location="Total_forest_and_other_wooded_land" display="Total forest and other wooded land  "/>
  </hyperlink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105" r:id="rId3" name="Check Box 33">
              <controlPr defaultSize="0" autoFill="0" autoLine="0" autoPict="0">
                <anchor moveWithCells="1" sizeWithCells="1">
                  <from>
                    <xdr:col>3</xdr:col>
                    <xdr:colOff>0</xdr:colOff>
                    <xdr:row>69</xdr:row>
                    <xdr:rowOff>0</xdr:rowOff>
                  </from>
                  <to>
                    <xdr:col>3</xdr:col>
                    <xdr:colOff>533400</xdr:colOff>
                    <xdr:row>70</xdr:row>
                    <xdr:rowOff>0</xdr:rowOff>
                  </to>
                </anchor>
              </controlPr>
            </control>
          </mc:Choice>
          <mc:Fallback/>
        </mc:AlternateContent>
        <mc:AlternateContent xmlns:mc="http://schemas.openxmlformats.org/markup-compatibility/2006">
          <mc:Choice Requires="x14">
            <control shapeId="3106" r:id="rId4" name="Check Box 34">
              <controlPr defaultSize="0" autoFill="0" autoLine="0" autoPict="0">
                <anchor moveWithCells="1" sizeWithCells="1">
                  <from>
                    <xdr:col>3</xdr:col>
                    <xdr:colOff>609600</xdr:colOff>
                    <xdr:row>69</xdr:row>
                    <xdr:rowOff>0</xdr:rowOff>
                  </from>
                  <to>
                    <xdr:col>4</xdr:col>
                    <xdr:colOff>0</xdr:colOff>
                    <xdr:row>70</xdr:row>
                    <xdr:rowOff>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5" id="{B258A241-DA5F-4B7F-AE5E-D40C356161BC}">
            <xm:f>C13&lt;&gt;'Pre-filling'!AU65</xm:f>
            <x14:dxf>
              <font>
                <b val="0"/>
                <i/>
              </font>
            </x14:dxf>
          </x14:cfRule>
          <xm:sqref>C13:E17 C31:E35 C25:E29 C19:E23</xm:sqref>
        </x14:conditionalFormatting>
        <x14:conditionalFormatting xmlns:xm="http://schemas.microsoft.com/office/excel/2006/main">
          <x14:cfRule type="expression" priority="4" id="{5C25DDDF-FD7E-4AAA-BAEB-F1C005BE1FF0}">
            <xm:f>B41&lt;&gt;'Pre-filling'!DB63</xm:f>
            <x14:dxf>
              <font>
                <b val="0"/>
                <i/>
              </font>
            </x14:dxf>
          </x14:cfRule>
          <xm:sqref>B41:E43</xm:sqref>
        </x14:conditionalFormatting>
        <x14:conditionalFormatting xmlns:xm="http://schemas.microsoft.com/office/excel/2006/main">
          <x14:cfRule type="expression" priority="2" id="{8FEB3A9D-7F64-489E-9968-E8BE26CCB573}">
            <xm:f>B49&lt;&gt;'Pre-filling'!DN63</xm:f>
            <x14:dxf>
              <font>
                <b val="0"/>
                <i/>
              </font>
            </x14:dxf>
          </x14:cfRule>
          <xm:sqref>D49:G60 B49:C58</xm:sqref>
        </x14:conditionalFormatting>
      </x14:conditionalFormattings>
    </ex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G96"/>
  <sheetViews>
    <sheetView showGridLines="0" workbookViewId="0"/>
  </sheetViews>
  <sheetFormatPr baseColWidth="10" defaultColWidth="8.83203125" defaultRowHeight="12" x14ac:dyDescent="0"/>
  <cols>
    <col min="1" max="1" width="32.33203125" style="270" customWidth="1"/>
    <col min="2" max="7" width="12.5" style="270" customWidth="1"/>
    <col min="8" max="13" width="9.1640625" style="270" customWidth="1"/>
    <col min="14" max="16384" width="8.83203125" style="270"/>
  </cols>
  <sheetData>
    <row r="1" spans="1:7" ht="13.5" customHeight="1">
      <c r="A1" s="311" t="str">
        <f xml:space="preserve"> IF(ISBLANK(General!$B$13), "", General!$B$13)</f>
        <v>Select your country…</v>
      </c>
    </row>
    <row r="2" spans="1:7" ht="13.5" customHeight="1">
      <c r="A2" s="295" t="s">
        <v>1290</v>
      </c>
    </row>
    <row r="3" spans="1:7" ht="13.5" customHeight="1" thickBot="1"/>
    <row r="4" spans="1:7" ht="27" customHeight="1">
      <c r="A4" s="1168" t="s">
        <v>1468</v>
      </c>
      <c r="B4" s="1169"/>
      <c r="C4" s="1169"/>
      <c r="D4" s="1169"/>
      <c r="E4" s="1169"/>
      <c r="F4" s="1169"/>
      <c r="G4" s="1170"/>
    </row>
    <row r="5" spans="1:7" ht="39" customHeight="1" thickBot="1">
      <c r="A5" s="1118" t="s">
        <v>388</v>
      </c>
      <c r="B5" s="1119"/>
      <c r="C5" s="1119"/>
      <c r="D5" s="1119"/>
      <c r="E5" s="1119"/>
      <c r="F5" s="1119"/>
      <c r="G5" s="1120"/>
    </row>
    <row r="6" spans="1:7" ht="13.5" customHeight="1" thickBot="1"/>
    <row r="7" spans="1:7" s="113" customFormat="1" ht="13.5" customHeight="1" thickBot="1">
      <c r="A7" s="773" t="s">
        <v>731</v>
      </c>
      <c r="B7" s="774"/>
      <c r="C7" s="774"/>
      <c r="D7" s="774"/>
      <c r="E7" s="774"/>
      <c r="F7" s="774"/>
      <c r="G7" s="775"/>
    </row>
    <row r="8" spans="1:7" s="113" customFormat="1" ht="13.5" customHeight="1">
      <c r="A8" s="1084" t="s">
        <v>1025</v>
      </c>
      <c r="B8" s="1124" t="s">
        <v>1026</v>
      </c>
      <c r="C8" s="1124" t="s">
        <v>270</v>
      </c>
      <c r="D8" s="1124" t="s">
        <v>1291</v>
      </c>
      <c r="E8" s="1124"/>
      <c r="F8" s="1124"/>
      <c r="G8" s="1174"/>
    </row>
    <row r="9" spans="1:7" s="113" customFormat="1" ht="27" customHeight="1" thickBot="1">
      <c r="A9" s="1085"/>
      <c r="B9" s="1047"/>
      <c r="C9" s="1175"/>
      <c r="D9" s="98" t="s">
        <v>1292</v>
      </c>
      <c r="E9" s="98" t="s">
        <v>1293</v>
      </c>
      <c r="F9" s="98" t="s">
        <v>820</v>
      </c>
      <c r="G9" s="770" t="s">
        <v>1092</v>
      </c>
    </row>
    <row r="10" spans="1:7" s="113" customFormat="1" hidden="1">
      <c r="A10" s="771"/>
      <c r="B10" s="114"/>
      <c r="C10" s="772" t="s">
        <v>1434</v>
      </c>
      <c r="D10" s="772" t="s">
        <v>1434</v>
      </c>
      <c r="E10" s="772" t="s">
        <v>1434</v>
      </c>
      <c r="F10" s="772" t="s">
        <v>1434</v>
      </c>
      <c r="G10" s="100" t="s">
        <v>1434</v>
      </c>
    </row>
    <row r="11" spans="1:7" s="113" customFormat="1" ht="13.5" customHeight="1">
      <c r="A11" s="776"/>
      <c r="B11" s="115">
        <v>2015</v>
      </c>
      <c r="C11" s="186"/>
      <c r="D11" s="186"/>
      <c r="E11" s="186"/>
      <c r="F11" s="186"/>
      <c r="G11" s="187"/>
    </row>
    <row r="12" spans="1:7" s="113" customFormat="1" ht="13.5" customHeight="1">
      <c r="A12" s="768" t="s">
        <v>384</v>
      </c>
      <c r="B12" s="116">
        <v>2010</v>
      </c>
      <c r="C12" s="186" t="e">
        <f ca="1">'Pre-filling'!GE64</f>
        <v>#NAME?</v>
      </c>
      <c r="D12" s="186" t="e">
        <f ca="1">'Pre-filling'!GF64</f>
        <v>#NAME?</v>
      </c>
      <c r="E12" s="186" t="e">
        <f ca="1">'Pre-filling'!GG64</f>
        <v>#NAME?</v>
      </c>
      <c r="F12" s="186" t="e">
        <f ca="1">'Pre-filling'!GH64</f>
        <v>#NAME?</v>
      </c>
      <c r="G12" s="187" t="e">
        <f ca="1">'Pre-filling'!GI64</f>
        <v>#NAME?</v>
      </c>
    </row>
    <row r="13" spans="1:7" s="113" customFormat="1" ht="13.5" customHeight="1">
      <c r="A13" s="777" t="s">
        <v>385</v>
      </c>
      <c r="B13" s="116">
        <v>2005</v>
      </c>
      <c r="C13" s="188" t="e">
        <f ca="1">'Pre-filling'!GE65</f>
        <v>#NAME?</v>
      </c>
      <c r="D13" s="188" t="e">
        <f ca="1">'Pre-filling'!GF65</f>
        <v>#NAME?</v>
      </c>
      <c r="E13" s="188" t="e">
        <f ca="1">'Pre-filling'!GG65</f>
        <v>#NAME?</v>
      </c>
      <c r="F13" s="188" t="e">
        <f ca="1">'Pre-filling'!GH65</f>
        <v>#NAME?</v>
      </c>
      <c r="G13" s="189" t="e">
        <f ca="1">'Pre-filling'!GI65</f>
        <v>#NAME?</v>
      </c>
    </row>
    <row r="14" spans="1:7" s="113" customFormat="1" ht="13.5" customHeight="1">
      <c r="A14" s="776"/>
      <c r="B14" s="116">
        <v>2000</v>
      </c>
      <c r="C14" s="188" t="e">
        <f ca="1">'Pre-filling'!GE66</f>
        <v>#NAME?</v>
      </c>
      <c r="D14" s="188" t="e">
        <f ca="1">'Pre-filling'!GF66</f>
        <v>#NAME?</v>
      </c>
      <c r="E14" s="188" t="e">
        <f ca="1">'Pre-filling'!GG66</f>
        <v>#NAME?</v>
      </c>
      <c r="F14" s="188" t="e">
        <f ca="1">'Pre-filling'!GH66</f>
        <v>#NAME?</v>
      </c>
      <c r="G14" s="189" t="e">
        <f ca="1">'Pre-filling'!GI66</f>
        <v>#NAME?</v>
      </c>
    </row>
    <row r="15" spans="1:7" s="113" customFormat="1" ht="13.5" customHeight="1">
      <c r="A15" s="778"/>
      <c r="B15" s="116">
        <v>1990</v>
      </c>
      <c r="C15" s="188" t="e">
        <f ca="1">'Pre-filling'!GE67</f>
        <v>#NAME?</v>
      </c>
      <c r="D15" s="188" t="e">
        <f ca="1">'Pre-filling'!GF67</f>
        <v>#NAME?</v>
      </c>
      <c r="E15" s="188" t="e">
        <f ca="1">'Pre-filling'!GG67</f>
        <v>#NAME?</v>
      </c>
      <c r="F15" s="188" t="e">
        <f ca="1">'Pre-filling'!GH67</f>
        <v>#NAME?</v>
      </c>
      <c r="G15" s="189" t="e">
        <f ca="1">'Pre-filling'!GI67</f>
        <v>#NAME?</v>
      </c>
    </row>
    <row r="16" spans="1:7" s="113" customFormat="1" ht="13.5" customHeight="1">
      <c r="A16" s="1176" t="s">
        <v>735</v>
      </c>
      <c r="B16" s="115">
        <v>2015</v>
      </c>
      <c r="C16" s="188"/>
      <c r="D16" s="188"/>
      <c r="E16" s="188"/>
      <c r="F16" s="188"/>
      <c r="G16" s="189"/>
    </row>
    <row r="17" spans="1:7" s="113" customFormat="1" ht="13.5" customHeight="1">
      <c r="A17" s="1177"/>
      <c r="B17" s="116">
        <v>2010</v>
      </c>
      <c r="C17" s="188" t="e">
        <f ca="1">'Pre-filling'!GE69</f>
        <v>#NAME?</v>
      </c>
      <c r="D17" s="188" t="e">
        <f ca="1">'Pre-filling'!GF69</f>
        <v>#NAME?</v>
      </c>
      <c r="E17" s="188" t="e">
        <f ca="1">'Pre-filling'!GG69</f>
        <v>#NAME?</v>
      </c>
      <c r="F17" s="188" t="e">
        <f ca="1">'Pre-filling'!GH69</f>
        <v>#NAME?</v>
      </c>
      <c r="G17" s="189" t="e">
        <f ca="1">'Pre-filling'!GI69</f>
        <v>#NAME?</v>
      </c>
    </row>
    <row r="18" spans="1:7" s="113" customFormat="1" ht="13.5" customHeight="1">
      <c r="A18" s="1177"/>
      <c r="B18" s="116">
        <v>2005</v>
      </c>
      <c r="C18" s="188" t="e">
        <f ca="1">'Pre-filling'!GE70</f>
        <v>#NAME?</v>
      </c>
      <c r="D18" s="188" t="e">
        <f ca="1">'Pre-filling'!GF70</f>
        <v>#NAME?</v>
      </c>
      <c r="E18" s="188" t="e">
        <f ca="1">'Pre-filling'!GG70</f>
        <v>#NAME?</v>
      </c>
      <c r="F18" s="188" t="e">
        <f ca="1">'Pre-filling'!GH70</f>
        <v>#NAME?</v>
      </c>
      <c r="G18" s="189" t="e">
        <f ca="1">'Pre-filling'!GI70</f>
        <v>#NAME?</v>
      </c>
    </row>
    <row r="19" spans="1:7" s="113" customFormat="1" ht="13.5" customHeight="1">
      <c r="A19" s="1177"/>
      <c r="B19" s="116">
        <v>2000</v>
      </c>
      <c r="C19" s="188" t="e">
        <f ca="1">'Pre-filling'!GE71</f>
        <v>#NAME?</v>
      </c>
      <c r="D19" s="188" t="e">
        <f ca="1">'Pre-filling'!GF71</f>
        <v>#NAME?</v>
      </c>
      <c r="E19" s="188" t="e">
        <f ca="1">'Pre-filling'!GG71</f>
        <v>#NAME?</v>
      </c>
      <c r="F19" s="188" t="e">
        <f ca="1">'Pre-filling'!GH71</f>
        <v>#NAME?</v>
      </c>
      <c r="G19" s="189" t="e">
        <f ca="1">'Pre-filling'!GI71</f>
        <v>#NAME?</v>
      </c>
    </row>
    <row r="20" spans="1:7" s="113" customFormat="1" ht="13.5" customHeight="1">
      <c r="A20" s="1178"/>
      <c r="B20" s="116">
        <v>1990</v>
      </c>
      <c r="C20" s="188" t="e">
        <f ca="1">'Pre-filling'!GE72</f>
        <v>#NAME?</v>
      </c>
      <c r="D20" s="188" t="e">
        <f ca="1">'Pre-filling'!GF72</f>
        <v>#NAME?</v>
      </c>
      <c r="E20" s="188" t="e">
        <f ca="1">'Pre-filling'!GG72</f>
        <v>#NAME?</v>
      </c>
      <c r="F20" s="188" t="e">
        <f ca="1">'Pre-filling'!GH72</f>
        <v>#NAME?</v>
      </c>
      <c r="G20" s="189" t="e">
        <f ca="1">'Pre-filling'!GI72</f>
        <v>#NAME?</v>
      </c>
    </row>
    <row r="21" spans="1:7" s="113" customFormat="1" ht="13.5" customHeight="1">
      <c r="A21" s="1176" t="s">
        <v>386</v>
      </c>
      <c r="B21" s="115">
        <v>2015</v>
      </c>
      <c r="C21" s="188"/>
      <c r="D21" s="188"/>
      <c r="E21" s="188"/>
      <c r="F21" s="188"/>
      <c r="G21" s="189"/>
    </row>
    <row r="22" spans="1:7" s="113" customFormat="1" ht="13.5" customHeight="1">
      <c r="A22" s="1177"/>
      <c r="B22" s="116">
        <v>2010</v>
      </c>
      <c r="C22" s="188" t="e">
        <f ca="1">'Pre-filling'!GE74</f>
        <v>#NAME?</v>
      </c>
      <c r="D22" s="188" t="e">
        <f ca="1">'Pre-filling'!GF74</f>
        <v>#NAME?</v>
      </c>
      <c r="E22" s="188" t="e">
        <f ca="1">'Pre-filling'!GG74</f>
        <v>#NAME?</v>
      </c>
      <c r="F22" s="188" t="e">
        <f ca="1">'Pre-filling'!GH74</f>
        <v>#NAME?</v>
      </c>
      <c r="G22" s="189" t="e">
        <f ca="1">'Pre-filling'!GI74</f>
        <v>#NAME?</v>
      </c>
    </row>
    <row r="23" spans="1:7" s="113" customFormat="1" ht="13.5" customHeight="1">
      <c r="A23" s="1177"/>
      <c r="B23" s="116">
        <v>2005</v>
      </c>
      <c r="C23" s="188" t="e">
        <f ca="1">'Pre-filling'!GE75</f>
        <v>#NAME?</v>
      </c>
      <c r="D23" s="188" t="e">
        <f ca="1">'Pre-filling'!GF75</f>
        <v>#NAME?</v>
      </c>
      <c r="E23" s="188" t="e">
        <f ca="1">'Pre-filling'!GG75</f>
        <v>#NAME?</v>
      </c>
      <c r="F23" s="188" t="e">
        <f ca="1">'Pre-filling'!GH75</f>
        <v>#NAME?</v>
      </c>
      <c r="G23" s="189" t="e">
        <f ca="1">'Pre-filling'!GI75</f>
        <v>#NAME?</v>
      </c>
    </row>
    <row r="24" spans="1:7" s="113" customFormat="1" ht="13.5" customHeight="1">
      <c r="A24" s="1177"/>
      <c r="B24" s="116">
        <v>2000</v>
      </c>
      <c r="C24" s="188" t="e">
        <f ca="1">'Pre-filling'!GE76</f>
        <v>#NAME?</v>
      </c>
      <c r="D24" s="188" t="e">
        <f ca="1">'Pre-filling'!GF76</f>
        <v>#NAME?</v>
      </c>
      <c r="E24" s="188" t="e">
        <f ca="1">'Pre-filling'!GG76</f>
        <v>#NAME?</v>
      </c>
      <c r="F24" s="188" t="e">
        <f ca="1">'Pre-filling'!GH76</f>
        <v>#NAME?</v>
      </c>
      <c r="G24" s="189" t="e">
        <f ca="1">'Pre-filling'!GI76</f>
        <v>#NAME?</v>
      </c>
    </row>
    <row r="25" spans="1:7" s="113" customFormat="1" ht="13.5" customHeight="1">
      <c r="A25" s="1178"/>
      <c r="B25" s="116">
        <v>1990</v>
      </c>
      <c r="C25" s="188" t="e">
        <f ca="1">'Pre-filling'!GE77</f>
        <v>#NAME?</v>
      </c>
      <c r="D25" s="188" t="e">
        <f ca="1">'Pre-filling'!GF77</f>
        <v>#NAME?</v>
      </c>
      <c r="E25" s="188" t="e">
        <f ca="1">'Pre-filling'!GG77</f>
        <v>#NAME?</v>
      </c>
      <c r="F25" s="188" t="e">
        <f ca="1">'Pre-filling'!GH77</f>
        <v>#NAME?</v>
      </c>
      <c r="G25" s="189" t="e">
        <f ca="1">'Pre-filling'!GI77</f>
        <v>#NAME?</v>
      </c>
    </row>
    <row r="26" spans="1:7" s="113" customFormat="1" ht="13.5" customHeight="1">
      <c r="A26" s="1176" t="s">
        <v>387</v>
      </c>
      <c r="B26" s="115">
        <v>2015</v>
      </c>
      <c r="C26" s="188"/>
      <c r="D26" s="188"/>
      <c r="E26" s="188"/>
      <c r="F26" s="188"/>
      <c r="G26" s="189"/>
    </row>
    <row r="27" spans="1:7" s="113" customFormat="1" ht="13.5" customHeight="1">
      <c r="A27" s="1177"/>
      <c r="B27" s="116">
        <v>2010</v>
      </c>
      <c r="C27" s="188" t="e">
        <f ca="1">'Pre-filling'!GE79</f>
        <v>#NAME?</v>
      </c>
      <c r="D27" s="188" t="e">
        <f ca="1">'Pre-filling'!GF79</f>
        <v>#NAME?</v>
      </c>
      <c r="E27" s="188" t="e">
        <f ca="1">'Pre-filling'!GG79</f>
        <v>#NAME?</v>
      </c>
      <c r="F27" s="188" t="e">
        <f ca="1">'Pre-filling'!GH79</f>
        <v>#NAME?</v>
      </c>
      <c r="G27" s="189" t="e">
        <f ca="1">'Pre-filling'!GI79</f>
        <v>#NAME?</v>
      </c>
    </row>
    <row r="28" spans="1:7" s="113" customFormat="1" ht="13.5" customHeight="1">
      <c r="A28" s="1177"/>
      <c r="B28" s="116">
        <v>2005</v>
      </c>
      <c r="C28" s="188" t="e">
        <f ca="1">'Pre-filling'!GE80</f>
        <v>#NAME?</v>
      </c>
      <c r="D28" s="188" t="e">
        <f ca="1">'Pre-filling'!GF80</f>
        <v>#NAME?</v>
      </c>
      <c r="E28" s="188" t="e">
        <f ca="1">'Pre-filling'!GG80</f>
        <v>#NAME?</v>
      </c>
      <c r="F28" s="188" t="e">
        <f ca="1">'Pre-filling'!GH80</f>
        <v>#NAME?</v>
      </c>
      <c r="G28" s="189" t="e">
        <f ca="1">'Pre-filling'!GI80</f>
        <v>#NAME?</v>
      </c>
    </row>
    <row r="29" spans="1:7" s="113" customFormat="1" ht="13.5" customHeight="1">
      <c r="A29" s="1177"/>
      <c r="B29" s="116">
        <v>2000</v>
      </c>
      <c r="C29" s="188" t="e">
        <f ca="1">'Pre-filling'!GE81</f>
        <v>#NAME?</v>
      </c>
      <c r="D29" s="188" t="e">
        <f ca="1">'Pre-filling'!GF81</f>
        <v>#NAME?</v>
      </c>
      <c r="E29" s="188" t="e">
        <f ca="1">'Pre-filling'!GG81</f>
        <v>#NAME?</v>
      </c>
      <c r="F29" s="188" t="e">
        <f ca="1">'Pre-filling'!GH81</f>
        <v>#NAME?</v>
      </c>
      <c r="G29" s="189" t="e">
        <f ca="1">'Pre-filling'!GI81</f>
        <v>#NAME?</v>
      </c>
    </row>
    <row r="30" spans="1:7" s="113" customFormat="1" ht="13.5" customHeight="1">
      <c r="A30" s="1178"/>
      <c r="B30" s="116">
        <v>1990</v>
      </c>
      <c r="C30" s="188" t="e">
        <f ca="1">'Pre-filling'!GE82</f>
        <v>#NAME?</v>
      </c>
      <c r="D30" s="188" t="e">
        <f ca="1">'Pre-filling'!GF82</f>
        <v>#NAME?</v>
      </c>
      <c r="E30" s="188" t="e">
        <f ca="1">'Pre-filling'!GG82</f>
        <v>#NAME?</v>
      </c>
      <c r="F30" s="188" t="e">
        <f ca="1">'Pre-filling'!GH82</f>
        <v>#NAME?</v>
      </c>
      <c r="G30" s="189" t="e">
        <f ca="1">'Pre-filling'!GI82</f>
        <v>#NAME?</v>
      </c>
    </row>
    <row r="31" spans="1:7" s="113" customFormat="1" ht="13.5" customHeight="1">
      <c r="A31" s="1176" t="s">
        <v>389</v>
      </c>
      <c r="B31" s="115">
        <v>2015</v>
      </c>
      <c r="C31" s="188"/>
      <c r="D31" s="188"/>
      <c r="E31" s="188"/>
      <c r="F31" s="188"/>
      <c r="G31" s="189"/>
    </row>
    <row r="32" spans="1:7" s="113" customFormat="1" ht="13.5" customHeight="1">
      <c r="A32" s="1177"/>
      <c r="B32" s="116">
        <v>2010</v>
      </c>
      <c r="C32" s="188" t="e">
        <f ca="1">'Pre-filling'!GE84</f>
        <v>#NAME?</v>
      </c>
      <c r="D32" s="188" t="e">
        <f ca="1">'Pre-filling'!GF84</f>
        <v>#NAME?</v>
      </c>
      <c r="E32" s="188" t="e">
        <f ca="1">'Pre-filling'!GG84</f>
        <v>#NAME?</v>
      </c>
      <c r="F32" s="188" t="e">
        <f ca="1">'Pre-filling'!GH84</f>
        <v>#NAME?</v>
      </c>
      <c r="G32" s="189" t="e">
        <f ca="1">'Pre-filling'!GI84</f>
        <v>#NAME?</v>
      </c>
    </row>
    <row r="33" spans="1:7" s="113" customFormat="1" ht="13.5" customHeight="1">
      <c r="A33" s="1177"/>
      <c r="B33" s="116">
        <v>2005</v>
      </c>
      <c r="C33" s="188" t="e">
        <f ca="1">'Pre-filling'!GE85</f>
        <v>#NAME?</v>
      </c>
      <c r="D33" s="188" t="e">
        <f ca="1">'Pre-filling'!GF85</f>
        <v>#NAME?</v>
      </c>
      <c r="E33" s="188" t="e">
        <f ca="1">'Pre-filling'!GG85</f>
        <v>#NAME?</v>
      </c>
      <c r="F33" s="188" t="e">
        <f ca="1">'Pre-filling'!GH85</f>
        <v>#NAME?</v>
      </c>
      <c r="G33" s="189" t="e">
        <f ca="1">'Pre-filling'!GI85</f>
        <v>#NAME?</v>
      </c>
    </row>
    <row r="34" spans="1:7" s="113" customFormat="1" ht="13.5" customHeight="1">
      <c r="A34" s="1177"/>
      <c r="B34" s="116">
        <v>2000</v>
      </c>
      <c r="C34" s="188" t="e">
        <f ca="1">'Pre-filling'!GE86</f>
        <v>#NAME?</v>
      </c>
      <c r="D34" s="188" t="e">
        <f ca="1">'Pre-filling'!GF86</f>
        <v>#NAME?</v>
      </c>
      <c r="E34" s="188" t="e">
        <f ca="1">'Pre-filling'!GG86</f>
        <v>#NAME?</v>
      </c>
      <c r="F34" s="188" t="e">
        <f ca="1">'Pre-filling'!GH86</f>
        <v>#NAME?</v>
      </c>
      <c r="G34" s="189" t="e">
        <f ca="1">'Pre-filling'!GI86</f>
        <v>#NAME?</v>
      </c>
    </row>
    <row r="35" spans="1:7" s="113" customFormat="1" ht="13.5" customHeight="1" thickBot="1">
      <c r="A35" s="1181"/>
      <c r="B35" s="769">
        <v>1990</v>
      </c>
      <c r="C35" s="190" t="e">
        <f ca="1">'Pre-filling'!GE87</f>
        <v>#NAME?</v>
      </c>
      <c r="D35" s="190" t="e">
        <f ca="1">'Pre-filling'!GF87</f>
        <v>#NAME?</v>
      </c>
      <c r="E35" s="190" t="e">
        <f ca="1">'Pre-filling'!GG87</f>
        <v>#NAME?</v>
      </c>
      <c r="F35" s="190" t="e">
        <f ca="1">'Pre-filling'!GH87</f>
        <v>#NAME?</v>
      </c>
      <c r="G35" s="191" t="e">
        <f ca="1">'Pre-filling'!GI87</f>
        <v>#NAME?</v>
      </c>
    </row>
    <row r="36" spans="1:7" s="113" customFormat="1" ht="13.5" customHeight="1"/>
    <row r="37" spans="1:7" s="113" customFormat="1" ht="13.5" customHeight="1" thickBot="1">
      <c r="A37" s="113" t="s">
        <v>1494</v>
      </c>
    </row>
    <row r="38" spans="1:7" s="113" customFormat="1" ht="13.5" customHeight="1">
      <c r="A38" s="1084" t="s">
        <v>1025</v>
      </c>
      <c r="B38" s="1124" t="s">
        <v>1026</v>
      </c>
      <c r="C38" s="1179" t="s">
        <v>1768</v>
      </c>
      <c r="D38" s="1124" t="s">
        <v>1495</v>
      </c>
      <c r="E38" s="1124"/>
      <c r="F38" s="1124"/>
      <c r="G38" s="1174"/>
    </row>
    <row r="39" spans="1:7" s="113" customFormat="1" ht="27" customHeight="1" thickBot="1">
      <c r="A39" s="1085"/>
      <c r="B39" s="1047"/>
      <c r="C39" s="1047"/>
      <c r="D39" s="98" t="s">
        <v>1292</v>
      </c>
      <c r="E39" s="98" t="s">
        <v>1293</v>
      </c>
      <c r="F39" s="98" t="s">
        <v>820</v>
      </c>
      <c r="G39" s="260" t="s">
        <v>1092</v>
      </c>
    </row>
    <row r="40" spans="1:7" s="113" customFormat="1" hidden="1">
      <c r="A40" s="261"/>
      <c r="B40" s="114"/>
      <c r="C40" s="586" t="s">
        <v>1434</v>
      </c>
      <c r="D40" s="586" t="s">
        <v>1434</v>
      </c>
      <c r="E40" s="586" t="s">
        <v>1434</v>
      </c>
      <c r="F40" s="586" t="s">
        <v>1434</v>
      </c>
      <c r="G40" s="586" t="s">
        <v>1434</v>
      </c>
    </row>
    <row r="41" spans="1:7" s="113" customFormat="1" ht="13.5" customHeight="1">
      <c r="A41" s="373" t="s">
        <v>918</v>
      </c>
      <c r="B41" s="115">
        <v>2015</v>
      </c>
      <c r="C41" s="186"/>
      <c r="D41" s="186"/>
      <c r="E41" s="186"/>
      <c r="F41" s="186"/>
      <c r="G41" s="187"/>
    </row>
    <row r="42" spans="1:7" s="113" customFormat="1" ht="13.5" customHeight="1">
      <c r="A42" s="373" t="s">
        <v>385</v>
      </c>
      <c r="B42" s="115">
        <v>2010</v>
      </c>
      <c r="C42" s="186" t="e">
        <f ca="1">'Pre-filling'!KA64</f>
        <v>#NAME?</v>
      </c>
      <c r="D42" s="186" t="e">
        <f ca="1">'Pre-filling'!KB64</f>
        <v>#NAME?</v>
      </c>
      <c r="E42" s="186" t="e">
        <f ca="1">'Pre-filling'!KC64</f>
        <v>#NAME?</v>
      </c>
      <c r="F42" s="186" t="e">
        <f ca="1">'Pre-filling'!KD64</f>
        <v>#NAME?</v>
      </c>
      <c r="G42" s="187" t="e">
        <f ca="1">'Pre-filling'!KE64</f>
        <v>#NAME?</v>
      </c>
    </row>
    <row r="43" spans="1:7" s="113" customFormat="1" ht="13.5" customHeight="1">
      <c r="B43" s="116">
        <v>2005</v>
      </c>
      <c r="C43" s="188" t="e">
        <f ca="1">'Pre-filling'!KA65</f>
        <v>#NAME?</v>
      </c>
      <c r="D43" s="188" t="e">
        <f ca="1">'Pre-filling'!KB65</f>
        <v>#NAME?</v>
      </c>
      <c r="E43" s="188" t="e">
        <f ca="1">'Pre-filling'!KC65</f>
        <v>#NAME?</v>
      </c>
      <c r="F43" s="188" t="e">
        <f ca="1">'Pre-filling'!KD65</f>
        <v>#NAME?</v>
      </c>
      <c r="G43" s="189" t="e">
        <f ca="1">'Pre-filling'!KE65</f>
        <v>#NAME?</v>
      </c>
    </row>
    <row r="44" spans="1:7" s="113" customFormat="1" ht="13.5" customHeight="1">
      <c r="A44" s="374"/>
      <c r="B44" s="116">
        <v>2000</v>
      </c>
      <c r="C44" s="188" t="e">
        <f ca="1">'Pre-filling'!KA66</f>
        <v>#NAME?</v>
      </c>
      <c r="D44" s="188" t="e">
        <f ca="1">'Pre-filling'!KB66</f>
        <v>#NAME?</v>
      </c>
      <c r="E44" s="188" t="e">
        <f ca="1">'Pre-filling'!KC66</f>
        <v>#NAME?</v>
      </c>
      <c r="F44" s="188" t="e">
        <f ca="1">'Pre-filling'!KD66</f>
        <v>#NAME?</v>
      </c>
      <c r="G44" s="189" t="e">
        <f ca="1">'Pre-filling'!KE66</f>
        <v>#NAME?</v>
      </c>
    </row>
    <row r="45" spans="1:7" s="113" customFormat="1" ht="13.5" customHeight="1">
      <c r="A45" s="375"/>
      <c r="B45" s="116">
        <v>1990</v>
      </c>
      <c r="C45" s="188" t="e">
        <f ca="1">'Pre-filling'!KA67</f>
        <v>#NAME?</v>
      </c>
      <c r="D45" s="188" t="e">
        <f ca="1">'Pre-filling'!KB67</f>
        <v>#NAME?</v>
      </c>
      <c r="E45" s="188" t="e">
        <f ca="1">'Pre-filling'!KC67</f>
        <v>#NAME?</v>
      </c>
      <c r="F45" s="188" t="e">
        <f ca="1">'Pre-filling'!KD67</f>
        <v>#NAME?</v>
      </c>
      <c r="G45" s="189" t="e">
        <f ca="1">'Pre-filling'!KE67</f>
        <v>#NAME?</v>
      </c>
    </row>
    <row r="46" spans="1:7" s="113" customFormat="1" ht="13.5" customHeight="1">
      <c r="A46" s="1180" t="s">
        <v>386</v>
      </c>
      <c r="B46" s="115">
        <v>2015</v>
      </c>
      <c r="C46" s="188"/>
      <c r="D46" s="188"/>
      <c r="E46" s="188"/>
      <c r="F46" s="188"/>
      <c r="G46" s="189"/>
    </row>
    <row r="47" spans="1:7" s="113" customFormat="1" ht="13.5" customHeight="1">
      <c r="A47" s="1180"/>
      <c r="B47" s="115">
        <v>2010</v>
      </c>
      <c r="C47" s="188" t="e">
        <f ca="1">'Pre-filling'!KA69</f>
        <v>#NAME?</v>
      </c>
      <c r="D47" s="188" t="e">
        <f ca="1">'Pre-filling'!KB69</f>
        <v>#NAME?</v>
      </c>
      <c r="E47" s="188" t="e">
        <f ca="1">'Pre-filling'!KC69</f>
        <v>#NAME?</v>
      </c>
      <c r="F47" s="188" t="e">
        <f ca="1">'Pre-filling'!KD69</f>
        <v>#NAME?</v>
      </c>
      <c r="G47" s="189" t="e">
        <f ca="1">'Pre-filling'!KE69</f>
        <v>#NAME?</v>
      </c>
    </row>
    <row r="48" spans="1:7" s="113" customFormat="1" ht="13.5" customHeight="1">
      <c r="A48" s="1180"/>
      <c r="B48" s="116">
        <v>2005</v>
      </c>
      <c r="C48" s="188" t="e">
        <f ca="1">'Pre-filling'!KA70</f>
        <v>#NAME?</v>
      </c>
      <c r="D48" s="188" t="e">
        <f ca="1">'Pre-filling'!KB70</f>
        <v>#NAME?</v>
      </c>
      <c r="E48" s="188" t="e">
        <f ca="1">'Pre-filling'!KC70</f>
        <v>#NAME?</v>
      </c>
      <c r="F48" s="188" t="e">
        <f ca="1">'Pre-filling'!KD70</f>
        <v>#NAME?</v>
      </c>
      <c r="G48" s="189" t="e">
        <f ca="1">'Pre-filling'!KE70</f>
        <v>#NAME?</v>
      </c>
    </row>
    <row r="49" spans="1:7" s="113" customFormat="1" ht="13.5" customHeight="1">
      <c r="A49" s="1180"/>
      <c r="B49" s="116">
        <v>2000</v>
      </c>
      <c r="C49" s="188" t="e">
        <f ca="1">'Pre-filling'!KA71</f>
        <v>#NAME?</v>
      </c>
      <c r="D49" s="188" t="e">
        <f ca="1">'Pre-filling'!KB71</f>
        <v>#NAME?</v>
      </c>
      <c r="E49" s="188" t="e">
        <f ca="1">'Pre-filling'!KC71</f>
        <v>#NAME?</v>
      </c>
      <c r="F49" s="188" t="e">
        <f ca="1">'Pre-filling'!KD71</f>
        <v>#NAME?</v>
      </c>
      <c r="G49" s="189" t="e">
        <f ca="1">'Pre-filling'!KE71</f>
        <v>#NAME?</v>
      </c>
    </row>
    <row r="50" spans="1:7" s="113" customFormat="1" ht="13.5" customHeight="1">
      <c r="A50" s="1180"/>
      <c r="B50" s="116">
        <v>1990</v>
      </c>
      <c r="C50" s="188" t="e">
        <f ca="1">'Pre-filling'!KA72</f>
        <v>#NAME?</v>
      </c>
      <c r="D50" s="188" t="e">
        <f ca="1">'Pre-filling'!KB72</f>
        <v>#NAME?</v>
      </c>
      <c r="E50" s="188" t="e">
        <f ca="1">'Pre-filling'!KC72</f>
        <v>#NAME?</v>
      </c>
      <c r="F50" s="188" t="e">
        <f ca="1">'Pre-filling'!KD72</f>
        <v>#NAME?</v>
      </c>
      <c r="G50" s="189" t="e">
        <f ca="1">'Pre-filling'!KE72</f>
        <v>#NAME?</v>
      </c>
    </row>
    <row r="51" spans="1:7" s="113" customFormat="1" ht="13.5" customHeight="1">
      <c r="A51" s="1180" t="s">
        <v>387</v>
      </c>
      <c r="B51" s="115">
        <v>2015</v>
      </c>
      <c r="C51" s="188"/>
      <c r="D51" s="188"/>
      <c r="E51" s="188"/>
      <c r="F51" s="188"/>
      <c r="G51" s="189"/>
    </row>
    <row r="52" spans="1:7" s="113" customFormat="1" ht="13.5" customHeight="1">
      <c r="A52" s="1180"/>
      <c r="B52" s="115">
        <v>2010</v>
      </c>
      <c r="C52" s="188" t="e">
        <f ca="1">'Pre-filling'!KA74</f>
        <v>#NAME?</v>
      </c>
      <c r="D52" s="188" t="e">
        <f ca="1">'Pre-filling'!KB74</f>
        <v>#NAME?</v>
      </c>
      <c r="E52" s="188" t="e">
        <f ca="1">'Pre-filling'!KC74</f>
        <v>#NAME?</v>
      </c>
      <c r="F52" s="188" t="e">
        <f ca="1">'Pre-filling'!KD74</f>
        <v>#NAME?</v>
      </c>
      <c r="G52" s="189" t="e">
        <f ca="1">'Pre-filling'!KE74</f>
        <v>#NAME?</v>
      </c>
    </row>
    <row r="53" spans="1:7" s="113" customFormat="1" ht="13.5" customHeight="1">
      <c r="A53" s="1180"/>
      <c r="B53" s="116">
        <v>2005</v>
      </c>
      <c r="C53" s="188" t="e">
        <f ca="1">'Pre-filling'!KA75</f>
        <v>#NAME?</v>
      </c>
      <c r="D53" s="188" t="e">
        <f ca="1">'Pre-filling'!KB75</f>
        <v>#NAME?</v>
      </c>
      <c r="E53" s="188" t="e">
        <f ca="1">'Pre-filling'!KC75</f>
        <v>#NAME?</v>
      </c>
      <c r="F53" s="188" t="e">
        <f ca="1">'Pre-filling'!KD75</f>
        <v>#NAME?</v>
      </c>
      <c r="G53" s="189" t="e">
        <f ca="1">'Pre-filling'!KE75</f>
        <v>#NAME?</v>
      </c>
    </row>
    <row r="54" spans="1:7" s="113" customFormat="1" ht="13.5" customHeight="1">
      <c r="A54" s="1180"/>
      <c r="B54" s="116">
        <v>2000</v>
      </c>
      <c r="C54" s="188" t="e">
        <f ca="1">'Pre-filling'!KA76</f>
        <v>#NAME?</v>
      </c>
      <c r="D54" s="188" t="e">
        <f ca="1">'Pre-filling'!KB76</f>
        <v>#NAME?</v>
      </c>
      <c r="E54" s="188" t="e">
        <f ca="1">'Pre-filling'!KC76</f>
        <v>#NAME?</v>
      </c>
      <c r="F54" s="188" t="e">
        <f ca="1">'Pre-filling'!KD76</f>
        <v>#NAME?</v>
      </c>
      <c r="G54" s="189" t="e">
        <f ca="1">'Pre-filling'!KE76</f>
        <v>#NAME?</v>
      </c>
    </row>
    <row r="55" spans="1:7" s="113" customFormat="1" ht="13.5" customHeight="1">
      <c r="A55" s="1180"/>
      <c r="B55" s="116">
        <v>1990</v>
      </c>
      <c r="C55" s="188" t="e">
        <f ca="1">'Pre-filling'!KA77</f>
        <v>#NAME?</v>
      </c>
      <c r="D55" s="188" t="e">
        <f ca="1">'Pre-filling'!KB77</f>
        <v>#NAME?</v>
      </c>
      <c r="E55" s="188" t="e">
        <f ca="1">'Pre-filling'!KC77</f>
        <v>#NAME?</v>
      </c>
      <c r="F55" s="188" t="e">
        <f ca="1">'Pre-filling'!KD77</f>
        <v>#NAME?</v>
      </c>
      <c r="G55" s="189" t="e">
        <f ca="1">'Pre-filling'!KE77</f>
        <v>#NAME?</v>
      </c>
    </row>
    <row r="56" spans="1:7" s="113" customFormat="1" ht="13.5" customHeight="1">
      <c r="A56" s="1180" t="s">
        <v>389</v>
      </c>
      <c r="B56" s="115">
        <v>2015</v>
      </c>
      <c r="C56" s="188"/>
      <c r="D56" s="188"/>
      <c r="E56" s="188"/>
      <c r="F56" s="188"/>
      <c r="G56" s="189"/>
    </row>
    <row r="57" spans="1:7" s="113" customFormat="1" ht="13.5" customHeight="1">
      <c r="A57" s="1180"/>
      <c r="B57" s="115">
        <v>2010</v>
      </c>
      <c r="C57" s="188" t="e">
        <f ca="1">'Pre-filling'!KA79</f>
        <v>#NAME?</v>
      </c>
      <c r="D57" s="188" t="e">
        <f ca="1">'Pre-filling'!KB79</f>
        <v>#NAME?</v>
      </c>
      <c r="E57" s="188" t="e">
        <f ca="1">'Pre-filling'!KC79</f>
        <v>#NAME?</v>
      </c>
      <c r="F57" s="188" t="e">
        <f ca="1">'Pre-filling'!KD79</f>
        <v>#NAME?</v>
      </c>
      <c r="G57" s="189" t="e">
        <f ca="1">'Pre-filling'!KE79</f>
        <v>#NAME?</v>
      </c>
    </row>
    <row r="58" spans="1:7" s="113" customFormat="1" ht="13.5" customHeight="1">
      <c r="A58" s="1180"/>
      <c r="B58" s="116">
        <v>2005</v>
      </c>
      <c r="C58" s="188" t="e">
        <f ca="1">'Pre-filling'!KA80</f>
        <v>#NAME?</v>
      </c>
      <c r="D58" s="188" t="e">
        <f ca="1">'Pre-filling'!KB80</f>
        <v>#NAME?</v>
      </c>
      <c r="E58" s="188" t="e">
        <f ca="1">'Pre-filling'!KC80</f>
        <v>#NAME?</v>
      </c>
      <c r="F58" s="188" t="e">
        <f ca="1">'Pre-filling'!KD80</f>
        <v>#NAME?</v>
      </c>
      <c r="G58" s="189" t="e">
        <f ca="1">'Pre-filling'!KE80</f>
        <v>#NAME?</v>
      </c>
    </row>
    <row r="59" spans="1:7" s="113" customFormat="1" ht="13.5" customHeight="1">
      <c r="A59" s="1180"/>
      <c r="B59" s="116">
        <v>2000</v>
      </c>
      <c r="C59" s="188" t="e">
        <f ca="1">'Pre-filling'!KA81</f>
        <v>#NAME?</v>
      </c>
      <c r="D59" s="188" t="e">
        <f ca="1">'Pre-filling'!KB81</f>
        <v>#NAME?</v>
      </c>
      <c r="E59" s="188" t="e">
        <f ca="1">'Pre-filling'!KC81</f>
        <v>#NAME?</v>
      </c>
      <c r="F59" s="188" t="e">
        <f ca="1">'Pre-filling'!KD81</f>
        <v>#NAME?</v>
      </c>
      <c r="G59" s="189" t="e">
        <f ca="1">'Pre-filling'!KE81</f>
        <v>#NAME?</v>
      </c>
    </row>
    <row r="60" spans="1:7" s="113" customFormat="1" ht="13.5" customHeight="1" thickBot="1">
      <c r="A60" s="1118"/>
      <c r="B60" s="257">
        <v>1990</v>
      </c>
      <c r="C60" s="190" t="e">
        <f ca="1">'Pre-filling'!KA82</f>
        <v>#NAME?</v>
      </c>
      <c r="D60" s="190" t="e">
        <f ca="1">'Pre-filling'!KB82</f>
        <v>#NAME?</v>
      </c>
      <c r="E60" s="190" t="e">
        <f ca="1">'Pre-filling'!KC82</f>
        <v>#NAME?</v>
      </c>
      <c r="F60" s="190" t="e">
        <f ca="1">'Pre-filling'!KD82</f>
        <v>#NAME?</v>
      </c>
      <c r="G60" s="191" t="e">
        <f ca="1">'Pre-filling'!KE82</f>
        <v>#NAME?</v>
      </c>
    </row>
    <row r="61" spans="1:7" s="113" customFormat="1" ht="13.5" customHeight="1"/>
    <row r="62" spans="1:7" s="113" customFormat="1" ht="13.5" customHeight="1" thickBot="1">
      <c r="A62" s="113" t="s">
        <v>1032</v>
      </c>
    </row>
    <row r="63" spans="1:7" s="113" customFormat="1" ht="27" customHeight="1" thickBot="1">
      <c r="A63" s="1110" t="s">
        <v>1497</v>
      </c>
      <c r="B63" s="1111"/>
      <c r="C63" s="1111"/>
      <c r="D63" s="1111"/>
      <c r="E63" s="1111"/>
      <c r="F63" s="1111"/>
      <c r="G63" s="1112"/>
    </row>
    <row r="64" spans="1:7" s="113" customFormat="1" ht="27" customHeight="1" thickBot="1">
      <c r="A64" s="117" t="s">
        <v>1496</v>
      </c>
      <c r="B64" s="1171"/>
      <c r="C64" s="1172"/>
      <c r="D64" s="1172"/>
      <c r="E64" s="1172"/>
      <c r="F64" s="1172"/>
      <c r="G64" s="1173"/>
    </row>
    <row r="65" spans="1:7" s="113" customFormat="1" ht="13.5" customHeight="1" thickBot="1"/>
    <row r="66" spans="1:7" s="113" customFormat="1" ht="27" customHeight="1" thickBot="1">
      <c r="A66" s="1074" t="s">
        <v>1294</v>
      </c>
      <c r="B66" s="1075"/>
      <c r="C66" s="1075"/>
      <c r="D66" s="1075"/>
      <c r="E66" s="1075"/>
      <c r="F66" s="1075"/>
      <c r="G66" s="1076"/>
    </row>
    <row r="67" spans="1:7" s="113" customFormat="1" ht="13.5" customHeight="1">
      <c r="A67" s="1182" t="s">
        <v>833</v>
      </c>
      <c r="B67" s="1106" t="s">
        <v>1292</v>
      </c>
      <c r="C67" s="1106"/>
      <c r="D67" s="1057"/>
      <c r="E67" s="1057"/>
      <c r="F67" s="1057"/>
      <c r="G67" s="1058"/>
    </row>
    <row r="68" spans="1:7" s="113" customFormat="1" ht="13.5" customHeight="1">
      <c r="A68" s="1183"/>
      <c r="B68" s="1139" t="s">
        <v>1293</v>
      </c>
      <c r="C68" s="1139"/>
      <c r="D68" s="1044"/>
      <c r="E68" s="1044"/>
      <c r="F68" s="1044"/>
      <c r="G68" s="1045"/>
    </row>
    <row r="69" spans="1:7" s="113" customFormat="1" ht="13.5" customHeight="1">
      <c r="A69" s="1183"/>
      <c r="B69" s="1139" t="s">
        <v>820</v>
      </c>
      <c r="C69" s="1139"/>
      <c r="D69" s="1044"/>
      <c r="E69" s="1044"/>
      <c r="F69" s="1044"/>
      <c r="G69" s="1045"/>
    </row>
    <row r="70" spans="1:7" s="113" customFormat="1" ht="13.5" customHeight="1" thickBot="1">
      <c r="A70" s="1184"/>
      <c r="B70" s="1141" t="s">
        <v>1092</v>
      </c>
      <c r="C70" s="1141"/>
      <c r="D70" s="1049"/>
      <c r="E70" s="1049"/>
      <c r="F70" s="1049"/>
      <c r="G70" s="1050"/>
    </row>
    <row r="71" spans="1:7" s="113" customFormat="1" ht="13.5" customHeight="1" thickBot="1"/>
    <row r="72" spans="1:7" s="113" customFormat="1" ht="27" customHeight="1" thickBot="1">
      <c r="A72" s="242" t="s">
        <v>1025</v>
      </c>
      <c r="B72" s="1159" t="s">
        <v>1033</v>
      </c>
      <c r="C72" s="1167"/>
      <c r="D72" s="1167"/>
      <c r="E72" s="1159" t="s">
        <v>1034</v>
      </c>
      <c r="F72" s="1167"/>
      <c r="G72" s="1160"/>
    </row>
    <row r="73" spans="1:7" s="113" customFormat="1" ht="13.5" customHeight="1">
      <c r="A73" s="252" t="s">
        <v>1093</v>
      </c>
      <c r="B73" s="1108"/>
      <c r="C73" s="1108"/>
      <c r="D73" s="1108"/>
      <c r="E73" s="1108"/>
      <c r="F73" s="1108"/>
      <c r="G73" s="1109"/>
    </row>
    <row r="74" spans="1:7" s="113" customFormat="1" ht="13.5" customHeight="1" thickBot="1">
      <c r="A74" s="251" t="s">
        <v>1498</v>
      </c>
      <c r="B74" s="1049"/>
      <c r="C74" s="1049"/>
      <c r="D74" s="1049"/>
      <c r="E74" s="1049"/>
      <c r="F74" s="1049"/>
      <c r="G74" s="1050"/>
    </row>
    <row r="75" spans="1:7" s="113" customFormat="1"/>
    <row r="76" spans="1:7" s="365" customFormat="1" ht="13" thickBot="1">
      <c r="A76" s="113" t="s">
        <v>1036</v>
      </c>
    </row>
    <row r="77" spans="1:7" s="365" customFormat="1">
      <c r="A77" s="1164" t="s">
        <v>44</v>
      </c>
      <c r="B77" s="1165"/>
      <c r="C77" s="1165"/>
      <c r="D77" s="1165"/>
      <c r="E77" s="1165"/>
      <c r="F77" s="1165"/>
      <c r="G77" s="1166"/>
    </row>
    <row r="78" spans="1:7" s="365" customFormat="1" ht="66" customHeight="1">
      <c r="A78" s="1153" t="s">
        <v>2050</v>
      </c>
      <c r="B78" s="1154"/>
      <c r="C78" s="1154"/>
      <c r="D78" s="1154"/>
      <c r="E78" s="1154"/>
      <c r="F78" s="1154"/>
      <c r="G78" s="1155"/>
    </row>
    <row r="79" spans="1:7" s="365" customFormat="1" ht="27" customHeight="1">
      <c r="A79" s="1153" t="s">
        <v>1499</v>
      </c>
      <c r="B79" s="1154"/>
      <c r="C79" s="1154"/>
      <c r="D79" s="1154"/>
      <c r="E79" s="1154"/>
      <c r="F79" s="1154"/>
      <c r="G79" s="1155"/>
    </row>
    <row r="80" spans="1:7" s="365" customFormat="1" ht="27" customHeight="1">
      <c r="A80" s="1156" t="s">
        <v>821</v>
      </c>
      <c r="B80" s="1157"/>
      <c r="C80" s="1157"/>
      <c r="D80" s="1157"/>
      <c r="E80" s="1157"/>
      <c r="F80" s="1157"/>
      <c r="G80" s="1158"/>
    </row>
    <row r="81" spans="1:7" s="365" customFormat="1" ht="27" customHeight="1">
      <c r="A81" s="1156" t="s">
        <v>822</v>
      </c>
      <c r="B81" s="1157"/>
      <c r="C81" s="1157"/>
      <c r="D81" s="1157"/>
      <c r="E81" s="1157"/>
      <c r="F81" s="1157"/>
      <c r="G81" s="1158"/>
    </row>
    <row r="82" spans="1:7" s="365" customFormat="1" ht="27" customHeight="1">
      <c r="A82" s="1156" t="s">
        <v>823</v>
      </c>
      <c r="B82" s="1157"/>
      <c r="C82" s="1157"/>
      <c r="D82" s="1157"/>
      <c r="E82" s="1157"/>
      <c r="F82" s="1157"/>
      <c r="G82" s="1158"/>
    </row>
    <row r="83" spans="1:7" s="365" customFormat="1" ht="27" customHeight="1" thickBot="1">
      <c r="A83" s="1161" t="s">
        <v>824</v>
      </c>
      <c r="B83" s="1162"/>
      <c r="C83" s="1162"/>
      <c r="D83" s="1162"/>
      <c r="E83" s="1162"/>
      <c r="F83" s="1162"/>
      <c r="G83" s="1163"/>
    </row>
    <row r="84" spans="1:7" s="113" customFormat="1" ht="13.5" customHeight="1"/>
    <row r="85" spans="1:7" s="113" customFormat="1" ht="13.5" customHeight="1" thickBot="1">
      <c r="A85" s="113" t="s">
        <v>1037</v>
      </c>
    </row>
    <row r="86" spans="1:7" s="113" customFormat="1" ht="27" customHeight="1" thickBot="1">
      <c r="A86" s="242" t="s">
        <v>1038</v>
      </c>
      <c r="B86" s="235" t="s">
        <v>830</v>
      </c>
      <c r="C86" s="235" t="s">
        <v>1025</v>
      </c>
      <c r="D86" s="235" t="s">
        <v>1039</v>
      </c>
      <c r="E86" s="235" t="s">
        <v>1040</v>
      </c>
      <c r="F86" s="1159" t="s">
        <v>1041</v>
      </c>
      <c r="G86" s="1160"/>
    </row>
    <row r="87" spans="1:7" s="113" customFormat="1">
      <c r="A87" s="376"/>
      <c r="B87" s="370"/>
      <c r="C87" s="371"/>
      <c r="D87" s="371"/>
      <c r="E87" s="351"/>
      <c r="F87" s="1151"/>
      <c r="G87" s="1152"/>
    </row>
    <row r="88" spans="1:7" s="113" customFormat="1">
      <c r="A88" s="352"/>
      <c r="B88" s="353"/>
      <c r="C88" s="354"/>
      <c r="D88" s="354"/>
      <c r="E88" s="351"/>
      <c r="F88" s="1025"/>
      <c r="G88" s="1026"/>
    </row>
    <row r="89" spans="1:7" s="113" customFormat="1">
      <c r="A89" s="352"/>
      <c r="B89" s="353"/>
      <c r="C89" s="354"/>
      <c r="D89" s="354"/>
      <c r="E89" s="351"/>
      <c r="F89" s="1025"/>
      <c r="G89" s="1026"/>
    </row>
    <row r="90" spans="1:7" s="113" customFormat="1">
      <c r="A90" s="352"/>
      <c r="B90" s="353"/>
      <c r="C90" s="354"/>
      <c r="D90" s="354"/>
      <c r="E90" s="351"/>
      <c r="F90" s="1025"/>
      <c r="G90" s="1026"/>
    </row>
    <row r="91" spans="1:7" s="113" customFormat="1">
      <c r="A91" s="352"/>
      <c r="B91" s="353"/>
      <c r="C91" s="354"/>
      <c r="D91" s="354"/>
      <c r="E91" s="351"/>
      <c r="F91" s="1025"/>
      <c r="G91" s="1026"/>
    </row>
    <row r="92" spans="1:7" s="113" customFormat="1">
      <c r="A92" s="352"/>
      <c r="B92" s="353"/>
      <c r="C92" s="354"/>
      <c r="D92" s="354"/>
      <c r="E92" s="351"/>
      <c r="F92" s="1025"/>
      <c r="G92" s="1026"/>
    </row>
    <row r="93" spans="1:7" s="113" customFormat="1">
      <c r="A93" s="352"/>
      <c r="B93" s="353"/>
      <c r="C93" s="354"/>
      <c r="D93" s="354"/>
      <c r="E93" s="351"/>
      <c r="F93" s="1025"/>
      <c r="G93" s="1026"/>
    </row>
    <row r="94" spans="1:7" s="113" customFormat="1">
      <c r="A94" s="352"/>
      <c r="B94" s="353"/>
      <c r="C94" s="354"/>
      <c r="D94" s="354"/>
      <c r="E94" s="355"/>
      <c r="F94" s="1025"/>
      <c r="G94" s="1026"/>
    </row>
    <row r="95" spans="1:7" s="113" customFormat="1">
      <c r="A95" s="352"/>
      <c r="B95" s="353"/>
      <c r="C95" s="354"/>
      <c r="D95" s="354"/>
      <c r="E95" s="355"/>
      <c r="F95" s="1025"/>
      <c r="G95" s="1026"/>
    </row>
    <row r="96" spans="1:7" s="113" customFormat="1" ht="13" thickBot="1">
      <c r="A96" s="356"/>
      <c r="B96" s="357"/>
      <c r="C96" s="358"/>
      <c r="D96" s="358"/>
      <c r="E96" s="359"/>
      <c r="F96" s="1027"/>
      <c r="G96" s="1028"/>
    </row>
  </sheetData>
  <sheetProtection sheet="1" objects="1" scenarios="1" formatRows="0"/>
  <customSheetViews>
    <customSheetView guid="{5FBC50CB-3E08-4B56-AFD1-12B9F91E8308}" showGridLines="0" hiddenRows="1" topLeftCell="A4">
      <selection activeCell="I18" sqref="I18"/>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topLeftCell="A4">
      <selection activeCell="I18" sqref="I18"/>
      <pageSetup paperSize="9" orientation="portrait"/>
      <headerFooter alignWithMargins="0"/>
    </customSheetView>
  </customSheetViews>
  <mergeCells count="53">
    <mergeCell ref="A16:A20"/>
    <mergeCell ref="A31:A35"/>
    <mergeCell ref="A67:A70"/>
    <mergeCell ref="A66:G66"/>
    <mergeCell ref="D69:G69"/>
    <mergeCell ref="D70:G70"/>
    <mergeCell ref="A26:A30"/>
    <mergeCell ref="A4:G4"/>
    <mergeCell ref="A5:G5"/>
    <mergeCell ref="A63:G63"/>
    <mergeCell ref="B64:G64"/>
    <mergeCell ref="A8:A9"/>
    <mergeCell ref="B8:B9"/>
    <mergeCell ref="D8:G8"/>
    <mergeCell ref="C8:C9"/>
    <mergeCell ref="A21:A25"/>
    <mergeCell ref="A38:A39"/>
    <mergeCell ref="B38:B39"/>
    <mergeCell ref="D38:G38"/>
    <mergeCell ref="C38:C39"/>
    <mergeCell ref="A46:A50"/>
    <mergeCell ref="A51:A55"/>
    <mergeCell ref="A56:A60"/>
    <mergeCell ref="A77:G77"/>
    <mergeCell ref="D67:G67"/>
    <mergeCell ref="D68:G68"/>
    <mergeCell ref="B72:D72"/>
    <mergeCell ref="E72:G72"/>
    <mergeCell ref="B67:C67"/>
    <mergeCell ref="B68:C68"/>
    <mergeCell ref="B69:C69"/>
    <mergeCell ref="B70:C70"/>
    <mergeCell ref="B73:D73"/>
    <mergeCell ref="B74:D74"/>
    <mergeCell ref="E73:G73"/>
    <mergeCell ref="E74:G74"/>
    <mergeCell ref="A78:G78"/>
    <mergeCell ref="A79:G79"/>
    <mergeCell ref="A80:G80"/>
    <mergeCell ref="A81:G81"/>
    <mergeCell ref="F88:G88"/>
    <mergeCell ref="F86:G86"/>
    <mergeCell ref="F87:G87"/>
    <mergeCell ref="A82:G82"/>
    <mergeCell ref="A83:G83"/>
    <mergeCell ref="F91:G91"/>
    <mergeCell ref="F96:G96"/>
    <mergeCell ref="F89:G89"/>
    <mergeCell ref="F94:G94"/>
    <mergeCell ref="F90:G90"/>
    <mergeCell ref="F95:G95"/>
    <mergeCell ref="F93:G93"/>
    <mergeCell ref="F92:G92"/>
  </mergeCells>
  <phoneticPr fontId="6" type="noConversion"/>
  <dataValidations disablePrompts="1" count="2">
    <dataValidation type="list" allowBlank="1" showInputMessage="1" showErrorMessage="1" sqref="B87:B96">
      <formula1>QualityHML</formula1>
    </dataValidation>
    <dataValidation type="list" allowBlank="1" showInputMessage="1" showErrorMessage="1" sqref="E87:E96">
      <formula1>TypeOfInventory</formula1>
    </dataValidation>
  </dataValidations>
  <hyperlinks>
    <hyperlink ref="A1" location="Select_your_country" display="Select_your_country"/>
    <hyperlink ref="A5:G5" location="Indicator_1.3" display="Related SoEF definitions: Forest, Forest available for wood supply, Stand, Even-aged stand, Development phase, Regeneration phase, Intermediate phase, Mature phase, Forest type, Predominantly coniferous forest, Predominantly broadleaved forest, Mixed fore"/>
    <hyperlink ref="A12" location="Forest" display="Forest:"/>
    <hyperlink ref="A13" location="Even_aged_stand" display="(even-aged stands), of which:"/>
    <hyperlink ref="A16:A20" location="Forest_available_for_wood_supply" display="Available for wood supply, of which:"/>
    <hyperlink ref="A21:A25" location="Predominantly_coniferous_forest" display="      Predominantly coniferous forest"/>
    <hyperlink ref="A26:A30" location="Predominantly_broadleaved_forest" display="      Predominantly broadleaved forest"/>
    <hyperlink ref="A31:A35" location="Mixed_forest" display="      Mixed forest "/>
    <hyperlink ref="A41" location="Forest_available_for_wood_supply" display="Forest available for wood supply"/>
    <hyperlink ref="A42" location="Even_aged_stand" display="(even-aged stands), of which:"/>
    <hyperlink ref="A46:A50" location="Predominantly_coniferous_forest" display="      Predominantly coniferous forest"/>
    <hyperlink ref="A51:A55" location="Predominantly_broadleaved_forest" display="      Predominantly broadleaved forest"/>
    <hyperlink ref="A56:A60" location="Mixed_forest" display="      Mixed forest "/>
    <hyperlink ref="D9" location="Development_phase_–_regeneration_phase" display="Regeneration phase"/>
    <hyperlink ref="D39" location="Development_phase_–_regeneration_phase" display="Regeneration phase"/>
    <hyperlink ref="E9" location="Development_phase_–_intermediate_phase" display="Intermediate phase"/>
    <hyperlink ref="E39" location="Development_phase_–_intermediate_phase" display="Intermediate phase"/>
    <hyperlink ref="F9" location="Development_phase_–_mature_phase" display="Mature phase"/>
    <hyperlink ref="F39" location="Development_phase_–_mature_phase" display="Mature phase"/>
    <hyperlink ref="G9" location="Development_phase_–_unspecified" display="Unspecified"/>
    <hyperlink ref="G39" location="Development_phase_–_unspecified" display="Unspecified"/>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2" id="{8343A390-29C6-4942-8126-9BD0F9D28786}">
            <xm:f>C12&lt;&gt;'Pre-filling'!GE64</xm:f>
            <x14:dxf>
              <font>
                <b val="0"/>
                <i/>
              </font>
            </x14:dxf>
          </x14:cfRule>
          <xm:sqref>C12:G15 C32:G35 C27:G30 C22:G25 C17:G20</xm:sqref>
        </x14:conditionalFormatting>
        <x14:conditionalFormatting xmlns:xm="http://schemas.microsoft.com/office/excel/2006/main">
          <x14:cfRule type="expression" priority="1" id="{42C1284F-62F9-46EC-A6E4-09DA1910B04F}">
            <xm:f>C42&lt;&gt;'Pre-filling'!KA64</xm:f>
            <x14:dxf>
              <font>
                <b val="0"/>
                <i/>
              </font>
            </x14:dxf>
          </x14:cfRule>
          <xm:sqref>C42:G45 C57:G60 C52:G55 C47:G50</xm:sqref>
        </x14:conditionalFormatting>
      </x14:conditionalFormattings>
    </ex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I53"/>
  <sheetViews>
    <sheetView showGridLines="0" workbookViewId="0"/>
  </sheetViews>
  <sheetFormatPr baseColWidth="10" defaultColWidth="8.83203125" defaultRowHeight="12" x14ac:dyDescent="0"/>
  <cols>
    <col min="1" max="1" width="26.1640625" style="270" customWidth="1"/>
    <col min="2" max="2" width="8.33203125" style="270" customWidth="1"/>
    <col min="3" max="3" width="11.5" style="270" customWidth="1"/>
    <col min="4" max="4" width="14.5" style="270" customWidth="1"/>
    <col min="5" max="8" width="11.5" style="270" customWidth="1"/>
    <col min="9" max="9" width="12.5" style="270" customWidth="1"/>
    <col min="10" max="16384" width="8.83203125" style="270"/>
  </cols>
  <sheetData>
    <row r="1" spans="1:9" ht="13.5" customHeight="1">
      <c r="A1" s="311" t="str">
        <f xml:space="preserve"> IF(ISBLANK(General!$B$13), "", General!$B$13)</f>
        <v>Select your country…</v>
      </c>
    </row>
    <row r="2" spans="1:9" ht="13.5" customHeight="1">
      <c r="A2" s="295" t="s">
        <v>1094</v>
      </c>
    </row>
    <row r="3" spans="1:9" ht="13.5" customHeight="1" thickBot="1"/>
    <row r="4" spans="1:9" ht="27" customHeight="1">
      <c r="A4" s="1185" t="s">
        <v>1468</v>
      </c>
      <c r="B4" s="1186"/>
      <c r="C4" s="1186"/>
      <c r="D4" s="1186"/>
      <c r="E4" s="1186"/>
      <c r="F4" s="1186"/>
      <c r="G4" s="1186"/>
      <c r="H4" s="1186"/>
      <c r="I4" s="1187"/>
    </row>
    <row r="5" spans="1:9" ht="13.5" customHeight="1" thickBot="1">
      <c r="A5" s="1118" t="s">
        <v>1469</v>
      </c>
      <c r="B5" s="1119"/>
      <c r="C5" s="1119"/>
      <c r="D5" s="1119"/>
      <c r="E5" s="1119"/>
      <c r="F5" s="1119"/>
      <c r="G5" s="1119"/>
      <c r="H5" s="1119"/>
      <c r="I5" s="1120"/>
    </row>
    <row r="6" spans="1:9" ht="13.5" customHeight="1"/>
    <row r="7" spans="1:9" s="113" customFormat="1" ht="13.5" customHeight="1" thickBot="1">
      <c r="A7" s="113" t="s">
        <v>1095</v>
      </c>
    </row>
    <row r="8" spans="1:9" s="113" customFormat="1" ht="14.25" customHeight="1">
      <c r="A8" s="1084" t="s">
        <v>1025</v>
      </c>
      <c r="B8" s="1124" t="s">
        <v>1026</v>
      </c>
      <c r="C8" s="1124" t="s">
        <v>1096</v>
      </c>
      <c r="D8" s="1124" t="s">
        <v>1097</v>
      </c>
      <c r="E8" s="1124" t="s">
        <v>1098</v>
      </c>
      <c r="F8" s="1124"/>
      <c r="G8" s="1124"/>
      <c r="H8" s="1124"/>
      <c r="I8" s="1174"/>
    </row>
    <row r="9" spans="1:9" s="113" customFormat="1">
      <c r="A9" s="1190"/>
      <c r="B9" s="1188"/>
      <c r="C9" s="1188"/>
      <c r="D9" s="1188"/>
      <c r="E9" s="1188"/>
      <c r="F9" s="1188"/>
      <c r="G9" s="1188"/>
      <c r="H9" s="1188"/>
      <c r="I9" s="1189"/>
    </row>
    <row r="10" spans="1:9" s="113" customFormat="1" ht="13.5" customHeight="1" thickBot="1">
      <c r="A10" s="1085"/>
      <c r="B10" s="1047"/>
      <c r="C10" s="1047"/>
      <c r="D10" s="1047"/>
      <c r="E10" s="118" t="s">
        <v>1306</v>
      </c>
      <c r="F10" s="236" t="s">
        <v>1099</v>
      </c>
      <c r="G10" s="236" t="s">
        <v>1100</v>
      </c>
      <c r="H10" s="236" t="s">
        <v>1431</v>
      </c>
      <c r="I10" s="238" t="s">
        <v>1092</v>
      </c>
    </row>
    <row r="11" spans="1:9" s="113" customFormat="1" ht="14.25" hidden="1" customHeight="1">
      <c r="A11" s="261"/>
      <c r="B11" s="262"/>
      <c r="C11" s="262" t="s">
        <v>1434</v>
      </c>
      <c r="D11" s="262" t="s">
        <v>1434</v>
      </c>
      <c r="E11" s="262" t="s">
        <v>1434</v>
      </c>
      <c r="F11" s="262" t="s">
        <v>1434</v>
      </c>
      <c r="G11" s="262" t="s">
        <v>1434</v>
      </c>
      <c r="H11" s="262" t="s">
        <v>1434</v>
      </c>
      <c r="I11" s="262" t="s">
        <v>1434</v>
      </c>
    </row>
    <row r="12" spans="1:9" s="113" customFormat="1" ht="13.5" customHeight="1">
      <c r="B12" s="115">
        <v>2015</v>
      </c>
      <c r="C12" s="186"/>
      <c r="D12" s="186"/>
      <c r="E12" s="186"/>
      <c r="F12" s="186"/>
      <c r="G12" s="186"/>
      <c r="H12" s="186"/>
      <c r="I12" s="187"/>
    </row>
    <row r="13" spans="1:9" s="113" customFormat="1" ht="13.5" customHeight="1">
      <c r="A13" s="373" t="s">
        <v>384</v>
      </c>
      <c r="B13" s="115">
        <v>2010</v>
      </c>
      <c r="C13" s="186" t="e">
        <f ca="1">'Pre-filling'!NC65</f>
        <v>#NAME?</v>
      </c>
      <c r="D13" s="186" t="e">
        <f ca="1">'Pre-filling'!ND65</f>
        <v>#NAME?</v>
      </c>
      <c r="E13" s="186" t="e">
        <f ca="1">'Pre-filling'!NE65</f>
        <v>#NAME?</v>
      </c>
      <c r="F13" s="186" t="e">
        <f ca="1">'Pre-filling'!NF65</f>
        <v>#NAME?</v>
      </c>
      <c r="G13" s="186" t="e">
        <f ca="1">'Pre-filling'!NG65</f>
        <v>#NAME?</v>
      </c>
      <c r="H13" s="186" t="e">
        <f ca="1">'Pre-filling'!NH65</f>
        <v>#NAME?</v>
      </c>
      <c r="I13" s="187" t="e">
        <f ca="1">'Pre-filling'!NI65</f>
        <v>#NAME?</v>
      </c>
    </row>
    <row r="14" spans="1:9" s="113" customFormat="1" ht="13.5" customHeight="1">
      <c r="A14" s="373" t="s">
        <v>390</v>
      </c>
      <c r="B14" s="116">
        <v>2005</v>
      </c>
      <c r="C14" s="186" t="e">
        <f ca="1">'Pre-filling'!NC66</f>
        <v>#NAME?</v>
      </c>
      <c r="D14" s="188" t="e">
        <f ca="1">'Pre-filling'!ND66</f>
        <v>#NAME?</v>
      </c>
      <c r="E14" s="188" t="e">
        <f ca="1">'Pre-filling'!NE66</f>
        <v>#NAME?</v>
      </c>
      <c r="F14" s="188" t="e">
        <f ca="1">'Pre-filling'!NF66</f>
        <v>#NAME?</v>
      </c>
      <c r="G14" s="188" t="e">
        <f ca="1">'Pre-filling'!NG66</f>
        <v>#NAME?</v>
      </c>
      <c r="H14" s="188" t="e">
        <f ca="1">'Pre-filling'!NH66</f>
        <v>#NAME?</v>
      </c>
      <c r="I14" s="189" t="e">
        <f ca="1">'Pre-filling'!NI66</f>
        <v>#NAME?</v>
      </c>
    </row>
    <row r="15" spans="1:9" s="113" customFormat="1" ht="13.5" customHeight="1">
      <c r="A15" s="374"/>
      <c r="B15" s="116">
        <v>2000</v>
      </c>
      <c r="C15" s="186" t="e">
        <f ca="1">'Pre-filling'!NC67</f>
        <v>#NAME?</v>
      </c>
      <c r="D15" s="188" t="e">
        <f ca="1">'Pre-filling'!ND67</f>
        <v>#NAME?</v>
      </c>
      <c r="E15" s="188" t="e">
        <f ca="1">'Pre-filling'!NE67</f>
        <v>#NAME?</v>
      </c>
      <c r="F15" s="188" t="e">
        <f ca="1">'Pre-filling'!NF67</f>
        <v>#NAME?</v>
      </c>
      <c r="G15" s="188" t="e">
        <f ca="1">'Pre-filling'!NG67</f>
        <v>#NAME?</v>
      </c>
      <c r="H15" s="188" t="e">
        <f ca="1">'Pre-filling'!NH67</f>
        <v>#NAME?</v>
      </c>
      <c r="I15" s="189" t="e">
        <f ca="1">'Pre-filling'!NI67</f>
        <v>#NAME?</v>
      </c>
    </row>
    <row r="16" spans="1:9" s="113" customFormat="1" ht="13.5" customHeight="1">
      <c r="A16" s="375"/>
      <c r="B16" s="116">
        <v>1990</v>
      </c>
      <c r="C16" s="186" t="e">
        <f ca="1">'Pre-filling'!NC68</f>
        <v>#NAME?</v>
      </c>
      <c r="D16" s="188" t="e">
        <f ca="1">'Pre-filling'!ND68</f>
        <v>#NAME?</v>
      </c>
      <c r="E16" s="188" t="e">
        <f ca="1">'Pre-filling'!NE68</f>
        <v>#NAME?</v>
      </c>
      <c r="F16" s="188" t="e">
        <f ca="1">'Pre-filling'!NF68</f>
        <v>#NAME?</v>
      </c>
      <c r="G16" s="188" t="e">
        <f ca="1">'Pre-filling'!NG68</f>
        <v>#NAME?</v>
      </c>
      <c r="H16" s="188" t="e">
        <f ca="1">'Pre-filling'!NH68</f>
        <v>#NAME?</v>
      </c>
      <c r="I16" s="189" t="e">
        <f ca="1">'Pre-filling'!NI68</f>
        <v>#NAME?</v>
      </c>
    </row>
    <row r="17" spans="1:9" s="113" customFormat="1" ht="13.5" customHeight="1">
      <c r="A17" s="1180" t="s">
        <v>1101</v>
      </c>
      <c r="B17" s="116">
        <v>2015</v>
      </c>
      <c r="C17" s="188"/>
      <c r="D17" s="188"/>
      <c r="E17" s="188"/>
      <c r="F17" s="188"/>
      <c r="G17" s="188"/>
      <c r="H17" s="188"/>
      <c r="I17" s="189"/>
    </row>
    <row r="18" spans="1:9" s="113" customFormat="1" ht="13.5" customHeight="1">
      <c r="A18" s="1180"/>
      <c r="B18" s="115">
        <v>2010</v>
      </c>
      <c r="C18" s="188" t="e">
        <f ca="1">'Pre-filling'!NC70</f>
        <v>#NAME?</v>
      </c>
      <c r="D18" s="188" t="e">
        <f ca="1">'Pre-filling'!ND70</f>
        <v>#NAME?</v>
      </c>
      <c r="E18" s="188" t="e">
        <f ca="1">'Pre-filling'!NE70</f>
        <v>#NAME?</v>
      </c>
      <c r="F18" s="188" t="e">
        <f ca="1">'Pre-filling'!NF70</f>
        <v>#NAME?</v>
      </c>
      <c r="G18" s="188" t="e">
        <f ca="1">'Pre-filling'!NG70</f>
        <v>#NAME?</v>
      </c>
      <c r="H18" s="188" t="e">
        <f ca="1">'Pre-filling'!NH70</f>
        <v>#NAME?</v>
      </c>
      <c r="I18" s="189" t="e">
        <f ca="1">'Pre-filling'!NI70</f>
        <v>#NAME?</v>
      </c>
    </row>
    <row r="19" spans="1:9" s="113" customFormat="1" ht="13.5" customHeight="1">
      <c r="A19" s="1180"/>
      <c r="B19" s="116">
        <v>2005</v>
      </c>
      <c r="C19" s="188" t="e">
        <f ca="1">'Pre-filling'!NC71</f>
        <v>#NAME?</v>
      </c>
      <c r="D19" s="188" t="e">
        <f ca="1">'Pre-filling'!ND71</f>
        <v>#NAME?</v>
      </c>
      <c r="E19" s="188" t="e">
        <f ca="1">'Pre-filling'!NE71</f>
        <v>#NAME?</v>
      </c>
      <c r="F19" s="188" t="e">
        <f ca="1">'Pre-filling'!NF71</f>
        <v>#NAME?</v>
      </c>
      <c r="G19" s="188" t="e">
        <f ca="1">'Pre-filling'!NG71</f>
        <v>#NAME?</v>
      </c>
      <c r="H19" s="188" t="e">
        <f ca="1">'Pre-filling'!NH71</f>
        <v>#NAME?</v>
      </c>
      <c r="I19" s="189" t="e">
        <f ca="1">'Pre-filling'!NI71</f>
        <v>#NAME?</v>
      </c>
    </row>
    <row r="20" spans="1:9" s="113" customFormat="1" ht="13.5" customHeight="1">
      <c r="A20" s="1180"/>
      <c r="B20" s="116">
        <v>2000</v>
      </c>
      <c r="C20" s="188" t="e">
        <f ca="1">'Pre-filling'!NC72</f>
        <v>#NAME?</v>
      </c>
      <c r="D20" s="188" t="e">
        <f ca="1">'Pre-filling'!ND72</f>
        <v>#NAME?</v>
      </c>
      <c r="E20" s="188" t="e">
        <f ca="1">'Pre-filling'!NE72</f>
        <v>#NAME?</v>
      </c>
      <c r="F20" s="188" t="e">
        <f ca="1">'Pre-filling'!NF72</f>
        <v>#NAME?</v>
      </c>
      <c r="G20" s="188" t="e">
        <f ca="1">'Pre-filling'!NG72</f>
        <v>#NAME?</v>
      </c>
      <c r="H20" s="188" t="e">
        <f ca="1">'Pre-filling'!NH72</f>
        <v>#NAME?</v>
      </c>
      <c r="I20" s="189" t="e">
        <f ca="1">'Pre-filling'!NI72</f>
        <v>#NAME?</v>
      </c>
    </row>
    <row r="21" spans="1:9" s="113" customFormat="1" ht="13.5" customHeight="1" thickBot="1">
      <c r="A21" s="1118"/>
      <c r="B21" s="257">
        <v>1990</v>
      </c>
      <c r="C21" s="190" t="e">
        <f ca="1">'Pre-filling'!NC73</f>
        <v>#NAME?</v>
      </c>
      <c r="D21" s="190" t="e">
        <f ca="1">'Pre-filling'!ND73</f>
        <v>#NAME?</v>
      </c>
      <c r="E21" s="190" t="e">
        <f ca="1">'Pre-filling'!NE73</f>
        <v>#NAME?</v>
      </c>
      <c r="F21" s="190" t="e">
        <f ca="1">'Pre-filling'!NF73</f>
        <v>#NAME?</v>
      </c>
      <c r="G21" s="190" t="e">
        <f ca="1">'Pre-filling'!NG73</f>
        <v>#NAME?</v>
      </c>
      <c r="H21" s="190" t="e">
        <f ca="1">'Pre-filling'!NH73</f>
        <v>#NAME?</v>
      </c>
      <c r="I21" s="191" t="e">
        <f ca="1">'Pre-filling'!NI73</f>
        <v>#NAME?</v>
      </c>
    </row>
    <row r="22" spans="1:9" s="113" customFormat="1" ht="13.5" customHeight="1"/>
    <row r="23" spans="1:9" s="113" customFormat="1" ht="13.5" customHeight="1" thickBot="1">
      <c r="A23" s="113" t="s">
        <v>1032</v>
      </c>
    </row>
    <row r="24" spans="1:9" s="113" customFormat="1" ht="27" customHeight="1" thickBot="1">
      <c r="A24" s="1219" t="s">
        <v>1500</v>
      </c>
      <c r="B24" s="1220"/>
      <c r="C24" s="1220"/>
      <c r="D24" s="1220"/>
      <c r="E24" s="1220"/>
      <c r="F24" s="1220"/>
      <c r="G24" s="1220"/>
      <c r="H24" s="1220"/>
      <c r="I24" s="1221"/>
    </row>
    <row r="25" spans="1:9" s="113" customFormat="1" ht="27" customHeight="1" thickBot="1">
      <c r="A25" s="1213" t="s">
        <v>1501</v>
      </c>
      <c r="B25" s="1214"/>
      <c r="C25" s="1171"/>
      <c r="D25" s="1172"/>
      <c r="E25" s="1172"/>
      <c r="F25" s="1172"/>
      <c r="G25" s="1172"/>
      <c r="H25" s="1172"/>
      <c r="I25" s="1173"/>
    </row>
    <row r="26" spans="1:9" s="113" customFormat="1" ht="13.5" customHeight="1" thickBot="1"/>
    <row r="27" spans="1:9" s="113" customFormat="1" ht="27" customHeight="1" thickBot="1">
      <c r="A27" s="1195" t="s">
        <v>1025</v>
      </c>
      <c r="B27" s="1196"/>
      <c r="C27" s="1159" t="s">
        <v>1033</v>
      </c>
      <c r="D27" s="1167"/>
      <c r="E27" s="1167"/>
      <c r="F27" s="1196"/>
      <c r="G27" s="1038" t="s">
        <v>1034</v>
      </c>
      <c r="H27" s="1038"/>
      <c r="I27" s="1039"/>
    </row>
    <row r="28" spans="1:9" s="113" customFormat="1" ht="13.5" customHeight="1">
      <c r="A28" s="1193" t="s">
        <v>1102</v>
      </c>
      <c r="B28" s="1194"/>
      <c r="C28" s="1203"/>
      <c r="D28" s="1204"/>
      <c r="E28" s="1204"/>
      <c r="F28" s="1205"/>
      <c r="G28" s="1198"/>
      <c r="H28" s="1198"/>
      <c r="I28" s="1199"/>
    </row>
    <row r="29" spans="1:9" s="113" customFormat="1" ht="13.5" customHeight="1">
      <c r="A29" s="1217" t="s">
        <v>1103</v>
      </c>
      <c r="B29" s="1218"/>
      <c r="C29" s="1200"/>
      <c r="D29" s="1201"/>
      <c r="E29" s="1201"/>
      <c r="F29" s="1202"/>
      <c r="G29" s="1063"/>
      <c r="H29" s="1063"/>
      <c r="I29" s="1197"/>
    </row>
    <row r="30" spans="1:9" s="113" customFormat="1" ht="27" customHeight="1">
      <c r="A30" s="1217" t="s">
        <v>1104</v>
      </c>
      <c r="B30" s="1218"/>
      <c r="C30" s="1200"/>
      <c r="D30" s="1201"/>
      <c r="E30" s="1201"/>
      <c r="F30" s="1202"/>
      <c r="G30" s="1063"/>
      <c r="H30" s="1063"/>
      <c r="I30" s="1197"/>
    </row>
    <row r="31" spans="1:9" s="113" customFormat="1" ht="27" customHeight="1" thickBot="1">
      <c r="A31" s="1215" t="s">
        <v>1105</v>
      </c>
      <c r="B31" s="1216"/>
      <c r="C31" s="1206"/>
      <c r="D31" s="1207"/>
      <c r="E31" s="1207"/>
      <c r="F31" s="1208"/>
      <c r="G31" s="1211"/>
      <c r="H31" s="1211"/>
      <c r="I31" s="1212"/>
    </row>
    <row r="32" spans="1:9" s="113" customFormat="1" ht="13.5" customHeight="1"/>
    <row r="33" spans="1:9" s="365" customFormat="1" ht="13.5" customHeight="1" thickBot="1">
      <c r="A33" s="113" t="s">
        <v>1090</v>
      </c>
      <c r="B33" s="113"/>
      <c r="C33" s="113"/>
      <c r="D33" s="113"/>
      <c r="E33" s="113"/>
      <c r="F33" s="113"/>
      <c r="G33" s="113"/>
      <c r="H33" s="113"/>
      <c r="I33" s="113"/>
    </row>
    <row r="34" spans="1:9" s="365" customFormat="1" ht="13.5" customHeight="1">
      <c r="A34" s="1164" t="s">
        <v>45</v>
      </c>
      <c r="B34" s="1165"/>
      <c r="C34" s="1165"/>
      <c r="D34" s="1165"/>
      <c r="E34" s="1165"/>
      <c r="F34" s="1165"/>
      <c r="G34" s="1165"/>
      <c r="H34" s="1165"/>
      <c r="I34" s="1166"/>
    </row>
    <row r="35" spans="1:9" s="365" customFormat="1" ht="60.5" customHeight="1">
      <c r="A35" s="1153" t="s">
        <v>2051</v>
      </c>
      <c r="B35" s="1157"/>
      <c r="C35" s="1157"/>
      <c r="D35" s="1157"/>
      <c r="E35" s="1157"/>
      <c r="F35" s="1157"/>
      <c r="G35" s="1157"/>
      <c r="H35" s="1157"/>
      <c r="I35" s="1158"/>
    </row>
    <row r="36" spans="1:9" s="365" customFormat="1" ht="27" customHeight="1">
      <c r="A36" s="1153" t="s">
        <v>43</v>
      </c>
      <c r="B36" s="1191"/>
      <c r="C36" s="1191"/>
      <c r="D36" s="1191"/>
      <c r="E36" s="1191"/>
      <c r="F36" s="1191"/>
      <c r="G36" s="1191"/>
      <c r="H36" s="1191"/>
      <c r="I36" s="1192"/>
    </row>
    <row r="37" spans="1:9" s="365" customFormat="1" ht="13.5" customHeight="1">
      <c r="A37" s="1156" t="s">
        <v>649</v>
      </c>
      <c r="B37" s="1191"/>
      <c r="C37" s="1191"/>
      <c r="D37" s="1191"/>
      <c r="E37" s="1191"/>
      <c r="F37" s="1191"/>
      <c r="G37" s="1191"/>
      <c r="H37" s="1191"/>
      <c r="I37" s="1192"/>
    </row>
    <row r="38" spans="1:9" s="365" customFormat="1">
      <c r="A38" s="1156" t="s">
        <v>650</v>
      </c>
      <c r="B38" s="1191"/>
      <c r="C38" s="1191"/>
      <c r="D38" s="1191"/>
      <c r="E38" s="1191"/>
      <c r="F38" s="1191"/>
      <c r="G38" s="1191"/>
      <c r="H38" s="1191"/>
      <c r="I38" s="1192"/>
    </row>
    <row r="39" spans="1:9" s="365" customFormat="1" ht="27" customHeight="1">
      <c r="A39" s="1156" t="s">
        <v>651</v>
      </c>
      <c r="B39" s="1191"/>
      <c r="C39" s="1191"/>
      <c r="D39" s="1191"/>
      <c r="E39" s="1191"/>
      <c r="F39" s="1191"/>
      <c r="G39" s="1191"/>
      <c r="H39" s="1191"/>
      <c r="I39" s="1192"/>
    </row>
    <row r="40" spans="1:9" s="365" customFormat="1" ht="27" customHeight="1" thickBot="1">
      <c r="A40" s="1161" t="s">
        <v>652</v>
      </c>
      <c r="B40" s="1209"/>
      <c r="C40" s="1209"/>
      <c r="D40" s="1209"/>
      <c r="E40" s="1209"/>
      <c r="F40" s="1209"/>
      <c r="G40" s="1209"/>
      <c r="H40" s="1209"/>
      <c r="I40" s="1210"/>
    </row>
    <row r="41" spans="1:9" s="113" customFormat="1" ht="13.5" customHeight="1"/>
    <row r="42" spans="1:9" s="113" customFormat="1" ht="13.5" customHeight="1" thickBot="1">
      <c r="A42" s="113" t="s">
        <v>1037</v>
      </c>
    </row>
    <row r="43" spans="1:9" s="113" customFormat="1" ht="27" customHeight="1" thickBot="1">
      <c r="A43" s="242" t="s">
        <v>1038</v>
      </c>
      <c r="B43" s="235" t="s">
        <v>830</v>
      </c>
      <c r="C43" s="235" t="s">
        <v>1025</v>
      </c>
      <c r="D43" s="235" t="s">
        <v>1039</v>
      </c>
      <c r="E43" s="235" t="s">
        <v>1040</v>
      </c>
      <c r="F43" s="1159" t="s">
        <v>1041</v>
      </c>
      <c r="G43" s="1167"/>
      <c r="H43" s="1167"/>
      <c r="I43" s="1160"/>
    </row>
    <row r="44" spans="1:9" s="113" customFormat="1">
      <c r="A44" s="348"/>
      <c r="B44" s="349"/>
      <c r="C44" s="350"/>
      <c r="D44" s="350"/>
      <c r="E44" s="351"/>
      <c r="F44" s="1225"/>
      <c r="G44" s="1226"/>
      <c r="H44" s="1226"/>
      <c r="I44" s="1227"/>
    </row>
    <row r="45" spans="1:9" s="113" customFormat="1">
      <c r="A45" s="352"/>
      <c r="B45" s="349"/>
      <c r="C45" s="354"/>
      <c r="D45" s="354"/>
      <c r="E45" s="351"/>
      <c r="F45" s="1228"/>
      <c r="G45" s="1229"/>
      <c r="H45" s="1229"/>
      <c r="I45" s="1230"/>
    </row>
    <row r="46" spans="1:9" s="113" customFormat="1">
      <c r="A46" s="352"/>
      <c r="B46" s="349"/>
      <c r="C46" s="354"/>
      <c r="D46" s="354"/>
      <c r="E46" s="351"/>
      <c r="F46" s="1228"/>
      <c r="G46" s="1229"/>
      <c r="H46" s="1229"/>
      <c r="I46" s="1230"/>
    </row>
    <row r="47" spans="1:9" s="113" customFormat="1">
      <c r="A47" s="352"/>
      <c r="B47" s="349"/>
      <c r="C47" s="354"/>
      <c r="D47" s="354"/>
      <c r="E47" s="351"/>
      <c r="F47" s="1228"/>
      <c r="G47" s="1229"/>
      <c r="H47" s="1229"/>
      <c r="I47" s="1230"/>
    </row>
    <row r="48" spans="1:9" s="113" customFormat="1">
      <c r="A48" s="352"/>
      <c r="B48" s="349"/>
      <c r="C48" s="354"/>
      <c r="D48" s="354"/>
      <c r="E48" s="351"/>
      <c r="F48" s="1228"/>
      <c r="G48" s="1229"/>
      <c r="H48" s="1229"/>
      <c r="I48" s="1230"/>
    </row>
    <row r="49" spans="1:9" s="113" customFormat="1">
      <c r="A49" s="352"/>
      <c r="B49" s="349"/>
      <c r="C49" s="354"/>
      <c r="D49" s="354"/>
      <c r="E49" s="351"/>
      <c r="F49" s="1228"/>
      <c r="G49" s="1229"/>
      <c r="H49" s="1229"/>
      <c r="I49" s="1230"/>
    </row>
    <row r="50" spans="1:9" s="113" customFormat="1">
      <c r="A50" s="352"/>
      <c r="B50" s="349"/>
      <c r="C50" s="354"/>
      <c r="D50" s="354"/>
      <c r="E50" s="351"/>
      <c r="F50" s="1228"/>
      <c r="G50" s="1229"/>
      <c r="H50" s="1229"/>
      <c r="I50" s="1230"/>
    </row>
    <row r="51" spans="1:9" s="113" customFormat="1">
      <c r="A51" s="352"/>
      <c r="B51" s="349"/>
      <c r="C51" s="354"/>
      <c r="D51" s="354"/>
      <c r="E51" s="355"/>
      <c r="F51" s="1228"/>
      <c r="G51" s="1229"/>
      <c r="H51" s="1229"/>
      <c r="I51" s="1230"/>
    </row>
    <row r="52" spans="1:9" s="113" customFormat="1">
      <c r="A52" s="352"/>
      <c r="B52" s="349"/>
      <c r="C52" s="354"/>
      <c r="D52" s="354"/>
      <c r="E52" s="355"/>
      <c r="F52" s="1228"/>
      <c r="G52" s="1229"/>
      <c r="H52" s="1229"/>
      <c r="I52" s="1230"/>
    </row>
    <row r="53" spans="1:9" s="113" customFormat="1" ht="13" thickBot="1">
      <c r="A53" s="356"/>
      <c r="B53" s="357"/>
      <c r="C53" s="358"/>
      <c r="D53" s="358"/>
      <c r="E53" s="359"/>
      <c r="F53" s="1222"/>
      <c r="G53" s="1223"/>
      <c r="H53" s="1223"/>
      <c r="I53" s="1224"/>
    </row>
  </sheetData>
  <sheetProtection sheet="1" objects="1" scenarios="1" formatRows="0"/>
  <customSheetViews>
    <customSheetView guid="{5FBC50CB-3E08-4B56-AFD1-12B9F91E8308}" showGridLines="0" hiddenRows="1">
      <selection activeCell="A16" sqref="A16:A19"/>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selection activeCell="A16" sqref="A16:A19"/>
      <pageSetup paperSize="9" orientation="portrait"/>
      <headerFooter alignWithMargins="0"/>
    </customSheetView>
  </customSheetViews>
  <mergeCells count="44">
    <mergeCell ref="F53:I53"/>
    <mergeCell ref="F43:I43"/>
    <mergeCell ref="F44:I44"/>
    <mergeCell ref="F45:I45"/>
    <mergeCell ref="F46:I46"/>
    <mergeCell ref="F47:I47"/>
    <mergeCell ref="F49:I49"/>
    <mergeCell ref="F50:I50"/>
    <mergeCell ref="F51:I51"/>
    <mergeCell ref="F52:I52"/>
    <mergeCell ref="F48:I48"/>
    <mergeCell ref="A40:I40"/>
    <mergeCell ref="B8:B10"/>
    <mergeCell ref="D8:D10"/>
    <mergeCell ref="G31:I31"/>
    <mergeCell ref="G27:I27"/>
    <mergeCell ref="A37:I37"/>
    <mergeCell ref="A25:B25"/>
    <mergeCell ref="C25:I25"/>
    <mergeCell ref="A34:I34"/>
    <mergeCell ref="A35:I35"/>
    <mergeCell ref="A36:I36"/>
    <mergeCell ref="A31:B31"/>
    <mergeCell ref="A30:B30"/>
    <mergeCell ref="A29:B29"/>
    <mergeCell ref="A17:A21"/>
    <mergeCell ref="A24:I24"/>
    <mergeCell ref="A39:I39"/>
    <mergeCell ref="A28:B28"/>
    <mergeCell ref="A27:B27"/>
    <mergeCell ref="C27:F27"/>
    <mergeCell ref="G30:I30"/>
    <mergeCell ref="A38:I38"/>
    <mergeCell ref="G28:I28"/>
    <mergeCell ref="G29:I29"/>
    <mergeCell ref="C29:F29"/>
    <mergeCell ref="C30:F30"/>
    <mergeCell ref="C28:F28"/>
    <mergeCell ref="C31:F31"/>
    <mergeCell ref="A4:I4"/>
    <mergeCell ref="A5:I5"/>
    <mergeCell ref="E8:I9"/>
    <mergeCell ref="C8:C10"/>
    <mergeCell ref="A8:A10"/>
  </mergeCells>
  <phoneticPr fontId="6" type="noConversion"/>
  <dataValidations disablePrompts="1" count="2">
    <dataValidation type="list" allowBlank="1" showInputMessage="1" showErrorMessage="1" sqref="B44:B53">
      <formula1>QualityHML</formula1>
    </dataValidation>
    <dataValidation type="list" allowBlank="1" showInputMessage="1" showErrorMessage="1" sqref="E44:E53">
      <formula1>TypeOfInventory</formula1>
    </dataValidation>
  </dataValidations>
  <hyperlinks>
    <hyperlink ref="A1" location="Select_your_country" display="Select_your_country"/>
    <hyperlink ref="A5:I5" location="Indicator_1.3" display="Related SoEF definitions: Forest, Forest available for wood supply, Stand, Uneven-aged stands."/>
    <hyperlink ref="A13" location="Forest" display="Forest:"/>
    <hyperlink ref="A14" location="Uneven_aged_stand" display="uneven-aged stands"/>
    <hyperlink ref="A17:A21" location="Forest_available_for_wood_supply" display="... of which: Forest available for wood supply "/>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23C2DC2A-069A-4D43-BBAA-A81F9A49A6E1}">
            <xm:f>C13&lt;&gt;'Pre-filling'!NC65</xm:f>
            <x14:dxf>
              <font>
                <b val="0"/>
                <i/>
              </font>
            </x14:dxf>
          </x14:cfRule>
          <xm:sqref>C13:I16 C18:I21</xm:sqref>
        </x14:conditionalFormatting>
      </x14:conditionalFormattings>
    </ex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dimension ref="A1:H78"/>
  <sheetViews>
    <sheetView showGridLines="0" workbookViewId="0">
      <selection sqref="A1:B1"/>
    </sheetView>
  </sheetViews>
  <sheetFormatPr baseColWidth="10" defaultColWidth="8.83203125" defaultRowHeight="12" x14ac:dyDescent="0"/>
  <cols>
    <col min="1" max="1" width="13.83203125" style="270" customWidth="1"/>
    <col min="2" max="2" width="6.83203125" style="270" customWidth="1"/>
    <col min="3" max="8" width="16.6640625" style="270" customWidth="1"/>
    <col min="9" max="16384" width="8.83203125" style="270"/>
  </cols>
  <sheetData>
    <row r="1" spans="1:8" ht="13.5" customHeight="1">
      <c r="A1" s="1242" t="str">
        <f xml:space="preserve"> IF(ISBLANK(General!$B$13), "", General!$B$13)</f>
        <v>Select your country…</v>
      </c>
      <c r="B1" s="1242"/>
      <c r="C1" s="312"/>
    </row>
    <row r="2" spans="1:8" ht="13.5" customHeight="1">
      <c r="A2" s="295" t="s">
        <v>1832</v>
      </c>
    </row>
    <row r="3" spans="1:8" ht="13.5" customHeight="1" thickBot="1"/>
    <row r="4" spans="1:8" ht="13.5" customHeight="1">
      <c r="A4" s="1248" t="s">
        <v>1799</v>
      </c>
      <c r="B4" s="1249"/>
      <c r="C4" s="1249"/>
      <c r="D4" s="1249"/>
      <c r="E4" s="1249"/>
      <c r="F4" s="1249"/>
      <c r="G4" s="1249"/>
      <c r="H4" s="1250"/>
    </row>
    <row r="5" spans="1:8" ht="27" customHeight="1" thickBot="1">
      <c r="A5" s="1118" t="s">
        <v>1470</v>
      </c>
      <c r="B5" s="1119"/>
      <c r="C5" s="1119"/>
      <c r="D5" s="1119"/>
      <c r="E5" s="1119"/>
      <c r="F5" s="1119"/>
      <c r="G5" s="1119"/>
      <c r="H5" s="1120"/>
    </row>
    <row r="6" spans="1:8" ht="13.5" customHeight="1"/>
    <row r="7" spans="1:8" s="113" customFormat="1" ht="13.5" customHeight="1" thickBot="1">
      <c r="A7" s="113" t="s">
        <v>47</v>
      </c>
      <c r="C7" s="360"/>
      <c r="D7" s="360"/>
      <c r="E7" s="360"/>
      <c r="F7" s="360"/>
      <c r="G7" s="360"/>
    </row>
    <row r="8" spans="1:8" s="113" customFormat="1" ht="27" customHeight="1">
      <c r="A8" s="1084" t="s">
        <v>1025</v>
      </c>
      <c r="B8" s="1124" t="s">
        <v>1026</v>
      </c>
      <c r="C8" s="1093" t="s">
        <v>1248</v>
      </c>
      <c r="D8" s="1243"/>
      <c r="E8" s="1093" t="s">
        <v>1249</v>
      </c>
      <c r="F8" s="1243"/>
      <c r="G8" s="1131" t="s">
        <v>1250</v>
      </c>
    </row>
    <row r="9" spans="1:8" s="113" customFormat="1" ht="13.5" customHeight="1">
      <c r="A9" s="1190"/>
      <c r="B9" s="1188"/>
      <c r="C9" s="37" t="s">
        <v>1251</v>
      </c>
      <c r="D9" s="37" t="s">
        <v>1252</v>
      </c>
      <c r="E9" s="37" t="s">
        <v>893</v>
      </c>
      <c r="F9" s="37" t="s">
        <v>1253</v>
      </c>
      <c r="G9" s="1247"/>
    </row>
    <row r="10" spans="1:8" s="113" customFormat="1" ht="13.5" customHeight="1" thickBot="1">
      <c r="A10" s="1085"/>
      <c r="B10" s="1047"/>
      <c r="C10" s="1244" t="s">
        <v>1254</v>
      </c>
      <c r="D10" s="1245"/>
      <c r="E10" s="1245"/>
      <c r="F10" s="1245"/>
      <c r="G10" s="1246"/>
      <c r="H10" s="366"/>
    </row>
    <row r="11" spans="1:8" s="113" customFormat="1" ht="13.5" hidden="1" customHeight="1">
      <c r="A11" s="261"/>
      <c r="B11" s="119"/>
      <c r="C11" s="119" t="s">
        <v>1434</v>
      </c>
      <c r="D11" s="119" t="s">
        <v>1434</v>
      </c>
      <c r="E11" s="119" t="s">
        <v>1434</v>
      </c>
      <c r="F11" s="119" t="s">
        <v>1434</v>
      </c>
      <c r="G11" s="119" t="s">
        <v>1434</v>
      </c>
    </row>
    <row r="12" spans="1:8" s="113" customFormat="1" ht="13.5" customHeight="1">
      <c r="A12" s="1178" t="s">
        <v>1053</v>
      </c>
      <c r="B12" s="116">
        <v>2020</v>
      </c>
      <c r="C12" s="192"/>
      <c r="D12" s="192"/>
      <c r="E12" s="192"/>
      <c r="F12" s="192"/>
      <c r="G12" s="195"/>
      <c r="H12" s="360"/>
    </row>
    <row r="13" spans="1:8" s="113" customFormat="1" ht="13.5" customHeight="1">
      <c r="A13" s="1178"/>
      <c r="B13" s="120">
        <v>2015</v>
      </c>
      <c r="C13" s="192" t="e">
        <f ca="1">'Pre-filling'!PG65</f>
        <v>#NAME?</v>
      </c>
      <c r="D13" s="192" t="e">
        <f ca="1">'Pre-filling'!PH65</f>
        <v>#NAME?</v>
      </c>
      <c r="E13" s="192" t="e">
        <f ca="1">'Pre-filling'!PI65</f>
        <v>#NAME?</v>
      </c>
      <c r="F13" s="192" t="e">
        <f ca="1">'Pre-filling'!PJ65</f>
        <v>#NAME?</v>
      </c>
      <c r="G13" s="195" t="e">
        <f ca="1">'Pre-filling'!PK65</f>
        <v>#NAME?</v>
      </c>
      <c r="H13" s="360"/>
    </row>
    <row r="14" spans="1:8" s="113" customFormat="1" ht="13.5" customHeight="1">
      <c r="A14" s="1178"/>
      <c r="B14" s="120">
        <v>2010</v>
      </c>
      <c r="C14" s="192" t="e">
        <f ca="1">'Pre-filling'!PG66</f>
        <v>#NAME?</v>
      </c>
      <c r="D14" s="192" t="e">
        <f ca="1">'Pre-filling'!PH66</f>
        <v>#NAME?</v>
      </c>
      <c r="E14" s="192" t="e">
        <f ca="1">'Pre-filling'!PI66</f>
        <v>#NAME?</v>
      </c>
      <c r="F14" s="192" t="e">
        <f ca="1">'Pre-filling'!PJ66</f>
        <v>#NAME?</v>
      </c>
      <c r="G14" s="195" t="e">
        <f ca="1">'Pre-filling'!PK66</f>
        <v>#NAME?</v>
      </c>
      <c r="H14" s="360"/>
    </row>
    <row r="15" spans="1:8" s="113" customFormat="1" ht="13.5" customHeight="1">
      <c r="A15" s="1180"/>
      <c r="B15" s="146">
        <v>2005</v>
      </c>
      <c r="C15" s="192" t="e">
        <f ca="1">'Pre-filling'!PG67</f>
        <v>#NAME?</v>
      </c>
      <c r="D15" s="192" t="e">
        <f ca="1">'Pre-filling'!PH67</f>
        <v>#NAME?</v>
      </c>
      <c r="E15" s="192" t="e">
        <f ca="1">'Pre-filling'!PI67</f>
        <v>#NAME?</v>
      </c>
      <c r="F15" s="192" t="e">
        <f ca="1">'Pre-filling'!PJ67</f>
        <v>#NAME?</v>
      </c>
      <c r="G15" s="195" t="e">
        <f ca="1">'Pre-filling'!PK67</f>
        <v>#NAME?</v>
      </c>
      <c r="H15" s="360"/>
    </row>
    <row r="16" spans="1:8" s="113" customFormat="1" ht="13.5" customHeight="1">
      <c r="A16" s="1180"/>
      <c r="B16" s="146">
        <v>2000</v>
      </c>
      <c r="C16" s="192" t="e">
        <f ca="1">'Pre-filling'!PG68</f>
        <v>#NAME?</v>
      </c>
      <c r="D16" s="192" t="e">
        <f ca="1">'Pre-filling'!PH68</f>
        <v>#NAME?</v>
      </c>
      <c r="E16" s="192" t="e">
        <f ca="1">'Pre-filling'!PI68</f>
        <v>#NAME?</v>
      </c>
      <c r="F16" s="192" t="e">
        <f ca="1">'Pre-filling'!PJ68</f>
        <v>#NAME?</v>
      </c>
      <c r="G16" s="195" t="e">
        <f ca="1">'Pre-filling'!PK68</f>
        <v>#NAME?</v>
      </c>
      <c r="H16" s="360"/>
    </row>
    <row r="17" spans="1:8" s="113" customFormat="1" ht="13.5" customHeight="1">
      <c r="A17" s="1180"/>
      <c r="B17" s="146">
        <v>1990</v>
      </c>
      <c r="C17" s="192" t="e">
        <f ca="1">'Pre-filling'!PG69</f>
        <v>#NAME?</v>
      </c>
      <c r="D17" s="192" t="e">
        <f ca="1">'Pre-filling'!PH69</f>
        <v>#NAME?</v>
      </c>
      <c r="E17" s="192" t="e">
        <f ca="1">'Pre-filling'!PI69</f>
        <v>#NAME?</v>
      </c>
      <c r="F17" s="192" t="e">
        <f ca="1">'Pre-filling'!PJ69</f>
        <v>#NAME?</v>
      </c>
      <c r="G17" s="195" t="e">
        <f ca="1">'Pre-filling'!PK69</f>
        <v>#NAME?</v>
      </c>
      <c r="H17" s="360"/>
    </row>
    <row r="18" spans="1:8" s="113" customFormat="1" ht="13.5" customHeight="1">
      <c r="A18" s="1180" t="s">
        <v>1030</v>
      </c>
      <c r="B18" s="116">
        <v>2020</v>
      </c>
      <c r="C18" s="186"/>
      <c r="D18" s="186"/>
      <c r="E18" s="188"/>
      <c r="F18" s="188"/>
      <c r="G18" s="319"/>
      <c r="H18" s="360"/>
    </row>
    <row r="19" spans="1:8" s="113" customFormat="1" ht="13.5" customHeight="1">
      <c r="A19" s="1180"/>
      <c r="B19" s="120">
        <v>2015</v>
      </c>
      <c r="C19" s="186" t="e">
        <f ca="1">'Pre-filling'!PG71</f>
        <v>#NAME?</v>
      </c>
      <c r="D19" s="186" t="e">
        <f ca="1">'Pre-filling'!PH71</f>
        <v>#NAME?</v>
      </c>
      <c r="E19" s="188" t="e">
        <f ca="1">'Pre-filling'!PI71</f>
        <v>#NAME?</v>
      </c>
      <c r="F19" s="188" t="e">
        <f ca="1">'Pre-filling'!PJ71</f>
        <v>#NAME?</v>
      </c>
      <c r="G19" s="319" t="e">
        <f ca="1">'Pre-filling'!PK71</f>
        <v>#NAME?</v>
      </c>
      <c r="H19" s="360"/>
    </row>
    <row r="20" spans="1:8" s="113" customFormat="1" ht="13.5" customHeight="1">
      <c r="A20" s="1180"/>
      <c r="B20" s="146">
        <v>2010</v>
      </c>
      <c r="C20" s="186" t="e">
        <f ca="1">'Pre-filling'!PG72</f>
        <v>#NAME?</v>
      </c>
      <c r="D20" s="186" t="e">
        <f ca="1">'Pre-filling'!PH72</f>
        <v>#NAME?</v>
      </c>
      <c r="E20" s="188" t="e">
        <f ca="1">'Pre-filling'!PI72</f>
        <v>#NAME?</v>
      </c>
      <c r="F20" s="188" t="e">
        <f ca="1">'Pre-filling'!PJ72</f>
        <v>#NAME?</v>
      </c>
      <c r="G20" s="319" t="e">
        <f ca="1">'Pre-filling'!PK72</f>
        <v>#NAME?</v>
      </c>
      <c r="H20" s="360"/>
    </row>
    <row r="21" spans="1:8" s="113" customFormat="1" ht="13.5" customHeight="1">
      <c r="A21" s="1180"/>
      <c r="B21" s="146">
        <v>2005</v>
      </c>
      <c r="C21" s="186" t="e">
        <f ca="1">'Pre-filling'!PG73</f>
        <v>#NAME?</v>
      </c>
      <c r="D21" s="186" t="e">
        <f ca="1">'Pre-filling'!PH73</f>
        <v>#NAME?</v>
      </c>
      <c r="E21" s="188" t="e">
        <f ca="1">'Pre-filling'!PI73</f>
        <v>#NAME?</v>
      </c>
      <c r="F21" s="188" t="e">
        <f ca="1">'Pre-filling'!PJ73</f>
        <v>#NAME?</v>
      </c>
      <c r="G21" s="319" t="e">
        <f ca="1">'Pre-filling'!PK73</f>
        <v>#NAME?</v>
      </c>
    </row>
    <row r="22" spans="1:8" s="113" customFormat="1" ht="13.5" customHeight="1">
      <c r="A22" s="1180"/>
      <c r="B22" s="146">
        <v>2000</v>
      </c>
      <c r="C22" s="186" t="e">
        <f ca="1">'Pre-filling'!PG74</f>
        <v>#NAME?</v>
      </c>
      <c r="D22" s="186" t="e">
        <f ca="1">'Pre-filling'!PH74</f>
        <v>#NAME?</v>
      </c>
      <c r="E22" s="188" t="e">
        <f ca="1">'Pre-filling'!PI74</f>
        <v>#NAME?</v>
      </c>
      <c r="F22" s="188" t="e">
        <f ca="1">'Pre-filling'!PJ74</f>
        <v>#NAME?</v>
      </c>
      <c r="G22" s="319" t="e">
        <f ca="1">'Pre-filling'!PK74</f>
        <v>#NAME?</v>
      </c>
    </row>
    <row r="23" spans="1:8" s="113" customFormat="1" ht="13.5" customHeight="1">
      <c r="A23" s="1180"/>
      <c r="B23" s="146">
        <v>1990</v>
      </c>
      <c r="C23" s="186" t="e">
        <f ca="1">'Pre-filling'!PG75</f>
        <v>#NAME?</v>
      </c>
      <c r="D23" s="186" t="e">
        <f ca="1">'Pre-filling'!PH75</f>
        <v>#NAME?</v>
      </c>
      <c r="E23" s="188" t="e">
        <f ca="1">'Pre-filling'!PI75</f>
        <v>#NAME?</v>
      </c>
      <c r="F23" s="188" t="e">
        <f ca="1">'Pre-filling'!PJ75</f>
        <v>#NAME?</v>
      </c>
      <c r="G23" s="319" t="e">
        <f ca="1">'Pre-filling'!PK75</f>
        <v>#NAME?</v>
      </c>
    </row>
    <row r="24" spans="1:8" s="113" customFormat="1" ht="13.5" customHeight="1">
      <c r="A24" s="1180" t="s">
        <v>1031</v>
      </c>
      <c r="B24" s="116">
        <v>2020</v>
      </c>
      <c r="C24" s="188"/>
      <c r="D24" s="188"/>
      <c r="E24" s="188"/>
      <c r="F24" s="188"/>
      <c r="G24" s="189"/>
    </row>
    <row r="25" spans="1:8" s="113" customFormat="1" ht="13.5" customHeight="1">
      <c r="A25" s="1180"/>
      <c r="B25" s="120">
        <v>2015</v>
      </c>
      <c r="C25" s="188" t="e">
        <f ca="1">'Pre-filling'!PG77</f>
        <v>#NAME?</v>
      </c>
      <c r="D25" s="188" t="e">
        <f ca="1">'Pre-filling'!PH77</f>
        <v>#NAME?</v>
      </c>
      <c r="E25" s="188" t="e">
        <f ca="1">'Pre-filling'!PI77</f>
        <v>#NAME?</v>
      </c>
      <c r="F25" s="188" t="e">
        <f ca="1">'Pre-filling'!PJ77</f>
        <v>#NAME?</v>
      </c>
      <c r="G25" s="189" t="e">
        <f ca="1">'Pre-filling'!PK77</f>
        <v>#NAME?</v>
      </c>
    </row>
    <row r="26" spans="1:8" s="113" customFormat="1" ht="13.5" customHeight="1">
      <c r="A26" s="1180"/>
      <c r="B26" s="116">
        <v>2010</v>
      </c>
      <c r="C26" s="188" t="e">
        <f ca="1">'Pre-filling'!PG78</f>
        <v>#NAME?</v>
      </c>
      <c r="D26" s="188" t="e">
        <f ca="1">'Pre-filling'!PH78</f>
        <v>#NAME?</v>
      </c>
      <c r="E26" s="188" t="e">
        <f ca="1">'Pre-filling'!PI78</f>
        <v>#NAME?</v>
      </c>
      <c r="F26" s="188" t="e">
        <f ca="1">'Pre-filling'!PJ78</f>
        <v>#NAME?</v>
      </c>
      <c r="G26" s="189" t="e">
        <f ca="1">'Pre-filling'!PK78</f>
        <v>#NAME?</v>
      </c>
    </row>
    <row r="27" spans="1:8" s="113" customFormat="1" ht="13.5" customHeight="1">
      <c r="A27" s="1180"/>
      <c r="B27" s="116">
        <v>2005</v>
      </c>
      <c r="C27" s="188" t="e">
        <f ca="1">'Pre-filling'!PG79</f>
        <v>#NAME?</v>
      </c>
      <c r="D27" s="188" t="e">
        <f ca="1">'Pre-filling'!PH79</f>
        <v>#NAME?</v>
      </c>
      <c r="E27" s="188" t="e">
        <f ca="1">'Pre-filling'!PI79</f>
        <v>#NAME?</v>
      </c>
      <c r="F27" s="188" t="e">
        <f ca="1">'Pre-filling'!PJ79</f>
        <v>#NAME?</v>
      </c>
      <c r="G27" s="189" t="e">
        <f ca="1">'Pre-filling'!PK79</f>
        <v>#NAME?</v>
      </c>
    </row>
    <row r="28" spans="1:8" s="113" customFormat="1" ht="13.5" customHeight="1">
      <c r="A28" s="1180"/>
      <c r="B28" s="116">
        <v>2000</v>
      </c>
      <c r="C28" s="188" t="e">
        <f ca="1">'Pre-filling'!PG80</f>
        <v>#NAME?</v>
      </c>
      <c r="D28" s="188" t="e">
        <f ca="1">'Pre-filling'!PH80</f>
        <v>#NAME?</v>
      </c>
      <c r="E28" s="188" t="e">
        <f ca="1">'Pre-filling'!PI80</f>
        <v>#NAME?</v>
      </c>
      <c r="F28" s="188" t="e">
        <f ca="1">'Pre-filling'!PJ80</f>
        <v>#NAME?</v>
      </c>
      <c r="G28" s="189" t="e">
        <f ca="1">'Pre-filling'!PK80</f>
        <v>#NAME?</v>
      </c>
    </row>
    <row r="29" spans="1:8" s="113" customFormat="1" ht="13.5" customHeight="1" thickBot="1">
      <c r="A29" s="1118"/>
      <c r="B29" s="257">
        <v>1990</v>
      </c>
      <c r="C29" s="190" t="e">
        <f ca="1">'Pre-filling'!PG81</f>
        <v>#NAME?</v>
      </c>
      <c r="D29" s="190" t="e">
        <f ca="1">'Pre-filling'!PH81</f>
        <v>#NAME?</v>
      </c>
      <c r="E29" s="190" t="e">
        <f ca="1">'Pre-filling'!PI81</f>
        <v>#NAME?</v>
      </c>
      <c r="F29" s="190" t="e">
        <f ca="1">'Pre-filling'!PJ81</f>
        <v>#NAME?</v>
      </c>
      <c r="G29" s="191" t="e">
        <f ca="1">'Pre-filling'!PK81</f>
        <v>#NAME?</v>
      </c>
    </row>
    <row r="30" spans="1:8" s="113" customFormat="1" ht="13.5" customHeight="1">
      <c r="A30" s="377"/>
      <c r="B30" s="10"/>
      <c r="C30" s="378"/>
      <c r="D30" s="378"/>
      <c r="E30" s="378"/>
      <c r="F30" s="378"/>
      <c r="G30" s="378"/>
    </row>
    <row r="31" spans="1:8" s="113" customFormat="1" ht="13.5" customHeight="1" thickBot="1">
      <c r="A31" s="113" t="s">
        <v>48</v>
      </c>
      <c r="B31" s="10"/>
      <c r="C31" s="378"/>
      <c r="D31" s="378"/>
      <c r="E31" s="378"/>
      <c r="F31" s="378"/>
      <c r="G31" s="378"/>
    </row>
    <row r="32" spans="1:8" s="113" customFormat="1" ht="27" customHeight="1">
      <c r="A32" s="1239" t="s">
        <v>1025</v>
      </c>
      <c r="B32" s="1241" t="s">
        <v>1026</v>
      </c>
      <c r="C32" s="557" t="s">
        <v>1841</v>
      </c>
      <c r="D32" s="378"/>
      <c r="E32" s="378"/>
      <c r="F32" s="378"/>
    </row>
    <row r="33" spans="1:8" s="113" customFormat="1" ht="27" customHeight="1" thickBot="1">
      <c r="A33" s="1240"/>
      <c r="B33" s="1129"/>
      <c r="C33" s="556" t="s">
        <v>1842</v>
      </c>
      <c r="D33" s="378"/>
      <c r="E33" s="378"/>
      <c r="F33" s="378"/>
    </row>
    <row r="34" spans="1:8" s="113" customFormat="1" ht="13.5" hidden="1" customHeight="1">
      <c r="A34" s="585"/>
      <c r="B34" s="586"/>
      <c r="C34" s="590" t="s">
        <v>1434</v>
      </c>
      <c r="D34" s="378"/>
      <c r="E34" s="378"/>
      <c r="F34" s="378"/>
    </row>
    <row r="35" spans="1:8" s="113" customFormat="1" ht="13.5" customHeight="1">
      <c r="A35" s="1236" t="s">
        <v>1769</v>
      </c>
      <c r="B35" s="120">
        <v>2015</v>
      </c>
      <c r="C35" s="187"/>
      <c r="D35" s="378"/>
      <c r="E35" s="378"/>
      <c r="F35" s="378"/>
    </row>
    <row r="36" spans="1:8" s="113" customFormat="1" ht="13.5" customHeight="1">
      <c r="A36" s="1237"/>
      <c r="B36" s="116">
        <v>2010</v>
      </c>
      <c r="C36" s="189"/>
      <c r="D36" s="378"/>
      <c r="E36" s="378"/>
      <c r="F36" s="378"/>
    </row>
    <row r="37" spans="1:8" s="113" customFormat="1" ht="13.5" customHeight="1">
      <c r="A37" s="1237"/>
      <c r="B37" s="116">
        <v>2005</v>
      </c>
      <c r="C37" s="189"/>
      <c r="D37" s="378"/>
      <c r="E37" s="378"/>
      <c r="F37" s="378"/>
    </row>
    <row r="38" spans="1:8" s="113" customFormat="1" ht="13.5" customHeight="1">
      <c r="A38" s="1237"/>
      <c r="B38" s="116">
        <v>2000</v>
      </c>
      <c r="C38" s="189"/>
      <c r="D38" s="378"/>
      <c r="E38" s="378"/>
      <c r="F38" s="378"/>
    </row>
    <row r="39" spans="1:8" s="113" customFormat="1" ht="13.5" customHeight="1" thickBot="1">
      <c r="A39" s="1238"/>
      <c r="B39" s="257">
        <v>1990</v>
      </c>
      <c r="C39" s="191"/>
      <c r="D39" s="378"/>
      <c r="E39" s="378"/>
      <c r="F39" s="378"/>
    </row>
    <row r="40" spans="1:8" s="113" customFormat="1" ht="13.5" customHeight="1">
      <c r="A40" s="369"/>
      <c r="B40" s="10"/>
      <c r="C40" s="379"/>
      <c r="D40" s="379"/>
      <c r="E40" s="379"/>
      <c r="F40" s="379"/>
      <c r="G40" s="379"/>
    </row>
    <row r="41" spans="1:8" s="113" customFormat="1" ht="13.5" customHeight="1" thickBot="1">
      <c r="A41" s="113" t="s">
        <v>1307</v>
      </c>
    </row>
    <row r="42" spans="1:8" ht="27" customHeight="1" thickBot="1">
      <c r="A42" s="1074" t="s">
        <v>314</v>
      </c>
      <c r="B42" s="1075"/>
      <c r="C42" s="1075"/>
      <c r="D42" s="1075"/>
      <c r="E42" s="1075"/>
      <c r="F42" s="1075"/>
      <c r="G42" s="1075"/>
      <c r="H42" s="1076"/>
    </row>
    <row r="43" spans="1:8" ht="13.5" customHeight="1">
      <c r="A43" s="1090" t="s">
        <v>46</v>
      </c>
      <c r="B43" s="1089" t="s">
        <v>1490</v>
      </c>
      <c r="C43" s="1089"/>
      <c r="D43" s="1089"/>
      <c r="E43" s="1057"/>
      <c r="F43" s="1057"/>
      <c r="G43" s="1057"/>
      <c r="H43" s="1058"/>
    </row>
    <row r="44" spans="1:8" ht="13.5" customHeight="1">
      <c r="A44" s="1091"/>
      <c r="B44" s="1087" t="s">
        <v>1491</v>
      </c>
      <c r="C44" s="1087"/>
      <c r="D44" s="1087"/>
      <c r="E44" s="1044"/>
      <c r="F44" s="1044"/>
      <c r="G44" s="1044"/>
      <c r="H44" s="1045"/>
    </row>
    <row r="45" spans="1:8" ht="41.25" customHeight="1" thickBot="1">
      <c r="A45" s="1092"/>
      <c r="B45" s="1088" t="s">
        <v>1492</v>
      </c>
      <c r="C45" s="1088"/>
      <c r="D45" s="1088"/>
      <c r="E45" s="1049"/>
      <c r="F45" s="1049"/>
      <c r="G45" s="1049"/>
      <c r="H45" s="1050"/>
    </row>
    <row r="46" spans="1:8" s="113" customFormat="1" ht="13.5" customHeight="1" thickBot="1">
      <c r="A46" s="110"/>
      <c r="B46" s="296"/>
      <c r="C46" s="296"/>
    </row>
    <row r="47" spans="1:8" s="113" customFormat="1" ht="27" customHeight="1" thickBot="1">
      <c r="A47" s="1107" t="s">
        <v>1025</v>
      </c>
      <c r="B47" s="1038"/>
      <c r="C47" s="1038" t="s">
        <v>1255</v>
      </c>
      <c r="D47" s="1038"/>
      <c r="E47" s="1038"/>
      <c r="F47" s="1038" t="s">
        <v>1034</v>
      </c>
      <c r="G47" s="1038"/>
      <c r="H47" s="1039"/>
    </row>
    <row r="48" spans="1:8" s="113" customFormat="1" ht="13.5" customHeight="1">
      <c r="A48" s="1233"/>
      <c r="B48" s="1057"/>
      <c r="C48" s="1057"/>
      <c r="D48" s="1057"/>
      <c r="E48" s="1057"/>
      <c r="F48" s="1234"/>
      <c r="G48" s="1234"/>
      <c r="H48" s="1235"/>
    </row>
    <row r="49" spans="1:8" s="113" customFormat="1" ht="27" customHeight="1">
      <c r="A49" s="1183" t="s">
        <v>1256</v>
      </c>
      <c r="B49" s="1232"/>
      <c r="C49" s="1044"/>
      <c r="D49" s="1044"/>
      <c r="E49" s="1044"/>
      <c r="F49" s="1063"/>
      <c r="G49" s="1063"/>
      <c r="H49" s="1197"/>
    </row>
    <row r="50" spans="1:8" s="113" customFormat="1" ht="27" customHeight="1">
      <c r="A50" s="1183" t="s">
        <v>1257</v>
      </c>
      <c r="B50" s="1232"/>
      <c r="C50" s="1044"/>
      <c r="D50" s="1044"/>
      <c r="E50" s="1044"/>
      <c r="F50" s="1063"/>
      <c r="G50" s="1063"/>
      <c r="H50" s="1197"/>
    </row>
    <row r="51" spans="1:8" s="113" customFormat="1" ht="27" customHeight="1">
      <c r="A51" s="1183" t="s">
        <v>1258</v>
      </c>
      <c r="B51" s="1232"/>
      <c r="C51" s="1044"/>
      <c r="D51" s="1044"/>
      <c r="E51" s="1044"/>
      <c r="F51" s="1063"/>
      <c r="G51" s="1063"/>
      <c r="H51" s="1197"/>
    </row>
    <row r="52" spans="1:8" s="113" customFormat="1" ht="13.5" customHeight="1">
      <c r="A52" s="1183" t="s">
        <v>1259</v>
      </c>
      <c r="B52" s="1232"/>
      <c r="C52" s="1044"/>
      <c r="D52" s="1044"/>
      <c r="E52" s="1044"/>
      <c r="F52" s="1063"/>
      <c r="G52" s="1063"/>
      <c r="H52" s="1197"/>
    </row>
    <row r="53" spans="1:8" s="113" customFormat="1" ht="13.5" customHeight="1">
      <c r="A53" s="1183" t="s">
        <v>1260</v>
      </c>
      <c r="B53" s="1232"/>
      <c r="C53" s="380" t="s">
        <v>1502</v>
      </c>
      <c r="D53" s="1062"/>
      <c r="E53" s="1063"/>
      <c r="F53" s="1063"/>
      <c r="G53" s="1063"/>
      <c r="H53" s="1197"/>
    </row>
    <row r="54" spans="1:8" s="113" customFormat="1" ht="27" customHeight="1" thickBot="1">
      <c r="A54" s="1184" t="s">
        <v>1308</v>
      </c>
      <c r="B54" s="1231"/>
      <c r="C54" s="1049"/>
      <c r="D54" s="1049"/>
      <c r="E54" s="1049"/>
      <c r="F54" s="1211"/>
      <c r="G54" s="1211"/>
      <c r="H54" s="1212"/>
    </row>
    <row r="55" spans="1:8" s="113" customFormat="1" ht="13.5" customHeight="1"/>
    <row r="56" spans="1:8" s="113" customFormat="1" ht="13.5" customHeight="1" thickBot="1">
      <c r="A56" s="113" t="s">
        <v>1090</v>
      </c>
    </row>
    <row r="57" spans="1:8" s="113" customFormat="1" ht="27" customHeight="1">
      <c r="A57" s="1059" t="s">
        <v>1565</v>
      </c>
      <c r="B57" s="1060"/>
      <c r="C57" s="1060"/>
      <c r="D57" s="1060"/>
      <c r="E57" s="1060"/>
      <c r="F57" s="1060"/>
      <c r="G57" s="1060"/>
      <c r="H57" s="1061"/>
    </row>
    <row r="58" spans="1:8" s="113" customFormat="1" ht="54" customHeight="1">
      <c r="A58" s="1029" t="s">
        <v>2052</v>
      </c>
      <c r="B58" s="1030"/>
      <c r="C58" s="1030"/>
      <c r="D58" s="1030"/>
      <c r="E58" s="1030"/>
      <c r="F58" s="1030"/>
      <c r="G58" s="1030"/>
      <c r="H58" s="1031"/>
    </row>
    <row r="59" spans="1:8" s="113" customFormat="1" ht="27" customHeight="1">
      <c r="A59" s="1029" t="s">
        <v>1746</v>
      </c>
      <c r="B59" s="1030"/>
      <c r="C59" s="1030"/>
      <c r="D59" s="1030"/>
      <c r="E59" s="1030"/>
      <c r="F59" s="1030"/>
      <c r="G59" s="1030"/>
      <c r="H59" s="1031"/>
    </row>
    <row r="60" spans="1:8" s="113" customFormat="1" ht="13.5" customHeight="1">
      <c r="A60" s="1029" t="s">
        <v>1464</v>
      </c>
      <c r="B60" s="1030"/>
      <c r="C60" s="1030"/>
      <c r="D60" s="1030"/>
      <c r="E60" s="1030"/>
      <c r="F60" s="1030"/>
      <c r="G60" s="1030"/>
      <c r="H60" s="1031"/>
    </row>
    <row r="61" spans="1:8" s="113" customFormat="1" ht="13.5" customHeight="1">
      <c r="A61" s="1032" t="s">
        <v>1503</v>
      </c>
      <c r="B61" s="1033"/>
      <c r="C61" s="1033"/>
      <c r="D61" s="1033"/>
      <c r="E61" s="1033"/>
      <c r="F61" s="1033"/>
      <c r="G61" s="1033"/>
      <c r="H61" s="1034"/>
    </row>
    <row r="62" spans="1:8" s="113" customFormat="1" ht="27" customHeight="1">
      <c r="A62" s="1032" t="s">
        <v>1504</v>
      </c>
      <c r="B62" s="1033"/>
      <c r="C62" s="1033"/>
      <c r="D62" s="1033"/>
      <c r="E62" s="1033"/>
      <c r="F62" s="1033"/>
      <c r="G62" s="1033"/>
      <c r="H62" s="1034"/>
    </row>
    <row r="63" spans="1:8" s="113" customFormat="1" ht="13.5" customHeight="1">
      <c r="A63" s="1032" t="s">
        <v>1505</v>
      </c>
      <c r="B63" s="1033"/>
      <c r="C63" s="1033"/>
      <c r="D63" s="1033"/>
      <c r="E63" s="1033"/>
      <c r="F63" s="1033"/>
      <c r="G63" s="1033"/>
      <c r="H63" s="1034"/>
    </row>
    <row r="64" spans="1:8" s="113" customFormat="1" ht="13.5" customHeight="1">
      <c r="A64" s="1032" t="s">
        <v>1506</v>
      </c>
      <c r="B64" s="1033"/>
      <c r="C64" s="1033"/>
      <c r="D64" s="1033"/>
      <c r="E64" s="1033"/>
      <c r="F64" s="1033"/>
      <c r="G64" s="1033"/>
      <c r="H64" s="1034"/>
    </row>
    <row r="65" spans="1:8" s="113" customFormat="1" ht="27" customHeight="1" thickBot="1">
      <c r="A65" s="1035" t="s">
        <v>1507</v>
      </c>
      <c r="B65" s="1036"/>
      <c r="C65" s="1036"/>
      <c r="D65" s="1036"/>
      <c r="E65" s="1036"/>
      <c r="F65" s="1036"/>
      <c r="G65" s="1036"/>
      <c r="H65" s="1037"/>
    </row>
    <row r="66" spans="1:8" s="113" customFormat="1" ht="13.5" customHeight="1"/>
    <row r="67" spans="1:8" s="113" customFormat="1" ht="13.5" customHeight="1" thickBot="1">
      <c r="A67" s="113" t="s">
        <v>1037</v>
      </c>
    </row>
    <row r="68" spans="1:8" s="113" customFormat="1" ht="27" customHeight="1" thickBot="1">
      <c r="A68" s="1107" t="s">
        <v>1038</v>
      </c>
      <c r="B68" s="1038"/>
      <c r="C68" s="235" t="s">
        <v>830</v>
      </c>
      <c r="D68" s="235" t="s">
        <v>1025</v>
      </c>
      <c r="E68" s="235" t="s">
        <v>1039</v>
      </c>
      <c r="F68" s="235" t="s">
        <v>1040</v>
      </c>
      <c r="G68" s="1038" t="s">
        <v>1041</v>
      </c>
      <c r="H68" s="1039"/>
    </row>
    <row r="69" spans="1:8" s="113" customFormat="1">
      <c r="A69" s="1233"/>
      <c r="B69" s="1057"/>
      <c r="C69" s="349"/>
      <c r="D69" s="350"/>
      <c r="E69" s="350"/>
      <c r="F69" s="351"/>
      <c r="G69" s="1040"/>
      <c r="H69" s="1041"/>
    </row>
    <row r="70" spans="1:8" s="113" customFormat="1">
      <c r="A70" s="1142"/>
      <c r="B70" s="1044"/>
      <c r="C70" s="353"/>
      <c r="D70" s="354"/>
      <c r="E70" s="354"/>
      <c r="F70" s="355"/>
      <c r="G70" s="1025"/>
      <c r="H70" s="1026"/>
    </row>
    <row r="71" spans="1:8" s="113" customFormat="1">
      <c r="A71" s="1142"/>
      <c r="B71" s="1044"/>
      <c r="C71" s="353"/>
      <c r="D71" s="354"/>
      <c r="E71" s="354"/>
      <c r="F71" s="355"/>
      <c r="G71" s="1025"/>
      <c r="H71" s="1026"/>
    </row>
    <row r="72" spans="1:8" s="113" customFormat="1">
      <c r="A72" s="1142"/>
      <c r="B72" s="1044"/>
      <c r="C72" s="353"/>
      <c r="D72" s="354"/>
      <c r="E72" s="354"/>
      <c r="F72" s="355"/>
      <c r="G72" s="1025"/>
      <c r="H72" s="1026"/>
    </row>
    <row r="73" spans="1:8" s="113" customFormat="1">
      <c r="A73" s="1142"/>
      <c r="B73" s="1044"/>
      <c r="C73" s="353"/>
      <c r="D73" s="354"/>
      <c r="E73" s="354"/>
      <c r="F73" s="355"/>
      <c r="G73" s="1025"/>
      <c r="H73" s="1026"/>
    </row>
    <row r="74" spans="1:8" s="113" customFormat="1">
      <c r="A74" s="1142"/>
      <c r="B74" s="1044"/>
      <c r="C74" s="353"/>
      <c r="D74" s="354"/>
      <c r="E74" s="354"/>
      <c r="F74" s="355"/>
      <c r="G74" s="1025"/>
      <c r="H74" s="1026"/>
    </row>
    <row r="75" spans="1:8" s="113" customFormat="1">
      <c r="A75" s="1142"/>
      <c r="B75" s="1044"/>
      <c r="C75" s="353"/>
      <c r="D75" s="354"/>
      <c r="E75" s="354"/>
      <c r="F75" s="355"/>
      <c r="G75" s="1025"/>
      <c r="H75" s="1026"/>
    </row>
    <row r="76" spans="1:8" s="113" customFormat="1">
      <c r="A76" s="1142"/>
      <c r="B76" s="1044"/>
      <c r="C76" s="353"/>
      <c r="D76" s="354"/>
      <c r="E76" s="354"/>
      <c r="F76" s="355"/>
      <c r="G76" s="1025"/>
      <c r="H76" s="1026"/>
    </row>
    <row r="77" spans="1:8" s="113" customFormat="1">
      <c r="A77" s="1142"/>
      <c r="B77" s="1044"/>
      <c r="C77" s="353"/>
      <c r="D77" s="354"/>
      <c r="E77" s="354"/>
      <c r="F77" s="355"/>
      <c r="G77" s="1025"/>
      <c r="H77" s="1026"/>
    </row>
    <row r="78" spans="1:8" s="113" customFormat="1" ht="13" thickBot="1">
      <c r="A78" s="1147"/>
      <c r="B78" s="1049"/>
      <c r="C78" s="357"/>
      <c r="D78" s="358"/>
      <c r="E78" s="358"/>
      <c r="F78" s="359"/>
      <c r="G78" s="1027"/>
      <c r="H78" s="1028"/>
    </row>
  </sheetData>
  <sheetProtection sheet="1" objects="1" scenarios="1" formatRows="0"/>
  <customSheetViews>
    <customSheetView guid="{5FBC50CB-3E08-4B56-AFD1-12B9F91E8308}" showGridLines="0" hiddenRows="1">
      <selection activeCell="F9" sqref="F9"/>
      <pageSetup orientation="portrait"/>
      <headerFooter alignWithMargins="0"/>
    </customSheetView>
    <customSheetView guid="{C754446C-5585-4458-A42A-F2417FB7555A}" hiddenRows="1">
      <pageSetup orientation="portrait"/>
      <headerFooter alignWithMargins="0"/>
    </customSheetView>
    <customSheetView guid="{90CDF4A5-69E1-409D-BE6A-F24A1874C0D7}" hiddenRows="1">
      <pageSetup orientation="portrait"/>
      <headerFooter alignWithMargins="0"/>
    </customSheetView>
    <customSheetView guid="{46A1E5AE-FDE6-413A-A40F-F7880A0D792D}" showGridLines="0" hiddenRows="1">
      <selection activeCell="F9" sqref="F9"/>
      <pageSetup orientation="portrait"/>
      <headerFooter alignWithMargins="0"/>
    </customSheetView>
  </customSheetViews>
  <mergeCells count="78">
    <mergeCell ref="A1:B1"/>
    <mergeCell ref="E8:F8"/>
    <mergeCell ref="C10:G10"/>
    <mergeCell ref="C8:D8"/>
    <mergeCell ref="G8:G9"/>
    <mergeCell ref="A8:A10"/>
    <mergeCell ref="B8:B10"/>
    <mergeCell ref="A4:H4"/>
    <mergeCell ref="A5:H5"/>
    <mergeCell ref="A71:B71"/>
    <mergeCell ref="A68:B68"/>
    <mergeCell ref="A69:B69"/>
    <mergeCell ref="A62:H62"/>
    <mergeCell ref="A63:H63"/>
    <mergeCell ref="A64:H64"/>
    <mergeCell ref="A65:H65"/>
    <mergeCell ref="G68:H68"/>
    <mergeCell ref="G69:H69"/>
    <mergeCell ref="G70:H70"/>
    <mergeCell ref="G71:H71"/>
    <mergeCell ref="A12:A17"/>
    <mergeCell ref="A35:A39"/>
    <mergeCell ref="A24:A29"/>
    <mergeCell ref="A18:A23"/>
    <mergeCell ref="A42:H42"/>
    <mergeCell ref="A32:A33"/>
    <mergeCell ref="B32:B33"/>
    <mergeCell ref="A49:B49"/>
    <mergeCell ref="C51:E51"/>
    <mergeCell ref="A51:B51"/>
    <mergeCell ref="C52:E52"/>
    <mergeCell ref="C50:E50"/>
    <mergeCell ref="A50:B50"/>
    <mergeCell ref="A52:B52"/>
    <mergeCell ref="F49:H49"/>
    <mergeCell ref="F50:H50"/>
    <mergeCell ref="F51:H51"/>
    <mergeCell ref="F52:H52"/>
    <mergeCell ref="C49:E49"/>
    <mergeCell ref="A53:B53"/>
    <mergeCell ref="A48:B48"/>
    <mergeCell ref="B43:D43"/>
    <mergeCell ref="A43:A45"/>
    <mergeCell ref="B45:D45"/>
    <mergeCell ref="B44:D44"/>
    <mergeCell ref="A47:B47"/>
    <mergeCell ref="C47:E47"/>
    <mergeCell ref="C48:E48"/>
    <mergeCell ref="E43:H43"/>
    <mergeCell ref="E44:H44"/>
    <mergeCell ref="E45:H45"/>
    <mergeCell ref="F47:H47"/>
    <mergeCell ref="F48:H48"/>
    <mergeCell ref="D53:E53"/>
    <mergeCell ref="F53:H53"/>
    <mergeCell ref="A57:H57"/>
    <mergeCell ref="A58:H58"/>
    <mergeCell ref="A59:H59"/>
    <mergeCell ref="A60:H60"/>
    <mergeCell ref="F54:H54"/>
    <mergeCell ref="A54:B54"/>
    <mergeCell ref="C54:E54"/>
    <mergeCell ref="A61:H61"/>
    <mergeCell ref="G77:H77"/>
    <mergeCell ref="G78:H78"/>
    <mergeCell ref="G72:H72"/>
    <mergeCell ref="G73:H73"/>
    <mergeCell ref="G74:H74"/>
    <mergeCell ref="G75:H75"/>
    <mergeCell ref="G76:H76"/>
    <mergeCell ref="A70:B70"/>
    <mergeCell ref="A78:B78"/>
    <mergeCell ref="A72:B72"/>
    <mergeCell ref="A73:B73"/>
    <mergeCell ref="A74:B74"/>
    <mergeCell ref="A75:B75"/>
    <mergeCell ref="A76:B76"/>
    <mergeCell ref="A77:B77"/>
  </mergeCells>
  <phoneticPr fontId="6" type="noConversion"/>
  <dataValidations disablePrompts="1" count="2">
    <dataValidation type="list" allowBlank="1" showInputMessage="1" showErrorMessage="1" sqref="C69:C78">
      <formula1>QualityHML</formula1>
    </dataValidation>
    <dataValidation type="list" allowBlank="1" showInputMessage="1" showErrorMessage="1" sqref="F69:F78">
      <formula1>TypeOfInventory</formula1>
    </dataValidation>
  </dataValidations>
  <hyperlinks>
    <hyperlink ref="A1" location="Select_your_country" display="Select_your_country"/>
    <hyperlink ref="A12:A17" location="Forest" display="Forest "/>
    <hyperlink ref="A18:A23" location="Other_wooded_land" display="Other wooded land"/>
    <hyperlink ref="G8:G9" location="Soil_carbon" display="Soil carbon"/>
    <hyperlink ref="C9" location="Carbon_in_above_ground_biomass" display="Above-ground"/>
    <hyperlink ref="D9" location="Carbon_in_below_ground_biomass" display="Below-ground"/>
    <hyperlink ref="E9" location="Carbon_in_dead_wood" display="Deadwood"/>
    <hyperlink ref="F9" location="Carbon_in_litter" display="Litter"/>
    <hyperlink ref="A24:A29" location="Total_forest_and_other_wooded_land" display="Total forest and other wooded land  "/>
    <hyperlink ref="A5:H5" location="Indicator_1.4" display="Related SoEF definitions: Forest, Other wooded land, Carbon in above ground biomass, Carbon in below-ground biomass, Carbon in deadwood, Carbon in litter, Soil carbon."/>
    <hyperlink ref="C32" location="Carbon_stock_in_harvested_wood_products__HWP" display="Carbon_stock_in_harvested_wood_products__HWP"/>
  </hyperlinks>
  <pageMargins left="0.75" right="0.75" top="1" bottom="1" header="0.5" footer="0.5"/>
  <pageSetup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41B26538-01BB-4E2E-A214-C569A0AD45FB}">
            <xm:f>C13&lt;&gt;'Pre-filling'!PG65</xm:f>
            <x14:dxf>
              <font>
                <b val="0"/>
                <i/>
              </font>
            </x14:dxf>
          </x14:cfRule>
          <xm:sqref>C13:G17 C19:G23 C25:G29</xm:sqref>
        </x14:conditionalFormatting>
      </x14:conditionalFormattings>
    </ex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enableFormatConditionsCalculation="0">
    <tabColor rgb="FF7030A0"/>
  </sheetPr>
  <dimension ref="A1:D26"/>
  <sheetViews>
    <sheetView showGridLines="0" showRowColHeaders="0" workbookViewId="0"/>
  </sheetViews>
  <sheetFormatPr baseColWidth="10" defaultColWidth="8.83203125" defaultRowHeight="12" x14ac:dyDescent="0"/>
  <cols>
    <col min="1" max="1" width="28.1640625" style="173" customWidth="1"/>
    <col min="2" max="3" width="24.6640625" style="173" customWidth="1"/>
    <col min="4" max="4" width="29.33203125" style="173" customWidth="1"/>
    <col min="5" max="16384" width="8.83203125" style="173"/>
  </cols>
  <sheetData>
    <row r="1" spans="1:4" s="381" customFormat="1" ht="13.5" customHeight="1">
      <c r="A1" s="28" t="str">
        <f xml:space="preserve"> IF(ISBLANK(General!$B$13), "", General!$B$13)</f>
        <v>Select your country…</v>
      </c>
      <c r="B1" s="28"/>
      <c r="C1" s="173"/>
    </row>
    <row r="2" spans="1:4" ht="13.5" customHeight="1">
      <c r="A2" s="382" t="s">
        <v>1800</v>
      </c>
    </row>
    <row r="3" spans="1:4" ht="13.5" customHeight="1" thickBot="1"/>
    <row r="4" spans="1:4" ht="13.5" customHeight="1" thickBot="1">
      <c r="A4" s="1253" t="s">
        <v>1801</v>
      </c>
      <c r="B4" s="1254"/>
      <c r="C4" s="1254"/>
      <c r="D4" s="1255"/>
    </row>
    <row r="5" spans="1:4" ht="13.5" customHeight="1" thickBot="1"/>
    <row r="6" spans="1:4" ht="27" customHeight="1">
      <c r="A6" s="171" t="s">
        <v>410</v>
      </c>
      <c r="B6" s="1251" t="s">
        <v>1437</v>
      </c>
      <c r="C6" s="1251"/>
      <c r="D6" s="1252"/>
    </row>
    <row r="7" spans="1:4" ht="38.25" customHeight="1" thickBot="1">
      <c r="A7" s="383" t="s">
        <v>434</v>
      </c>
      <c r="B7" s="1258" t="s">
        <v>411</v>
      </c>
      <c r="C7" s="1258"/>
      <c r="D7" s="1259"/>
    </row>
    <row r="8" spans="1:4" ht="13.5" customHeight="1"/>
    <row r="9" spans="1:4" ht="13.5" customHeight="1" thickBot="1">
      <c r="A9" s="173" t="s">
        <v>1706</v>
      </c>
    </row>
    <row r="10" spans="1:4" ht="38.25" customHeight="1">
      <c r="A10" s="1260" t="s">
        <v>412</v>
      </c>
      <c r="B10" s="1261"/>
      <c r="C10" s="1261"/>
      <c r="D10" s="1262"/>
    </row>
    <row r="11" spans="1:4" ht="13.5" customHeight="1" thickBot="1">
      <c r="A11" s="1266" t="s">
        <v>413</v>
      </c>
      <c r="B11" s="1267"/>
      <c r="C11" s="1267"/>
      <c r="D11" s="1268"/>
    </row>
    <row r="12" spans="1:4" ht="13.5" customHeight="1" thickBot="1"/>
    <row r="13" spans="1:4" ht="27" customHeight="1">
      <c r="A13" s="171" t="s">
        <v>414</v>
      </c>
      <c r="B13" s="248" t="s">
        <v>415</v>
      </c>
      <c r="C13" s="248" t="s">
        <v>416</v>
      </c>
      <c r="D13" s="172" t="s">
        <v>417</v>
      </c>
    </row>
    <row r="14" spans="1:4" ht="27" customHeight="1">
      <c r="A14" s="384" t="s">
        <v>418</v>
      </c>
      <c r="B14" s="385" t="s">
        <v>429</v>
      </c>
      <c r="C14" s="385" t="s">
        <v>419</v>
      </c>
      <c r="D14" s="733" t="s">
        <v>2097</v>
      </c>
    </row>
    <row r="15" spans="1:4" ht="27" customHeight="1" thickBot="1">
      <c r="A15" s="386" t="s">
        <v>430</v>
      </c>
      <c r="B15" s="387" t="s">
        <v>420</v>
      </c>
      <c r="C15" s="387" t="s">
        <v>419</v>
      </c>
      <c r="D15" s="734" t="s">
        <v>2097</v>
      </c>
    </row>
    <row r="16" spans="1:4" ht="13.5" customHeight="1"/>
    <row r="17" spans="1:4" ht="13.5" customHeight="1" thickBot="1">
      <c r="A17" s="173" t="s">
        <v>421</v>
      </c>
    </row>
    <row r="18" spans="1:4" ht="38.25" customHeight="1">
      <c r="A18" s="1260" t="s">
        <v>422</v>
      </c>
      <c r="B18" s="1261"/>
      <c r="C18" s="1261"/>
      <c r="D18" s="1262"/>
    </row>
    <row r="19" spans="1:4" ht="25.5" customHeight="1">
      <c r="A19" s="1263" t="s">
        <v>431</v>
      </c>
      <c r="B19" s="1264"/>
      <c r="C19" s="1264"/>
      <c r="D19" s="1265"/>
    </row>
    <row r="20" spans="1:4" ht="32.25" customHeight="1">
      <c r="A20" s="1263" t="s">
        <v>432</v>
      </c>
      <c r="B20" s="1264"/>
      <c r="C20" s="1264"/>
      <c r="D20" s="1265"/>
    </row>
    <row r="21" spans="1:4" ht="25.5" customHeight="1" thickBot="1">
      <c r="A21" s="1266" t="s">
        <v>433</v>
      </c>
      <c r="B21" s="1267"/>
      <c r="C21" s="1267"/>
      <c r="D21" s="1268"/>
    </row>
    <row r="22" spans="1:4" ht="13.5" customHeight="1"/>
    <row r="23" spans="1:4" ht="13.5" customHeight="1" thickBot="1">
      <c r="A23" s="173" t="s">
        <v>423</v>
      </c>
    </row>
    <row r="24" spans="1:4" ht="27" customHeight="1">
      <c r="A24" s="171" t="s">
        <v>1025</v>
      </c>
      <c r="B24" s="1251" t="s">
        <v>424</v>
      </c>
      <c r="C24" s="1251"/>
      <c r="D24" s="1252"/>
    </row>
    <row r="25" spans="1:4" ht="51" customHeight="1">
      <c r="A25" s="384" t="s">
        <v>425</v>
      </c>
      <c r="B25" s="1256" t="s">
        <v>426</v>
      </c>
      <c r="C25" s="1256"/>
      <c r="D25" s="1257"/>
    </row>
    <row r="26" spans="1:4" ht="51" customHeight="1" thickBot="1">
      <c r="A26" s="386" t="s">
        <v>427</v>
      </c>
      <c r="B26" s="1258" t="s">
        <v>428</v>
      </c>
      <c r="C26" s="1258"/>
      <c r="D26" s="1259"/>
    </row>
  </sheetData>
  <sheetProtection sheet="1" objects="1" scenarios="1"/>
  <mergeCells count="12">
    <mergeCell ref="B24:D24"/>
    <mergeCell ref="A4:D4"/>
    <mergeCell ref="B25:D25"/>
    <mergeCell ref="B26:D26"/>
    <mergeCell ref="B7:D7"/>
    <mergeCell ref="B6:D6"/>
    <mergeCell ref="A18:D18"/>
    <mergeCell ref="A19:D19"/>
    <mergeCell ref="A20:D20"/>
    <mergeCell ref="A21:D21"/>
    <mergeCell ref="A10:D10"/>
    <mergeCell ref="A11:D11"/>
  </mergeCells>
  <phoneticPr fontId="56" type="noConversion"/>
  <hyperlinks>
    <hyperlink ref="A1" location="Select_your_country" display="Select_your_country"/>
    <hyperlink ref="A4:D4" location="Indicators_2.1___2.3" display="Pan-European indicator 2.1: Deposition and concentration of air pollutants on forest and other wooded land"/>
  </hyperlinks>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enableFormatConditionsCalculation="0">
    <tabColor rgb="FF7030A0"/>
  </sheetPr>
  <dimension ref="A1:D29"/>
  <sheetViews>
    <sheetView showGridLines="0" showRowColHeaders="0" workbookViewId="0"/>
  </sheetViews>
  <sheetFormatPr baseColWidth="10" defaultColWidth="8.83203125" defaultRowHeight="12" x14ac:dyDescent="0"/>
  <cols>
    <col min="1" max="1" width="28.1640625" style="173" customWidth="1"/>
    <col min="2" max="3" width="24.6640625" style="173" customWidth="1"/>
    <col min="4" max="4" width="29.33203125" style="173" customWidth="1"/>
    <col min="5" max="16384" width="8.83203125" style="173"/>
  </cols>
  <sheetData>
    <row r="1" spans="1:4" ht="13.5" customHeight="1">
      <c r="A1" s="388" t="str">
        <f xml:space="preserve"> IF(ISBLANK(General!$B$13), "", General!$B$13)</f>
        <v>Select your country…</v>
      </c>
      <c r="B1" s="388"/>
    </row>
    <row r="2" spans="1:4" ht="13.5" customHeight="1">
      <c r="A2" s="382" t="s">
        <v>1010</v>
      </c>
    </row>
    <row r="3" spans="1:4" ht="13.5" customHeight="1" thickBot="1"/>
    <row r="4" spans="1:4" ht="27" customHeight="1" thickBot="1">
      <c r="A4" s="1269" t="s">
        <v>1707</v>
      </c>
      <c r="B4" s="1270"/>
      <c r="C4" s="1270"/>
      <c r="D4" s="1271"/>
    </row>
    <row r="5" spans="1:4" ht="13.5" customHeight="1" thickBot="1"/>
    <row r="6" spans="1:4" ht="27" customHeight="1">
      <c r="A6" s="171" t="s">
        <v>410</v>
      </c>
      <c r="B6" s="1251" t="s">
        <v>1437</v>
      </c>
      <c r="C6" s="1251"/>
      <c r="D6" s="1252"/>
    </row>
    <row r="7" spans="1:4" ht="76.5" customHeight="1" thickBot="1">
      <c r="A7" s="389" t="s">
        <v>155</v>
      </c>
      <c r="B7" s="1258" t="s">
        <v>435</v>
      </c>
      <c r="C7" s="1258"/>
      <c r="D7" s="1259"/>
    </row>
    <row r="8" spans="1:4" ht="13.5" customHeight="1"/>
    <row r="9" spans="1:4" ht="13.5" customHeight="1" thickBot="1">
      <c r="A9" s="173" t="s">
        <v>1706</v>
      </c>
    </row>
    <row r="10" spans="1:4" ht="51" customHeight="1">
      <c r="A10" s="1260" t="s">
        <v>132</v>
      </c>
      <c r="B10" s="1261"/>
      <c r="C10" s="1261"/>
      <c r="D10" s="1262"/>
    </row>
    <row r="11" spans="1:4" ht="38.25" customHeight="1">
      <c r="A11" s="1263" t="s">
        <v>133</v>
      </c>
      <c r="B11" s="1264"/>
      <c r="C11" s="1264"/>
      <c r="D11" s="1265"/>
    </row>
    <row r="12" spans="1:4" ht="13.5" customHeight="1">
      <c r="A12" s="1263" t="s">
        <v>134</v>
      </c>
      <c r="B12" s="1264"/>
      <c r="C12" s="1264"/>
      <c r="D12" s="1265"/>
    </row>
    <row r="13" spans="1:4" ht="13.5" customHeight="1" thickBot="1">
      <c r="A13" s="1266" t="s">
        <v>135</v>
      </c>
      <c r="B13" s="1267"/>
      <c r="C13" s="1267"/>
      <c r="D13" s="1268"/>
    </row>
    <row r="14" spans="1:4" ht="13.5" customHeight="1" thickBot="1"/>
    <row r="15" spans="1:4" ht="27" customHeight="1">
      <c r="A15" s="171" t="s">
        <v>414</v>
      </c>
      <c r="B15" s="248" t="s">
        <v>415</v>
      </c>
      <c r="C15" s="248" t="s">
        <v>416</v>
      </c>
      <c r="D15" s="172" t="s">
        <v>417</v>
      </c>
    </row>
    <row r="16" spans="1:4" ht="13.5" customHeight="1">
      <c r="A16" s="384" t="s">
        <v>136</v>
      </c>
      <c r="B16" s="385" t="s">
        <v>420</v>
      </c>
      <c r="C16" s="385" t="s">
        <v>137</v>
      </c>
      <c r="D16" s="1257" t="s">
        <v>138</v>
      </c>
    </row>
    <row r="17" spans="1:4" ht="27" customHeight="1">
      <c r="A17" s="384" t="s">
        <v>139</v>
      </c>
      <c r="B17" s="385" t="s">
        <v>420</v>
      </c>
      <c r="C17" s="385" t="s">
        <v>140</v>
      </c>
      <c r="D17" s="1257"/>
    </row>
    <row r="18" spans="1:4" ht="13.5" customHeight="1">
      <c r="A18" s="384" t="s">
        <v>141</v>
      </c>
      <c r="B18" s="385" t="s">
        <v>429</v>
      </c>
      <c r="C18" s="385" t="s">
        <v>142</v>
      </c>
      <c r="D18" s="1257"/>
    </row>
    <row r="19" spans="1:4" ht="27" customHeight="1">
      <c r="A19" s="384" t="s">
        <v>143</v>
      </c>
      <c r="B19" s="385" t="s">
        <v>144</v>
      </c>
      <c r="C19" s="385" t="s">
        <v>145</v>
      </c>
      <c r="D19" s="1257"/>
    </row>
    <row r="20" spans="1:4" ht="13.5" customHeight="1" thickBot="1">
      <c r="A20" s="386" t="s">
        <v>146</v>
      </c>
      <c r="B20" s="387" t="s">
        <v>147</v>
      </c>
      <c r="C20" s="387" t="s">
        <v>148</v>
      </c>
      <c r="D20" s="1259"/>
    </row>
    <row r="21" spans="1:4" ht="13.5" customHeight="1">
      <c r="A21" s="390"/>
    </row>
    <row r="22" spans="1:4" ht="13.5" customHeight="1" thickBot="1">
      <c r="A22" s="173" t="s">
        <v>421</v>
      </c>
    </row>
    <row r="23" spans="1:4" ht="27" customHeight="1">
      <c r="A23" s="1260" t="s">
        <v>149</v>
      </c>
      <c r="B23" s="1261"/>
      <c r="C23" s="1261"/>
      <c r="D23" s="1262"/>
    </row>
    <row r="24" spans="1:4" ht="13.5" customHeight="1" thickBot="1">
      <c r="A24" s="391" t="s">
        <v>150</v>
      </c>
      <c r="B24" s="392"/>
      <c r="C24" s="392"/>
      <c r="D24" s="393"/>
    </row>
    <row r="25" spans="1:4" ht="13.5" customHeight="1"/>
    <row r="26" spans="1:4" ht="13.5" customHeight="1" thickBot="1">
      <c r="A26" s="173" t="s">
        <v>423</v>
      </c>
    </row>
    <row r="27" spans="1:4" ht="27" customHeight="1">
      <c r="A27" s="171" t="s">
        <v>1025</v>
      </c>
      <c r="B27" s="1251" t="s">
        <v>424</v>
      </c>
      <c r="C27" s="1251"/>
      <c r="D27" s="1252"/>
    </row>
    <row r="28" spans="1:4" ht="27" customHeight="1">
      <c r="A28" s="394" t="s">
        <v>151</v>
      </c>
      <c r="B28" s="1272" t="s">
        <v>152</v>
      </c>
      <c r="C28" s="1272"/>
      <c r="D28" s="1273"/>
    </row>
    <row r="29" spans="1:4" ht="63.75" customHeight="1" thickBot="1">
      <c r="A29" s="386" t="s">
        <v>153</v>
      </c>
      <c r="B29" s="1258" t="s">
        <v>154</v>
      </c>
      <c r="C29" s="1258"/>
      <c r="D29" s="1259"/>
    </row>
  </sheetData>
  <sheetProtection sheet="1" objects="1" scenarios="1"/>
  <mergeCells count="12">
    <mergeCell ref="A4:D4"/>
    <mergeCell ref="B6:D6"/>
    <mergeCell ref="B7:D7"/>
    <mergeCell ref="A10:D10"/>
    <mergeCell ref="B28:D28"/>
    <mergeCell ref="B29:D29"/>
    <mergeCell ref="B27:D27"/>
    <mergeCell ref="D16:D20"/>
    <mergeCell ref="A11:D11"/>
    <mergeCell ref="A12:D12"/>
    <mergeCell ref="A13:D13"/>
    <mergeCell ref="A23:D23"/>
  </mergeCells>
  <phoneticPr fontId="56" type="noConversion"/>
  <hyperlinks>
    <hyperlink ref="A1" location="Select_your_country" display="Select_your_country"/>
    <hyperlink ref="A4:D4" location="Indicators_2.1___2.3" display="Pan-European indicator 2.2: Chemical soil properties (pH, CEC, C/N, organic C, base saturation) on forest and other wooded land related to soil acidity and eutrophication, classified by main soil types"/>
  </hyperlinks>
  <pageMargins left="0.7" right="0.7" top="0.75" bottom="0.75" header="0.3" footer="0.3"/>
  <pageSetup paperSize="9" orientation="portrait" verticalDpi="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enableFormatConditionsCalculation="0">
    <tabColor rgb="FF7030A0"/>
  </sheetPr>
  <dimension ref="A1:D32"/>
  <sheetViews>
    <sheetView showGridLines="0" showRowColHeaders="0" workbookViewId="0"/>
  </sheetViews>
  <sheetFormatPr baseColWidth="10" defaultColWidth="8.83203125" defaultRowHeight="12" x14ac:dyDescent="0"/>
  <cols>
    <col min="1" max="1" width="28.1640625" style="173" customWidth="1"/>
    <col min="2" max="2" width="25.6640625" style="173" customWidth="1"/>
    <col min="3" max="3" width="24.6640625" style="173" customWidth="1"/>
    <col min="4" max="4" width="29.33203125" style="173" customWidth="1"/>
    <col min="5" max="16384" width="8.83203125" style="173"/>
  </cols>
  <sheetData>
    <row r="1" spans="1:4" ht="13.5" customHeight="1">
      <c r="A1" s="388" t="str">
        <f xml:space="preserve"> IF(ISBLANK(General!$B$13), "", General!$B$13)</f>
        <v>Select your country…</v>
      </c>
      <c r="B1" s="388"/>
    </row>
    <row r="2" spans="1:4" ht="13.5" customHeight="1">
      <c r="A2" s="382" t="s">
        <v>156</v>
      </c>
    </row>
    <row r="3" spans="1:4" ht="13.5" customHeight="1" thickBot="1"/>
    <row r="4" spans="1:4" ht="27" customHeight="1" thickBot="1">
      <c r="A4" s="1269" t="s">
        <v>1708</v>
      </c>
      <c r="B4" s="1270"/>
      <c r="C4" s="1270"/>
      <c r="D4" s="1271"/>
    </row>
    <row r="5" spans="1:4" ht="13.5" customHeight="1" thickBot="1"/>
    <row r="6" spans="1:4" ht="27" customHeight="1">
      <c r="A6" s="171" t="s">
        <v>410</v>
      </c>
      <c r="B6" s="1251" t="s">
        <v>1437</v>
      </c>
      <c r="C6" s="1251"/>
      <c r="D6" s="1252"/>
    </row>
    <row r="7" spans="1:4" ht="51" customHeight="1" thickBot="1">
      <c r="A7" s="395" t="s">
        <v>170</v>
      </c>
      <c r="B7" s="1276" t="s">
        <v>157</v>
      </c>
      <c r="C7" s="1276"/>
      <c r="D7" s="1277"/>
    </row>
    <row r="8" spans="1:4" ht="13.5" customHeight="1">
      <c r="A8" s="173" t="s">
        <v>883</v>
      </c>
    </row>
    <row r="9" spans="1:4" ht="13.5" customHeight="1" thickBot="1">
      <c r="A9" s="173" t="s">
        <v>1706</v>
      </c>
    </row>
    <row r="10" spans="1:4" ht="38.25" customHeight="1">
      <c r="A10" s="1260" t="s">
        <v>158</v>
      </c>
      <c r="B10" s="1261"/>
      <c r="C10" s="1261"/>
      <c r="D10" s="1262"/>
    </row>
    <row r="11" spans="1:4" ht="13.5" customHeight="1" thickBot="1">
      <c r="A11" s="1266" t="s">
        <v>159</v>
      </c>
      <c r="B11" s="1267"/>
      <c r="C11" s="1267"/>
      <c r="D11" s="1268"/>
    </row>
    <row r="12" spans="1:4" ht="13.5" customHeight="1" thickBot="1"/>
    <row r="13" spans="1:4" ht="27" customHeight="1">
      <c r="A13" s="171" t="s">
        <v>414</v>
      </c>
      <c r="B13" s="248" t="s">
        <v>415</v>
      </c>
      <c r="C13" s="248" t="s">
        <v>416</v>
      </c>
      <c r="D13" s="172" t="s">
        <v>417</v>
      </c>
    </row>
    <row r="14" spans="1:4" ht="27" customHeight="1">
      <c r="A14" s="394" t="s">
        <v>160</v>
      </c>
      <c r="B14" s="396" t="s">
        <v>429</v>
      </c>
      <c r="C14" s="396" t="s">
        <v>161</v>
      </c>
      <c r="D14" s="735" t="s">
        <v>2097</v>
      </c>
    </row>
    <row r="15" spans="1:4" ht="13.5" customHeight="1" thickBot="1">
      <c r="A15" s="386" t="s">
        <v>162</v>
      </c>
      <c r="B15" s="387" t="s">
        <v>163</v>
      </c>
      <c r="C15" s="387" t="s">
        <v>161</v>
      </c>
      <c r="D15" s="734" t="s">
        <v>2097</v>
      </c>
    </row>
    <row r="16" spans="1:4" ht="13.5" customHeight="1">
      <c r="A16" s="390"/>
    </row>
    <row r="17" spans="1:4" ht="13.5" customHeight="1" thickBot="1">
      <c r="A17" s="173" t="s">
        <v>421</v>
      </c>
    </row>
    <row r="18" spans="1:4" ht="38.25" customHeight="1">
      <c r="A18" s="1260" t="s">
        <v>164</v>
      </c>
      <c r="B18" s="1261"/>
      <c r="C18" s="1261"/>
      <c r="D18" s="1262"/>
    </row>
    <row r="19" spans="1:4" ht="13.5" customHeight="1">
      <c r="A19" s="1278" t="s">
        <v>166</v>
      </c>
      <c r="B19" s="1279"/>
      <c r="C19" s="1279"/>
      <c r="D19" s="1280"/>
    </row>
    <row r="20" spans="1:4" ht="27" customHeight="1">
      <c r="A20" s="1281" t="s">
        <v>167</v>
      </c>
      <c r="B20" s="1282"/>
      <c r="C20" s="1282"/>
      <c r="D20" s="1283"/>
    </row>
    <row r="21" spans="1:4" ht="13.5" customHeight="1">
      <c r="A21" s="1278" t="s">
        <v>168</v>
      </c>
      <c r="B21" s="1279"/>
      <c r="C21" s="1279"/>
      <c r="D21" s="1280"/>
    </row>
    <row r="22" spans="1:4" ht="27" customHeight="1" thickBot="1">
      <c r="A22" s="1266" t="s">
        <v>169</v>
      </c>
      <c r="B22" s="1267"/>
      <c r="C22" s="1267"/>
      <c r="D22" s="1268"/>
    </row>
    <row r="23" spans="1:4" ht="13.5" customHeight="1"/>
    <row r="24" spans="1:4" ht="13.5" customHeight="1" thickBot="1">
      <c r="A24" s="173" t="s">
        <v>423</v>
      </c>
    </row>
    <row r="25" spans="1:4" ht="27" customHeight="1">
      <c r="A25" s="171" t="s">
        <v>1025</v>
      </c>
      <c r="B25" s="1251" t="s">
        <v>424</v>
      </c>
      <c r="C25" s="1251"/>
      <c r="D25" s="1252"/>
    </row>
    <row r="26" spans="1:4" ht="63.75" customHeight="1">
      <c r="A26" s="394" t="s">
        <v>998</v>
      </c>
      <c r="B26" s="1272" t="s">
        <v>171</v>
      </c>
      <c r="C26" s="1272"/>
      <c r="D26" s="1273"/>
    </row>
    <row r="27" spans="1:4" ht="12.75" customHeight="1">
      <c r="A27" s="1274" t="s">
        <v>165</v>
      </c>
      <c r="B27" s="397" t="s">
        <v>173</v>
      </c>
      <c r="C27" s="398" t="s">
        <v>172</v>
      </c>
      <c r="D27" s="399"/>
    </row>
    <row r="28" spans="1:4">
      <c r="A28" s="1274"/>
      <c r="B28" s="400" t="s">
        <v>174</v>
      </c>
      <c r="C28" s="401" t="s">
        <v>175</v>
      </c>
      <c r="D28" s="402"/>
    </row>
    <row r="29" spans="1:4" ht="12.75" customHeight="1">
      <c r="A29" s="1274"/>
      <c r="B29" s="400" t="s">
        <v>177</v>
      </c>
      <c r="C29" s="401" t="s">
        <v>176</v>
      </c>
      <c r="D29" s="402"/>
    </row>
    <row r="30" spans="1:4" ht="12.75" customHeight="1">
      <c r="A30" s="1274"/>
      <c r="B30" s="400" t="s">
        <v>178</v>
      </c>
      <c r="C30" s="401" t="s">
        <v>179</v>
      </c>
      <c r="D30" s="402"/>
    </row>
    <row r="31" spans="1:4" ht="12.75" customHeight="1">
      <c r="A31" s="1274"/>
      <c r="B31" s="400" t="s">
        <v>180</v>
      </c>
      <c r="C31" s="401" t="s">
        <v>181</v>
      </c>
      <c r="D31" s="402"/>
    </row>
    <row r="32" spans="1:4" ht="13.5" customHeight="1" thickBot="1">
      <c r="A32" s="1275"/>
      <c r="B32" s="403" t="s">
        <v>182</v>
      </c>
      <c r="C32" s="404" t="s">
        <v>183</v>
      </c>
      <c r="D32" s="405"/>
    </row>
  </sheetData>
  <sheetProtection sheet="1" objects="1" scenarios="1"/>
  <mergeCells count="13">
    <mergeCell ref="A4:D4"/>
    <mergeCell ref="A27:A32"/>
    <mergeCell ref="B6:D6"/>
    <mergeCell ref="B7:D7"/>
    <mergeCell ref="A10:D10"/>
    <mergeCell ref="A11:D11"/>
    <mergeCell ref="A18:D18"/>
    <mergeCell ref="A19:D19"/>
    <mergeCell ref="A20:D20"/>
    <mergeCell ref="A21:D21"/>
    <mergeCell ref="A22:D22"/>
    <mergeCell ref="B25:D25"/>
    <mergeCell ref="B26:D26"/>
  </mergeCells>
  <phoneticPr fontId="56" type="noConversion"/>
  <hyperlinks>
    <hyperlink ref="A1" location="Select_your_country" display="Select_your_country"/>
    <hyperlink ref="A4:D4" location="Indicators_2.1___2.3" display="Pan-European indicator 2.3: Defoliation of one or more main tree species on forest and other wooded land in each of the defoliation classes"/>
  </hyperlinks>
  <pageMargins left="0.7" right="0.7" top="0.75" bottom="0.75" header="0.3" footer="0.3"/>
  <pageSetup paperSize="9" orientation="portrait" verticalDpi="0"/>
  <ignoredErrors>
    <ignoredError sqref="C32" numberStoredAsText="1"/>
  </ignoredErrors>
  <legacy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dimension ref="A1:M73"/>
  <sheetViews>
    <sheetView showGridLines="0" workbookViewId="0"/>
  </sheetViews>
  <sheetFormatPr baseColWidth="10" defaultColWidth="8.83203125" defaultRowHeight="12" x14ac:dyDescent="0"/>
  <cols>
    <col min="1" max="1" width="21.1640625" style="270" customWidth="1"/>
    <col min="2" max="2" width="10.83203125" style="270" customWidth="1"/>
    <col min="3" max="11" width="11.1640625" style="270" customWidth="1"/>
    <col min="12" max="16384" width="8.83203125" style="270"/>
  </cols>
  <sheetData>
    <row r="1" spans="1:13" ht="13.5" customHeight="1">
      <c r="A1" s="311" t="str">
        <f xml:space="preserve"> IF(ISBLANK(General!$B$13), "", General!$B$13)</f>
        <v>Select your country…</v>
      </c>
      <c r="B1" s="312"/>
      <c r="C1" s="312"/>
      <c r="D1" s="312"/>
    </row>
    <row r="2" spans="1:13" ht="13.5" customHeight="1">
      <c r="A2" s="295" t="s">
        <v>1261</v>
      </c>
    </row>
    <row r="3" spans="1:13" ht="13.5" customHeight="1" thickBot="1"/>
    <row r="4" spans="1:13" ht="13.5" customHeight="1">
      <c r="A4" s="1312" t="s">
        <v>1577</v>
      </c>
      <c r="B4" s="1186"/>
      <c r="C4" s="1186"/>
      <c r="D4" s="1186"/>
      <c r="E4" s="1186"/>
      <c r="F4" s="1186"/>
      <c r="G4" s="1186"/>
      <c r="H4" s="1186"/>
      <c r="I4" s="1186"/>
      <c r="J4" s="1186"/>
      <c r="K4" s="1187"/>
    </row>
    <row r="5" spans="1:13" ht="27" customHeight="1" thickBot="1">
      <c r="A5" s="1118" t="s">
        <v>383</v>
      </c>
      <c r="B5" s="1119"/>
      <c r="C5" s="1119"/>
      <c r="D5" s="1119"/>
      <c r="E5" s="1119"/>
      <c r="F5" s="1119"/>
      <c r="G5" s="1119"/>
      <c r="H5" s="1119"/>
      <c r="I5" s="1119"/>
      <c r="J5" s="1313"/>
      <c r="K5" s="1120"/>
    </row>
    <row r="6" spans="1:13" ht="13.5" customHeight="1"/>
    <row r="7" spans="1:13" s="113" customFormat="1" ht="13.5" customHeight="1" thickBot="1">
      <c r="A7" s="113" t="s">
        <v>866</v>
      </c>
      <c r="D7" s="360"/>
      <c r="E7" s="360"/>
      <c r="F7" s="360"/>
      <c r="G7" s="360"/>
      <c r="H7" s="360"/>
      <c r="I7" s="360"/>
      <c r="J7" s="360"/>
      <c r="K7" s="360"/>
    </row>
    <row r="8" spans="1:13" s="113" customFormat="1" ht="13.5" customHeight="1">
      <c r="A8" s="1084" t="s">
        <v>1025</v>
      </c>
      <c r="B8" s="1124" t="s">
        <v>1026</v>
      </c>
      <c r="C8" s="1130" t="s">
        <v>1309</v>
      </c>
      <c r="D8" s="1124" t="s">
        <v>1310</v>
      </c>
      <c r="E8" s="1124"/>
      <c r="F8" s="1124"/>
      <c r="G8" s="1124"/>
      <c r="H8" s="1124"/>
      <c r="I8" s="1124"/>
      <c r="J8" s="1124"/>
      <c r="K8" s="1131" t="s">
        <v>1311</v>
      </c>
    </row>
    <row r="9" spans="1:13" s="113" customFormat="1" ht="27" customHeight="1">
      <c r="A9" s="1190"/>
      <c r="B9" s="1188"/>
      <c r="C9" s="1315"/>
      <c r="D9" s="1188" t="s">
        <v>1263</v>
      </c>
      <c r="E9" s="1188"/>
      <c r="F9" s="1314" t="s">
        <v>1264</v>
      </c>
      <c r="G9" s="1314"/>
      <c r="H9" s="1315" t="s">
        <v>1417</v>
      </c>
      <c r="I9" s="1314" t="s">
        <v>1262</v>
      </c>
      <c r="J9" s="1314"/>
      <c r="K9" s="1316"/>
    </row>
    <row r="10" spans="1:13" s="113" customFormat="1" ht="63.75" customHeight="1">
      <c r="A10" s="1190"/>
      <c r="B10" s="1188"/>
      <c r="C10" s="1315"/>
      <c r="D10" s="37" t="s">
        <v>1265</v>
      </c>
      <c r="E10" s="37" t="s">
        <v>1266</v>
      </c>
      <c r="F10" s="37" t="s">
        <v>1267</v>
      </c>
      <c r="G10" s="37" t="s">
        <v>1268</v>
      </c>
      <c r="H10" s="1315"/>
      <c r="I10" s="267" t="s">
        <v>1050</v>
      </c>
      <c r="J10" s="267" t="s">
        <v>1508</v>
      </c>
      <c r="K10" s="1316"/>
    </row>
    <row r="11" spans="1:13" s="113" customFormat="1" ht="13.5" customHeight="1" thickBot="1">
      <c r="A11" s="1085"/>
      <c r="B11" s="1047"/>
      <c r="C11" s="1047" t="s">
        <v>1269</v>
      </c>
      <c r="D11" s="1047"/>
      <c r="E11" s="1047"/>
      <c r="F11" s="1047"/>
      <c r="G11" s="1047"/>
      <c r="H11" s="1047"/>
      <c r="I11" s="1047"/>
      <c r="J11" s="1047"/>
      <c r="K11" s="1048"/>
    </row>
    <row r="12" spans="1:13" s="113" customFormat="1" hidden="1">
      <c r="A12" s="261"/>
      <c r="B12" s="121"/>
      <c r="C12" s="121" t="s">
        <v>1434</v>
      </c>
      <c r="D12" s="121" t="s">
        <v>1434</v>
      </c>
      <c r="E12" s="121" t="s">
        <v>1434</v>
      </c>
      <c r="F12" s="121" t="s">
        <v>1434</v>
      </c>
      <c r="G12" s="121" t="s">
        <v>1434</v>
      </c>
      <c r="H12" s="121" t="s">
        <v>1434</v>
      </c>
      <c r="I12" s="121" t="s">
        <v>1434</v>
      </c>
      <c r="J12" s="121" t="s">
        <v>1434</v>
      </c>
      <c r="K12" s="122" t="s">
        <v>1434</v>
      </c>
    </row>
    <row r="13" spans="1:13" s="113" customFormat="1" ht="13.5" customHeight="1">
      <c r="A13" s="1082" t="s">
        <v>1028</v>
      </c>
      <c r="B13" s="120">
        <v>2015</v>
      </c>
      <c r="C13" s="192"/>
      <c r="D13" s="192"/>
      <c r="E13" s="192"/>
      <c r="F13" s="192"/>
      <c r="G13" s="192"/>
      <c r="H13" s="192"/>
      <c r="I13" s="192"/>
      <c r="J13" s="186"/>
      <c r="K13" s="193"/>
      <c r="M13" s="360"/>
    </row>
    <row r="14" spans="1:13" s="113" customFormat="1" ht="13.5" customHeight="1">
      <c r="A14" s="1082"/>
      <c r="B14" s="120">
        <v>2010</v>
      </c>
      <c r="C14" s="192" t="e">
        <f ca="1">'Pre-filling'!SD66</f>
        <v>#NAME?</v>
      </c>
      <c r="D14" s="192" t="e">
        <f ca="1">'Pre-filling'!SE66</f>
        <v>#NAME?</v>
      </c>
      <c r="E14" s="192" t="e">
        <f ca="1">'Pre-filling'!SF66</f>
        <v>#NAME?</v>
      </c>
      <c r="F14" s="192" t="e">
        <f ca="1">'Pre-filling'!SG66</f>
        <v>#NAME?</v>
      </c>
      <c r="G14" s="192" t="e">
        <f ca="1">'Pre-filling'!SH66</f>
        <v>#NAME?</v>
      </c>
      <c r="H14" s="192" t="e">
        <f ca="1">'Pre-filling'!SI66</f>
        <v>#NAME?</v>
      </c>
      <c r="I14" s="192" t="e">
        <f ca="1">'Pre-filling'!SJ66</f>
        <v>#NAME?</v>
      </c>
      <c r="J14" s="186" t="e">
        <f ca="1">'Pre-filling'!SK66</f>
        <v>#NAME?</v>
      </c>
      <c r="K14" s="193" t="e">
        <f ca="1">'Pre-filling'!SL66</f>
        <v>#NAME?</v>
      </c>
    </row>
    <row r="15" spans="1:13" s="113" customFormat="1" ht="13.5" customHeight="1">
      <c r="A15" s="1082"/>
      <c r="B15" s="120">
        <v>2005</v>
      </c>
      <c r="C15" s="192" t="e">
        <f ca="1">'Pre-filling'!SD67</f>
        <v>#NAME?</v>
      </c>
      <c r="D15" s="192" t="e">
        <f ca="1">'Pre-filling'!SE67</f>
        <v>#NAME?</v>
      </c>
      <c r="E15" s="192" t="e">
        <f ca="1">'Pre-filling'!SF67</f>
        <v>#NAME?</v>
      </c>
      <c r="F15" s="192" t="e">
        <f ca="1">'Pre-filling'!SG67</f>
        <v>#NAME?</v>
      </c>
      <c r="G15" s="192" t="e">
        <f ca="1">'Pre-filling'!SH67</f>
        <v>#NAME?</v>
      </c>
      <c r="H15" s="192" t="e">
        <f ca="1">'Pre-filling'!SI67</f>
        <v>#NAME?</v>
      </c>
      <c r="I15" s="192" t="e">
        <f ca="1">'Pre-filling'!SJ67</f>
        <v>#NAME?</v>
      </c>
      <c r="J15" s="186" t="e">
        <f ca="1">'Pre-filling'!SK67</f>
        <v>#NAME?</v>
      </c>
      <c r="K15" s="193" t="e">
        <f ca="1">'Pre-filling'!SL67</f>
        <v>#NAME?</v>
      </c>
    </row>
    <row r="16" spans="1:13" s="113" customFormat="1" ht="13.5" customHeight="1">
      <c r="A16" s="1083"/>
      <c r="B16" s="146">
        <v>2000</v>
      </c>
      <c r="C16" s="192" t="e">
        <f ca="1">'Pre-filling'!SD68</f>
        <v>#NAME?</v>
      </c>
      <c r="D16" s="192" t="e">
        <f ca="1">'Pre-filling'!SE68</f>
        <v>#NAME?</v>
      </c>
      <c r="E16" s="192" t="e">
        <f ca="1">'Pre-filling'!SF68</f>
        <v>#NAME?</v>
      </c>
      <c r="F16" s="192" t="e">
        <f ca="1">'Pre-filling'!SG68</f>
        <v>#NAME?</v>
      </c>
      <c r="G16" s="192" t="e">
        <f ca="1">'Pre-filling'!SH68</f>
        <v>#NAME?</v>
      </c>
      <c r="H16" s="192" t="e">
        <f ca="1">'Pre-filling'!SI68</f>
        <v>#NAME?</v>
      </c>
      <c r="I16" s="192" t="e">
        <f ca="1">'Pre-filling'!SJ68</f>
        <v>#NAME?</v>
      </c>
      <c r="J16" s="186" t="e">
        <f ca="1">'Pre-filling'!SK68</f>
        <v>#NAME?</v>
      </c>
      <c r="K16" s="193" t="e">
        <f ca="1">'Pre-filling'!SL68</f>
        <v>#NAME?</v>
      </c>
    </row>
    <row r="17" spans="1:11" s="113" customFormat="1" ht="13.5" customHeight="1">
      <c r="A17" s="1083"/>
      <c r="B17" s="146">
        <v>1990</v>
      </c>
      <c r="C17" s="192" t="e">
        <f ca="1">'Pre-filling'!SD69</f>
        <v>#NAME?</v>
      </c>
      <c r="D17" s="192" t="e">
        <f ca="1">'Pre-filling'!SE69</f>
        <v>#NAME?</v>
      </c>
      <c r="E17" s="192" t="e">
        <f ca="1">'Pre-filling'!SF69</f>
        <v>#NAME?</v>
      </c>
      <c r="F17" s="192" t="e">
        <f ca="1">'Pre-filling'!SG69</f>
        <v>#NAME?</v>
      </c>
      <c r="G17" s="192" t="e">
        <f ca="1">'Pre-filling'!SH69</f>
        <v>#NAME?</v>
      </c>
      <c r="H17" s="192" t="e">
        <f ca="1">'Pre-filling'!SI69</f>
        <v>#NAME?</v>
      </c>
      <c r="I17" s="192" t="e">
        <f ca="1">'Pre-filling'!SJ69</f>
        <v>#NAME?</v>
      </c>
      <c r="J17" s="186" t="e">
        <f ca="1">'Pre-filling'!SK69</f>
        <v>#NAME?</v>
      </c>
      <c r="K17" s="193" t="e">
        <f ca="1">'Pre-filling'!SL69</f>
        <v>#NAME?</v>
      </c>
    </row>
    <row r="18" spans="1:11" s="113" customFormat="1" ht="13.5" customHeight="1">
      <c r="A18" s="1083" t="s">
        <v>1030</v>
      </c>
      <c r="B18" s="120">
        <v>2015</v>
      </c>
      <c r="C18" s="186"/>
      <c r="D18" s="186"/>
      <c r="E18" s="186"/>
      <c r="F18" s="186"/>
      <c r="G18" s="186"/>
      <c r="H18" s="186"/>
      <c r="I18" s="186"/>
      <c r="J18" s="186"/>
      <c r="K18" s="187"/>
    </row>
    <row r="19" spans="1:11" s="113" customFormat="1" ht="13.5" customHeight="1">
      <c r="A19" s="1083"/>
      <c r="B19" s="120">
        <v>2010</v>
      </c>
      <c r="C19" s="186" t="e">
        <f ca="1">'Pre-filling'!SD71</f>
        <v>#NAME?</v>
      </c>
      <c r="D19" s="186" t="e">
        <f ca="1">'Pre-filling'!SE71</f>
        <v>#NAME?</v>
      </c>
      <c r="E19" s="186" t="e">
        <f ca="1">'Pre-filling'!SF71</f>
        <v>#NAME?</v>
      </c>
      <c r="F19" s="186" t="e">
        <f ca="1">'Pre-filling'!SG71</f>
        <v>#NAME?</v>
      </c>
      <c r="G19" s="186" t="e">
        <f ca="1">'Pre-filling'!SH71</f>
        <v>#NAME?</v>
      </c>
      <c r="H19" s="186" t="e">
        <f ca="1">'Pre-filling'!SI71</f>
        <v>#NAME?</v>
      </c>
      <c r="I19" s="186" t="e">
        <f ca="1">'Pre-filling'!SJ71</f>
        <v>#NAME?</v>
      </c>
      <c r="J19" s="186" t="e">
        <f ca="1">'Pre-filling'!SK71</f>
        <v>#NAME?</v>
      </c>
      <c r="K19" s="187" t="e">
        <f ca="1">'Pre-filling'!SL71</f>
        <v>#NAME?</v>
      </c>
    </row>
    <row r="20" spans="1:11" s="113" customFormat="1" ht="13.5" customHeight="1">
      <c r="A20" s="1083"/>
      <c r="B20" s="146">
        <v>2005</v>
      </c>
      <c r="C20" s="186" t="e">
        <f ca="1">'Pre-filling'!SD72</f>
        <v>#NAME?</v>
      </c>
      <c r="D20" s="186" t="e">
        <f ca="1">'Pre-filling'!SE72</f>
        <v>#NAME?</v>
      </c>
      <c r="E20" s="186" t="e">
        <f ca="1">'Pre-filling'!SF72</f>
        <v>#NAME?</v>
      </c>
      <c r="F20" s="186" t="e">
        <f ca="1">'Pre-filling'!SG72</f>
        <v>#NAME?</v>
      </c>
      <c r="G20" s="186" t="e">
        <f ca="1">'Pre-filling'!SH72</f>
        <v>#NAME?</v>
      </c>
      <c r="H20" s="186" t="e">
        <f ca="1">'Pre-filling'!SI72</f>
        <v>#NAME?</v>
      </c>
      <c r="I20" s="186" t="e">
        <f ca="1">'Pre-filling'!SJ72</f>
        <v>#NAME?</v>
      </c>
      <c r="J20" s="186" t="e">
        <f ca="1">'Pre-filling'!SK72</f>
        <v>#NAME?</v>
      </c>
      <c r="K20" s="187" t="e">
        <f ca="1">'Pre-filling'!SL72</f>
        <v>#NAME?</v>
      </c>
    </row>
    <row r="21" spans="1:11" s="113" customFormat="1" ht="13.5" customHeight="1">
      <c r="A21" s="1083"/>
      <c r="B21" s="146">
        <v>2000</v>
      </c>
      <c r="C21" s="186" t="e">
        <f ca="1">'Pre-filling'!SD73</f>
        <v>#NAME?</v>
      </c>
      <c r="D21" s="186" t="e">
        <f ca="1">'Pre-filling'!SE73</f>
        <v>#NAME?</v>
      </c>
      <c r="E21" s="186" t="e">
        <f ca="1">'Pre-filling'!SF73</f>
        <v>#NAME?</v>
      </c>
      <c r="F21" s="186" t="e">
        <f ca="1">'Pre-filling'!SG73</f>
        <v>#NAME?</v>
      </c>
      <c r="G21" s="186" t="e">
        <f ca="1">'Pre-filling'!SH73</f>
        <v>#NAME?</v>
      </c>
      <c r="H21" s="186" t="e">
        <f ca="1">'Pre-filling'!SI73</f>
        <v>#NAME?</v>
      </c>
      <c r="I21" s="186" t="e">
        <f ca="1">'Pre-filling'!SJ73</f>
        <v>#NAME?</v>
      </c>
      <c r="J21" s="186" t="e">
        <f ca="1">'Pre-filling'!SK73</f>
        <v>#NAME?</v>
      </c>
      <c r="K21" s="187" t="e">
        <f ca="1">'Pre-filling'!SL73</f>
        <v>#NAME?</v>
      </c>
    </row>
    <row r="22" spans="1:11" s="113" customFormat="1" ht="13.5" customHeight="1">
      <c r="A22" s="1083"/>
      <c r="B22" s="146">
        <v>1990</v>
      </c>
      <c r="C22" s="186" t="e">
        <f ca="1">'Pre-filling'!SD74</f>
        <v>#NAME?</v>
      </c>
      <c r="D22" s="186" t="e">
        <f ca="1">'Pre-filling'!SE74</f>
        <v>#NAME?</v>
      </c>
      <c r="E22" s="186" t="e">
        <f ca="1">'Pre-filling'!SF74</f>
        <v>#NAME?</v>
      </c>
      <c r="F22" s="186" t="e">
        <f ca="1">'Pre-filling'!SG74</f>
        <v>#NAME?</v>
      </c>
      <c r="G22" s="186" t="e">
        <f ca="1">'Pre-filling'!SH74</f>
        <v>#NAME?</v>
      </c>
      <c r="H22" s="186" t="e">
        <f ca="1">'Pre-filling'!SI74</f>
        <v>#NAME?</v>
      </c>
      <c r="I22" s="186" t="e">
        <f ca="1">'Pre-filling'!SJ74</f>
        <v>#NAME?</v>
      </c>
      <c r="J22" s="186" t="e">
        <f ca="1">'Pre-filling'!SK74</f>
        <v>#NAME?</v>
      </c>
      <c r="K22" s="187" t="e">
        <f ca="1">'Pre-filling'!SL74</f>
        <v>#NAME?</v>
      </c>
    </row>
    <row r="23" spans="1:11" s="113" customFormat="1" ht="13.5" customHeight="1">
      <c r="A23" s="1083" t="s">
        <v>1031</v>
      </c>
      <c r="B23" s="120">
        <v>2015</v>
      </c>
      <c r="C23" s="186"/>
      <c r="D23" s="186"/>
      <c r="E23" s="186"/>
      <c r="F23" s="186"/>
      <c r="G23" s="186"/>
      <c r="H23" s="186"/>
      <c r="I23" s="186"/>
      <c r="J23" s="186"/>
      <c r="K23" s="187"/>
    </row>
    <row r="24" spans="1:11" s="113" customFormat="1" ht="13.5" customHeight="1">
      <c r="A24" s="1083"/>
      <c r="B24" s="120">
        <v>2010</v>
      </c>
      <c r="C24" s="186" t="e">
        <f ca="1">'Pre-filling'!SD76</f>
        <v>#NAME?</v>
      </c>
      <c r="D24" s="186" t="e">
        <f ca="1">'Pre-filling'!SE76</f>
        <v>#NAME?</v>
      </c>
      <c r="E24" s="186" t="e">
        <f ca="1">'Pre-filling'!SF76</f>
        <v>#NAME?</v>
      </c>
      <c r="F24" s="186" t="e">
        <f ca="1">'Pre-filling'!SG76</f>
        <v>#NAME?</v>
      </c>
      <c r="G24" s="186" t="e">
        <f ca="1">'Pre-filling'!SH76</f>
        <v>#NAME?</v>
      </c>
      <c r="H24" s="186" t="e">
        <f ca="1">'Pre-filling'!SI76</f>
        <v>#NAME?</v>
      </c>
      <c r="I24" s="186" t="e">
        <f ca="1">'Pre-filling'!SJ76</f>
        <v>#NAME?</v>
      </c>
      <c r="J24" s="186" t="e">
        <f ca="1">'Pre-filling'!SK76</f>
        <v>#NAME?</v>
      </c>
      <c r="K24" s="187" t="e">
        <f ca="1">'Pre-filling'!SL76</f>
        <v>#NAME?</v>
      </c>
    </row>
    <row r="25" spans="1:11" s="113" customFormat="1" ht="13.5" customHeight="1">
      <c r="A25" s="1083"/>
      <c r="B25" s="116">
        <v>2005</v>
      </c>
      <c r="C25" s="186" t="e">
        <f ca="1">'Pre-filling'!SD77</f>
        <v>#NAME?</v>
      </c>
      <c r="D25" s="186" t="e">
        <f ca="1">'Pre-filling'!SE77</f>
        <v>#NAME?</v>
      </c>
      <c r="E25" s="186" t="e">
        <f ca="1">'Pre-filling'!SF77</f>
        <v>#NAME?</v>
      </c>
      <c r="F25" s="186" t="e">
        <f ca="1">'Pre-filling'!SG77</f>
        <v>#NAME?</v>
      </c>
      <c r="G25" s="186" t="e">
        <f ca="1">'Pre-filling'!SH77</f>
        <v>#NAME?</v>
      </c>
      <c r="H25" s="186" t="e">
        <f ca="1">'Pre-filling'!SI77</f>
        <v>#NAME?</v>
      </c>
      <c r="I25" s="186" t="e">
        <f ca="1">'Pre-filling'!SJ77</f>
        <v>#NAME?</v>
      </c>
      <c r="J25" s="186" t="e">
        <f ca="1">'Pre-filling'!SK77</f>
        <v>#NAME?</v>
      </c>
      <c r="K25" s="187" t="e">
        <f ca="1">'Pre-filling'!SL77</f>
        <v>#NAME?</v>
      </c>
    </row>
    <row r="26" spans="1:11" s="113" customFormat="1" ht="13.5" customHeight="1">
      <c r="A26" s="1083"/>
      <c r="B26" s="116">
        <v>2000</v>
      </c>
      <c r="C26" s="186" t="e">
        <f ca="1">'Pre-filling'!SD78</f>
        <v>#NAME?</v>
      </c>
      <c r="D26" s="186" t="e">
        <f ca="1">'Pre-filling'!SE78</f>
        <v>#NAME?</v>
      </c>
      <c r="E26" s="186" t="e">
        <f ca="1">'Pre-filling'!SF78</f>
        <v>#NAME?</v>
      </c>
      <c r="F26" s="186" t="e">
        <f ca="1">'Pre-filling'!SG78</f>
        <v>#NAME?</v>
      </c>
      <c r="G26" s="186" t="e">
        <f ca="1">'Pre-filling'!SH78</f>
        <v>#NAME?</v>
      </c>
      <c r="H26" s="186" t="e">
        <f ca="1">'Pre-filling'!SI78</f>
        <v>#NAME?</v>
      </c>
      <c r="I26" s="186" t="e">
        <f ca="1">'Pre-filling'!SJ78</f>
        <v>#NAME?</v>
      </c>
      <c r="J26" s="186" t="e">
        <f ca="1">'Pre-filling'!SK78</f>
        <v>#NAME?</v>
      </c>
      <c r="K26" s="187" t="e">
        <f ca="1">'Pre-filling'!SL78</f>
        <v>#NAME?</v>
      </c>
    </row>
    <row r="27" spans="1:11" s="113" customFormat="1" ht="13.5" customHeight="1" thickBot="1">
      <c r="A27" s="1071"/>
      <c r="B27" s="257">
        <v>1990</v>
      </c>
      <c r="C27" s="203" t="e">
        <f ca="1">'Pre-filling'!SD79</f>
        <v>#NAME?</v>
      </c>
      <c r="D27" s="203" t="e">
        <f ca="1">'Pre-filling'!SE79</f>
        <v>#NAME?</v>
      </c>
      <c r="E27" s="203" t="e">
        <f ca="1">'Pre-filling'!SF79</f>
        <v>#NAME?</v>
      </c>
      <c r="F27" s="203" t="e">
        <f ca="1">'Pre-filling'!SG79</f>
        <v>#NAME?</v>
      </c>
      <c r="G27" s="203" t="e">
        <f ca="1">'Pre-filling'!SH79</f>
        <v>#NAME?</v>
      </c>
      <c r="H27" s="203" t="e">
        <f ca="1">'Pre-filling'!SI79</f>
        <v>#NAME?</v>
      </c>
      <c r="I27" s="203" t="e">
        <f ca="1">'Pre-filling'!SJ79</f>
        <v>#NAME?</v>
      </c>
      <c r="J27" s="203" t="e">
        <f ca="1">'Pre-filling'!SK79</f>
        <v>#NAME?</v>
      </c>
      <c r="K27" s="205" t="e">
        <f ca="1">'Pre-filling'!SL79</f>
        <v>#NAME?</v>
      </c>
    </row>
    <row r="28" spans="1:11" s="113" customFormat="1" ht="13.5" customHeight="1">
      <c r="A28" s="263"/>
      <c r="B28" s="253"/>
      <c r="C28" s="124"/>
    </row>
    <row r="29" spans="1:11" s="113" customFormat="1" ht="13.5" customHeight="1" thickBot="1">
      <c r="A29" s="113" t="s">
        <v>1307</v>
      </c>
    </row>
    <row r="30" spans="1:11" s="113" customFormat="1" ht="27" customHeight="1" thickBot="1">
      <c r="A30" s="1110" t="s">
        <v>1509</v>
      </c>
      <c r="B30" s="1111"/>
      <c r="C30" s="1111"/>
      <c r="D30" s="1111"/>
      <c r="E30" s="1111"/>
      <c r="F30" s="1111"/>
      <c r="G30" s="1111"/>
      <c r="H30" s="1111"/>
      <c r="I30" s="1111"/>
      <c r="J30" s="1111"/>
      <c r="K30" s="1112"/>
    </row>
    <row r="31" spans="1:11" s="113" customFormat="1" ht="13.5" customHeight="1">
      <c r="A31" s="1290" t="s">
        <v>267</v>
      </c>
      <c r="B31" s="1291"/>
      <c r="C31" s="1291"/>
      <c r="D31" s="1291"/>
      <c r="E31" s="1292"/>
      <c r="F31" s="1284"/>
      <c r="G31" s="1285"/>
      <c r="H31" s="1285"/>
      <c r="I31" s="1285"/>
      <c r="J31" s="1285"/>
      <c r="K31" s="1286"/>
    </row>
    <row r="32" spans="1:11" s="113" customFormat="1" ht="13.5" customHeight="1">
      <c r="A32" s="1293" t="s">
        <v>708</v>
      </c>
      <c r="B32" s="1294"/>
      <c r="C32" s="1294"/>
      <c r="D32" s="1294"/>
      <c r="E32" s="1295"/>
      <c r="F32" s="1287"/>
      <c r="G32" s="1288"/>
      <c r="H32" s="1288"/>
      <c r="I32" s="1288"/>
      <c r="J32" s="1288"/>
      <c r="K32" s="1289"/>
    </row>
    <row r="33" spans="1:11" s="113" customFormat="1" ht="13.5" customHeight="1">
      <c r="A33" s="1293" t="s">
        <v>709</v>
      </c>
      <c r="B33" s="1294"/>
      <c r="C33" s="1294"/>
      <c r="D33" s="1294"/>
      <c r="E33" s="1295"/>
      <c r="F33" s="1287"/>
      <c r="G33" s="1288"/>
      <c r="H33" s="1288"/>
      <c r="I33" s="1288"/>
      <c r="J33" s="1288"/>
      <c r="K33" s="1289"/>
    </row>
    <row r="34" spans="1:11" s="113" customFormat="1" ht="13.5" customHeight="1" thickBot="1">
      <c r="A34" s="1296" t="s">
        <v>825</v>
      </c>
      <c r="B34" s="1297"/>
      <c r="C34" s="1297"/>
      <c r="D34" s="1297"/>
      <c r="E34" s="1297"/>
      <c r="F34" s="406"/>
      <c r="G34" s="407"/>
      <c r="H34" s="1300"/>
      <c r="I34" s="1300"/>
      <c r="J34" s="1300"/>
      <c r="K34" s="1301"/>
    </row>
    <row r="35" spans="1:11" s="113" customFormat="1" ht="13.5" customHeight="1" thickBot="1"/>
    <row r="36" spans="1:11" s="113" customFormat="1" ht="27" customHeight="1" thickBot="1">
      <c r="A36" s="1107" t="s">
        <v>1025</v>
      </c>
      <c r="B36" s="1038"/>
      <c r="C36" s="1159" t="s">
        <v>1033</v>
      </c>
      <c r="D36" s="1167"/>
      <c r="E36" s="1167"/>
      <c r="F36" s="1196"/>
      <c r="G36" s="1167" t="s">
        <v>1034</v>
      </c>
      <c r="H36" s="1167"/>
      <c r="I36" s="1167"/>
      <c r="J36" s="1167"/>
      <c r="K36" s="1160"/>
    </row>
    <row r="37" spans="1:11" s="113" customFormat="1" ht="13.5" customHeight="1">
      <c r="A37" s="1168" t="s">
        <v>1309</v>
      </c>
      <c r="B37" s="1299"/>
      <c r="C37" s="1108"/>
      <c r="D37" s="1108"/>
      <c r="E37" s="1108"/>
      <c r="F37" s="1108"/>
      <c r="G37" s="1108"/>
      <c r="H37" s="1108"/>
      <c r="I37" s="1108"/>
      <c r="J37" s="1108"/>
      <c r="K37" s="1109"/>
    </row>
    <row r="38" spans="1:11" s="113" customFormat="1" ht="27" customHeight="1">
      <c r="A38" s="1138" t="s">
        <v>1270</v>
      </c>
      <c r="B38" s="1298"/>
      <c r="C38" s="1044"/>
      <c r="D38" s="1044"/>
      <c r="E38" s="1044"/>
      <c r="F38" s="1044"/>
      <c r="G38" s="1044"/>
      <c r="H38" s="1044"/>
      <c r="I38" s="1044"/>
      <c r="J38" s="1044"/>
      <c r="K38" s="1045"/>
    </row>
    <row r="39" spans="1:11" s="113" customFormat="1" ht="27" customHeight="1">
      <c r="A39" s="1138" t="s">
        <v>1271</v>
      </c>
      <c r="B39" s="1298"/>
      <c r="C39" s="1044"/>
      <c r="D39" s="1044"/>
      <c r="E39" s="1044"/>
      <c r="F39" s="1044"/>
      <c r="G39" s="1044"/>
      <c r="H39" s="1044"/>
      <c r="I39" s="1044"/>
      <c r="J39" s="1044"/>
      <c r="K39" s="1045"/>
    </row>
    <row r="40" spans="1:11" s="113" customFormat="1" ht="27" customHeight="1">
      <c r="A40" s="1138" t="s">
        <v>1510</v>
      </c>
      <c r="B40" s="1298"/>
      <c r="C40" s="1044"/>
      <c r="D40" s="1044"/>
      <c r="E40" s="1044"/>
      <c r="F40" s="1044"/>
      <c r="G40" s="1044"/>
      <c r="H40" s="1044"/>
      <c r="I40" s="1044"/>
      <c r="J40" s="1044"/>
      <c r="K40" s="1045"/>
    </row>
    <row r="41" spans="1:11" s="113" customFormat="1" ht="27" customHeight="1">
      <c r="A41" s="1138" t="s">
        <v>1512</v>
      </c>
      <c r="B41" s="1298"/>
      <c r="C41" s="1044"/>
      <c r="D41" s="1044"/>
      <c r="E41" s="1044"/>
      <c r="F41" s="1044"/>
      <c r="G41" s="1044"/>
      <c r="H41" s="1044"/>
      <c r="I41" s="1044"/>
      <c r="J41" s="1044"/>
      <c r="K41" s="1045"/>
    </row>
    <row r="42" spans="1:11" s="113" customFormat="1" ht="27" customHeight="1">
      <c r="A42" s="1138" t="s">
        <v>1272</v>
      </c>
      <c r="B42" s="1298"/>
      <c r="C42" s="1044"/>
      <c r="D42" s="1044"/>
      <c r="E42" s="1044"/>
      <c r="F42" s="1044"/>
      <c r="G42" s="1044"/>
      <c r="H42" s="1044"/>
      <c r="I42" s="1044"/>
      <c r="J42" s="1044"/>
      <c r="K42" s="1045"/>
    </row>
    <row r="43" spans="1:11" s="113" customFormat="1" ht="13.5" customHeight="1">
      <c r="A43" s="1138" t="s">
        <v>1511</v>
      </c>
      <c r="B43" s="1298"/>
      <c r="C43" s="1044"/>
      <c r="D43" s="1044"/>
      <c r="E43" s="1044"/>
      <c r="F43" s="1044"/>
      <c r="G43" s="1044"/>
      <c r="H43" s="1044"/>
      <c r="I43" s="1044"/>
      <c r="J43" s="1044"/>
      <c r="K43" s="1045"/>
    </row>
    <row r="44" spans="1:11" s="113" customFormat="1" ht="13.5" customHeight="1" thickBot="1">
      <c r="A44" s="1140" t="s">
        <v>1311</v>
      </c>
      <c r="B44" s="1302"/>
      <c r="C44" s="1049"/>
      <c r="D44" s="1049"/>
      <c r="E44" s="1049"/>
      <c r="F44" s="1049"/>
      <c r="G44" s="1049"/>
      <c r="H44" s="1049"/>
      <c r="I44" s="1049"/>
      <c r="J44" s="1049"/>
      <c r="K44" s="1050"/>
    </row>
    <row r="45" spans="1:11" s="113" customFormat="1" ht="13.5" customHeight="1">
      <c r="A45" s="123"/>
      <c r="B45" s="123"/>
      <c r="C45" s="123"/>
    </row>
    <row r="46" spans="1:11" s="113" customFormat="1" ht="13.5" customHeight="1" thickBot="1">
      <c r="A46" s="113" t="s">
        <v>1090</v>
      </c>
    </row>
    <row r="47" spans="1:11" s="113" customFormat="1" ht="27" customHeight="1">
      <c r="A47" s="1306" t="s">
        <v>2077</v>
      </c>
      <c r="B47" s="1307"/>
      <c r="C47" s="1307"/>
      <c r="D47" s="1307"/>
      <c r="E47" s="1307"/>
      <c r="F47" s="1307"/>
      <c r="G47" s="1307"/>
      <c r="H47" s="1307"/>
      <c r="I47" s="1307"/>
      <c r="J47" s="1307"/>
      <c r="K47" s="1308"/>
    </row>
    <row r="48" spans="1:11" s="113" customFormat="1" ht="54" customHeight="1">
      <c r="A48" s="1303" t="s">
        <v>2075</v>
      </c>
      <c r="B48" s="1310"/>
      <c r="C48" s="1310"/>
      <c r="D48" s="1310"/>
      <c r="E48" s="1310"/>
      <c r="F48" s="1310"/>
      <c r="G48" s="1310"/>
      <c r="H48" s="1310"/>
      <c r="I48" s="1310"/>
      <c r="J48" s="1310"/>
      <c r="K48" s="1311"/>
    </row>
    <row r="49" spans="1:11" s="113" customFormat="1" ht="52.5" customHeight="1">
      <c r="A49" s="1303" t="s">
        <v>2076</v>
      </c>
      <c r="B49" s="1304"/>
      <c r="C49" s="1304"/>
      <c r="D49" s="1304"/>
      <c r="E49" s="1304"/>
      <c r="F49" s="1304"/>
      <c r="G49" s="1304"/>
      <c r="H49" s="1304"/>
      <c r="I49" s="1304"/>
      <c r="J49" s="1304"/>
      <c r="K49" s="1305"/>
    </row>
    <row r="50" spans="1:11" s="113" customFormat="1">
      <c r="A50" s="1303" t="s">
        <v>2078</v>
      </c>
      <c r="B50" s="1304"/>
      <c r="C50" s="1304"/>
      <c r="D50" s="1304"/>
      <c r="E50" s="1304"/>
      <c r="F50" s="1304"/>
      <c r="G50" s="1304"/>
      <c r="H50" s="1304"/>
      <c r="I50" s="1304"/>
      <c r="J50" s="1304"/>
      <c r="K50" s="1305"/>
    </row>
    <row r="51" spans="1:11" s="113" customFormat="1" ht="52.5" customHeight="1">
      <c r="A51" s="1303" t="s">
        <v>2065</v>
      </c>
      <c r="B51" s="1304"/>
      <c r="C51" s="1304"/>
      <c r="D51" s="1304"/>
      <c r="E51" s="1304"/>
      <c r="F51" s="1304"/>
      <c r="G51" s="1304"/>
      <c r="H51" s="1304"/>
      <c r="I51" s="1304"/>
      <c r="J51" s="1304"/>
      <c r="K51" s="1305"/>
    </row>
    <row r="52" spans="1:11" s="113" customFormat="1" ht="27" customHeight="1">
      <c r="A52" s="1303" t="s">
        <v>2066</v>
      </c>
      <c r="B52" s="1304"/>
      <c r="C52" s="1304"/>
      <c r="D52" s="1304"/>
      <c r="E52" s="1304"/>
      <c r="F52" s="1304"/>
      <c r="G52" s="1304"/>
      <c r="H52" s="1304"/>
      <c r="I52" s="1304"/>
      <c r="J52" s="1304"/>
      <c r="K52" s="1305"/>
    </row>
    <row r="53" spans="1:11" s="113" customFormat="1" ht="27" customHeight="1">
      <c r="A53" s="1303" t="s">
        <v>2067</v>
      </c>
      <c r="B53" s="1304"/>
      <c r="C53" s="1304"/>
      <c r="D53" s="1304"/>
      <c r="E53" s="1304"/>
      <c r="F53" s="1304"/>
      <c r="G53" s="1304"/>
      <c r="H53" s="1304"/>
      <c r="I53" s="1304"/>
      <c r="J53" s="1304"/>
      <c r="K53" s="1305"/>
    </row>
    <row r="54" spans="1:11" s="113" customFormat="1">
      <c r="A54" s="1303" t="s">
        <v>2068</v>
      </c>
      <c r="B54" s="1304"/>
      <c r="C54" s="1304"/>
      <c r="D54" s="1304"/>
      <c r="E54" s="1304"/>
      <c r="F54" s="1304"/>
      <c r="G54" s="1304"/>
      <c r="H54" s="1304"/>
      <c r="I54" s="1304"/>
      <c r="J54" s="1304"/>
      <c r="K54" s="1305"/>
    </row>
    <row r="55" spans="1:11" s="113" customFormat="1" ht="27" customHeight="1">
      <c r="A55" s="1303" t="s">
        <v>2069</v>
      </c>
      <c r="B55" s="1304"/>
      <c r="C55" s="1304"/>
      <c r="D55" s="1304"/>
      <c r="E55" s="1304"/>
      <c r="F55" s="1304"/>
      <c r="G55" s="1304"/>
      <c r="H55" s="1304"/>
      <c r="I55" s="1304"/>
      <c r="J55" s="1304"/>
      <c r="K55" s="1305"/>
    </row>
    <row r="56" spans="1:11" s="113" customFormat="1" ht="27" customHeight="1">
      <c r="A56" s="1303" t="s">
        <v>2070</v>
      </c>
      <c r="B56" s="1304"/>
      <c r="C56" s="1304"/>
      <c r="D56" s="1304"/>
      <c r="E56" s="1304"/>
      <c r="F56" s="1304"/>
      <c r="G56" s="1304"/>
      <c r="H56" s="1304"/>
      <c r="I56" s="1304"/>
      <c r="J56" s="1304"/>
      <c r="K56" s="1305"/>
    </row>
    <row r="57" spans="1:11" s="113" customFormat="1" ht="27" customHeight="1">
      <c r="A57" s="1303" t="s">
        <v>2071</v>
      </c>
      <c r="B57" s="1304"/>
      <c r="C57" s="1304"/>
      <c r="D57" s="1304"/>
      <c r="E57" s="1304"/>
      <c r="F57" s="1304"/>
      <c r="G57" s="1304"/>
      <c r="H57" s="1304"/>
      <c r="I57" s="1304"/>
      <c r="J57" s="1304"/>
      <c r="K57" s="1305"/>
    </row>
    <row r="58" spans="1:11" s="113" customFormat="1" ht="27" customHeight="1">
      <c r="A58" s="1303" t="s">
        <v>2072</v>
      </c>
      <c r="B58" s="1304"/>
      <c r="C58" s="1304"/>
      <c r="D58" s="1304"/>
      <c r="E58" s="1304"/>
      <c r="F58" s="1304"/>
      <c r="G58" s="1304"/>
      <c r="H58" s="1304"/>
      <c r="I58" s="1304"/>
      <c r="J58" s="1304"/>
      <c r="K58" s="1305"/>
    </row>
    <row r="59" spans="1:11" s="113" customFormat="1" ht="12.75" customHeight="1">
      <c r="A59" s="1303" t="s">
        <v>2073</v>
      </c>
      <c r="B59" s="1304"/>
      <c r="C59" s="1304"/>
      <c r="D59" s="1304"/>
      <c r="E59" s="1304"/>
      <c r="F59" s="1304"/>
      <c r="G59" s="1304"/>
      <c r="H59" s="1304"/>
      <c r="I59" s="1304"/>
      <c r="J59" s="1304"/>
      <c r="K59" s="1305"/>
    </row>
    <row r="60" spans="1:11" s="113" customFormat="1" ht="40.5" customHeight="1" thickBot="1">
      <c r="A60" s="1323" t="s">
        <v>2074</v>
      </c>
      <c r="B60" s="1324"/>
      <c r="C60" s="1324"/>
      <c r="D60" s="1324"/>
      <c r="E60" s="1324"/>
      <c r="F60" s="1324"/>
      <c r="G60" s="1324"/>
      <c r="H60" s="1324"/>
      <c r="I60" s="1324"/>
      <c r="J60" s="1324"/>
      <c r="K60" s="1325"/>
    </row>
    <row r="61" spans="1:11" s="113" customFormat="1" ht="13.5" customHeight="1"/>
    <row r="62" spans="1:11" s="113" customFormat="1" ht="13.5" customHeight="1" thickBot="1">
      <c r="A62" s="113" t="s">
        <v>1037</v>
      </c>
    </row>
    <row r="63" spans="1:11" s="113" customFormat="1" ht="27" customHeight="1" thickBot="1">
      <c r="A63" s="1107" t="s">
        <v>1038</v>
      </c>
      <c r="B63" s="1038"/>
      <c r="C63" s="235" t="s">
        <v>830</v>
      </c>
      <c r="D63" s="1159" t="s">
        <v>1025</v>
      </c>
      <c r="E63" s="1196"/>
      <c r="F63" s="235" t="s">
        <v>1039</v>
      </c>
      <c r="G63" s="1159" t="s">
        <v>1040</v>
      </c>
      <c r="H63" s="1196"/>
      <c r="I63" s="1159" t="s">
        <v>1041</v>
      </c>
      <c r="J63" s="1167"/>
      <c r="K63" s="1160"/>
    </row>
    <row r="64" spans="1:11" s="113" customFormat="1">
      <c r="A64" s="1233"/>
      <c r="B64" s="1057"/>
      <c r="C64" s="349"/>
      <c r="D64" s="1225"/>
      <c r="E64" s="1309"/>
      <c r="F64" s="350"/>
      <c r="G64" s="1284"/>
      <c r="H64" s="1322"/>
      <c r="I64" s="1225"/>
      <c r="J64" s="1226"/>
      <c r="K64" s="1227"/>
    </row>
    <row r="65" spans="1:11" s="113" customFormat="1">
      <c r="A65" s="1317"/>
      <c r="B65" s="1202"/>
      <c r="C65" s="353"/>
      <c r="D65" s="1228"/>
      <c r="E65" s="1318"/>
      <c r="F65" s="354"/>
      <c r="G65" s="1287"/>
      <c r="H65" s="1062"/>
      <c r="I65" s="1228"/>
      <c r="J65" s="1229"/>
      <c r="K65" s="1230"/>
    </row>
    <row r="66" spans="1:11" s="113" customFormat="1">
      <c r="A66" s="1317"/>
      <c r="B66" s="1202"/>
      <c r="C66" s="353"/>
      <c r="D66" s="1228"/>
      <c r="E66" s="1318"/>
      <c r="F66" s="354"/>
      <c r="G66" s="1287"/>
      <c r="H66" s="1062"/>
      <c r="I66" s="1228"/>
      <c r="J66" s="1229"/>
      <c r="K66" s="1230"/>
    </row>
    <row r="67" spans="1:11" s="113" customFormat="1">
      <c r="A67" s="1317"/>
      <c r="B67" s="1202"/>
      <c r="C67" s="353"/>
      <c r="D67" s="1228"/>
      <c r="E67" s="1318"/>
      <c r="F67" s="354"/>
      <c r="G67" s="1287"/>
      <c r="H67" s="1062"/>
      <c r="I67" s="1228"/>
      <c r="J67" s="1229"/>
      <c r="K67" s="1230"/>
    </row>
    <row r="68" spans="1:11" s="113" customFormat="1">
      <c r="A68" s="1317"/>
      <c r="B68" s="1202"/>
      <c r="C68" s="353"/>
      <c r="D68" s="1228"/>
      <c r="E68" s="1318"/>
      <c r="F68" s="354"/>
      <c r="G68" s="1287"/>
      <c r="H68" s="1062"/>
      <c r="I68" s="1228"/>
      <c r="J68" s="1229"/>
      <c r="K68" s="1230"/>
    </row>
    <row r="69" spans="1:11" s="113" customFormat="1">
      <c r="A69" s="1317"/>
      <c r="B69" s="1202"/>
      <c r="C69" s="353"/>
      <c r="D69" s="1228"/>
      <c r="E69" s="1318"/>
      <c r="F69" s="354"/>
      <c r="G69" s="1287"/>
      <c r="H69" s="1062"/>
      <c r="I69" s="1228"/>
      <c r="J69" s="1229"/>
      <c r="K69" s="1230"/>
    </row>
    <row r="70" spans="1:11" s="113" customFormat="1">
      <c r="A70" s="1317"/>
      <c r="B70" s="1202"/>
      <c r="C70" s="353"/>
      <c r="D70" s="1228"/>
      <c r="E70" s="1318"/>
      <c r="F70" s="354"/>
      <c r="G70" s="1287"/>
      <c r="H70" s="1062"/>
      <c r="I70" s="1228"/>
      <c r="J70" s="1229"/>
      <c r="K70" s="1230"/>
    </row>
    <row r="71" spans="1:11" s="113" customFormat="1">
      <c r="A71" s="1317"/>
      <c r="B71" s="1202"/>
      <c r="C71" s="353"/>
      <c r="D71" s="1228"/>
      <c r="E71" s="1318"/>
      <c r="F71" s="354"/>
      <c r="G71" s="1287"/>
      <c r="H71" s="1062"/>
      <c r="I71" s="1228"/>
      <c r="J71" s="1229"/>
      <c r="K71" s="1230"/>
    </row>
    <row r="72" spans="1:11" s="113" customFormat="1">
      <c r="A72" s="1142"/>
      <c r="B72" s="1044"/>
      <c r="C72" s="353"/>
      <c r="D72" s="1228"/>
      <c r="E72" s="1318"/>
      <c r="F72" s="354"/>
      <c r="G72" s="1287"/>
      <c r="H72" s="1062"/>
      <c r="I72" s="1228"/>
      <c r="J72" s="1229"/>
      <c r="K72" s="1230"/>
    </row>
    <row r="73" spans="1:11" s="113" customFormat="1" ht="13" thickBot="1">
      <c r="A73" s="1147"/>
      <c r="B73" s="1049"/>
      <c r="C73" s="357"/>
      <c r="D73" s="1222"/>
      <c r="E73" s="1319"/>
      <c r="F73" s="358"/>
      <c r="G73" s="1320"/>
      <c r="H73" s="1321"/>
      <c r="I73" s="1222"/>
      <c r="J73" s="1223"/>
      <c r="K73" s="1224"/>
    </row>
  </sheetData>
  <sheetProtection sheet="1" objects="1" scenarios="1" formatRows="0"/>
  <customSheetViews>
    <customSheetView guid="{5FBC50CB-3E08-4B56-AFD1-12B9F91E8308}" showGridLines="0" hiddenRows="1">
      <pageSetup orientation="portrait"/>
      <headerFooter alignWithMargins="0"/>
    </customSheetView>
    <customSheetView guid="{C754446C-5585-4458-A42A-F2417FB7555A}" hiddenRows="1">
      <pageSetup orientation="portrait"/>
      <headerFooter alignWithMargins="0"/>
    </customSheetView>
    <customSheetView guid="{90CDF4A5-69E1-409D-BE6A-F24A1874C0D7}" hiddenRows="1">
      <pageSetup orientation="portrait"/>
      <headerFooter alignWithMargins="0"/>
    </customSheetView>
    <customSheetView guid="{46A1E5AE-FDE6-413A-A40F-F7880A0D792D}" showGridLines="0" hiddenRows="1">
      <pageSetup orientation="portrait"/>
      <headerFooter alignWithMargins="0"/>
    </customSheetView>
  </customSheetViews>
  <mergeCells count="109">
    <mergeCell ref="A65:B65"/>
    <mergeCell ref="A60:K60"/>
    <mergeCell ref="A59:K59"/>
    <mergeCell ref="A56:K56"/>
    <mergeCell ref="A70:B70"/>
    <mergeCell ref="D63:E63"/>
    <mergeCell ref="A64:B64"/>
    <mergeCell ref="D65:E65"/>
    <mergeCell ref="I65:K65"/>
    <mergeCell ref="I66:K66"/>
    <mergeCell ref="G71:H71"/>
    <mergeCell ref="G66:H66"/>
    <mergeCell ref="G67:H67"/>
    <mergeCell ref="G68:H68"/>
    <mergeCell ref="G69:H69"/>
    <mergeCell ref="G63:H63"/>
    <mergeCell ref="G64:H64"/>
    <mergeCell ref="G65:H65"/>
    <mergeCell ref="I68:K68"/>
    <mergeCell ref="A72:B72"/>
    <mergeCell ref="A73:B73"/>
    <mergeCell ref="A66:B66"/>
    <mergeCell ref="A67:B67"/>
    <mergeCell ref="A71:B71"/>
    <mergeCell ref="D71:E71"/>
    <mergeCell ref="I70:K70"/>
    <mergeCell ref="I71:K71"/>
    <mergeCell ref="I69:K69"/>
    <mergeCell ref="D72:E72"/>
    <mergeCell ref="D73:E73"/>
    <mergeCell ref="D69:E69"/>
    <mergeCell ref="I72:K72"/>
    <mergeCell ref="G72:H72"/>
    <mergeCell ref="G73:H73"/>
    <mergeCell ref="D70:E70"/>
    <mergeCell ref="G70:H70"/>
    <mergeCell ref="D66:E66"/>
    <mergeCell ref="D67:E67"/>
    <mergeCell ref="D68:E68"/>
    <mergeCell ref="I73:K73"/>
    <mergeCell ref="A68:B68"/>
    <mergeCell ref="I67:K67"/>
    <mergeCell ref="A69:B69"/>
    <mergeCell ref="A4:K4"/>
    <mergeCell ref="A5:K5"/>
    <mergeCell ref="A13:A17"/>
    <mergeCell ref="A18:A22"/>
    <mergeCell ref="A23:A27"/>
    <mergeCell ref="A8:A11"/>
    <mergeCell ref="F9:G9"/>
    <mergeCell ref="B8:B11"/>
    <mergeCell ref="C8:C10"/>
    <mergeCell ref="C11:K11"/>
    <mergeCell ref="K8:K10"/>
    <mergeCell ref="H9:H10"/>
    <mergeCell ref="D9:E9"/>
    <mergeCell ref="D8:J8"/>
    <mergeCell ref="I9:J9"/>
    <mergeCell ref="A39:B39"/>
    <mergeCell ref="A40:B40"/>
    <mergeCell ref="C40:F40"/>
    <mergeCell ref="G40:K40"/>
    <mergeCell ref="C41:F41"/>
    <mergeCell ref="G41:K41"/>
    <mergeCell ref="C37:F37"/>
    <mergeCell ref="G37:K37"/>
    <mergeCell ref="C38:F38"/>
    <mergeCell ref="C39:F39"/>
    <mergeCell ref="G39:K39"/>
    <mergeCell ref="A41:B41"/>
    <mergeCell ref="A44:B44"/>
    <mergeCell ref="C43:F43"/>
    <mergeCell ref="C42:F42"/>
    <mergeCell ref="G42:K42"/>
    <mergeCell ref="A57:K57"/>
    <mergeCell ref="A58:K58"/>
    <mergeCell ref="I63:K63"/>
    <mergeCell ref="A63:B63"/>
    <mergeCell ref="I64:K64"/>
    <mergeCell ref="G44:K44"/>
    <mergeCell ref="A47:K47"/>
    <mergeCell ref="C44:F44"/>
    <mergeCell ref="A53:K53"/>
    <mergeCell ref="A49:K49"/>
    <mergeCell ref="A50:K50"/>
    <mergeCell ref="A52:K52"/>
    <mergeCell ref="A51:K51"/>
    <mergeCell ref="G43:K43"/>
    <mergeCell ref="A42:B42"/>
    <mergeCell ref="A43:B43"/>
    <mergeCell ref="D64:E64"/>
    <mergeCell ref="A54:K54"/>
    <mergeCell ref="A55:K55"/>
    <mergeCell ref="A48:K48"/>
    <mergeCell ref="F31:K31"/>
    <mergeCell ref="F32:K32"/>
    <mergeCell ref="F33:K33"/>
    <mergeCell ref="A31:E31"/>
    <mergeCell ref="A32:E32"/>
    <mergeCell ref="A33:E33"/>
    <mergeCell ref="A34:E34"/>
    <mergeCell ref="A30:K30"/>
    <mergeCell ref="G38:K38"/>
    <mergeCell ref="G36:K36"/>
    <mergeCell ref="A36:B36"/>
    <mergeCell ref="A38:B38"/>
    <mergeCell ref="A37:B37"/>
    <mergeCell ref="C36:F36"/>
    <mergeCell ref="H34:K34"/>
  </mergeCells>
  <phoneticPr fontId="6" type="noConversion"/>
  <dataValidations count="3">
    <dataValidation type="list" allowBlank="1" showInputMessage="1" showErrorMessage="1" sqref="C64:C73">
      <formula1>QualityHML</formula1>
    </dataValidation>
    <dataValidation operator="greaterThanOrEqual" allowBlank="1" showInputMessage="1" showErrorMessage="1" sqref="C13:K27"/>
    <dataValidation type="list" allowBlank="1" showInputMessage="1" showErrorMessage="1" sqref="G64:G73">
      <formula1>TypeOfInventory</formula1>
    </dataValidation>
  </dataValidations>
  <hyperlinks>
    <hyperlink ref="A1" location="Select_your_country" display="Select_your_country"/>
    <hyperlink ref="A5:K5" location="Indicator_2.4" display="Related SoEF definitions: Forest, Other wooded land,  Damage to forest, Primarily damaged by insects and disease, Primarily damaged by wildlife and grazing, Primarily damaged by storm, wind, snow or other identifiable abiotic factors, Primarily human indu"/>
    <hyperlink ref="A13:A17" location="Forest" display="Forest "/>
    <hyperlink ref="A18:A22" location="Other_wooded_land" display="Other wooded land"/>
    <hyperlink ref="C8:C10" location="Damage_to_forest" display="Total area with damage"/>
    <hyperlink ref="D10" location="Primarily_damaged_by_insects_and_disease" display="Insects and disease"/>
    <hyperlink ref="E10" location="Primarily_damaged_by_wildlife_and_grazing" display="Wildlife and grazing"/>
    <hyperlink ref="F10" location="Damage_primarily_human_induced_–_Forest_operations" display="Forest operations"/>
    <hyperlink ref="G10" location="Damage_primarily_human_induced___Other" display="Other"/>
    <hyperlink ref="H9:H10" location="Primarily_damaged_by_storm__wind__snow_or_other_identifiable_abiotic_factors" display="Primarily damaged by abiotic agents (storm, wind, snow, etc.)"/>
    <hyperlink ref="I9:J9" location="Primarily_damaged_by_fire" display="Primarily damaged by fire"/>
    <hyperlink ref="K8:K10" location="Unspecified___Mixed_damage" display="Unspecified / Mixed damage"/>
    <hyperlink ref="A23:A27" location="Total_forest_and_other_wooded_land" display="Total forest and other wooded land  "/>
    <hyperlink ref="F9:G9" location="Primarily_human_induced" display="Damage primarily human induced"/>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9234" r:id="rId3" name="Check Box 18">
              <controlPr defaultSize="0" autoFill="0" autoLine="0" autoPict="0">
                <anchor moveWithCells="1" sizeWithCells="1">
                  <from>
                    <xdr:col>5</xdr:col>
                    <xdr:colOff>0</xdr:colOff>
                    <xdr:row>33</xdr:row>
                    <xdr:rowOff>0</xdr:rowOff>
                  </from>
                  <to>
                    <xdr:col>5</xdr:col>
                    <xdr:colOff>749300</xdr:colOff>
                    <xdr:row>34</xdr:row>
                    <xdr:rowOff>0</xdr:rowOff>
                  </to>
                </anchor>
              </controlPr>
            </control>
          </mc:Choice>
          <mc:Fallback/>
        </mc:AlternateContent>
        <mc:AlternateContent xmlns:mc="http://schemas.openxmlformats.org/markup-compatibility/2006">
          <mc:Choice Requires="x14">
            <control shapeId="9235" r:id="rId4" name="Check Box 19">
              <controlPr defaultSize="0" autoFill="0" autoLine="0" autoPict="0">
                <anchor moveWithCells="1" sizeWithCells="1">
                  <from>
                    <xdr:col>5</xdr:col>
                    <xdr:colOff>749300</xdr:colOff>
                    <xdr:row>33</xdr:row>
                    <xdr:rowOff>0</xdr:rowOff>
                  </from>
                  <to>
                    <xdr:col>7</xdr:col>
                    <xdr:colOff>0</xdr:colOff>
                    <xdr:row>34</xdr:row>
                    <xdr:rowOff>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1" id="{6F100D31-29E7-4764-8C1D-52C8F85FFABC}">
            <xm:f>C14&lt;&gt;'Pre-filling'!SD66</xm:f>
            <x14:dxf>
              <font>
                <b val="0"/>
                <i/>
              </font>
            </x14:dxf>
          </x14:cfRule>
          <xm:sqref>C14:K17 C24:K27 C19:K22</xm:sqref>
        </x14:conditionalFormatting>
      </x14:conditionalFormattings>
    </ex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P80"/>
  <sheetViews>
    <sheetView showGridLines="0" workbookViewId="0"/>
  </sheetViews>
  <sheetFormatPr baseColWidth="10" defaultColWidth="8.83203125" defaultRowHeight="12" x14ac:dyDescent="0"/>
  <cols>
    <col min="1" max="1" width="21.1640625" style="296" customWidth="1"/>
    <col min="2" max="2" width="12.83203125" style="296" customWidth="1"/>
    <col min="3" max="12" width="11" style="296" customWidth="1"/>
    <col min="13" max="15" width="8.83203125" style="296"/>
    <col min="16" max="16" width="9.5" style="296" customWidth="1"/>
    <col min="17" max="16384" width="8.83203125" style="296"/>
  </cols>
  <sheetData>
    <row r="1" spans="1:16" ht="13.5" customHeight="1">
      <c r="A1" s="311" t="str">
        <f xml:space="preserve"> IF(ISBLANK(General!$B$13), "", General!$B$13)</f>
        <v>Select your country…</v>
      </c>
      <c r="B1" s="312"/>
      <c r="C1" s="312"/>
      <c r="D1" s="312"/>
      <c r="E1" s="270"/>
      <c r="F1" s="270"/>
      <c r="G1" s="270"/>
      <c r="H1" s="270"/>
      <c r="I1" s="270"/>
      <c r="J1" s="270"/>
      <c r="K1" s="270"/>
      <c r="L1" s="270"/>
    </row>
    <row r="2" spans="1:16" ht="13.5" customHeight="1">
      <c r="A2" s="295" t="s">
        <v>1802</v>
      </c>
      <c r="B2" s="270"/>
      <c r="C2" s="270"/>
      <c r="D2" s="270"/>
      <c r="E2" s="270"/>
      <c r="F2" s="270"/>
      <c r="G2" s="270"/>
      <c r="H2" s="270"/>
      <c r="I2" s="270"/>
      <c r="J2" s="270"/>
      <c r="K2" s="270"/>
      <c r="L2" s="270"/>
    </row>
    <row r="3" spans="1:16" ht="13.5" customHeight="1" thickBot="1">
      <c r="A3" s="270"/>
      <c r="B3" s="270"/>
      <c r="C3" s="270"/>
      <c r="D3" s="270"/>
      <c r="E3" s="270"/>
      <c r="F3" s="270"/>
      <c r="G3" s="270"/>
      <c r="H3" s="270"/>
      <c r="I3" s="270"/>
      <c r="J3" s="270"/>
      <c r="K3" s="270"/>
      <c r="L3" s="270"/>
    </row>
    <row r="4" spans="1:16" ht="13.5" customHeight="1">
      <c r="A4" s="1329" t="s">
        <v>50</v>
      </c>
      <c r="B4" s="1330"/>
      <c r="C4" s="1330"/>
      <c r="D4" s="1330"/>
      <c r="E4" s="1330"/>
      <c r="F4" s="1330"/>
      <c r="G4" s="1330"/>
      <c r="H4" s="1330"/>
      <c r="I4" s="1330"/>
      <c r="J4" s="1330"/>
      <c r="K4" s="1330"/>
      <c r="L4" s="1331"/>
    </row>
    <row r="5" spans="1:16" ht="13.5" customHeight="1" thickBot="1">
      <c r="A5" s="1332" t="s">
        <v>1539</v>
      </c>
      <c r="B5" s="1333"/>
      <c r="C5" s="1333"/>
      <c r="D5" s="1333"/>
      <c r="E5" s="1333"/>
      <c r="F5" s="1333"/>
      <c r="G5" s="1333"/>
      <c r="H5" s="1333"/>
      <c r="I5" s="1333"/>
      <c r="J5" s="1333"/>
      <c r="K5" s="1333"/>
      <c r="L5" s="1334"/>
    </row>
    <row r="6" spans="1:16" ht="13.5" customHeight="1">
      <c r="A6" s="270"/>
      <c r="B6" s="270"/>
      <c r="C6" s="270"/>
      <c r="D6" s="270"/>
      <c r="E6" s="270"/>
      <c r="F6" s="270"/>
      <c r="G6" s="270"/>
      <c r="H6" s="270"/>
      <c r="I6" s="270"/>
      <c r="J6" s="270"/>
      <c r="K6" s="270"/>
      <c r="L6" s="270"/>
    </row>
    <row r="7" spans="1:16" ht="13.5" customHeight="1" thickBot="1">
      <c r="A7" s="113" t="s">
        <v>51</v>
      </c>
      <c r="B7" s="113"/>
      <c r="C7" s="113"/>
      <c r="D7" s="360"/>
      <c r="E7" s="360"/>
      <c r="F7" s="360"/>
      <c r="G7" s="360"/>
      <c r="H7" s="360"/>
      <c r="I7" s="360"/>
      <c r="J7" s="360"/>
      <c r="K7" s="360"/>
      <c r="L7" s="113"/>
    </row>
    <row r="8" spans="1:16" ht="27" customHeight="1">
      <c r="A8" s="1084" t="s">
        <v>1025</v>
      </c>
      <c r="B8" s="1124" t="s">
        <v>1026</v>
      </c>
      <c r="C8" s="1349" t="s">
        <v>1843</v>
      </c>
      <c r="D8" s="1362" t="s">
        <v>42</v>
      </c>
      <c r="E8" s="1362"/>
      <c r="F8" s="1362"/>
      <c r="G8" s="1362"/>
      <c r="H8" s="1362"/>
      <c r="I8" s="1362"/>
      <c r="J8" s="1362"/>
      <c r="K8" s="1362"/>
      <c r="L8" s="1360" t="s">
        <v>35</v>
      </c>
      <c r="M8" s="1359"/>
      <c r="N8" s="124"/>
      <c r="O8" s="124"/>
      <c r="P8" s="1357"/>
    </row>
    <row r="9" spans="1:16" ht="13.5" customHeight="1">
      <c r="A9" s="1190"/>
      <c r="B9" s="1188"/>
      <c r="C9" s="1314"/>
      <c r="D9" s="1188" t="s">
        <v>16</v>
      </c>
      <c r="E9" s="1188" t="s">
        <v>17</v>
      </c>
      <c r="F9" s="1188" t="s">
        <v>18</v>
      </c>
      <c r="G9" s="1188" t="s">
        <v>52</v>
      </c>
      <c r="H9" s="125" t="s">
        <v>19</v>
      </c>
      <c r="I9" s="125" t="s">
        <v>20</v>
      </c>
      <c r="J9" s="125" t="s">
        <v>21</v>
      </c>
      <c r="K9" s="1363" t="s">
        <v>22</v>
      </c>
      <c r="L9" s="1361"/>
      <c r="M9" s="1359"/>
      <c r="N9" s="1350"/>
      <c r="O9" s="1350"/>
      <c r="P9" s="1358"/>
    </row>
    <row r="10" spans="1:16">
      <c r="A10" s="1190"/>
      <c r="B10" s="1188"/>
      <c r="C10" s="1314"/>
      <c r="D10" s="1188"/>
      <c r="E10" s="1188"/>
      <c r="F10" s="1188"/>
      <c r="G10" s="1188"/>
      <c r="H10" s="541"/>
      <c r="I10" s="541"/>
      <c r="J10" s="541"/>
      <c r="K10" s="1363"/>
      <c r="L10" s="1361"/>
      <c r="M10" s="1359"/>
      <c r="N10" s="1350"/>
      <c r="O10" s="1350"/>
      <c r="P10" s="1358"/>
    </row>
    <row r="11" spans="1:16" ht="13" thickBot="1">
      <c r="A11" s="1085"/>
      <c r="B11" s="1047"/>
      <c r="C11" s="1364" t="s">
        <v>1269</v>
      </c>
      <c r="D11" s="1364"/>
      <c r="E11" s="1364"/>
      <c r="F11" s="1364"/>
      <c r="G11" s="1364"/>
      <c r="H11" s="1364"/>
      <c r="I11" s="1364"/>
      <c r="J11" s="1364"/>
      <c r="K11" s="1364"/>
      <c r="L11" s="1365"/>
      <c r="M11" s="253"/>
      <c r="N11" s="124"/>
      <c r="O11" s="124"/>
      <c r="P11" s="124"/>
    </row>
    <row r="12" spans="1:16" hidden="1">
      <c r="A12" s="585"/>
      <c r="B12" s="586"/>
      <c r="C12" s="593" t="s">
        <v>1434</v>
      </c>
      <c r="D12" s="591" t="s">
        <v>1434</v>
      </c>
      <c r="E12" s="591" t="s">
        <v>1434</v>
      </c>
      <c r="F12" s="591" t="s">
        <v>1434</v>
      </c>
      <c r="G12" s="591" t="s">
        <v>1434</v>
      </c>
      <c r="H12" s="591" t="s">
        <v>1434</v>
      </c>
      <c r="I12" s="591" t="s">
        <v>1434</v>
      </c>
      <c r="J12" s="591" t="s">
        <v>1434</v>
      </c>
      <c r="K12" s="591" t="s">
        <v>1434</v>
      </c>
      <c r="L12" s="592" t="s">
        <v>1434</v>
      </c>
      <c r="M12" s="584"/>
      <c r="N12" s="124"/>
      <c r="O12" s="124"/>
      <c r="P12" s="124"/>
    </row>
    <row r="13" spans="1:16" ht="13.5" customHeight="1">
      <c r="A13" s="1082" t="s">
        <v>1053</v>
      </c>
      <c r="B13" s="120">
        <v>2015</v>
      </c>
      <c r="C13" s="192"/>
      <c r="D13" s="408"/>
      <c r="E13" s="408"/>
      <c r="F13" s="408"/>
      <c r="G13" s="408"/>
      <c r="H13" s="408"/>
      <c r="I13" s="408"/>
      <c r="J13" s="408"/>
      <c r="K13" s="192"/>
      <c r="L13" s="530"/>
    </row>
    <row r="14" spans="1:16" ht="13.5" customHeight="1">
      <c r="A14" s="1083"/>
      <c r="B14" s="146">
        <v>2010</v>
      </c>
      <c r="C14" s="194"/>
      <c r="D14" s="409"/>
      <c r="E14" s="409"/>
      <c r="F14" s="409"/>
      <c r="G14" s="409"/>
      <c r="H14" s="409"/>
      <c r="I14" s="409"/>
      <c r="J14" s="409"/>
      <c r="K14" s="194"/>
      <c r="L14" s="531"/>
    </row>
    <row r="15" spans="1:16" ht="13.5" customHeight="1">
      <c r="A15" s="1083"/>
      <c r="B15" s="146">
        <v>2005</v>
      </c>
      <c r="C15" s="194"/>
      <c r="D15" s="409"/>
      <c r="E15" s="409"/>
      <c r="F15" s="409"/>
      <c r="G15" s="409"/>
      <c r="H15" s="409"/>
      <c r="I15" s="409"/>
      <c r="J15" s="409"/>
      <c r="K15" s="194"/>
      <c r="L15" s="531"/>
    </row>
    <row r="16" spans="1:16" ht="13.5" customHeight="1">
      <c r="A16" s="1083"/>
      <c r="B16" s="146">
        <v>2000</v>
      </c>
      <c r="C16" s="194"/>
      <c r="D16" s="409"/>
      <c r="E16" s="409"/>
      <c r="F16" s="409"/>
      <c r="G16" s="409"/>
      <c r="H16" s="409"/>
      <c r="I16" s="409"/>
      <c r="J16" s="409"/>
      <c r="K16" s="194"/>
      <c r="L16" s="531"/>
    </row>
    <row r="17" spans="1:12" ht="13.5" customHeight="1">
      <c r="A17" s="1083"/>
      <c r="B17" s="146">
        <v>1990</v>
      </c>
      <c r="C17" s="194"/>
      <c r="D17" s="409"/>
      <c r="E17" s="409"/>
      <c r="F17" s="409"/>
      <c r="G17" s="409"/>
      <c r="H17" s="409"/>
      <c r="I17" s="409"/>
      <c r="J17" s="409"/>
      <c r="K17" s="194"/>
      <c r="L17" s="531"/>
    </row>
    <row r="18" spans="1:12" ht="13.5" customHeight="1">
      <c r="A18" s="1083" t="s">
        <v>1030</v>
      </c>
      <c r="B18" s="146">
        <v>2015</v>
      </c>
      <c r="C18" s="188"/>
      <c r="D18" s="410"/>
      <c r="E18" s="410"/>
      <c r="F18" s="410"/>
      <c r="G18" s="410"/>
      <c r="H18" s="410"/>
      <c r="I18" s="410"/>
      <c r="J18" s="410"/>
      <c r="K18" s="188"/>
      <c r="L18" s="532"/>
    </row>
    <row r="19" spans="1:12" ht="13.5" customHeight="1">
      <c r="A19" s="1083"/>
      <c r="B19" s="146">
        <v>2010</v>
      </c>
      <c r="C19" s="188"/>
      <c r="D19" s="410"/>
      <c r="E19" s="410"/>
      <c r="F19" s="410"/>
      <c r="G19" s="410"/>
      <c r="H19" s="410"/>
      <c r="I19" s="410"/>
      <c r="J19" s="410"/>
      <c r="K19" s="188"/>
      <c r="L19" s="532"/>
    </row>
    <row r="20" spans="1:12" ht="13.5" customHeight="1">
      <c r="A20" s="1083"/>
      <c r="B20" s="146">
        <v>2005</v>
      </c>
      <c r="C20" s="188"/>
      <c r="D20" s="410"/>
      <c r="E20" s="410"/>
      <c r="F20" s="410"/>
      <c r="G20" s="410"/>
      <c r="H20" s="410"/>
      <c r="I20" s="410"/>
      <c r="J20" s="410"/>
      <c r="K20" s="188"/>
      <c r="L20" s="532"/>
    </row>
    <row r="21" spans="1:12" ht="13.5" customHeight="1">
      <c r="A21" s="1083"/>
      <c r="B21" s="146">
        <v>2000</v>
      </c>
      <c r="C21" s="188"/>
      <c r="D21" s="410"/>
      <c r="E21" s="410"/>
      <c r="F21" s="410"/>
      <c r="G21" s="410"/>
      <c r="H21" s="410"/>
      <c r="I21" s="410"/>
      <c r="J21" s="410"/>
      <c r="K21" s="188"/>
      <c r="L21" s="533"/>
    </row>
    <row r="22" spans="1:12" ht="13.5" customHeight="1">
      <c r="A22" s="1083"/>
      <c r="B22" s="146">
        <v>1990</v>
      </c>
      <c r="C22" s="188"/>
      <c r="D22" s="410"/>
      <c r="E22" s="410"/>
      <c r="F22" s="410"/>
      <c r="G22" s="410"/>
      <c r="H22" s="410"/>
      <c r="I22" s="410"/>
      <c r="J22" s="410"/>
      <c r="K22" s="188"/>
      <c r="L22" s="533"/>
    </row>
    <row r="23" spans="1:12" ht="13.5" customHeight="1">
      <c r="A23" s="1083" t="s">
        <v>1031</v>
      </c>
      <c r="B23" s="146">
        <v>2015</v>
      </c>
      <c r="C23" s="188"/>
      <c r="D23" s="410"/>
      <c r="E23" s="410"/>
      <c r="F23" s="410"/>
      <c r="G23" s="410"/>
      <c r="H23" s="410"/>
      <c r="I23" s="410"/>
      <c r="J23" s="410"/>
      <c r="K23" s="188"/>
      <c r="L23" s="533"/>
    </row>
    <row r="24" spans="1:12" ht="13.5" customHeight="1">
      <c r="A24" s="1083"/>
      <c r="B24" s="146">
        <v>2010</v>
      </c>
      <c r="C24" s="188"/>
      <c r="D24" s="410"/>
      <c r="E24" s="410"/>
      <c r="F24" s="410"/>
      <c r="G24" s="410"/>
      <c r="H24" s="410"/>
      <c r="I24" s="410"/>
      <c r="J24" s="410"/>
      <c r="K24" s="188"/>
      <c r="L24" s="533"/>
    </row>
    <row r="25" spans="1:12" ht="13.5" customHeight="1">
      <c r="A25" s="1083"/>
      <c r="B25" s="116">
        <v>2005</v>
      </c>
      <c r="C25" s="188"/>
      <c r="D25" s="410"/>
      <c r="E25" s="410"/>
      <c r="F25" s="410"/>
      <c r="G25" s="410"/>
      <c r="H25" s="410"/>
      <c r="I25" s="410"/>
      <c r="J25" s="410"/>
      <c r="K25" s="188"/>
      <c r="L25" s="533"/>
    </row>
    <row r="26" spans="1:12" ht="13.5" customHeight="1">
      <c r="A26" s="1083"/>
      <c r="B26" s="116">
        <v>2000</v>
      </c>
      <c r="C26" s="188"/>
      <c r="D26" s="410"/>
      <c r="E26" s="410"/>
      <c r="F26" s="410"/>
      <c r="G26" s="410"/>
      <c r="H26" s="410"/>
      <c r="I26" s="410"/>
      <c r="J26" s="410"/>
      <c r="K26" s="188"/>
      <c r="L26" s="533"/>
    </row>
    <row r="27" spans="1:12" ht="13.5" customHeight="1" thickBot="1">
      <c r="A27" s="1071"/>
      <c r="B27" s="257">
        <v>1990</v>
      </c>
      <c r="C27" s="190"/>
      <c r="D27" s="411"/>
      <c r="E27" s="411"/>
      <c r="F27" s="411"/>
      <c r="G27" s="411"/>
      <c r="H27" s="411"/>
      <c r="I27" s="411"/>
      <c r="J27" s="411"/>
      <c r="K27" s="190"/>
      <c r="L27" s="534"/>
    </row>
    <row r="28" spans="1:12" ht="13.5" customHeight="1">
      <c r="A28" s="412" t="s">
        <v>1741</v>
      </c>
      <c r="B28" s="253"/>
      <c r="C28" s="124"/>
      <c r="D28" s="113"/>
      <c r="E28" s="113"/>
      <c r="F28" s="113"/>
      <c r="G28" s="113"/>
      <c r="H28" s="113"/>
      <c r="I28" s="113"/>
      <c r="J28" s="113"/>
      <c r="K28" s="113"/>
      <c r="L28" s="113"/>
    </row>
    <row r="29" spans="1:12" ht="13.5" customHeight="1">
      <c r="A29" s="412" t="s">
        <v>36</v>
      </c>
      <c r="B29" s="253"/>
      <c r="C29" s="124"/>
      <c r="D29" s="113"/>
      <c r="E29" s="113"/>
      <c r="F29" s="113"/>
      <c r="G29" s="113"/>
      <c r="H29" s="113"/>
      <c r="I29" s="113"/>
      <c r="J29" s="113"/>
      <c r="K29" s="113"/>
      <c r="L29" s="113"/>
    </row>
    <row r="30" spans="1:12" ht="13.5" customHeight="1">
      <c r="A30" s="412"/>
      <c r="B30" s="253"/>
      <c r="C30" s="124"/>
      <c r="D30" s="113"/>
      <c r="E30" s="113"/>
      <c r="F30" s="113"/>
      <c r="G30" s="113"/>
      <c r="H30" s="113"/>
      <c r="I30" s="113"/>
      <c r="J30" s="113"/>
      <c r="K30" s="113"/>
      <c r="L30" s="113"/>
    </row>
    <row r="31" spans="1:12" ht="13.5" customHeight="1" thickBot="1">
      <c r="A31" s="113" t="s">
        <v>1307</v>
      </c>
      <c r="B31" s="113"/>
      <c r="C31" s="113"/>
      <c r="D31" s="113"/>
      <c r="E31" s="113"/>
      <c r="F31" s="113"/>
      <c r="G31" s="113"/>
      <c r="H31" s="113"/>
      <c r="I31" s="113"/>
      <c r="J31" s="113"/>
      <c r="K31" s="113"/>
      <c r="L31" s="113"/>
    </row>
    <row r="32" spans="1:12" ht="27" customHeight="1" thickBot="1">
      <c r="A32" s="1074" t="s">
        <v>1509</v>
      </c>
      <c r="B32" s="1075"/>
      <c r="C32" s="1075"/>
      <c r="D32" s="1075"/>
      <c r="E32" s="1075"/>
      <c r="F32" s="1075"/>
      <c r="G32" s="1075"/>
      <c r="H32" s="1075"/>
      <c r="I32" s="1075"/>
      <c r="J32" s="1075"/>
      <c r="K32" s="1075"/>
      <c r="L32" s="1076"/>
    </row>
    <row r="33" spans="1:13" ht="13.5" customHeight="1">
      <c r="A33" s="1353" t="s">
        <v>55</v>
      </c>
      <c r="B33" s="1354"/>
      <c r="C33" s="1354"/>
      <c r="D33" s="1354"/>
      <c r="E33" s="1354"/>
      <c r="F33" s="1335"/>
      <c r="G33" s="1335"/>
      <c r="H33" s="1335"/>
      <c r="I33" s="1335"/>
      <c r="J33" s="1335"/>
      <c r="K33" s="1335"/>
      <c r="L33" s="1336"/>
    </row>
    <row r="34" spans="1:13" ht="13.5" customHeight="1">
      <c r="A34" s="1121" t="s">
        <v>54</v>
      </c>
      <c r="B34" s="1355"/>
      <c r="C34" s="1355"/>
      <c r="D34" s="1355"/>
      <c r="E34" s="1355"/>
      <c r="F34" s="1337"/>
      <c r="G34" s="1337"/>
      <c r="H34" s="1337"/>
      <c r="I34" s="1337"/>
      <c r="J34" s="1337"/>
      <c r="K34" s="1337"/>
      <c r="L34" s="1338"/>
    </row>
    <row r="35" spans="1:13" ht="13.5" customHeight="1">
      <c r="A35" s="1121" t="s">
        <v>53</v>
      </c>
      <c r="B35" s="1355"/>
      <c r="C35" s="1355"/>
      <c r="D35" s="1355"/>
      <c r="E35" s="1355"/>
      <c r="F35" s="1337"/>
      <c r="G35" s="1337"/>
      <c r="H35" s="1337"/>
      <c r="I35" s="1337"/>
      <c r="J35" s="1337"/>
      <c r="K35" s="1337"/>
      <c r="L35" s="1338"/>
    </row>
    <row r="36" spans="1:13" ht="27" customHeight="1">
      <c r="A36" s="1237" t="s">
        <v>23</v>
      </c>
      <c r="B36" s="1104"/>
      <c r="C36" s="1104"/>
      <c r="D36" s="1104"/>
      <c r="E36" s="1104"/>
      <c r="F36" s="1346"/>
      <c r="G36" s="1346"/>
      <c r="H36" s="1346"/>
      <c r="I36" s="1339"/>
      <c r="J36" s="1339"/>
      <c r="K36" s="1339"/>
      <c r="L36" s="1340"/>
    </row>
    <row r="37" spans="1:13" ht="27" customHeight="1">
      <c r="A37" s="1237" t="s">
        <v>37</v>
      </c>
      <c r="B37" s="1104"/>
      <c r="C37" s="1104"/>
      <c r="D37" s="1104"/>
      <c r="E37" s="1104"/>
      <c r="F37" s="1346"/>
      <c r="G37" s="1346"/>
      <c r="H37" s="1346"/>
      <c r="I37" s="1339"/>
      <c r="J37" s="1339"/>
      <c r="K37" s="1339"/>
      <c r="L37" s="1340"/>
    </row>
    <row r="38" spans="1:13" s="174" customFormat="1" ht="27" customHeight="1">
      <c r="A38" s="1351" t="s">
        <v>24</v>
      </c>
      <c r="B38" s="1352"/>
      <c r="C38" s="1352"/>
      <c r="D38" s="1352"/>
      <c r="E38" s="1352"/>
      <c r="F38" s="1347"/>
      <c r="G38" s="1347"/>
      <c r="H38" s="1347"/>
      <c r="I38" s="1341"/>
      <c r="J38" s="1341"/>
      <c r="K38" s="1341"/>
      <c r="L38" s="1342"/>
    </row>
    <row r="39" spans="1:13" ht="27" customHeight="1" thickBot="1">
      <c r="A39" s="1122" t="s">
        <v>25</v>
      </c>
      <c r="B39" s="1356"/>
      <c r="C39" s="1356"/>
      <c r="D39" s="1356"/>
      <c r="E39" s="1356"/>
      <c r="F39" s="1348"/>
      <c r="G39" s="1348"/>
      <c r="H39" s="1348"/>
      <c r="I39" s="413" t="s">
        <v>26</v>
      </c>
      <c r="J39" s="1343"/>
      <c r="K39" s="1344"/>
      <c r="L39" s="1345"/>
    </row>
    <row r="40" spans="1:13" ht="13.5" customHeight="1" thickBot="1">
      <c r="A40" s="113"/>
      <c r="B40" s="113"/>
      <c r="C40" s="113"/>
      <c r="D40" s="113"/>
      <c r="E40" s="113"/>
      <c r="F40" s="113"/>
      <c r="G40" s="113"/>
      <c r="H40" s="113"/>
      <c r="I40" s="113"/>
      <c r="J40" s="113"/>
      <c r="K40" s="113"/>
      <c r="L40" s="113"/>
    </row>
    <row r="41" spans="1:13" ht="27" customHeight="1" thickBot="1">
      <c r="A41" s="1107" t="s">
        <v>1025</v>
      </c>
      <c r="B41" s="1038"/>
      <c r="C41" s="1159" t="s">
        <v>1033</v>
      </c>
      <c r="D41" s="1167"/>
      <c r="E41" s="1167"/>
      <c r="F41" s="1167"/>
      <c r="G41" s="1167"/>
      <c r="H41" s="1167" t="s">
        <v>1034</v>
      </c>
      <c r="I41" s="1167"/>
      <c r="J41" s="1167"/>
      <c r="K41" s="1167"/>
      <c r="L41" s="1160"/>
      <c r="M41" s="113"/>
    </row>
    <row r="42" spans="1:13">
      <c r="A42" s="1168" t="s">
        <v>56</v>
      </c>
      <c r="B42" s="1299"/>
      <c r="C42" s="1203"/>
      <c r="D42" s="1204"/>
      <c r="E42" s="1204"/>
      <c r="F42" s="1204"/>
      <c r="G42" s="1205"/>
      <c r="H42" s="1203"/>
      <c r="I42" s="1204"/>
      <c r="J42" s="1204"/>
      <c r="K42" s="1204"/>
      <c r="L42" s="1371"/>
      <c r="M42" s="113"/>
    </row>
    <row r="43" spans="1:13">
      <c r="A43" s="414" t="s">
        <v>1756</v>
      </c>
      <c r="B43" s="250" t="s">
        <v>29</v>
      </c>
      <c r="C43" s="1200"/>
      <c r="D43" s="1201"/>
      <c r="E43" s="1201"/>
      <c r="F43" s="1201"/>
      <c r="G43" s="1202"/>
      <c r="H43" s="1200"/>
      <c r="I43" s="1201"/>
      <c r="J43" s="1201"/>
      <c r="K43" s="1201"/>
      <c r="L43" s="1326"/>
      <c r="M43" s="113"/>
    </row>
    <row r="44" spans="1:13">
      <c r="A44" s="414" t="s">
        <v>1756</v>
      </c>
      <c r="B44" s="250" t="s">
        <v>30</v>
      </c>
      <c r="C44" s="1200"/>
      <c r="D44" s="1201"/>
      <c r="E44" s="1201"/>
      <c r="F44" s="1201"/>
      <c r="G44" s="1202"/>
      <c r="H44" s="1200"/>
      <c r="I44" s="1201"/>
      <c r="J44" s="1201"/>
      <c r="K44" s="1201"/>
      <c r="L44" s="1326"/>
      <c r="M44" s="113"/>
    </row>
    <row r="45" spans="1:13">
      <c r="A45" s="414" t="s">
        <v>1755</v>
      </c>
      <c r="B45" s="250" t="s">
        <v>31</v>
      </c>
      <c r="C45" s="1200"/>
      <c r="D45" s="1201"/>
      <c r="E45" s="1201"/>
      <c r="F45" s="1201"/>
      <c r="G45" s="1202"/>
      <c r="H45" s="1200"/>
      <c r="I45" s="1201"/>
      <c r="J45" s="1201"/>
      <c r="K45" s="1201"/>
      <c r="L45" s="1326"/>
      <c r="M45" s="113"/>
    </row>
    <row r="46" spans="1:13">
      <c r="A46" s="415" t="s">
        <v>1755</v>
      </c>
      <c r="B46" s="416" t="s">
        <v>32</v>
      </c>
      <c r="C46" s="1200"/>
      <c r="D46" s="1201"/>
      <c r="E46" s="1201"/>
      <c r="F46" s="1201"/>
      <c r="G46" s="1202"/>
      <c r="H46" s="1200"/>
      <c r="I46" s="1201"/>
      <c r="J46" s="1201"/>
      <c r="K46" s="1201"/>
      <c r="L46" s="1326"/>
      <c r="M46" s="113"/>
    </row>
    <row r="47" spans="1:13">
      <c r="A47" s="417" t="s">
        <v>27</v>
      </c>
      <c r="B47" s="418"/>
      <c r="C47" s="1200"/>
      <c r="D47" s="1201"/>
      <c r="E47" s="1201"/>
      <c r="F47" s="1201"/>
      <c r="G47" s="1202"/>
      <c r="H47" s="1200"/>
      <c r="I47" s="1201"/>
      <c r="J47" s="1201"/>
      <c r="K47" s="1201"/>
      <c r="L47" s="1326"/>
      <c r="M47" s="113"/>
    </row>
    <row r="48" spans="1:13">
      <c r="A48" s="417" t="s">
        <v>27</v>
      </c>
      <c r="B48" s="418"/>
      <c r="C48" s="1200"/>
      <c r="D48" s="1201"/>
      <c r="E48" s="1201"/>
      <c r="F48" s="1201"/>
      <c r="G48" s="1202"/>
      <c r="H48" s="1200"/>
      <c r="I48" s="1201"/>
      <c r="J48" s="1201"/>
      <c r="K48" s="1201"/>
      <c r="L48" s="1326"/>
      <c r="M48" s="113"/>
    </row>
    <row r="49" spans="1:13">
      <c r="A49" s="417" t="s">
        <v>27</v>
      </c>
      <c r="B49" s="418"/>
      <c r="C49" s="1200"/>
      <c r="D49" s="1201"/>
      <c r="E49" s="1201"/>
      <c r="F49" s="1201"/>
      <c r="G49" s="1202"/>
      <c r="H49" s="1200"/>
      <c r="I49" s="1201"/>
      <c r="J49" s="1201"/>
      <c r="K49" s="1201"/>
      <c r="L49" s="1326"/>
      <c r="M49" s="113"/>
    </row>
    <row r="50" spans="1:13" ht="13" thickBot="1">
      <c r="A50" s="1140" t="s">
        <v>28</v>
      </c>
      <c r="B50" s="1302"/>
      <c r="C50" s="1206"/>
      <c r="D50" s="1207"/>
      <c r="E50" s="1207"/>
      <c r="F50" s="1207"/>
      <c r="G50" s="1208"/>
      <c r="H50" s="1206"/>
      <c r="I50" s="1207"/>
      <c r="J50" s="1207"/>
      <c r="K50" s="1207"/>
      <c r="L50" s="1370"/>
      <c r="M50" s="113"/>
    </row>
    <row r="51" spans="1:13" ht="13.5" customHeight="1">
      <c r="A51" s="123"/>
      <c r="B51" s="123"/>
      <c r="C51" s="123"/>
      <c r="D51" s="113"/>
      <c r="E51" s="113"/>
      <c r="F51" s="113"/>
      <c r="G51" s="113"/>
      <c r="H51" s="113"/>
      <c r="I51" s="113"/>
      <c r="J51" s="113"/>
      <c r="K51" s="113"/>
      <c r="L51" s="113"/>
    </row>
    <row r="52" spans="1:13" ht="13.5" customHeight="1" thickBot="1">
      <c r="A52" s="113" t="s">
        <v>1090</v>
      </c>
      <c r="B52" s="113"/>
      <c r="C52" s="113"/>
      <c r="D52" s="113"/>
      <c r="E52" s="113"/>
      <c r="F52" s="113"/>
      <c r="G52" s="113"/>
      <c r="H52" s="113"/>
      <c r="I52" s="113"/>
      <c r="J52" s="113"/>
      <c r="K52" s="113"/>
      <c r="L52" s="113"/>
    </row>
    <row r="53" spans="1:13" ht="27" customHeight="1">
      <c r="A53" s="1306" t="s">
        <v>2079</v>
      </c>
      <c r="B53" s="1327"/>
      <c r="C53" s="1327"/>
      <c r="D53" s="1327"/>
      <c r="E53" s="1327"/>
      <c r="F53" s="1327"/>
      <c r="G53" s="1327"/>
      <c r="H53" s="1327"/>
      <c r="I53" s="1327"/>
      <c r="J53" s="1327"/>
      <c r="K53" s="1327"/>
      <c r="L53" s="1328"/>
    </row>
    <row r="54" spans="1:13" ht="13.5" customHeight="1">
      <c r="A54" s="1303" t="s">
        <v>2080</v>
      </c>
      <c r="B54" s="1033"/>
      <c r="C54" s="1033"/>
      <c r="D54" s="1033"/>
      <c r="E54" s="1033"/>
      <c r="F54" s="1033"/>
      <c r="G54" s="1033"/>
      <c r="H54" s="1033"/>
      <c r="I54" s="1033"/>
      <c r="J54" s="1033"/>
      <c r="K54" s="1033"/>
      <c r="L54" s="1034"/>
    </row>
    <row r="55" spans="1:13" ht="54" customHeight="1">
      <c r="A55" s="1303" t="s">
        <v>2081</v>
      </c>
      <c r="B55" s="1310"/>
      <c r="C55" s="1310"/>
      <c r="D55" s="1310"/>
      <c r="E55" s="1310"/>
      <c r="F55" s="1310"/>
      <c r="G55" s="1310"/>
      <c r="H55" s="1310"/>
      <c r="I55" s="1310"/>
      <c r="J55" s="1310"/>
      <c r="K55" s="1310"/>
      <c r="L55" s="1311"/>
    </row>
    <row r="56" spans="1:13" ht="13.5" customHeight="1">
      <c r="A56" s="1032" t="s">
        <v>33</v>
      </c>
      <c r="B56" s="1033"/>
      <c r="C56" s="1033"/>
      <c r="D56" s="1033"/>
      <c r="E56" s="1033"/>
      <c r="F56" s="1033"/>
      <c r="G56" s="1033"/>
      <c r="H56" s="1033"/>
      <c r="I56" s="1033"/>
      <c r="J56" s="1033"/>
      <c r="K56" s="1033"/>
      <c r="L56" s="1034"/>
    </row>
    <row r="57" spans="1:13" ht="54" customHeight="1">
      <c r="A57" s="1032" t="s">
        <v>41</v>
      </c>
      <c r="B57" s="1033"/>
      <c r="C57" s="1033"/>
      <c r="D57" s="1033"/>
      <c r="E57" s="1033"/>
      <c r="F57" s="1033"/>
      <c r="G57" s="1033"/>
      <c r="H57" s="1033"/>
      <c r="I57" s="1033"/>
      <c r="J57" s="1033"/>
      <c r="K57" s="1033"/>
      <c r="L57" s="1034"/>
    </row>
    <row r="58" spans="1:13" ht="27" customHeight="1">
      <c r="A58" s="1303" t="s">
        <v>2082</v>
      </c>
      <c r="B58" s="1033"/>
      <c r="C58" s="1033"/>
      <c r="D58" s="1033"/>
      <c r="E58" s="1033"/>
      <c r="F58" s="1033"/>
      <c r="G58" s="1033"/>
      <c r="H58" s="1033"/>
      <c r="I58" s="1033"/>
      <c r="J58" s="1033"/>
      <c r="K58" s="1033"/>
      <c r="L58" s="1034"/>
    </row>
    <row r="59" spans="1:13" ht="54" customHeight="1">
      <c r="A59" s="1303" t="s">
        <v>2085</v>
      </c>
      <c r="B59" s="1033"/>
      <c r="C59" s="1033"/>
      <c r="D59" s="1033"/>
      <c r="E59" s="1033"/>
      <c r="F59" s="1033"/>
      <c r="G59" s="1033"/>
      <c r="H59" s="1033"/>
      <c r="I59" s="1033"/>
      <c r="J59" s="1033"/>
      <c r="K59" s="1033"/>
      <c r="L59" s="1034"/>
    </row>
    <row r="60" spans="1:13" ht="40.5" customHeight="1">
      <c r="A60" s="1303" t="s">
        <v>2083</v>
      </c>
      <c r="B60" s="1033"/>
      <c r="C60" s="1033"/>
      <c r="D60" s="1033"/>
      <c r="E60" s="1033"/>
      <c r="F60" s="1033"/>
      <c r="G60" s="1033"/>
      <c r="H60" s="1033"/>
      <c r="I60" s="1033"/>
      <c r="J60" s="1033"/>
      <c r="K60" s="1033"/>
      <c r="L60" s="1034"/>
    </row>
    <row r="61" spans="1:13" ht="27" customHeight="1">
      <c r="A61" s="1303" t="s">
        <v>2084</v>
      </c>
      <c r="B61" s="1033"/>
      <c r="C61" s="1033"/>
      <c r="D61" s="1033"/>
      <c r="E61" s="1033"/>
      <c r="F61" s="1033"/>
      <c r="G61" s="1033"/>
      <c r="H61" s="1033"/>
      <c r="I61" s="1033"/>
      <c r="J61" s="1033"/>
      <c r="K61" s="1033"/>
      <c r="L61" s="1034"/>
    </row>
    <row r="62" spans="1:13" ht="40.5" customHeight="1">
      <c r="A62" s="1303" t="s">
        <v>2086</v>
      </c>
      <c r="B62" s="1033"/>
      <c r="C62" s="1033"/>
      <c r="D62" s="1033"/>
      <c r="E62" s="1033"/>
      <c r="F62" s="1033"/>
      <c r="G62" s="1033"/>
      <c r="H62" s="1033"/>
      <c r="I62" s="1033"/>
      <c r="J62" s="1033"/>
      <c r="K62" s="1033"/>
      <c r="L62" s="1034"/>
    </row>
    <row r="63" spans="1:13" ht="40.5" customHeight="1">
      <c r="A63" s="1303" t="s">
        <v>2087</v>
      </c>
      <c r="B63" s="1033"/>
      <c r="C63" s="1033"/>
      <c r="D63" s="1033"/>
      <c r="E63" s="1033"/>
      <c r="F63" s="1033"/>
      <c r="G63" s="1033"/>
      <c r="H63" s="1033"/>
      <c r="I63" s="1033"/>
      <c r="J63" s="1033"/>
      <c r="K63" s="1033"/>
      <c r="L63" s="1034"/>
    </row>
    <row r="64" spans="1:13" ht="13.5" customHeight="1">
      <c r="A64" s="1032" t="s">
        <v>34</v>
      </c>
      <c r="B64" s="1033"/>
      <c r="C64" s="1033"/>
      <c r="D64" s="1033"/>
      <c r="E64" s="1033"/>
      <c r="F64" s="1033"/>
      <c r="G64" s="1033"/>
      <c r="H64" s="1033"/>
      <c r="I64" s="1033"/>
      <c r="J64" s="1033"/>
      <c r="K64" s="1033"/>
      <c r="L64" s="1034"/>
    </row>
    <row r="65" spans="1:12" ht="54" customHeight="1" thickBot="1">
      <c r="A65" s="1323" t="s">
        <v>2088</v>
      </c>
      <c r="B65" s="1036"/>
      <c r="C65" s="1036"/>
      <c r="D65" s="1036"/>
      <c r="E65" s="1036"/>
      <c r="F65" s="1036"/>
      <c r="G65" s="1036"/>
      <c r="H65" s="1036"/>
      <c r="I65" s="1036"/>
      <c r="J65" s="1036"/>
      <c r="K65" s="1036"/>
      <c r="L65" s="1037"/>
    </row>
    <row r="66" spans="1:12" ht="13.5" customHeight="1">
      <c r="A66" s="113"/>
      <c r="B66" s="113"/>
      <c r="C66" s="113"/>
      <c r="D66" s="113"/>
      <c r="E66" s="113"/>
      <c r="F66" s="113"/>
      <c r="G66" s="113"/>
      <c r="H66" s="113"/>
      <c r="I66" s="113"/>
      <c r="J66" s="113"/>
      <c r="K66" s="113"/>
      <c r="L66" s="113"/>
    </row>
    <row r="67" spans="1:12" ht="13.5" customHeight="1" thickBot="1">
      <c r="A67" s="113" t="s">
        <v>1037</v>
      </c>
      <c r="B67" s="113"/>
      <c r="C67" s="113"/>
      <c r="D67" s="113"/>
      <c r="E67" s="113"/>
      <c r="F67" s="113"/>
      <c r="G67" s="113"/>
      <c r="H67" s="113"/>
      <c r="I67" s="113"/>
      <c r="J67" s="113"/>
      <c r="K67" s="113"/>
      <c r="L67" s="113"/>
    </row>
    <row r="68" spans="1:12" ht="27" customHeight="1" thickBot="1">
      <c r="A68" s="1107" t="s">
        <v>1038</v>
      </c>
      <c r="B68" s="1038"/>
      <c r="C68" s="235" t="s">
        <v>830</v>
      </c>
      <c r="D68" s="1159" t="s">
        <v>1025</v>
      </c>
      <c r="E68" s="1196"/>
      <c r="F68" s="235" t="s">
        <v>1039</v>
      </c>
      <c r="G68" s="1159" t="s">
        <v>1040</v>
      </c>
      <c r="H68" s="1196"/>
      <c r="I68" s="1159" t="s">
        <v>1041</v>
      </c>
      <c r="J68" s="1167"/>
      <c r="K68" s="1167"/>
      <c r="L68" s="1160"/>
    </row>
    <row r="69" spans="1:12">
      <c r="A69" s="1233"/>
      <c r="B69" s="1057"/>
      <c r="C69" s="349"/>
      <c r="D69" s="1366"/>
      <c r="E69" s="1367"/>
      <c r="F69" s="350"/>
      <c r="G69" s="1368"/>
      <c r="H69" s="1369"/>
      <c r="I69" s="1040"/>
      <c r="J69" s="1040"/>
      <c r="K69" s="1040"/>
      <c r="L69" s="1041"/>
    </row>
    <row r="70" spans="1:12">
      <c r="A70" s="1317"/>
      <c r="B70" s="1202"/>
      <c r="C70" s="353"/>
      <c r="D70" s="1228"/>
      <c r="E70" s="1318"/>
      <c r="F70" s="354"/>
      <c r="G70" s="1287"/>
      <c r="H70" s="1062"/>
      <c r="I70" s="1025"/>
      <c r="J70" s="1025"/>
      <c r="K70" s="1025"/>
      <c r="L70" s="1026"/>
    </row>
    <row r="71" spans="1:12">
      <c r="A71" s="1317"/>
      <c r="B71" s="1202"/>
      <c r="C71" s="353"/>
      <c r="D71" s="1228"/>
      <c r="E71" s="1318"/>
      <c r="F71" s="354"/>
      <c r="G71" s="1287"/>
      <c r="H71" s="1062"/>
      <c r="I71" s="1025"/>
      <c r="J71" s="1025"/>
      <c r="K71" s="1025"/>
      <c r="L71" s="1026"/>
    </row>
    <row r="72" spans="1:12">
      <c r="A72" s="1317"/>
      <c r="B72" s="1202"/>
      <c r="C72" s="353"/>
      <c r="D72" s="1228"/>
      <c r="E72" s="1318"/>
      <c r="F72" s="354"/>
      <c r="G72" s="1287"/>
      <c r="H72" s="1062"/>
      <c r="I72" s="1025"/>
      <c r="J72" s="1025"/>
      <c r="K72" s="1025"/>
      <c r="L72" s="1026"/>
    </row>
    <row r="73" spans="1:12">
      <c r="A73" s="1317"/>
      <c r="B73" s="1202"/>
      <c r="C73" s="353"/>
      <c r="D73" s="1228"/>
      <c r="E73" s="1318"/>
      <c r="F73" s="354"/>
      <c r="G73" s="1287"/>
      <c r="H73" s="1062"/>
      <c r="I73" s="1025"/>
      <c r="J73" s="1025"/>
      <c r="K73" s="1025"/>
      <c r="L73" s="1026"/>
    </row>
    <row r="74" spans="1:12">
      <c r="A74" s="1317"/>
      <c r="B74" s="1202"/>
      <c r="C74" s="353"/>
      <c r="D74" s="1228"/>
      <c r="E74" s="1318"/>
      <c r="F74" s="354"/>
      <c r="G74" s="1287"/>
      <c r="H74" s="1062"/>
      <c r="I74" s="1025"/>
      <c r="J74" s="1025"/>
      <c r="K74" s="1025"/>
      <c r="L74" s="1026"/>
    </row>
    <row r="75" spans="1:12">
      <c r="A75" s="1317"/>
      <c r="B75" s="1202"/>
      <c r="C75" s="353"/>
      <c r="D75" s="1228"/>
      <c r="E75" s="1318"/>
      <c r="F75" s="354"/>
      <c r="G75" s="1287"/>
      <c r="H75" s="1062"/>
      <c r="I75" s="1025"/>
      <c r="J75" s="1025"/>
      <c r="K75" s="1025"/>
      <c r="L75" s="1026"/>
    </row>
    <row r="76" spans="1:12">
      <c r="A76" s="1317"/>
      <c r="B76" s="1202"/>
      <c r="C76" s="353"/>
      <c r="D76" s="1228"/>
      <c r="E76" s="1318"/>
      <c r="F76" s="354"/>
      <c r="G76" s="1287"/>
      <c r="H76" s="1062"/>
      <c r="I76" s="1025"/>
      <c r="J76" s="1025"/>
      <c r="K76" s="1025"/>
      <c r="L76" s="1026"/>
    </row>
    <row r="77" spans="1:12">
      <c r="A77" s="1142"/>
      <c r="B77" s="1044"/>
      <c r="C77" s="353"/>
      <c r="D77" s="1228"/>
      <c r="E77" s="1318"/>
      <c r="F77" s="354"/>
      <c r="G77" s="1287"/>
      <c r="H77" s="1062"/>
      <c r="I77" s="1025"/>
      <c r="J77" s="1025"/>
      <c r="K77" s="1025"/>
      <c r="L77" s="1026"/>
    </row>
    <row r="78" spans="1:12" ht="13" thickBot="1">
      <c r="A78" s="1147"/>
      <c r="B78" s="1049"/>
      <c r="C78" s="357"/>
      <c r="D78" s="1222"/>
      <c r="E78" s="1319"/>
      <c r="F78" s="358"/>
      <c r="G78" s="1320"/>
      <c r="H78" s="1321"/>
      <c r="I78" s="1027"/>
      <c r="J78" s="1027"/>
      <c r="K78" s="1027"/>
      <c r="L78" s="1028"/>
    </row>
    <row r="79" spans="1:12">
      <c r="A79" s="270"/>
      <c r="B79" s="270"/>
      <c r="C79" s="270"/>
      <c r="D79" s="270"/>
      <c r="E79" s="270"/>
      <c r="F79" s="270"/>
      <c r="G79" s="270"/>
      <c r="H79" s="270"/>
      <c r="I79" s="270"/>
      <c r="J79" s="270"/>
      <c r="K79" s="270"/>
      <c r="L79" s="270"/>
    </row>
    <row r="80" spans="1:12">
      <c r="A80" s="270"/>
      <c r="B80" s="270"/>
      <c r="C80" s="270"/>
      <c r="D80" s="270"/>
      <c r="E80" s="270"/>
      <c r="F80" s="270"/>
      <c r="G80" s="270"/>
      <c r="H80" s="270"/>
      <c r="I80" s="270"/>
      <c r="J80" s="270"/>
      <c r="K80" s="270"/>
      <c r="L80" s="270"/>
    </row>
  </sheetData>
  <sheetProtection sheet="1" objects="1" scenarios="1" formatRows="0"/>
  <mergeCells count="119">
    <mergeCell ref="I73:L73"/>
    <mergeCell ref="I74:L74"/>
    <mergeCell ref="I75:L75"/>
    <mergeCell ref="I76:L76"/>
    <mergeCell ref="A78:B78"/>
    <mergeCell ref="D78:E78"/>
    <mergeCell ref="G78:H78"/>
    <mergeCell ref="G77:H77"/>
    <mergeCell ref="G76:H76"/>
    <mergeCell ref="A74:B74"/>
    <mergeCell ref="D74:E74"/>
    <mergeCell ref="G74:H74"/>
    <mergeCell ref="A75:B75"/>
    <mergeCell ref="D75:E75"/>
    <mergeCell ref="A77:B77"/>
    <mergeCell ref="D77:E77"/>
    <mergeCell ref="I77:L77"/>
    <mergeCell ref="I78:L78"/>
    <mergeCell ref="A73:B73"/>
    <mergeCell ref="D73:E73"/>
    <mergeCell ref="G73:H73"/>
    <mergeCell ref="G75:H75"/>
    <mergeCell ref="A76:B76"/>
    <mergeCell ref="D76:E76"/>
    <mergeCell ref="A62:L62"/>
    <mergeCell ref="A63:L63"/>
    <mergeCell ref="A64:L64"/>
    <mergeCell ref="A65:L65"/>
    <mergeCell ref="I68:L68"/>
    <mergeCell ref="I69:L69"/>
    <mergeCell ref="I70:L70"/>
    <mergeCell ref="I71:L71"/>
    <mergeCell ref="I72:L72"/>
    <mergeCell ref="A70:B70"/>
    <mergeCell ref="D70:E70"/>
    <mergeCell ref="G70:H70"/>
    <mergeCell ref="A72:B72"/>
    <mergeCell ref="D72:E72"/>
    <mergeCell ref="G72:H72"/>
    <mergeCell ref="A71:B71"/>
    <mergeCell ref="D71:E71"/>
    <mergeCell ref="G71:H71"/>
    <mergeCell ref="A41:B41"/>
    <mergeCell ref="A42:B42"/>
    <mergeCell ref="A50:B50"/>
    <mergeCell ref="A68:B68"/>
    <mergeCell ref="D68:E68"/>
    <mergeCell ref="G68:H68"/>
    <mergeCell ref="A69:B69"/>
    <mergeCell ref="D69:E69"/>
    <mergeCell ref="G69:H69"/>
    <mergeCell ref="H50:L50"/>
    <mergeCell ref="C41:G41"/>
    <mergeCell ref="C42:G42"/>
    <mergeCell ref="C43:G43"/>
    <mergeCell ref="C44:G44"/>
    <mergeCell ref="C45:G45"/>
    <mergeCell ref="C46:G46"/>
    <mergeCell ref="C47:G47"/>
    <mergeCell ref="C48:G48"/>
    <mergeCell ref="C49:G49"/>
    <mergeCell ref="C50:G50"/>
    <mergeCell ref="H41:L41"/>
    <mergeCell ref="H42:L42"/>
    <mergeCell ref="H43:L43"/>
    <mergeCell ref="H44:L44"/>
    <mergeCell ref="P8:P10"/>
    <mergeCell ref="N9:N10"/>
    <mergeCell ref="M8:M10"/>
    <mergeCell ref="A13:A17"/>
    <mergeCell ref="A18:A22"/>
    <mergeCell ref="A23:A27"/>
    <mergeCell ref="L8:L10"/>
    <mergeCell ref="D8:K8"/>
    <mergeCell ref="K9:K10"/>
    <mergeCell ref="C11:L11"/>
    <mergeCell ref="J39:L39"/>
    <mergeCell ref="F36:H36"/>
    <mergeCell ref="F37:H37"/>
    <mergeCell ref="F38:H38"/>
    <mergeCell ref="F39:H39"/>
    <mergeCell ref="A8:A11"/>
    <mergeCell ref="B8:B11"/>
    <mergeCell ref="C8:C10"/>
    <mergeCell ref="O9:O10"/>
    <mergeCell ref="D9:D10"/>
    <mergeCell ref="E9:E10"/>
    <mergeCell ref="F9:F10"/>
    <mergeCell ref="G9:G10"/>
    <mergeCell ref="A38:E38"/>
    <mergeCell ref="A36:E36"/>
    <mergeCell ref="A37:E37"/>
    <mergeCell ref="A33:E33"/>
    <mergeCell ref="A34:E34"/>
    <mergeCell ref="A35:E35"/>
    <mergeCell ref="A39:E39"/>
    <mergeCell ref="A4:L4"/>
    <mergeCell ref="A5:L5"/>
    <mergeCell ref="A32:L32"/>
    <mergeCell ref="F33:L33"/>
    <mergeCell ref="F34:L34"/>
    <mergeCell ref="F35:L35"/>
    <mergeCell ref="I36:L36"/>
    <mergeCell ref="I37:L37"/>
    <mergeCell ref="I38:L38"/>
    <mergeCell ref="A57:L57"/>
    <mergeCell ref="A58:L58"/>
    <mergeCell ref="A59:L59"/>
    <mergeCell ref="A60:L60"/>
    <mergeCell ref="A61:L61"/>
    <mergeCell ref="H45:L45"/>
    <mergeCell ref="H46:L46"/>
    <mergeCell ref="H47:L47"/>
    <mergeCell ref="H48:L48"/>
    <mergeCell ref="H49:L49"/>
    <mergeCell ref="A53:L53"/>
    <mergeCell ref="A54:L54"/>
    <mergeCell ref="A55:L55"/>
    <mergeCell ref="A56:L56"/>
  </mergeCells>
  <phoneticPr fontId="56" type="noConversion"/>
  <dataValidations count="3">
    <dataValidation type="list" allowBlank="1" showInputMessage="1" showErrorMessage="1" sqref="G69:G78">
      <formula1>TypeOfInventory</formula1>
    </dataValidation>
    <dataValidation operator="greaterThanOrEqual" allowBlank="1" showInputMessage="1" showErrorMessage="1" sqref="H13:H27 C13:D27 K13:K27 F13:F27"/>
    <dataValidation type="list" allowBlank="1" showInputMessage="1" showErrorMessage="1" sqref="C69:C78">
      <formula1>QualityHML</formula1>
    </dataValidation>
  </dataValidations>
  <hyperlinks>
    <hyperlink ref="A1" location="Select_your_country" display="Select_your_country"/>
    <hyperlink ref="A13:A17" location="Forest" display="Forest "/>
    <hyperlink ref="A18:A22" location="Other_wooded_land" display="Other wooded land"/>
    <hyperlink ref="A23:A27" location="Total_forest_and_other_wooded_land" display="Total forest and other wooded land  "/>
    <hyperlink ref="A5:K5" location="'SoEF Definitions'!A182:P185" display="Related SoEF definitions: Forest, Other wooded land,  Forest land degradation"/>
    <hyperlink ref="A5:L5" location="Indicator_2.5" display="Related SoEF definitions: Forest, Other wooded land,  Degraded forest land"/>
    <hyperlink ref="C8:C10" location="Degraded_forest_land" display="Total area of degraded land1"/>
  </hyperlink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80904" r:id="rId3" name="Check Box 8">
              <controlPr defaultSize="0" autoFill="0" autoLine="0" autoPict="0">
                <anchor moveWithCells="1" sizeWithCells="1">
                  <from>
                    <xdr:col>5</xdr:col>
                    <xdr:colOff>0</xdr:colOff>
                    <xdr:row>35</xdr:row>
                    <xdr:rowOff>12700</xdr:rowOff>
                  </from>
                  <to>
                    <xdr:col>6</xdr:col>
                    <xdr:colOff>0</xdr:colOff>
                    <xdr:row>36</xdr:row>
                    <xdr:rowOff>12700</xdr:rowOff>
                  </to>
                </anchor>
              </controlPr>
            </control>
          </mc:Choice>
          <mc:Fallback/>
        </mc:AlternateContent>
        <mc:AlternateContent xmlns:mc="http://schemas.openxmlformats.org/markup-compatibility/2006">
          <mc:Choice Requires="x14">
            <control shapeId="80905" r:id="rId4" name="Check Box 9">
              <controlPr defaultSize="0" autoFill="0" autoLine="0" autoPict="0">
                <anchor moveWithCells="1" sizeWithCells="1">
                  <from>
                    <xdr:col>7</xdr:col>
                    <xdr:colOff>0</xdr:colOff>
                    <xdr:row>35</xdr:row>
                    <xdr:rowOff>12700</xdr:rowOff>
                  </from>
                  <to>
                    <xdr:col>8</xdr:col>
                    <xdr:colOff>0</xdr:colOff>
                    <xdr:row>36</xdr:row>
                    <xdr:rowOff>12700</xdr:rowOff>
                  </to>
                </anchor>
              </controlPr>
            </control>
          </mc:Choice>
          <mc:Fallback/>
        </mc:AlternateContent>
        <mc:AlternateContent xmlns:mc="http://schemas.openxmlformats.org/markup-compatibility/2006">
          <mc:Choice Requires="x14">
            <control shapeId="80907" r:id="rId5" name="Check Box 11">
              <controlPr defaultSize="0" autoFill="0" autoLine="0" autoPict="0">
                <anchor moveWithCells="1" sizeWithCells="1">
                  <from>
                    <xdr:col>5</xdr:col>
                    <xdr:colOff>0</xdr:colOff>
                    <xdr:row>36</xdr:row>
                    <xdr:rowOff>12700</xdr:rowOff>
                  </from>
                  <to>
                    <xdr:col>6</xdr:col>
                    <xdr:colOff>0</xdr:colOff>
                    <xdr:row>37</xdr:row>
                    <xdr:rowOff>12700</xdr:rowOff>
                  </to>
                </anchor>
              </controlPr>
            </control>
          </mc:Choice>
          <mc:Fallback/>
        </mc:AlternateContent>
        <mc:AlternateContent xmlns:mc="http://schemas.openxmlformats.org/markup-compatibility/2006">
          <mc:Choice Requires="x14">
            <control shapeId="80908" r:id="rId6" name="Check Box 12">
              <controlPr defaultSize="0" autoFill="0" autoLine="0" autoPict="0">
                <anchor moveWithCells="1" sizeWithCells="1">
                  <from>
                    <xdr:col>7</xdr:col>
                    <xdr:colOff>0</xdr:colOff>
                    <xdr:row>36</xdr:row>
                    <xdr:rowOff>12700</xdr:rowOff>
                  </from>
                  <to>
                    <xdr:col>8</xdr:col>
                    <xdr:colOff>0</xdr:colOff>
                    <xdr:row>37</xdr:row>
                    <xdr:rowOff>12700</xdr:rowOff>
                  </to>
                </anchor>
              </controlPr>
            </control>
          </mc:Choice>
          <mc:Fallback/>
        </mc:AlternateContent>
        <mc:AlternateContent xmlns:mc="http://schemas.openxmlformats.org/markup-compatibility/2006">
          <mc:Choice Requires="x14">
            <control shapeId="80911" r:id="rId7" name="Check Box 15">
              <controlPr defaultSize="0" autoFill="0" autoLine="0" autoPict="0">
                <anchor moveWithCells="1" sizeWithCells="1">
                  <from>
                    <xdr:col>7</xdr:col>
                    <xdr:colOff>0</xdr:colOff>
                    <xdr:row>37</xdr:row>
                    <xdr:rowOff>12700</xdr:rowOff>
                  </from>
                  <to>
                    <xdr:col>8</xdr:col>
                    <xdr:colOff>0</xdr:colOff>
                    <xdr:row>38</xdr:row>
                    <xdr:rowOff>12700</xdr:rowOff>
                  </to>
                </anchor>
              </controlPr>
            </control>
          </mc:Choice>
          <mc:Fallback/>
        </mc:AlternateContent>
        <mc:AlternateContent xmlns:mc="http://schemas.openxmlformats.org/markup-compatibility/2006">
          <mc:Choice Requires="x14">
            <control shapeId="80916" r:id="rId8" name="Check Box 20">
              <controlPr defaultSize="0" autoFill="0" autoLine="0" autoPict="0">
                <anchor moveWithCells="1" sizeWithCells="1">
                  <from>
                    <xdr:col>5</xdr:col>
                    <xdr:colOff>0</xdr:colOff>
                    <xdr:row>38</xdr:row>
                    <xdr:rowOff>12700</xdr:rowOff>
                  </from>
                  <to>
                    <xdr:col>6</xdr:col>
                    <xdr:colOff>0</xdr:colOff>
                    <xdr:row>39</xdr:row>
                    <xdr:rowOff>12700</xdr:rowOff>
                  </to>
                </anchor>
              </controlPr>
            </control>
          </mc:Choice>
          <mc:Fallback/>
        </mc:AlternateContent>
        <mc:AlternateContent xmlns:mc="http://schemas.openxmlformats.org/markup-compatibility/2006">
          <mc:Choice Requires="x14">
            <control shapeId="80917" r:id="rId9" name="Check Box 21">
              <controlPr defaultSize="0" autoFill="0" autoLine="0" autoPict="0">
                <anchor moveWithCells="1" sizeWithCells="1">
                  <from>
                    <xdr:col>7</xdr:col>
                    <xdr:colOff>0</xdr:colOff>
                    <xdr:row>38</xdr:row>
                    <xdr:rowOff>12700</xdr:rowOff>
                  </from>
                  <to>
                    <xdr:col>8</xdr:col>
                    <xdr:colOff>0</xdr:colOff>
                    <xdr:row>39</xdr:row>
                    <xdr:rowOff>12700</xdr:rowOff>
                  </to>
                </anchor>
              </controlPr>
            </control>
          </mc:Choice>
          <mc:Fallback/>
        </mc:AlternateContent>
        <mc:AlternateContent xmlns:mc="http://schemas.openxmlformats.org/markup-compatibility/2006">
          <mc:Choice Requires="x14">
            <control shapeId="80921" r:id="rId10" name="Check Box 25">
              <controlPr defaultSize="0" autoFill="0" autoLine="0" autoPict="0">
                <anchor moveWithCells="1" sizeWithCells="1">
                  <from>
                    <xdr:col>5</xdr:col>
                    <xdr:colOff>0</xdr:colOff>
                    <xdr:row>36</xdr:row>
                    <xdr:rowOff>1143000</xdr:rowOff>
                  </from>
                  <to>
                    <xdr:col>6</xdr:col>
                    <xdr:colOff>0</xdr:colOff>
                    <xdr:row>38</xdr:row>
                    <xdr:rowOff>0</xdr:rowOff>
                  </to>
                </anchor>
              </controlPr>
            </control>
          </mc:Choice>
          <mc:Fallback/>
        </mc:AlternateContent>
        <mc:AlternateContent xmlns:mc="http://schemas.openxmlformats.org/markup-compatibility/2006">
          <mc:Choice Requires="x14">
            <control shapeId="80923" r:id="rId11" name="Check Box 27">
              <controlPr defaultSize="0" autoFill="0" autoLine="0" autoPict="0">
                <anchor moveWithCells="1" sizeWithCells="1">
                  <from>
                    <xdr:col>6</xdr:col>
                    <xdr:colOff>0</xdr:colOff>
                    <xdr:row>35</xdr:row>
                    <xdr:rowOff>12700</xdr:rowOff>
                  </from>
                  <to>
                    <xdr:col>7</xdr:col>
                    <xdr:colOff>0</xdr:colOff>
                    <xdr:row>36</xdr:row>
                    <xdr:rowOff>12700</xdr:rowOff>
                  </to>
                </anchor>
              </controlPr>
            </control>
          </mc:Choice>
          <mc:Fallback/>
        </mc:AlternateContent>
        <mc:AlternateContent xmlns:mc="http://schemas.openxmlformats.org/markup-compatibility/2006">
          <mc:Choice Requires="x14">
            <control shapeId="80925" r:id="rId12" name="Check Box 29">
              <controlPr defaultSize="0" autoFill="0" autoLine="0" autoPict="0">
                <anchor moveWithCells="1" sizeWithCells="1">
                  <from>
                    <xdr:col>6</xdr:col>
                    <xdr:colOff>0</xdr:colOff>
                    <xdr:row>36</xdr:row>
                    <xdr:rowOff>12700</xdr:rowOff>
                  </from>
                  <to>
                    <xdr:col>7</xdr:col>
                    <xdr:colOff>0</xdr:colOff>
                    <xdr:row>37</xdr:row>
                    <xdr:rowOff>12700</xdr:rowOff>
                  </to>
                </anchor>
              </controlPr>
            </control>
          </mc:Choice>
          <mc:Fallback/>
        </mc:AlternateContent>
        <mc:AlternateContent xmlns:mc="http://schemas.openxmlformats.org/markup-compatibility/2006">
          <mc:Choice Requires="x14">
            <control shapeId="80926" r:id="rId13" name="Check Box 30">
              <controlPr defaultSize="0" autoFill="0" autoLine="0" autoPict="0">
                <anchor moveWithCells="1" sizeWithCells="1">
                  <from>
                    <xdr:col>6</xdr:col>
                    <xdr:colOff>0</xdr:colOff>
                    <xdr:row>37</xdr:row>
                    <xdr:rowOff>12700</xdr:rowOff>
                  </from>
                  <to>
                    <xdr:col>7</xdr:col>
                    <xdr:colOff>0</xdr:colOff>
                    <xdr:row>38</xdr:row>
                    <xdr:rowOff>12700</xdr:rowOff>
                  </to>
                </anchor>
              </controlPr>
            </control>
          </mc:Choice>
          <mc:Fallback/>
        </mc:AlternateContent>
        <mc:AlternateContent xmlns:mc="http://schemas.openxmlformats.org/markup-compatibility/2006">
          <mc:Choice Requires="x14">
            <control shapeId="80927" r:id="rId14" name="Check Box 31">
              <controlPr defaultSize="0" autoFill="0" autoLine="0" autoPict="0">
                <anchor moveWithCells="1" sizeWithCells="1">
                  <from>
                    <xdr:col>6</xdr:col>
                    <xdr:colOff>0</xdr:colOff>
                    <xdr:row>38</xdr:row>
                    <xdr:rowOff>12700</xdr:rowOff>
                  </from>
                  <to>
                    <xdr:col>7</xdr:col>
                    <xdr:colOff>0</xdr:colOff>
                    <xdr:row>39</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G90"/>
  <sheetViews>
    <sheetView showGridLines="0" workbookViewId="0"/>
  </sheetViews>
  <sheetFormatPr baseColWidth="10" defaultColWidth="8.83203125" defaultRowHeight="12" x14ac:dyDescent="0"/>
  <cols>
    <col min="1" max="1" width="31.1640625" style="270" customWidth="1"/>
    <col min="2" max="6" width="12.83203125" style="270" customWidth="1"/>
    <col min="7" max="7" width="15.1640625" style="270" customWidth="1"/>
    <col min="8" max="16384" width="8.83203125" style="270"/>
  </cols>
  <sheetData>
    <row r="1" spans="1:7" ht="13.5" customHeight="1">
      <c r="A1" s="311" t="str">
        <f xml:space="preserve"> IF(ISBLANK(General!$B$13), "", General!$B$13)</f>
        <v>Select your country…</v>
      </c>
    </row>
    <row r="2" spans="1:7" ht="13.5" customHeight="1">
      <c r="A2" s="295" t="s">
        <v>914</v>
      </c>
    </row>
    <row r="3" spans="1:7" ht="13.5" customHeight="1" thickBot="1"/>
    <row r="4" spans="1:7" ht="13.5" customHeight="1">
      <c r="A4" s="1372" t="s">
        <v>1471</v>
      </c>
      <c r="B4" s="1373"/>
      <c r="C4" s="1373"/>
      <c r="D4" s="1373"/>
      <c r="E4" s="1373"/>
      <c r="F4" s="1373"/>
      <c r="G4" s="1374"/>
    </row>
    <row r="5" spans="1:7" ht="27" customHeight="1" thickBot="1">
      <c r="A5" s="1118" t="s">
        <v>1472</v>
      </c>
      <c r="B5" s="1119"/>
      <c r="C5" s="1119"/>
      <c r="D5" s="1119"/>
      <c r="E5" s="1119"/>
      <c r="F5" s="1119"/>
      <c r="G5" s="1120"/>
    </row>
    <row r="6" spans="1:7" ht="13.5" customHeight="1"/>
    <row r="7" spans="1:7" s="113" customFormat="1" ht="13.5" customHeight="1" thickBot="1">
      <c r="A7" s="113" t="s">
        <v>915</v>
      </c>
    </row>
    <row r="8" spans="1:7" s="113" customFormat="1" ht="13.5" customHeight="1">
      <c r="A8" s="1084" t="s">
        <v>1025</v>
      </c>
      <c r="B8" s="1124" t="s">
        <v>1026</v>
      </c>
      <c r="C8" s="1130" t="s">
        <v>916</v>
      </c>
      <c r="D8" s="1130" t="s">
        <v>732</v>
      </c>
      <c r="E8" s="1130" t="s">
        <v>733</v>
      </c>
      <c r="F8" s="1130" t="s">
        <v>917</v>
      </c>
      <c r="G8" s="1131"/>
    </row>
    <row r="9" spans="1:7" s="113" customFormat="1" ht="27" customHeight="1">
      <c r="A9" s="1190"/>
      <c r="B9" s="1188"/>
      <c r="C9" s="1314"/>
      <c r="D9" s="1314"/>
      <c r="E9" s="1314"/>
      <c r="F9" s="267" t="s">
        <v>1050</v>
      </c>
      <c r="G9" s="245" t="s">
        <v>1312</v>
      </c>
    </row>
    <row r="10" spans="1:7" s="113" customFormat="1" ht="13.5" customHeight="1" thickBot="1">
      <c r="A10" s="1085"/>
      <c r="B10" s="1047"/>
      <c r="C10" s="1244" t="s">
        <v>1049</v>
      </c>
      <c r="D10" s="1245"/>
      <c r="E10" s="1245"/>
      <c r="F10" s="1245"/>
      <c r="G10" s="1246"/>
    </row>
    <row r="11" spans="1:7" s="113" customFormat="1" ht="13.5" hidden="1" customHeight="1" thickBot="1">
      <c r="A11" s="261"/>
      <c r="B11" s="119"/>
      <c r="C11" s="119" t="s">
        <v>1434</v>
      </c>
      <c r="D11" s="119" t="s">
        <v>1434</v>
      </c>
      <c r="E11" s="119" t="s">
        <v>1434</v>
      </c>
      <c r="F11" s="119" t="s">
        <v>1434</v>
      </c>
      <c r="G11" s="100" t="s">
        <v>1434</v>
      </c>
    </row>
    <row r="12" spans="1:7" s="113" customFormat="1" ht="13.5" customHeight="1">
      <c r="A12" s="1383" t="s">
        <v>1028</v>
      </c>
      <c r="B12" s="615">
        <v>2015</v>
      </c>
      <c r="C12" s="419"/>
      <c r="D12" s="419"/>
      <c r="E12" s="419"/>
      <c r="F12" s="419"/>
      <c r="G12" s="420"/>
    </row>
    <row r="13" spans="1:7" s="113" customFormat="1" ht="13.5" customHeight="1">
      <c r="A13" s="1180"/>
      <c r="B13" s="116">
        <v>2010</v>
      </c>
      <c r="C13" s="220"/>
      <c r="D13" s="220"/>
      <c r="E13" s="220"/>
      <c r="F13" s="220"/>
      <c r="G13" s="319"/>
    </row>
    <row r="14" spans="1:7" s="113" customFormat="1" ht="13.5" customHeight="1">
      <c r="A14" s="1180"/>
      <c r="B14" s="116">
        <v>2005</v>
      </c>
      <c r="C14" s="220"/>
      <c r="D14" s="220"/>
      <c r="E14" s="220"/>
      <c r="F14" s="220"/>
      <c r="G14" s="319"/>
    </row>
    <row r="15" spans="1:7" s="113" customFormat="1" ht="13.5" customHeight="1">
      <c r="A15" s="1180"/>
      <c r="B15" s="116">
        <v>2000</v>
      </c>
      <c r="C15" s="220"/>
      <c r="D15" s="220"/>
      <c r="E15" s="220"/>
      <c r="F15" s="220"/>
      <c r="G15" s="319"/>
    </row>
    <row r="16" spans="1:7" s="113" customFormat="1" ht="13.5" customHeight="1">
      <c r="A16" s="1180"/>
      <c r="B16" s="116">
        <v>1990</v>
      </c>
      <c r="C16" s="220"/>
      <c r="D16" s="220"/>
      <c r="E16" s="220"/>
      <c r="F16" s="220"/>
      <c r="G16" s="319"/>
    </row>
    <row r="17" spans="1:7" s="113" customFormat="1" ht="13.5" customHeight="1">
      <c r="A17" s="1180" t="s">
        <v>1101</v>
      </c>
      <c r="B17" s="116">
        <v>2015</v>
      </c>
      <c r="C17" s="220"/>
      <c r="D17" s="220"/>
      <c r="E17" s="220"/>
      <c r="F17" s="220"/>
      <c r="G17" s="319"/>
    </row>
    <row r="18" spans="1:7" s="113" customFormat="1" ht="13.5" customHeight="1">
      <c r="A18" s="1180"/>
      <c r="B18" s="116">
        <v>2010</v>
      </c>
      <c r="C18" s="220" t="e">
        <f ca="1">'Pre-filling'!WH70</f>
        <v>#NAME?</v>
      </c>
      <c r="D18" s="220" t="e">
        <f ca="1">'Pre-filling'!WI70</f>
        <v>#NAME?</v>
      </c>
      <c r="E18" s="220" t="e">
        <f ca="1">'Pre-filling'!WJ70</f>
        <v>#NAME?</v>
      </c>
      <c r="F18" s="220" t="e">
        <f ca="1">'Pre-filling'!WK70</f>
        <v>#NAME?</v>
      </c>
      <c r="G18" s="319" t="e">
        <f ca="1">'Pre-filling'!WL70</f>
        <v>#NAME?</v>
      </c>
    </row>
    <row r="19" spans="1:7" s="113" customFormat="1" ht="13.5" customHeight="1">
      <c r="A19" s="1180"/>
      <c r="B19" s="116">
        <v>2005</v>
      </c>
      <c r="C19" s="220" t="e">
        <f ca="1">'Pre-filling'!WH71</f>
        <v>#NAME?</v>
      </c>
      <c r="D19" s="220" t="e">
        <f ca="1">'Pre-filling'!WI71</f>
        <v>#NAME?</v>
      </c>
      <c r="E19" s="220" t="e">
        <f ca="1">'Pre-filling'!WJ71</f>
        <v>#NAME?</v>
      </c>
      <c r="F19" s="220" t="e">
        <f ca="1">'Pre-filling'!WK71</f>
        <v>#NAME?</v>
      </c>
      <c r="G19" s="319" t="e">
        <f ca="1">'Pre-filling'!WL71</f>
        <v>#NAME?</v>
      </c>
    </row>
    <row r="20" spans="1:7" s="113" customFormat="1" ht="13.5" customHeight="1">
      <c r="A20" s="1180"/>
      <c r="B20" s="116">
        <v>2000</v>
      </c>
      <c r="C20" s="220" t="e">
        <f ca="1">'Pre-filling'!WH72</f>
        <v>#NAME?</v>
      </c>
      <c r="D20" s="220" t="e">
        <f ca="1">'Pre-filling'!WI72</f>
        <v>#NAME?</v>
      </c>
      <c r="E20" s="220" t="e">
        <f ca="1">'Pre-filling'!WJ72</f>
        <v>#NAME?</v>
      </c>
      <c r="F20" s="220" t="e">
        <f ca="1">'Pre-filling'!WK72</f>
        <v>#NAME?</v>
      </c>
      <c r="G20" s="319" t="e">
        <f ca="1">'Pre-filling'!WL72</f>
        <v>#NAME?</v>
      </c>
    </row>
    <row r="21" spans="1:7" s="113" customFormat="1" ht="13.5" customHeight="1" thickBot="1">
      <c r="A21" s="1118"/>
      <c r="B21" s="616">
        <v>1990</v>
      </c>
      <c r="C21" s="217" t="e">
        <f ca="1">'Pre-filling'!WH73</f>
        <v>#NAME?</v>
      </c>
      <c r="D21" s="217" t="e">
        <f ca="1">'Pre-filling'!WI73</f>
        <v>#NAME?</v>
      </c>
      <c r="E21" s="217" t="e">
        <f ca="1">'Pre-filling'!WJ73</f>
        <v>#NAME?</v>
      </c>
      <c r="F21" s="217" t="e">
        <f ca="1">'Pre-filling'!WK73</f>
        <v>#NAME?</v>
      </c>
      <c r="G21" s="322" t="e">
        <f ca="1">'Pre-filling'!WL73</f>
        <v>#NAME?</v>
      </c>
    </row>
    <row r="22" spans="1:7" s="113" customFormat="1" ht="13.5" customHeight="1">
      <c r="A22" s="377"/>
      <c r="B22" s="10"/>
      <c r="C22" s="421"/>
      <c r="D22" s="421"/>
      <c r="E22" s="421"/>
      <c r="F22" s="421"/>
      <c r="G22" s="421"/>
    </row>
    <row r="23" spans="1:7" s="113" customFormat="1" ht="13.5" customHeight="1" thickBot="1">
      <c r="A23" s="113" t="s">
        <v>1307</v>
      </c>
    </row>
    <row r="24" spans="1:7" s="113" customFormat="1" ht="27" customHeight="1" thickBot="1">
      <c r="A24" s="1110" t="s">
        <v>1513</v>
      </c>
      <c r="B24" s="1111"/>
      <c r="C24" s="1111"/>
      <c r="D24" s="1111"/>
      <c r="E24" s="1111"/>
      <c r="F24" s="1111"/>
      <c r="G24" s="1112"/>
    </row>
    <row r="25" spans="1:7" s="113" customFormat="1" ht="27" customHeight="1" thickBot="1">
      <c r="A25" s="126" t="s">
        <v>1514</v>
      </c>
      <c r="B25" s="1171"/>
      <c r="C25" s="1172"/>
      <c r="D25" s="1172"/>
      <c r="E25" s="1172"/>
      <c r="F25" s="1172"/>
      <c r="G25" s="1173"/>
    </row>
    <row r="26" spans="1:7" s="113" customFormat="1" ht="13.5" customHeight="1" thickBot="1"/>
    <row r="27" spans="1:7" s="113" customFormat="1" ht="27" customHeight="1" thickBot="1">
      <c r="A27" s="242" t="s">
        <v>1025</v>
      </c>
      <c r="B27" s="1038" t="s">
        <v>1033</v>
      </c>
      <c r="C27" s="1038"/>
      <c r="D27" s="1038"/>
      <c r="E27" s="1038" t="s">
        <v>1034</v>
      </c>
      <c r="F27" s="1038"/>
      <c r="G27" s="1039"/>
    </row>
    <row r="28" spans="1:7" s="113" customFormat="1" ht="13.5" customHeight="1">
      <c r="A28" s="375" t="s">
        <v>1005</v>
      </c>
      <c r="B28" s="1234"/>
      <c r="C28" s="1234"/>
      <c r="D28" s="1234"/>
      <c r="E28" s="1234"/>
      <c r="F28" s="1234"/>
      <c r="G28" s="1235"/>
    </row>
    <row r="29" spans="1:7" s="113" customFormat="1" ht="13.5" customHeight="1">
      <c r="A29" s="249" t="s">
        <v>1006</v>
      </c>
      <c r="B29" s="1063"/>
      <c r="C29" s="1063"/>
      <c r="D29" s="1063"/>
      <c r="E29" s="1063"/>
      <c r="F29" s="1063"/>
      <c r="G29" s="1197"/>
    </row>
    <row r="30" spans="1:7" s="113" customFormat="1" ht="13.5" customHeight="1">
      <c r="A30" s="249" t="s">
        <v>1007</v>
      </c>
      <c r="B30" s="1063"/>
      <c r="C30" s="1063"/>
      <c r="D30" s="1063"/>
      <c r="E30" s="1063"/>
      <c r="F30" s="1063"/>
      <c r="G30" s="1197"/>
    </row>
    <row r="31" spans="1:7" s="113" customFormat="1" ht="13.5" customHeight="1">
      <c r="A31" s="249" t="s">
        <v>1008</v>
      </c>
      <c r="B31" s="1063"/>
      <c r="C31" s="1063"/>
      <c r="D31" s="1063"/>
      <c r="E31" s="1063"/>
      <c r="F31" s="1063"/>
      <c r="G31" s="1197"/>
    </row>
    <row r="32" spans="1:7" s="113" customFormat="1" ht="13.5" customHeight="1" thickBot="1">
      <c r="A32" s="251" t="s">
        <v>1009</v>
      </c>
      <c r="B32" s="1320"/>
      <c r="C32" s="1379"/>
      <c r="D32" s="1321"/>
      <c r="E32" s="1211"/>
      <c r="F32" s="1211"/>
      <c r="G32" s="1212"/>
    </row>
    <row r="33" spans="1:7" s="113" customFormat="1" ht="13.5" customHeight="1"/>
    <row r="34" spans="1:7" s="365" customFormat="1" ht="13.5" customHeight="1" thickBot="1">
      <c r="A34" s="113" t="s">
        <v>1036</v>
      </c>
      <c r="B34" s="113"/>
      <c r="C34" s="113"/>
      <c r="D34" s="113"/>
      <c r="E34" s="113"/>
      <c r="F34" s="113"/>
      <c r="G34" s="113"/>
    </row>
    <row r="35" spans="1:7" s="365" customFormat="1" ht="13.5" customHeight="1">
      <c r="A35" s="1380" t="s">
        <v>49</v>
      </c>
      <c r="B35" s="1307"/>
      <c r="C35" s="1307"/>
      <c r="D35" s="1307"/>
      <c r="E35" s="1307"/>
      <c r="F35" s="1307"/>
      <c r="G35" s="1308"/>
    </row>
    <row r="36" spans="1:7" s="365" customFormat="1" ht="63.75" customHeight="1">
      <c r="A36" s="1029" t="s">
        <v>2053</v>
      </c>
      <c r="B36" s="1381"/>
      <c r="C36" s="1381"/>
      <c r="D36" s="1381"/>
      <c r="E36" s="1381"/>
      <c r="F36" s="1381"/>
      <c r="G36" s="1382"/>
    </row>
    <row r="37" spans="1:7" s="365" customFormat="1" ht="27" customHeight="1">
      <c r="A37" s="1303" t="s">
        <v>1803</v>
      </c>
      <c r="B37" s="1375"/>
      <c r="C37" s="1375"/>
      <c r="D37" s="1375"/>
      <c r="E37" s="1375"/>
      <c r="F37" s="1375"/>
      <c r="G37" s="1376"/>
    </row>
    <row r="38" spans="1:7" s="365" customFormat="1" ht="13.5" customHeight="1">
      <c r="A38" s="1032" t="s">
        <v>1515</v>
      </c>
      <c r="B38" s="1377"/>
      <c r="C38" s="1377"/>
      <c r="D38" s="1377"/>
      <c r="E38" s="1377"/>
      <c r="F38" s="1377"/>
      <c r="G38" s="1378"/>
    </row>
    <row r="39" spans="1:7" s="365" customFormat="1" ht="13.5" customHeight="1">
      <c r="A39" s="1032" t="s">
        <v>1516</v>
      </c>
      <c r="B39" s="1377"/>
      <c r="C39" s="1377"/>
      <c r="D39" s="1377"/>
      <c r="E39" s="1377"/>
      <c r="F39" s="1377"/>
      <c r="G39" s="1378"/>
    </row>
    <row r="40" spans="1:7" s="365" customFormat="1" ht="42.75" customHeight="1" thickBot="1">
      <c r="A40" s="1035" t="s">
        <v>842</v>
      </c>
      <c r="B40" s="1324"/>
      <c r="C40" s="1324"/>
      <c r="D40" s="1324"/>
      <c r="E40" s="1324"/>
      <c r="F40" s="1324"/>
      <c r="G40" s="1325"/>
    </row>
    <row r="41" spans="1:7" s="113" customFormat="1" ht="13.5" customHeight="1"/>
    <row r="42" spans="1:7" s="113" customFormat="1" ht="13.5" customHeight="1" thickBot="1">
      <c r="A42" s="113" t="s">
        <v>1313</v>
      </c>
    </row>
    <row r="43" spans="1:7" s="113" customFormat="1" ht="27" customHeight="1" thickBot="1">
      <c r="A43" s="127" t="s">
        <v>1337</v>
      </c>
      <c r="B43" s="1391" t="s">
        <v>1314</v>
      </c>
      <c r="C43" s="1391"/>
      <c r="D43" s="1391" t="s">
        <v>1338</v>
      </c>
      <c r="E43" s="1392"/>
    </row>
    <row r="44" spans="1:7" s="113" customFormat="1" ht="13.5" customHeight="1">
      <c r="A44" s="1387" t="s">
        <v>1315</v>
      </c>
      <c r="B44" s="1388" t="s">
        <v>1316</v>
      </c>
      <c r="C44" s="1393"/>
      <c r="D44" s="1388" t="s">
        <v>1317</v>
      </c>
      <c r="E44" s="1389"/>
    </row>
    <row r="45" spans="1:7" s="113" customFormat="1" ht="13.5" customHeight="1">
      <c r="A45" s="1386"/>
      <c r="B45" s="1384" t="s">
        <v>1318</v>
      </c>
      <c r="C45" s="1385"/>
      <c r="D45" s="1384" t="s">
        <v>1319</v>
      </c>
      <c r="E45" s="1390"/>
    </row>
    <row r="46" spans="1:7" s="113" customFormat="1" ht="13.5" customHeight="1">
      <c r="A46" s="1386" t="s">
        <v>1320</v>
      </c>
      <c r="B46" s="1384" t="s">
        <v>1316</v>
      </c>
      <c r="C46" s="1385"/>
      <c r="D46" s="1384" t="s">
        <v>1321</v>
      </c>
      <c r="E46" s="1390"/>
    </row>
    <row r="47" spans="1:7" s="113" customFormat="1" ht="13.5" customHeight="1">
      <c r="A47" s="1386"/>
      <c r="B47" s="1384" t="s">
        <v>1318</v>
      </c>
      <c r="C47" s="1385"/>
      <c r="D47" s="1384" t="s">
        <v>1322</v>
      </c>
      <c r="E47" s="1390"/>
    </row>
    <row r="48" spans="1:7" s="113" customFormat="1" ht="13.5" customHeight="1">
      <c r="A48" s="1386" t="s">
        <v>1323</v>
      </c>
      <c r="B48" s="1384" t="s">
        <v>1316</v>
      </c>
      <c r="C48" s="1385"/>
      <c r="D48" s="1384" t="s">
        <v>1324</v>
      </c>
      <c r="E48" s="1390"/>
    </row>
    <row r="49" spans="1:7" s="113" customFormat="1" ht="13.5" customHeight="1">
      <c r="A49" s="1386"/>
      <c r="B49" s="1384" t="s">
        <v>1318</v>
      </c>
      <c r="C49" s="1385"/>
      <c r="D49" s="1384" t="s">
        <v>1325</v>
      </c>
      <c r="E49" s="1390"/>
    </row>
    <row r="50" spans="1:7" s="113" customFormat="1" ht="13.5" customHeight="1">
      <c r="A50" s="1386" t="s">
        <v>1326</v>
      </c>
      <c r="B50" s="1384" t="s">
        <v>1316</v>
      </c>
      <c r="C50" s="1385"/>
      <c r="D50" s="1384" t="s">
        <v>1325</v>
      </c>
      <c r="E50" s="1390"/>
    </row>
    <row r="51" spans="1:7" s="113" customFormat="1" ht="13.5" customHeight="1">
      <c r="A51" s="1386"/>
      <c r="B51" s="1384" t="s">
        <v>1318</v>
      </c>
      <c r="C51" s="1385"/>
      <c r="D51" s="1384" t="s">
        <v>1327</v>
      </c>
      <c r="E51" s="1390"/>
    </row>
    <row r="52" spans="1:7" s="113" customFormat="1" ht="13.5" customHeight="1">
      <c r="A52" s="1386" t="s">
        <v>1328</v>
      </c>
      <c r="B52" s="1384" t="s">
        <v>1316</v>
      </c>
      <c r="C52" s="1385"/>
      <c r="D52" s="1384" t="s">
        <v>1329</v>
      </c>
      <c r="E52" s="1390"/>
    </row>
    <row r="53" spans="1:7" s="113" customFormat="1" ht="13.5" customHeight="1">
      <c r="A53" s="1386"/>
      <c r="B53" s="1384" t="s">
        <v>1318</v>
      </c>
      <c r="C53" s="1385"/>
      <c r="D53" s="1384" t="s">
        <v>1330</v>
      </c>
      <c r="E53" s="1390"/>
    </row>
    <row r="54" spans="1:7" s="113" customFormat="1" ht="13.5" customHeight="1">
      <c r="A54" s="1386" t="s">
        <v>1331</v>
      </c>
      <c r="B54" s="1384" t="s">
        <v>1332</v>
      </c>
      <c r="C54" s="1385"/>
      <c r="D54" s="1384" t="s">
        <v>1333</v>
      </c>
      <c r="E54" s="1390"/>
    </row>
    <row r="55" spans="1:7" s="113" customFormat="1" ht="13.5" customHeight="1">
      <c r="A55" s="1386"/>
      <c r="B55" s="1384" t="s">
        <v>1091</v>
      </c>
      <c r="C55" s="1385"/>
      <c r="D55" s="1384" t="s">
        <v>1334</v>
      </c>
      <c r="E55" s="1390"/>
    </row>
    <row r="56" spans="1:7" s="113" customFormat="1" ht="13.5" customHeight="1" thickBot="1">
      <c r="A56" s="1395"/>
      <c r="B56" s="1398" t="s">
        <v>1335</v>
      </c>
      <c r="C56" s="1399"/>
      <c r="D56" s="1398" t="s">
        <v>1336</v>
      </c>
      <c r="E56" s="1400"/>
    </row>
    <row r="57" spans="1:7" s="113" customFormat="1" ht="13.5" customHeight="1">
      <c r="A57" s="128"/>
      <c r="B57" s="296"/>
      <c r="C57" s="296"/>
    </row>
    <row r="58" spans="1:7" s="113" customFormat="1" ht="27" customHeight="1" thickBot="1">
      <c r="A58" s="1324" t="s">
        <v>1363</v>
      </c>
      <c r="B58" s="1324"/>
      <c r="C58" s="1324"/>
      <c r="D58" s="1324"/>
      <c r="E58" s="1324"/>
      <c r="F58" s="129"/>
      <c r="G58" s="129"/>
    </row>
    <row r="59" spans="1:7" s="113" customFormat="1" ht="54" customHeight="1">
      <c r="A59" s="1394" t="s">
        <v>1339</v>
      </c>
      <c r="B59" s="1396" t="s">
        <v>1340</v>
      </c>
      <c r="C59" s="1396" t="s">
        <v>1341</v>
      </c>
      <c r="D59" s="130" t="s">
        <v>1342</v>
      </c>
      <c r="E59" s="131" t="s">
        <v>1343</v>
      </c>
    </row>
    <row r="60" spans="1:7" s="113" customFormat="1" ht="13" thickBot="1">
      <c r="A60" s="1395"/>
      <c r="B60" s="1397"/>
      <c r="C60" s="1397"/>
      <c r="D60" s="132" t="s">
        <v>1356</v>
      </c>
      <c r="E60" s="133" t="s">
        <v>1357</v>
      </c>
    </row>
    <row r="61" spans="1:7" s="113" customFormat="1" ht="13.5" customHeight="1">
      <c r="A61" s="1405" t="s">
        <v>1344</v>
      </c>
      <c r="B61" s="1401" t="s">
        <v>1345</v>
      </c>
      <c r="C61" s="1401" t="s">
        <v>1346</v>
      </c>
      <c r="D61" s="1401" t="s">
        <v>1347</v>
      </c>
      <c r="E61" s="134">
        <v>10</v>
      </c>
    </row>
    <row r="62" spans="1:7" s="113" customFormat="1" ht="13.5" customHeight="1">
      <c r="A62" s="1403"/>
      <c r="B62" s="1402"/>
      <c r="C62" s="1402"/>
      <c r="D62" s="1402"/>
      <c r="E62" s="135" t="s">
        <v>1358</v>
      </c>
    </row>
    <row r="63" spans="1:7" s="113" customFormat="1" ht="13.5" customHeight="1">
      <c r="A63" s="1403"/>
      <c r="B63" s="1402">
        <v>1</v>
      </c>
      <c r="C63" s="1402" t="s">
        <v>1364</v>
      </c>
      <c r="D63" s="1402" t="s">
        <v>1348</v>
      </c>
      <c r="E63" s="135">
        <v>20</v>
      </c>
    </row>
    <row r="64" spans="1:7" s="113" customFormat="1" ht="13.5" customHeight="1">
      <c r="A64" s="1403"/>
      <c r="B64" s="1402"/>
      <c r="C64" s="1402"/>
      <c r="D64" s="1402"/>
      <c r="E64" s="135" t="s">
        <v>1359</v>
      </c>
    </row>
    <row r="65" spans="1:7" s="113" customFormat="1" ht="13.5" customHeight="1">
      <c r="A65" s="1403"/>
      <c r="B65" s="1402">
        <v>2</v>
      </c>
      <c r="C65" s="1402" t="s">
        <v>1349</v>
      </c>
      <c r="D65" s="1402" t="s">
        <v>1350</v>
      </c>
      <c r="E65" s="135">
        <v>30</v>
      </c>
    </row>
    <row r="66" spans="1:7" s="113" customFormat="1" ht="13.5" customHeight="1">
      <c r="A66" s="1403"/>
      <c r="B66" s="1402"/>
      <c r="C66" s="1402"/>
      <c r="D66" s="1402"/>
      <c r="E66" s="135" t="s">
        <v>1360</v>
      </c>
    </row>
    <row r="67" spans="1:7" s="113" customFormat="1" ht="13.5" customHeight="1">
      <c r="A67" s="1403" t="s">
        <v>1351</v>
      </c>
      <c r="B67" s="1402">
        <v>2</v>
      </c>
      <c r="C67" s="1402" t="s">
        <v>1352</v>
      </c>
      <c r="D67" s="1402" t="s">
        <v>841</v>
      </c>
      <c r="E67" s="135">
        <v>40</v>
      </c>
    </row>
    <row r="68" spans="1:7" s="113" customFormat="1" ht="13.5" customHeight="1">
      <c r="A68" s="1403"/>
      <c r="B68" s="1402"/>
      <c r="C68" s="1402"/>
      <c r="D68" s="1402"/>
      <c r="E68" s="135" t="s">
        <v>1361</v>
      </c>
    </row>
    <row r="69" spans="1:7" s="113" customFormat="1" ht="13.5" customHeight="1">
      <c r="A69" s="1403"/>
      <c r="B69" s="1402" t="s">
        <v>1353</v>
      </c>
      <c r="C69" s="1402" t="s">
        <v>1354</v>
      </c>
      <c r="D69" s="1402" t="s">
        <v>1355</v>
      </c>
      <c r="E69" s="135">
        <v>50</v>
      </c>
    </row>
    <row r="70" spans="1:7" s="113" customFormat="1" ht="13.5" customHeight="1" thickBot="1">
      <c r="A70" s="1404"/>
      <c r="B70" s="1406"/>
      <c r="C70" s="1406"/>
      <c r="D70" s="1406"/>
      <c r="E70" s="136" t="s">
        <v>1362</v>
      </c>
    </row>
    <row r="71" spans="1:7" s="113" customFormat="1" ht="13.5" customHeight="1">
      <c r="A71" s="137" t="s">
        <v>742</v>
      </c>
    </row>
    <row r="72" spans="1:7" s="113" customFormat="1" ht="13.5" customHeight="1"/>
    <row r="73" spans="1:7" s="113" customFormat="1" ht="30" customHeight="1" thickBot="1">
      <c r="A73" s="1324" t="s">
        <v>1372</v>
      </c>
      <c r="B73" s="1324"/>
      <c r="C73" s="1324"/>
      <c r="D73" s="1324"/>
      <c r="E73" s="1324"/>
      <c r="F73" s="129"/>
      <c r="G73" s="129"/>
    </row>
    <row r="74" spans="1:7" s="113" customFormat="1" ht="27" customHeight="1">
      <c r="A74" s="1394" t="s">
        <v>1365</v>
      </c>
      <c r="B74" s="1407" t="s">
        <v>1342</v>
      </c>
      <c r="C74" s="1411"/>
      <c r="D74" s="1407" t="s">
        <v>1343</v>
      </c>
      <c r="E74" s="1408"/>
    </row>
    <row r="75" spans="1:7" s="113" customFormat="1" ht="13.5" customHeight="1" thickBot="1">
      <c r="A75" s="1395"/>
      <c r="B75" s="1409" t="s">
        <v>1356</v>
      </c>
      <c r="C75" s="1412"/>
      <c r="D75" s="1409" t="s">
        <v>1357</v>
      </c>
      <c r="E75" s="1410"/>
    </row>
    <row r="76" spans="1:7" s="113" customFormat="1" ht="13.5" customHeight="1">
      <c r="A76" s="259" t="s">
        <v>1366</v>
      </c>
      <c r="B76" s="1388" t="s">
        <v>1367</v>
      </c>
      <c r="C76" s="1393"/>
      <c r="D76" s="1388" t="s">
        <v>1368</v>
      </c>
      <c r="E76" s="1389"/>
    </row>
    <row r="77" spans="1:7" s="113" customFormat="1" ht="13.5" customHeight="1" thickBot="1">
      <c r="A77" s="256" t="s">
        <v>1369</v>
      </c>
      <c r="B77" s="1398" t="s">
        <v>1370</v>
      </c>
      <c r="C77" s="1399"/>
      <c r="D77" s="1398" t="s">
        <v>1371</v>
      </c>
      <c r="E77" s="1400"/>
    </row>
    <row r="78" spans="1:7" s="113" customFormat="1" ht="13.5" customHeight="1"/>
    <row r="79" spans="1:7" s="113" customFormat="1" ht="13.5" customHeight="1" thickBot="1">
      <c r="A79" s="113" t="s">
        <v>1037</v>
      </c>
    </row>
    <row r="80" spans="1:7" s="113" customFormat="1" ht="27" customHeight="1" thickBot="1">
      <c r="A80" s="243" t="s">
        <v>1038</v>
      </c>
      <c r="B80" s="235" t="s">
        <v>830</v>
      </c>
      <c r="C80" s="235" t="s">
        <v>1025</v>
      </c>
      <c r="D80" s="235" t="s">
        <v>1039</v>
      </c>
      <c r="E80" s="235" t="s">
        <v>1040</v>
      </c>
      <c r="F80" s="1159" t="s">
        <v>1041</v>
      </c>
      <c r="G80" s="1160"/>
    </row>
    <row r="81" spans="1:7" s="113" customFormat="1">
      <c r="A81" s="422"/>
      <c r="B81" s="349"/>
      <c r="C81" s="350"/>
      <c r="D81" s="350"/>
      <c r="E81" s="351"/>
      <c r="F81" s="1225"/>
      <c r="G81" s="1227"/>
    </row>
    <row r="82" spans="1:7" s="113" customFormat="1">
      <c r="A82" s="423"/>
      <c r="B82" s="353"/>
      <c r="C82" s="350"/>
      <c r="D82" s="350"/>
      <c r="E82" s="351"/>
      <c r="F82" s="1228"/>
      <c r="G82" s="1230"/>
    </row>
    <row r="83" spans="1:7" s="113" customFormat="1">
      <c r="A83" s="423"/>
      <c r="B83" s="353"/>
      <c r="C83" s="350"/>
      <c r="D83" s="350"/>
      <c r="E83" s="351"/>
      <c r="F83" s="1228"/>
      <c r="G83" s="1230"/>
    </row>
    <row r="84" spans="1:7" s="113" customFormat="1">
      <c r="A84" s="423"/>
      <c r="B84" s="353"/>
      <c r="C84" s="350"/>
      <c r="D84" s="350"/>
      <c r="E84" s="351"/>
      <c r="F84" s="1228"/>
      <c r="G84" s="1230"/>
    </row>
    <row r="85" spans="1:7" s="113" customFormat="1">
      <c r="A85" s="423"/>
      <c r="B85" s="353"/>
      <c r="C85" s="350"/>
      <c r="D85" s="350"/>
      <c r="E85" s="351"/>
      <c r="F85" s="1228"/>
      <c r="G85" s="1230"/>
    </row>
    <row r="86" spans="1:7" s="113" customFormat="1">
      <c r="A86" s="423"/>
      <c r="B86" s="353"/>
      <c r="C86" s="350"/>
      <c r="D86" s="350"/>
      <c r="E86" s="351"/>
      <c r="F86" s="1228"/>
      <c r="G86" s="1230"/>
    </row>
    <row r="87" spans="1:7" s="113" customFormat="1">
      <c r="A87" s="423"/>
      <c r="B87" s="353"/>
      <c r="C87" s="354"/>
      <c r="D87" s="350"/>
      <c r="E87" s="351"/>
      <c r="F87" s="1228"/>
      <c r="G87" s="1230"/>
    </row>
    <row r="88" spans="1:7" s="113" customFormat="1">
      <c r="A88" s="423"/>
      <c r="B88" s="353"/>
      <c r="C88" s="354"/>
      <c r="D88" s="354"/>
      <c r="E88" s="355"/>
      <c r="F88" s="1228"/>
      <c r="G88" s="1230"/>
    </row>
    <row r="89" spans="1:7" s="113" customFormat="1">
      <c r="A89" s="423"/>
      <c r="B89" s="353"/>
      <c r="C89" s="354"/>
      <c r="D89" s="354"/>
      <c r="E89" s="355"/>
      <c r="F89" s="1228"/>
      <c r="G89" s="1230"/>
    </row>
    <row r="90" spans="1:7" s="113" customFormat="1" ht="13" thickBot="1">
      <c r="A90" s="424"/>
      <c r="B90" s="357"/>
      <c r="C90" s="358"/>
      <c r="D90" s="358"/>
      <c r="E90" s="359"/>
      <c r="F90" s="1222"/>
      <c r="G90" s="1224"/>
    </row>
  </sheetData>
  <sheetProtection sheet="1" objects="1" scenarios="1" formatRows="0"/>
  <customSheetViews>
    <customSheetView guid="{5FBC50CB-3E08-4B56-AFD1-12B9F91E8308}" showGridLines="0" hiddenRows="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pageSetup paperSize="9" orientation="portrait"/>
      <headerFooter alignWithMargins="0"/>
    </customSheetView>
  </customSheetViews>
  <mergeCells count="107">
    <mergeCell ref="B76:C76"/>
    <mergeCell ref="B77:C77"/>
    <mergeCell ref="F90:G90"/>
    <mergeCell ref="A73:E73"/>
    <mergeCell ref="F80:G80"/>
    <mergeCell ref="F81:G81"/>
    <mergeCell ref="F82:G82"/>
    <mergeCell ref="F83:G83"/>
    <mergeCell ref="F84:G84"/>
    <mergeCell ref="A74:A75"/>
    <mergeCell ref="D74:E74"/>
    <mergeCell ref="D75:E75"/>
    <mergeCell ref="F89:G89"/>
    <mergeCell ref="D76:E76"/>
    <mergeCell ref="D77:E77"/>
    <mergeCell ref="B74:C74"/>
    <mergeCell ref="B75:C75"/>
    <mergeCell ref="F85:G85"/>
    <mergeCell ref="F86:G86"/>
    <mergeCell ref="F87:G87"/>
    <mergeCell ref="F88:G88"/>
    <mergeCell ref="D61:D62"/>
    <mergeCell ref="B63:B64"/>
    <mergeCell ref="C63:C64"/>
    <mergeCell ref="D63:D64"/>
    <mergeCell ref="B65:B66"/>
    <mergeCell ref="C65:C66"/>
    <mergeCell ref="D65:D66"/>
    <mergeCell ref="A67:A70"/>
    <mergeCell ref="B67:B68"/>
    <mergeCell ref="C67:C68"/>
    <mergeCell ref="A61:A66"/>
    <mergeCell ref="B61:B62"/>
    <mergeCell ref="C61:C62"/>
    <mergeCell ref="D67:D68"/>
    <mergeCell ref="B69:B70"/>
    <mergeCell ref="C69:C70"/>
    <mergeCell ref="D69:D70"/>
    <mergeCell ref="B54:C54"/>
    <mergeCell ref="A59:A60"/>
    <mergeCell ref="B59:B60"/>
    <mergeCell ref="C59:C60"/>
    <mergeCell ref="A58:E58"/>
    <mergeCell ref="A54:A56"/>
    <mergeCell ref="D48:E48"/>
    <mergeCell ref="D53:E53"/>
    <mergeCell ref="B56:C56"/>
    <mergeCell ref="D51:E51"/>
    <mergeCell ref="D52:E52"/>
    <mergeCell ref="D56:E56"/>
    <mergeCell ref="D54:E54"/>
    <mergeCell ref="D55:E55"/>
    <mergeCell ref="B55:C55"/>
    <mergeCell ref="B53:C53"/>
    <mergeCell ref="B52:C52"/>
    <mergeCell ref="A48:A49"/>
    <mergeCell ref="A50:A51"/>
    <mergeCell ref="A52:A53"/>
    <mergeCell ref="D49:E49"/>
    <mergeCell ref="D50:E50"/>
    <mergeCell ref="B50:C50"/>
    <mergeCell ref="B51:C51"/>
    <mergeCell ref="B48:C48"/>
    <mergeCell ref="B49:C49"/>
    <mergeCell ref="A46:A47"/>
    <mergeCell ref="B27:D27"/>
    <mergeCell ref="B29:D29"/>
    <mergeCell ref="C10:G10"/>
    <mergeCell ref="A44:A45"/>
    <mergeCell ref="E30:G30"/>
    <mergeCell ref="B31:D31"/>
    <mergeCell ref="E31:G31"/>
    <mergeCell ref="D44:E44"/>
    <mergeCell ref="D45:E45"/>
    <mergeCell ref="B43:C43"/>
    <mergeCell ref="D43:E43"/>
    <mergeCell ref="B44:C44"/>
    <mergeCell ref="B45:C45"/>
    <mergeCell ref="B46:C46"/>
    <mergeCell ref="B47:C47"/>
    <mergeCell ref="D46:E46"/>
    <mergeCell ref="D47:E47"/>
    <mergeCell ref="A39:G39"/>
    <mergeCell ref="A40:G40"/>
    <mergeCell ref="B28:D28"/>
    <mergeCell ref="A4:G4"/>
    <mergeCell ref="A5:G5"/>
    <mergeCell ref="B30:D30"/>
    <mergeCell ref="E27:G27"/>
    <mergeCell ref="E28:G28"/>
    <mergeCell ref="E29:G29"/>
    <mergeCell ref="F8:G8"/>
    <mergeCell ref="A37:G37"/>
    <mergeCell ref="A38:G38"/>
    <mergeCell ref="B32:D32"/>
    <mergeCell ref="E32:G32"/>
    <mergeCell ref="A35:G35"/>
    <mergeCell ref="A36:G36"/>
    <mergeCell ref="A17:A21"/>
    <mergeCell ref="A8:A10"/>
    <mergeCell ref="A24:G24"/>
    <mergeCell ref="B25:G25"/>
    <mergeCell ref="B8:B10"/>
    <mergeCell ref="C8:C9"/>
    <mergeCell ref="E8:E9"/>
    <mergeCell ref="D8:D9"/>
    <mergeCell ref="A12:A16"/>
  </mergeCells>
  <phoneticPr fontId="6" type="noConversion"/>
  <dataValidations disablePrompts="1" count="2">
    <dataValidation type="list" allowBlank="1" showInputMessage="1" showErrorMessage="1" sqref="B81:B90">
      <formula1>QualityHML</formula1>
    </dataValidation>
    <dataValidation type="list" allowBlank="1" showInputMessage="1" showErrorMessage="1" sqref="E81:E90">
      <formula1>TypeOfInventory</formula1>
    </dataValidation>
  </dataValidations>
  <hyperlinks>
    <hyperlink ref="A1" location="Select_your_country" display="Select_your_country"/>
    <hyperlink ref="A5:G5" location="Indicator_3.1" display="Related SoEF definitions: Forest, Forest available for wood supply, Growing stock, Gross annual increment, Net annual increment, Natural losses, Fellings."/>
    <hyperlink ref="A17:A21" location="Forest_available_for_wood_supply" display="Forest available for wood supply"/>
    <hyperlink ref="C8:C9" location="Gross__annual__increment" display="Gross annual increment "/>
    <hyperlink ref="D8:D9" location="Natural__annual__losses" display=" Natural losses"/>
    <hyperlink ref="E8:E9" location="Net__annual__increment" display=" Net annual increment "/>
    <hyperlink ref="F8:G8" location="Fellings__annual" display="Fellings"/>
    <hyperlink ref="A12:A16" location="Forest" display="Forest"/>
  </hyperlinks>
  <pageMargins left="0.75" right="0.75" top="1" bottom="1" header="0.5" footer="0.5"/>
  <pageSetup paperSize="9" orientation="portrait"/>
  <headerFooter alignWithMargins="0"/>
  <ignoredErrors>
    <ignoredError sqref="C63 D67" twoDigitTextYear="1"/>
    <ignoredError sqref="D44:E56" numberStoredAsText="1"/>
  </ignoredErrors>
  <legacyDrawing r:id="rId1"/>
  <extLst>
    <ext xmlns:x14="http://schemas.microsoft.com/office/spreadsheetml/2009/9/main" uri="{78C0D931-6437-407d-A8EE-F0AAD7539E65}">
      <x14:conditionalFormattings>
        <x14:conditionalFormatting xmlns:xm="http://schemas.microsoft.com/office/excel/2006/main">
          <x14:cfRule type="expression" priority="1" id="{FDCB8E9B-5667-4740-8724-EE8390954FC6}">
            <xm:f>C18&lt;&gt;'Pre-filling'!WH70</xm:f>
            <x14:dxf>
              <font>
                <b val="0"/>
                <i/>
              </font>
            </x14:dxf>
          </x14:cfRule>
          <xm:sqref>C18:G21</xm:sqref>
        </x14:conditionalFormatting>
      </x14:conditionalFormattings>
    </ex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dimension ref="A1:H76"/>
  <sheetViews>
    <sheetView showGridLines="0" workbookViewId="0">
      <selection sqref="A1:B1"/>
    </sheetView>
  </sheetViews>
  <sheetFormatPr baseColWidth="10" defaultColWidth="8.83203125" defaultRowHeight="12" x14ac:dyDescent="0"/>
  <cols>
    <col min="1" max="1" width="15.5" style="270" customWidth="1"/>
    <col min="2" max="2" width="7.1640625" style="270" customWidth="1"/>
    <col min="3" max="8" width="14.83203125" style="270" customWidth="1"/>
    <col min="9" max="16384" width="8.83203125" style="270"/>
  </cols>
  <sheetData>
    <row r="1" spans="1:8" ht="13.5" customHeight="1">
      <c r="A1" s="1242" t="str">
        <f xml:space="preserve"> IF(ISBLANK(General!$B$13), "", General!$B$13)</f>
        <v>Select your country…</v>
      </c>
      <c r="B1" s="1242"/>
      <c r="C1" s="312"/>
      <c r="D1" s="312"/>
    </row>
    <row r="2" spans="1:8" ht="13.5" customHeight="1">
      <c r="A2" s="295" t="s">
        <v>920</v>
      </c>
    </row>
    <row r="3" spans="1:8" ht="13.5" customHeight="1" thickBot="1"/>
    <row r="4" spans="1:8" ht="13.5" customHeight="1">
      <c r="A4" s="1416" t="s">
        <v>1804</v>
      </c>
      <c r="B4" s="1417"/>
      <c r="C4" s="1417"/>
      <c r="D4" s="1417"/>
      <c r="E4" s="1417"/>
      <c r="F4" s="1417"/>
      <c r="G4" s="1417"/>
      <c r="H4" s="1418"/>
    </row>
    <row r="5" spans="1:8" ht="13.5" customHeight="1" thickBot="1">
      <c r="A5" s="1118" t="s">
        <v>796</v>
      </c>
      <c r="B5" s="1119"/>
      <c r="C5" s="1119"/>
      <c r="D5" s="1119"/>
      <c r="E5" s="1119"/>
      <c r="F5" s="1119"/>
      <c r="G5" s="1119"/>
      <c r="H5" s="1120"/>
    </row>
    <row r="6" spans="1:8" ht="13.5" customHeight="1"/>
    <row r="7" spans="1:8" s="113" customFormat="1" ht="13.5" customHeight="1" thickBot="1">
      <c r="A7" s="113" t="s">
        <v>921</v>
      </c>
      <c r="D7" s="360"/>
      <c r="E7" s="360"/>
      <c r="F7" s="360"/>
    </row>
    <row r="8" spans="1:8" s="113" customFormat="1" ht="13.5" customHeight="1">
      <c r="A8" s="1084" t="s">
        <v>1025</v>
      </c>
      <c r="B8" s="1124" t="s">
        <v>1026</v>
      </c>
      <c r="C8" s="1130" t="s">
        <v>834</v>
      </c>
      <c r="D8" s="1130"/>
      <c r="E8" s="1130"/>
      <c r="F8" s="1130"/>
      <c r="G8" s="1131"/>
    </row>
    <row r="9" spans="1:8" s="113" customFormat="1" ht="13.5" customHeight="1">
      <c r="A9" s="1190"/>
      <c r="B9" s="1188"/>
      <c r="C9" s="613" t="s">
        <v>1050</v>
      </c>
      <c r="D9" s="1314" t="s">
        <v>922</v>
      </c>
      <c r="E9" s="1314"/>
      <c r="F9" s="1314" t="s">
        <v>835</v>
      </c>
      <c r="G9" s="1247"/>
    </row>
    <row r="10" spans="1:8" s="113" customFormat="1" ht="40.5" customHeight="1" thickBot="1">
      <c r="A10" s="1085"/>
      <c r="B10" s="1364"/>
      <c r="C10" s="610" t="s">
        <v>1716</v>
      </c>
      <c r="D10" s="610" t="s">
        <v>1716</v>
      </c>
      <c r="E10" s="138" t="s">
        <v>1805</v>
      </c>
      <c r="F10" s="610" t="s">
        <v>1716</v>
      </c>
      <c r="G10" s="139" t="s">
        <v>1805</v>
      </c>
    </row>
    <row r="11" spans="1:8" s="113" customFormat="1" ht="12.75" hidden="1" customHeight="1">
      <c r="A11" s="611"/>
      <c r="B11" s="612"/>
      <c r="C11" s="612" t="s">
        <v>1434</v>
      </c>
      <c r="D11" s="612" t="s">
        <v>1434</v>
      </c>
      <c r="E11" s="612" t="s">
        <v>1434</v>
      </c>
      <c r="F11" s="612" t="s">
        <v>1434</v>
      </c>
      <c r="G11" s="100" t="s">
        <v>1434</v>
      </c>
    </row>
    <row r="12" spans="1:8" s="113" customFormat="1" ht="13.5" customHeight="1">
      <c r="A12" s="1178" t="s">
        <v>1002</v>
      </c>
      <c r="B12" s="120">
        <v>2017</v>
      </c>
      <c r="C12" s="425"/>
      <c r="D12" s="425"/>
      <c r="E12" s="425"/>
      <c r="F12" s="198"/>
      <c r="G12" s="362"/>
    </row>
    <row r="13" spans="1:8" s="113" customFormat="1" ht="13.5" customHeight="1">
      <c r="A13" s="1178"/>
      <c r="B13" s="120">
        <v>2016</v>
      </c>
      <c r="C13" s="425" t="e">
        <f ca="1">'Pre-filling'!XB65</f>
        <v>#NAME?</v>
      </c>
      <c r="D13" s="425" t="e">
        <f ca="1">'Pre-filling'!XC65</f>
        <v>#NAME?</v>
      </c>
      <c r="E13" s="425"/>
      <c r="F13" s="198" t="e">
        <f ca="1">'Pre-filling'!XE65</f>
        <v>#NAME?</v>
      </c>
      <c r="G13" s="362"/>
    </row>
    <row r="14" spans="1:8" s="113" customFormat="1" ht="13.5" customHeight="1">
      <c r="A14" s="1178"/>
      <c r="B14" s="120">
        <v>2015</v>
      </c>
      <c r="C14" s="425" t="e">
        <f ca="1">'Pre-filling'!XB66</f>
        <v>#NAME?</v>
      </c>
      <c r="D14" s="425" t="e">
        <f ca="1">'Pre-filling'!XC66</f>
        <v>#NAME?</v>
      </c>
      <c r="E14" s="425"/>
      <c r="F14" s="198" t="e">
        <f ca="1">'Pre-filling'!XE66</f>
        <v>#NAME?</v>
      </c>
      <c r="G14" s="362"/>
    </row>
    <row r="15" spans="1:8" s="113" customFormat="1" ht="13.5" customHeight="1">
      <c r="A15" s="1178"/>
      <c r="B15" s="120">
        <v>2014</v>
      </c>
      <c r="C15" s="425" t="e">
        <f ca="1">'Pre-filling'!XB67</f>
        <v>#NAME?</v>
      </c>
      <c r="D15" s="425" t="e">
        <f ca="1">'Pre-filling'!XC67</f>
        <v>#NAME?</v>
      </c>
      <c r="E15" s="425"/>
      <c r="F15" s="198" t="e">
        <f ca="1">'Pre-filling'!XE67</f>
        <v>#NAME?</v>
      </c>
      <c r="G15" s="362"/>
    </row>
    <row r="16" spans="1:8" s="113" customFormat="1" ht="13.5" customHeight="1">
      <c r="A16" s="1178"/>
      <c r="B16" s="120">
        <v>2013</v>
      </c>
      <c r="C16" s="425" t="e">
        <f ca="1">'Pre-filling'!XB68</f>
        <v>#NAME?</v>
      </c>
      <c r="D16" s="425" t="e">
        <f ca="1">'Pre-filling'!XC68</f>
        <v>#NAME?</v>
      </c>
      <c r="E16" s="425"/>
      <c r="F16" s="198" t="e">
        <f ca="1">'Pre-filling'!XE68</f>
        <v>#NAME?</v>
      </c>
      <c r="G16" s="362"/>
    </row>
    <row r="17" spans="1:7" s="113" customFormat="1" ht="13.5" customHeight="1">
      <c r="A17" s="1178"/>
      <c r="B17" s="120">
        <v>2012</v>
      </c>
      <c r="C17" s="425" t="e">
        <f ca="1">'Pre-filling'!XB69</f>
        <v>#NAME?</v>
      </c>
      <c r="D17" s="425" t="e">
        <f ca="1">'Pre-filling'!XC69</f>
        <v>#NAME?</v>
      </c>
      <c r="E17" s="425"/>
      <c r="F17" s="198" t="e">
        <f ca="1">'Pre-filling'!XE69</f>
        <v>#NAME?</v>
      </c>
      <c r="G17" s="362"/>
    </row>
    <row r="18" spans="1:7" s="113" customFormat="1" ht="13.5" customHeight="1">
      <c r="A18" s="1178"/>
      <c r="B18" s="146">
        <v>2011</v>
      </c>
      <c r="C18" s="425" t="e">
        <f ca="1">'Pre-filling'!XB70</f>
        <v>#NAME?</v>
      </c>
      <c r="D18" s="425" t="e">
        <f ca="1">'Pre-filling'!XC70</f>
        <v>#NAME?</v>
      </c>
      <c r="E18" s="425"/>
      <c r="F18" s="425" t="e">
        <f ca="1">'Pre-filling'!XE70</f>
        <v>#NAME?</v>
      </c>
      <c r="G18" s="362"/>
    </row>
    <row r="19" spans="1:7" s="113" customFormat="1" ht="13.5" customHeight="1">
      <c r="A19" s="1178"/>
      <c r="B19" s="146">
        <v>2010</v>
      </c>
      <c r="C19" s="425" t="e">
        <f ca="1">'Pre-filling'!XB71</f>
        <v>#NAME?</v>
      </c>
      <c r="D19" s="425" t="e">
        <f ca="1">'Pre-filling'!XC71</f>
        <v>#NAME?</v>
      </c>
      <c r="E19" s="425"/>
      <c r="F19" s="425" t="e">
        <f ca="1">'Pre-filling'!XE71</f>
        <v>#NAME?</v>
      </c>
      <c r="G19" s="362"/>
    </row>
    <row r="20" spans="1:7" s="113" customFormat="1" ht="13.5" customHeight="1">
      <c r="A20" s="1178"/>
      <c r="B20" s="146">
        <v>2009</v>
      </c>
      <c r="C20" s="425" t="e">
        <f ca="1">'Pre-filling'!XB72</f>
        <v>#NAME?</v>
      </c>
      <c r="D20" s="425" t="e">
        <f ca="1">'Pre-filling'!XC72</f>
        <v>#NAME?</v>
      </c>
      <c r="E20" s="425"/>
      <c r="F20" s="425" t="e">
        <f ca="1">'Pre-filling'!XE72</f>
        <v>#NAME?</v>
      </c>
      <c r="G20" s="362"/>
    </row>
    <row r="21" spans="1:7" s="113" customFormat="1" ht="13.5" customHeight="1">
      <c r="A21" s="1178"/>
      <c r="B21" s="146">
        <v>2008</v>
      </c>
      <c r="C21" s="425" t="e">
        <f ca="1">'Pre-filling'!XB73</f>
        <v>#NAME?</v>
      </c>
      <c r="D21" s="425" t="e">
        <f ca="1">'Pre-filling'!XC73</f>
        <v>#NAME?</v>
      </c>
      <c r="E21" s="425"/>
      <c r="F21" s="425" t="e">
        <f ca="1">'Pre-filling'!XE73</f>
        <v>#NAME?</v>
      </c>
      <c r="G21" s="362"/>
    </row>
    <row r="22" spans="1:7" s="113" customFormat="1" ht="13.5" customHeight="1">
      <c r="A22" s="1178"/>
      <c r="B22" s="146">
        <v>2007</v>
      </c>
      <c r="C22" s="425" t="e">
        <f ca="1">'Pre-filling'!XB74</f>
        <v>#NAME?</v>
      </c>
      <c r="D22" s="425" t="e">
        <f ca="1">'Pre-filling'!XC74</f>
        <v>#NAME?</v>
      </c>
      <c r="E22" s="425"/>
      <c r="F22" s="425" t="e">
        <f ca="1">'Pre-filling'!XE74</f>
        <v>#NAME?</v>
      </c>
      <c r="G22" s="362"/>
    </row>
    <row r="23" spans="1:7" s="113" customFormat="1" ht="13.5" customHeight="1">
      <c r="A23" s="1178"/>
      <c r="B23" s="146">
        <v>2006</v>
      </c>
      <c r="C23" s="425" t="e">
        <f ca="1">'Pre-filling'!XB75</f>
        <v>#NAME?</v>
      </c>
      <c r="D23" s="425" t="e">
        <f ca="1">'Pre-filling'!XC75</f>
        <v>#NAME?</v>
      </c>
      <c r="E23" s="425"/>
      <c r="F23" s="425" t="e">
        <f ca="1">'Pre-filling'!XE75</f>
        <v>#NAME?</v>
      </c>
      <c r="G23" s="362"/>
    </row>
    <row r="24" spans="1:7" s="113" customFormat="1" ht="13.5" customHeight="1">
      <c r="A24" s="1178"/>
      <c r="B24" s="146">
        <v>2005</v>
      </c>
      <c r="C24" s="425" t="e">
        <f ca="1">'Pre-filling'!XB76</f>
        <v>#NAME?</v>
      </c>
      <c r="D24" s="425" t="e">
        <f ca="1">'Pre-filling'!XC76</f>
        <v>#NAME?</v>
      </c>
      <c r="E24" s="425"/>
      <c r="F24" s="425" t="e">
        <f ca="1">'Pre-filling'!XE76</f>
        <v>#NAME?</v>
      </c>
      <c r="G24" s="362"/>
    </row>
    <row r="25" spans="1:7" s="113" customFormat="1" ht="13.5" customHeight="1">
      <c r="A25" s="1178"/>
      <c r="B25" s="146">
        <v>2004</v>
      </c>
      <c r="C25" s="425" t="e">
        <f ca="1">'Pre-filling'!XB77</f>
        <v>#NAME?</v>
      </c>
      <c r="D25" s="425" t="e">
        <f ca="1">'Pre-filling'!XC77</f>
        <v>#NAME?</v>
      </c>
      <c r="E25" s="425"/>
      <c r="F25" s="425" t="e">
        <f ca="1">'Pre-filling'!XE77</f>
        <v>#NAME?</v>
      </c>
      <c r="G25" s="362"/>
    </row>
    <row r="26" spans="1:7" s="113" customFormat="1" ht="13.5" customHeight="1">
      <c r="A26" s="1178"/>
      <c r="B26" s="146">
        <v>2003</v>
      </c>
      <c r="C26" s="425" t="e">
        <f ca="1">'Pre-filling'!XB78</f>
        <v>#NAME?</v>
      </c>
      <c r="D26" s="425" t="e">
        <f ca="1">'Pre-filling'!XC78</f>
        <v>#NAME?</v>
      </c>
      <c r="E26" s="425"/>
      <c r="F26" s="425" t="e">
        <f ca="1">'Pre-filling'!XE78</f>
        <v>#NAME?</v>
      </c>
      <c r="G26" s="362"/>
    </row>
    <row r="27" spans="1:7" s="113" customFormat="1" ht="13.5" customHeight="1">
      <c r="A27" s="1178"/>
      <c r="B27" s="146">
        <v>2002</v>
      </c>
      <c r="C27" s="425" t="e">
        <f ca="1">'Pre-filling'!XB79</f>
        <v>#NAME?</v>
      </c>
      <c r="D27" s="425" t="e">
        <f ca="1">'Pre-filling'!XC79</f>
        <v>#NAME?</v>
      </c>
      <c r="E27" s="425"/>
      <c r="F27" s="425" t="e">
        <f ca="1">'Pre-filling'!XE79</f>
        <v>#NAME?</v>
      </c>
      <c r="G27" s="362"/>
    </row>
    <row r="28" spans="1:7" s="113" customFormat="1" ht="13.5" customHeight="1">
      <c r="A28" s="1178"/>
      <c r="B28" s="146">
        <v>2001</v>
      </c>
      <c r="C28" s="425" t="e">
        <f ca="1">'Pre-filling'!XB80</f>
        <v>#NAME?</v>
      </c>
      <c r="D28" s="425" t="e">
        <f ca="1">'Pre-filling'!XC80</f>
        <v>#NAME?</v>
      </c>
      <c r="E28" s="425"/>
      <c r="F28" s="425" t="e">
        <f ca="1">'Pre-filling'!XE80</f>
        <v>#NAME?</v>
      </c>
      <c r="G28" s="362"/>
    </row>
    <row r="29" spans="1:7" s="113" customFormat="1" ht="13.5" customHeight="1">
      <c r="A29" s="1178"/>
      <c r="B29" s="146">
        <v>2000</v>
      </c>
      <c r="C29" s="425" t="e">
        <f ca="1">'Pre-filling'!XB81</f>
        <v>#NAME?</v>
      </c>
      <c r="D29" s="425" t="e">
        <f ca="1">'Pre-filling'!XC81</f>
        <v>#NAME?</v>
      </c>
      <c r="E29" s="425"/>
      <c r="F29" s="425" t="e">
        <f ca="1">'Pre-filling'!XE81</f>
        <v>#NAME?</v>
      </c>
      <c r="G29" s="362"/>
    </row>
    <row r="30" spans="1:7" s="113" customFormat="1" ht="13.5" customHeight="1">
      <c r="A30" s="1178"/>
      <c r="B30" s="146">
        <v>1999</v>
      </c>
      <c r="C30" s="425" t="e">
        <f ca="1">'Pre-filling'!XB82</f>
        <v>#NAME?</v>
      </c>
      <c r="D30" s="425" t="e">
        <f ca="1">'Pre-filling'!XC82</f>
        <v>#NAME?</v>
      </c>
      <c r="E30" s="425"/>
      <c r="F30" s="425" t="e">
        <f ca="1">'Pre-filling'!XE82</f>
        <v>#NAME?</v>
      </c>
      <c r="G30" s="362"/>
    </row>
    <row r="31" spans="1:7" s="113" customFormat="1" ht="13.5" customHeight="1">
      <c r="A31" s="1178"/>
      <c r="B31" s="146">
        <v>1998</v>
      </c>
      <c r="C31" s="425" t="e">
        <f ca="1">'Pre-filling'!XB83</f>
        <v>#NAME?</v>
      </c>
      <c r="D31" s="425" t="e">
        <f ca="1">'Pre-filling'!XC83</f>
        <v>#NAME?</v>
      </c>
      <c r="E31" s="425"/>
      <c r="F31" s="425" t="e">
        <f ca="1">'Pre-filling'!XE83</f>
        <v>#NAME?</v>
      </c>
      <c r="G31" s="362"/>
    </row>
    <row r="32" spans="1:7" s="113" customFormat="1" ht="13.5" customHeight="1">
      <c r="A32" s="1178"/>
      <c r="B32" s="146">
        <v>1997</v>
      </c>
      <c r="C32" s="425" t="e">
        <f ca="1">'Pre-filling'!XB84</f>
        <v>#NAME?</v>
      </c>
      <c r="D32" s="425" t="e">
        <f ca="1">'Pre-filling'!XC84</f>
        <v>#NAME?</v>
      </c>
      <c r="E32" s="425"/>
      <c r="F32" s="425" t="e">
        <f ca="1">'Pre-filling'!XE84</f>
        <v>#NAME?</v>
      </c>
      <c r="G32" s="362"/>
    </row>
    <row r="33" spans="1:8" s="113" customFormat="1" ht="13.5" customHeight="1">
      <c r="A33" s="1178"/>
      <c r="B33" s="146">
        <v>1996</v>
      </c>
      <c r="C33" s="425" t="e">
        <f ca="1">'Pre-filling'!XB85</f>
        <v>#NAME?</v>
      </c>
      <c r="D33" s="425" t="e">
        <f ca="1">'Pre-filling'!XC85</f>
        <v>#NAME?</v>
      </c>
      <c r="E33" s="425"/>
      <c r="F33" s="425" t="e">
        <f ca="1">'Pre-filling'!XE85</f>
        <v>#NAME?</v>
      </c>
      <c r="G33" s="362"/>
    </row>
    <row r="34" spans="1:8" s="113" customFormat="1" ht="13.5" customHeight="1">
      <c r="A34" s="1178"/>
      <c r="B34" s="146">
        <v>1995</v>
      </c>
      <c r="C34" s="425" t="e">
        <f ca="1">'Pre-filling'!XB86</f>
        <v>#NAME?</v>
      </c>
      <c r="D34" s="425" t="e">
        <f ca="1">'Pre-filling'!XC86</f>
        <v>#NAME?</v>
      </c>
      <c r="E34" s="425"/>
      <c r="F34" s="425" t="e">
        <f ca="1">'Pre-filling'!XE86</f>
        <v>#NAME?</v>
      </c>
      <c r="G34" s="362"/>
    </row>
    <row r="35" spans="1:8" s="113" customFormat="1" ht="13.5" customHeight="1">
      <c r="A35" s="1178"/>
      <c r="B35" s="146">
        <v>1994</v>
      </c>
      <c r="C35" s="425" t="e">
        <f ca="1">'Pre-filling'!XB87</f>
        <v>#NAME?</v>
      </c>
      <c r="D35" s="425" t="e">
        <f ca="1">'Pre-filling'!XC87</f>
        <v>#NAME?</v>
      </c>
      <c r="E35" s="425"/>
      <c r="F35" s="425" t="e">
        <f ca="1">'Pre-filling'!XE87</f>
        <v>#NAME?</v>
      </c>
      <c r="G35" s="362"/>
    </row>
    <row r="36" spans="1:8" s="113" customFormat="1" ht="13.5" customHeight="1">
      <c r="A36" s="1178"/>
      <c r="B36" s="146">
        <v>1993</v>
      </c>
      <c r="C36" s="425" t="e">
        <f ca="1">'Pre-filling'!XB88</f>
        <v>#NAME?</v>
      </c>
      <c r="D36" s="425" t="e">
        <f ca="1">'Pre-filling'!XC88</f>
        <v>#NAME?</v>
      </c>
      <c r="E36" s="425"/>
      <c r="F36" s="425" t="e">
        <f ca="1">'Pre-filling'!XE88</f>
        <v>#NAME?</v>
      </c>
      <c r="G36" s="362"/>
    </row>
    <row r="37" spans="1:8" s="113" customFormat="1" ht="13.5" customHeight="1">
      <c r="A37" s="1178"/>
      <c r="B37" s="146">
        <v>1992</v>
      </c>
      <c r="C37" s="425" t="e">
        <f ca="1">'Pre-filling'!XB89</f>
        <v>#NAME?</v>
      </c>
      <c r="D37" s="425" t="e">
        <f ca="1">'Pre-filling'!XC89</f>
        <v>#NAME?</v>
      </c>
      <c r="E37" s="425"/>
      <c r="F37" s="425" t="e">
        <f ca="1">'Pre-filling'!XE89</f>
        <v>#NAME?</v>
      </c>
      <c r="G37" s="362"/>
    </row>
    <row r="38" spans="1:8" s="113" customFormat="1" ht="13.5" customHeight="1">
      <c r="A38" s="1178"/>
      <c r="B38" s="146">
        <v>1991</v>
      </c>
      <c r="C38" s="425" t="e">
        <f ca="1">'Pre-filling'!XB90</f>
        <v>#NAME?</v>
      </c>
      <c r="D38" s="425" t="e">
        <f ca="1">'Pre-filling'!XC90</f>
        <v>#NAME?</v>
      </c>
      <c r="E38" s="425"/>
      <c r="F38" s="425" t="e">
        <f ca="1">'Pre-filling'!XE90</f>
        <v>#NAME?</v>
      </c>
      <c r="G38" s="362"/>
    </row>
    <row r="39" spans="1:8" s="113" customFormat="1" ht="13.5" customHeight="1">
      <c r="A39" s="1180"/>
      <c r="B39" s="146">
        <v>1990</v>
      </c>
      <c r="C39" s="425" t="e">
        <f ca="1">'Pre-filling'!XB91</f>
        <v>#NAME?</v>
      </c>
      <c r="D39" s="425" t="e">
        <f ca="1">'Pre-filling'!XC91</f>
        <v>#NAME?</v>
      </c>
      <c r="E39" s="425"/>
      <c r="F39" s="425" t="e">
        <f ca="1">'Pre-filling'!XE91</f>
        <v>#NAME?</v>
      </c>
      <c r="G39" s="319"/>
    </row>
    <row r="40" spans="1:8" s="113" customFormat="1" ht="13.5" customHeight="1">
      <c r="A40" s="1180"/>
      <c r="B40" s="146">
        <v>1989</v>
      </c>
      <c r="C40" s="425" t="e">
        <f ca="1">'Pre-filling'!XB92</f>
        <v>#NAME?</v>
      </c>
      <c r="D40" s="425" t="e">
        <f ca="1">'Pre-filling'!XC92</f>
        <v>#NAME?</v>
      </c>
      <c r="E40" s="425"/>
      <c r="F40" s="425" t="e">
        <f ca="1">'Pre-filling'!XE92</f>
        <v>#NAME?</v>
      </c>
      <c r="G40" s="319"/>
    </row>
    <row r="41" spans="1:8" s="113" customFormat="1" ht="13.5" customHeight="1" thickBot="1">
      <c r="A41" s="1118"/>
      <c r="B41" s="149">
        <v>1988</v>
      </c>
      <c r="C41" s="475" t="e">
        <f ca="1">'Pre-filling'!XB93</f>
        <v>#NAME?</v>
      </c>
      <c r="D41" s="475" t="e">
        <f ca="1">'Pre-filling'!XC93</f>
        <v>#NAME?</v>
      </c>
      <c r="E41" s="475"/>
      <c r="F41" s="475" t="e">
        <f ca="1">'Pre-filling'!XE93</f>
        <v>#NAME?</v>
      </c>
      <c r="G41" s="322"/>
    </row>
    <row r="42" spans="1:8" s="113" customFormat="1" ht="13.5" customHeight="1">
      <c r="A42" s="369"/>
      <c r="B42" s="10"/>
      <c r="C42" s="124"/>
      <c r="D42" s="124"/>
      <c r="E42" s="124"/>
      <c r="F42" s="124"/>
      <c r="G42" s="124"/>
    </row>
    <row r="43" spans="1:8" s="113" customFormat="1" ht="13.5" customHeight="1" thickBot="1">
      <c r="A43" s="113" t="s">
        <v>1307</v>
      </c>
    </row>
    <row r="44" spans="1:8" s="113" customFormat="1" ht="27" customHeight="1" thickBot="1">
      <c r="A44" s="1074" t="s">
        <v>1517</v>
      </c>
      <c r="B44" s="1075"/>
      <c r="C44" s="1075"/>
      <c r="D44" s="1075"/>
      <c r="E44" s="1075"/>
      <c r="F44" s="1075"/>
      <c r="G44" s="1075"/>
      <c r="H44" s="1076"/>
    </row>
    <row r="45" spans="1:8" s="113" customFormat="1" ht="27" customHeight="1">
      <c r="A45" s="1353" t="s">
        <v>710</v>
      </c>
      <c r="B45" s="1354"/>
      <c r="C45" s="1354"/>
      <c r="D45" s="1234"/>
      <c r="E45" s="1234"/>
      <c r="F45" s="1234"/>
      <c r="G45" s="1234"/>
      <c r="H45" s="1235"/>
    </row>
    <row r="46" spans="1:8" s="113" customFormat="1" ht="13.5" customHeight="1">
      <c r="A46" s="1121" t="s">
        <v>711</v>
      </c>
      <c r="B46" s="1355"/>
      <c r="C46" s="1355"/>
      <c r="D46" s="1063"/>
      <c r="E46" s="1063"/>
      <c r="F46" s="1063"/>
      <c r="G46" s="1063"/>
      <c r="H46" s="1197"/>
    </row>
    <row r="47" spans="1:8" s="113" customFormat="1" ht="13.5" customHeight="1" thickBot="1">
      <c r="A47" s="1122" t="s">
        <v>1518</v>
      </c>
      <c r="B47" s="1356"/>
      <c r="C47" s="1356"/>
      <c r="D47" s="1211"/>
      <c r="E47" s="1211"/>
      <c r="F47" s="1211"/>
      <c r="G47" s="1211"/>
      <c r="H47" s="1212"/>
    </row>
    <row r="48" spans="1:8" s="113" customFormat="1" ht="13.5" customHeight="1" thickBot="1"/>
    <row r="49" spans="1:8" s="113" customFormat="1" ht="27" customHeight="1" thickBot="1">
      <c r="A49" s="1107" t="s">
        <v>1025</v>
      </c>
      <c r="B49" s="1038"/>
      <c r="C49" s="1038" t="s">
        <v>1033</v>
      </c>
      <c r="D49" s="1038"/>
      <c r="E49" s="1038"/>
      <c r="F49" s="1038" t="s">
        <v>1034</v>
      </c>
      <c r="G49" s="1038"/>
      <c r="H49" s="1039"/>
    </row>
    <row r="50" spans="1:8" s="113" customFormat="1" ht="13.5" customHeight="1">
      <c r="A50" s="1105" t="s">
        <v>1055</v>
      </c>
      <c r="B50" s="1106"/>
      <c r="C50" s="1234"/>
      <c r="D50" s="1234"/>
      <c r="E50" s="1234"/>
      <c r="F50" s="1284"/>
      <c r="G50" s="1285"/>
      <c r="H50" s="1286"/>
    </row>
    <row r="51" spans="1:8" s="113" customFormat="1" ht="27" customHeight="1">
      <c r="A51" s="1138" t="s">
        <v>924</v>
      </c>
      <c r="B51" s="1139"/>
      <c r="C51" s="1063"/>
      <c r="D51" s="1063"/>
      <c r="E51" s="1063"/>
      <c r="F51" s="1063"/>
      <c r="G51" s="1063"/>
      <c r="H51" s="1197"/>
    </row>
    <row r="52" spans="1:8" s="113" customFormat="1" ht="27" customHeight="1">
      <c r="A52" s="1138" t="s">
        <v>925</v>
      </c>
      <c r="B52" s="1139"/>
      <c r="C52" s="1063"/>
      <c r="D52" s="1063"/>
      <c r="E52" s="1063"/>
      <c r="F52" s="1063"/>
      <c r="G52" s="1063"/>
      <c r="H52" s="1197"/>
    </row>
    <row r="53" spans="1:8" s="113" customFormat="1" ht="27" customHeight="1">
      <c r="A53" s="1138" t="s">
        <v>926</v>
      </c>
      <c r="B53" s="1139"/>
      <c r="C53" s="1063"/>
      <c r="D53" s="1063"/>
      <c r="E53" s="1063"/>
      <c r="F53" s="1063"/>
      <c r="G53" s="1063"/>
      <c r="H53" s="1197"/>
    </row>
    <row r="54" spans="1:8" s="113" customFormat="1" ht="27" customHeight="1" thickBot="1">
      <c r="A54" s="1140" t="s">
        <v>919</v>
      </c>
      <c r="B54" s="1141"/>
      <c r="C54" s="1211"/>
      <c r="D54" s="1211"/>
      <c r="E54" s="1211"/>
      <c r="F54" s="1211"/>
      <c r="G54" s="1211"/>
      <c r="H54" s="1212"/>
    </row>
    <row r="55" spans="1:8" s="113" customFormat="1" ht="13.5" customHeight="1"/>
    <row r="56" spans="1:8" s="365" customFormat="1" ht="13.5" customHeight="1" thickBot="1">
      <c r="A56" s="113" t="s">
        <v>1036</v>
      </c>
      <c r="B56" s="113"/>
      <c r="C56" s="113"/>
      <c r="D56" s="113"/>
      <c r="E56" s="113"/>
      <c r="F56" s="113"/>
      <c r="G56" s="113"/>
    </row>
    <row r="57" spans="1:8" s="365" customFormat="1" ht="27" customHeight="1">
      <c r="A57" s="1380" t="s">
        <v>1566</v>
      </c>
      <c r="B57" s="1327"/>
      <c r="C57" s="1327"/>
      <c r="D57" s="1327"/>
      <c r="E57" s="1327"/>
      <c r="F57" s="1327"/>
      <c r="G57" s="1327"/>
      <c r="H57" s="1328"/>
    </row>
    <row r="58" spans="1:8" s="365" customFormat="1" ht="40.5" customHeight="1">
      <c r="A58" s="1303" t="s">
        <v>3009</v>
      </c>
      <c r="B58" s="1033"/>
      <c r="C58" s="1033"/>
      <c r="D58" s="1033"/>
      <c r="E58" s="1033"/>
      <c r="F58" s="1033"/>
      <c r="G58" s="1033"/>
      <c r="H58" s="1034"/>
    </row>
    <row r="59" spans="1:8" s="365" customFormat="1" ht="13.5" customHeight="1">
      <c r="A59" s="1032" t="s">
        <v>57</v>
      </c>
      <c r="B59" s="1033"/>
      <c r="C59" s="1033"/>
      <c r="D59" s="1033"/>
      <c r="E59" s="1033"/>
      <c r="F59" s="1033"/>
      <c r="G59" s="1033"/>
      <c r="H59" s="1034"/>
    </row>
    <row r="60" spans="1:8" s="365" customFormat="1" ht="27" customHeight="1">
      <c r="A60" s="1413" t="s">
        <v>1844</v>
      </c>
      <c r="B60" s="1414"/>
      <c r="C60" s="1414"/>
      <c r="D60" s="1414"/>
      <c r="E60" s="1414"/>
      <c r="F60" s="1414"/>
      <c r="G60" s="1414"/>
      <c r="H60" s="1415"/>
    </row>
    <row r="61" spans="1:8" s="365" customFormat="1" ht="27" customHeight="1">
      <c r="A61" s="1032" t="s">
        <v>855</v>
      </c>
      <c r="B61" s="1033"/>
      <c r="C61" s="1033"/>
      <c r="D61" s="1033"/>
      <c r="E61" s="1033"/>
      <c r="F61" s="1033"/>
      <c r="G61" s="1033"/>
      <c r="H61" s="1034"/>
    </row>
    <row r="62" spans="1:8" s="365" customFormat="1" ht="27" customHeight="1">
      <c r="A62" s="1303" t="s">
        <v>1747</v>
      </c>
      <c r="B62" s="1033"/>
      <c r="C62" s="1033"/>
      <c r="D62" s="1033"/>
      <c r="E62" s="1033"/>
      <c r="F62" s="1033"/>
      <c r="G62" s="1033"/>
      <c r="H62" s="1034"/>
    </row>
    <row r="63" spans="1:8" s="365" customFormat="1" ht="54" customHeight="1" thickBot="1">
      <c r="A63" s="1323" t="s">
        <v>1806</v>
      </c>
      <c r="B63" s="1036"/>
      <c r="C63" s="1036"/>
      <c r="D63" s="1036"/>
      <c r="E63" s="1036"/>
      <c r="F63" s="1036"/>
      <c r="G63" s="1036"/>
      <c r="H63" s="1037"/>
    </row>
    <row r="64" spans="1:8" s="113" customFormat="1" ht="13.5" customHeight="1">
      <c r="A64" s="280"/>
    </row>
    <row r="65" spans="1:8" s="113" customFormat="1" ht="13.5" customHeight="1" thickBot="1">
      <c r="A65" s="113" t="s">
        <v>1037</v>
      </c>
    </row>
    <row r="66" spans="1:8" s="113" customFormat="1" ht="27" customHeight="1" thickBot="1">
      <c r="A66" s="1107" t="s">
        <v>1038</v>
      </c>
      <c r="B66" s="1038"/>
      <c r="C66" s="235" t="s">
        <v>830</v>
      </c>
      <c r="D66" s="235" t="s">
        <v>1025</v>
      </c>
      <c r="E66" s="235" t="s">
        <v>1039</v>
      </c>
      <c r="F66" s="235" t="s">
        <v>1040</v>
      </c>
      <c r="G66" s="1038" t="s">
        <v>1041</v>
      </c>
      <c r="H66" s="1039"/>
    </row>
    <row r="67" spans="1:8" s="113" customFormat="1">
      <c r="A67" s="1233"/>
      <c r="B67" s="1057"/>
      <c r="C67" s="349"/>
      <c r="D67" s="350"/>
      <c r="E67" s="350"/>
      <c r="F67" s="351"/>
      <c r="G67" s="1040"/>
      <c r="H67" s="1041"/>
    </row>
    <row r="68" spans="1:8" s="113" customFormat="1">
      <c r="A68" s="1142"/>
      <c r="B68" s="1044"/>
      <c r="C68" s="353"/>
      <c r="D68" s="354"/>
      <c r="E68" s="354"/>
      <c r="F68" s="355"/>
      <c r="G68" s="1025"/>
      <c r="H68" s="1026"/>
    </row>
    <row r="69" spans="1:8" s="113" customFormat="1">
      <c r="A69" s="1142"/>
      <c r="B69" s="1044"/>
      <c r="C69" s="353"/>
      <c r="D69" s="354"/>
      <c r="E69" s="354"/>
      <c r="F69" s="355"/>
      <c r="G69" s="1025"/>
      <c r="H69" s="1026"/>
    </row>
    <row r="70" spans="1:8" s="113" customFormat="1">
      <c r="A70" s="1142"/>
      <c r="B70" s="1044"/>
      <c r="C70" s="353"/>
      <c r="D70" s="354"/>
      <c r="E70" s="354"/>
      <c r="F70" s="355"/>
      <c r="G70" s="1025"/>
      <c r="H70" s="1026"/>
    </row>
    <row r="71" spans="1:8" s="113" customFormat="1">
      <c r="A71" s="1142"/>
      <c r="B71" s="1044"/>
      <c r="C71" s="353"/>
      <c r="D71" s="354"/>
      <c r="E71" s="354"/>
      <c r="F71" s="355"/>
      <c r="G71" s="1025"/>
      <c r="H71" s="1026"/>
    </row>
    <row r="72" spans="1:8" s="113" customFormat="1">
      <c r="A72" s="1142"/>
      <c r="B72" s="1044"/>
      <c r="C72" s="353"/>
      <c r="D72" s="354"/>
      <c r="E72" s="354"/>
      <c r="F72" s="355"/>
      <c r="G72" s="1025"/>
      <c r="H72" s="1026"/>
    </row>
    <row r="73" spans="1:8" s="113" customFormat="1">
      <c r="A73" s="1142"/>
      <c r="B73" s="1044"/>
      <c r="C73" s="353"/>
      <c r="D73" s="354"/>
      <c r="E73" s="354"/>
      <c r="F73" s="355"/>
      <c r="G73" s="1025"/>
      <c r="H73" s="1026"/>
    </row>
    <row r="74" spans="1:8" s="113" customFormat="1">
      <c r="A74" s="1142"/>
      <c r="B74" s="1044"/>
      <c r="C74" s="353"/>
      <c r="D74" s="354"/>
      <c r="E74" s="354"/>
      <c r="F74" s="355"/>
      <c r="G74" s="1025"/>
      <c r="H74" s="1026"/>
    </row>
    <row r="75" spans="1:8" s="113" customFormat="1">
      <c r="A75" s="1142"/>
      <c r="B75" s="1044"/>
      <c r="C75" s="353"/>
      <c r="D75" s="354"/>
      <c r="E75" s="354"/>
      <c r="F75" s="355"/>
      <c r="G75" s="1025"/>
      <c r="H75" s="1026"/>
    </row>
    <row r="76" spans="1:8" s="113" customFormat="1" ht="13" thickBot="1">
      <c r="A76" s="1147"/>
      <c r="B76" s="1049"/>
      <c r="C76" s="357"/>
      <c r="D76" s="358"/>
      <c r="E76" s="358"/>
      <c r="F76" s="359"/>
      <c r="G76" s="1027"/>
      <c r="H76" s="1028"/>
    </row>
  </sheetData>
  <sheetProtection sheet="1" objects="1" scenarios="1" formatRows="0"/>
  <customSheetViews>
    <customSheetView guid="{5FBC50CB-3E08-4B56-AFD1-12B9F91E8308}" showGridLines="0" hiddenRows="1">
      <selection sqref="A1:B1"/>
      <pageSetup paperSize="9" orientation="portrait"/>
      <headerFooter alignWithMargins="0"/>
    </customSheetView>
    <customSheetView guid="{C754446C-5585-4458-A42A-F2417FB7555A}" showGridLines="0" hiddenRows="1" topLeftCell="A8">
      <selection activeCell="E20" sqref="E20"/>
      <pageSetup paperSize="9" orientation="portrait"/>
      <headerFooter alignWithMargins="0"/>
    </customSheetView>
    <customSheetView guid="{90CDF4A5-69E1-409D-BE6A-F24A1874C0D7}" showGridLines="0" hiddenRows="1" topLeftCell="A8">
      <selection activeCell="E20" sqref="E20"/>
      <pageSetup paperSize="9" orientation="portrait"/>
      <headerFooter alignWithMargins="0"/>
    </customSheetView>
    <customSheetView guid="{46A1E5AE-FDE6-413A-A40F-F7880A0D792D}" showGridLines="0" hiddenRows="1">
      <selection sqref="A1:B1"/>
      <pageSetup paperSize="9" orientation="portrait"/>
      <headerFooter alignWithMargins="0"/>
    </customSheetView>
  </customSheetViews>
  <mergeCells count="63">
    <mergeCell ref="A12:A41"/>
    <mergeCell ref="A51:B51"/>
    <mergeCell ref="A45:C45"/>
    <mergeCell ref="A46:C46"/>
    <mergeCell ref="A47:C47"/>
    <mergeCell ref="C50:E50"/>
    <mergeCell ref="A50:B50"/>
    <mergeCell ref="C51:E51"/>
    <mergeCell ref="C49:E49"/>
    <mergeCell ref="A49:B49"/>
    <mergeCell ref="A44:H44"/>
    <mergeCell ref="D45:H45"/>
    <mergeCell ref="D46:H46"/>
    <mergeCell ref="D47:H47"/>
    <mergeCell ref="F49:H49"/>
    <mergeCell ref="F50:H50"/>
    <mergeCell ref="A1:B1"/>
    <mergeCell ref="F9:G9"/>
    <mergeCell ref="C8:G8"/>
    <mergeCell ref="A8:A10"/>
    <mergeCell ref="B8:B10"/>
    <mergeCell ref="A4:H4"/>
    <mergeCell ref="A5:H5"/>
    <mergeCell ref="D9:E9"/>
    <mergeCell ref="A76:B76"/>
    <mergeCell ref="A66:B66"/>
    <mergeCell ref="A67:B67"/>
    <mergeCell ref="A70:B70"/>
    <mergeCell ref="A69:B69"/>
    <mergeCell ref="A74:B74"/>
    <mergeCell ref="A72:B72"/>
    <mergeCell ref="A75:B75"/>
    <mergeCell ref="A73:B73"/>
    <mergeCell ref="A71:B71"/>
    <mergeCell ref="A68:B68"/>
    <mergeCell ref="F51:H51"/>
    <mergeCell ref="F52:H52"/>
    <mergeCell ref="F53:H53"/>
    <mergeCell ref="G66:H66"/>
    <mergeCell ref="A61:H61"/>
    <mergeCell ref="A62:H62"/>
    <mergeCell ref="F54:H54"/>
    <mergeCell ref="G67:H67"/>
    <mergeCell ref="A63:H63"/>
    <mergeCell ref="C54:E54"/>
    <mergeCell ref="A54:B54"/>
    <mergeCell ref="A52:B52"/>
    <mergeCell ref="C53:E53"/>
    <mergeCell ref="A53:B53"/>
    <mergeCell ref="C52:E52"/>
    <mergeCell ref="A57:H57"/>
    <mergeCell ref="A58:H58"/>
    <mergeCell ref="A59:H59"/>
    <mergeCell ref="A60:H60"/>
    <mergeCell ref="G68:H68"/>
    <mergeCell ref="G69:H69"/>
    <mergeCell ref="G70:H70"/>
    <mergeCell ref="G76:H76"/>
    <mergeCell ref="G71:H71"/>
    <mergeCell ref="G72:H72"/>
    <mergeCell ref="G73:H73"/>
    <mergeCell ref="G74:H74"/>
    <mergeCell ref="G75:H75"/>
  </mergeCells>
  <phoneticPr fontId="0" type="noConversion"/>
  <dataValidations disablePrompts="1" count="2">
    <dataValidation type="list" allowBlank="1" showInputMessage="1" showErrorMessage="1" sqref="C67:C76">
      <formula1>QualityHML</formula1>
    </dataValidation>
    <dataValidation type="list" allowBlank="1" showInputMessage="1" showErrorMessage="1" sqref="F67:F76">
      <formula1>TypeOfInventory</formula1>
    </dataValidation>
  </dataValidations>
  <hyperlinks>
    <hyperlink ref="A5:G5" location="Indicator_3.2" display="Related SoEF definitions: Removals, Roundwood, Industrial roundwood, Woodfuel, Marketed roundwood."/>
    <hyperlink ref="A12:A41" location="Roundwood" display="Roundwood"/>
    <hyperlink ref="D9:E9" location="Industrial_round_wood_removals__Sub_category" display="Industrial roundwood"/>
    <hyperlink ref="F9:G9" location="Woodfuel_removals__Sub_category" display="Woodfuel"/>
    <hyperlink ref="C8:G8" location="Total_wood_removals" display="Wood removals"/>
    <hyperlink ref="A1" location="Select_your_country" display="Select_your_country"/>
    <hyperlink ref="A60:G60" location="Currency!A1" display="4. Currency: Figures for each year should be reported in national currency. Countries should explicitly state what national currency is reported (and for what years if differing) in the National currency in the reporting years table."/>
    <hyperlink ref="A60:H60" location="National_currency_in_the_reporting_years" display="4. Currency: Figures for each year should be reported in national currency. Countries should explicitly state what national currency is reported (and for what years if differing) in the National currency in the reporting years table."/>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BE2908F9-430A-4FCA-B859-5BAB42801C90}">
            <xm:f>C13&lt;&gt;'Pre-filling'!XB65</xm:f>
            <x14:dxf>
              <font>
                <b val="0"/>
                <i/>
              </font>
            </x14:dxf>
          </x14:cfRule>
          <xm:sqref>C13:D41 F13:F41</xm:sqref>
        </x14:conditionalFormatting>
      </x14:conditionalFormattings>
    </ex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I105"/>
  <sheetViews>
    <sheetView showGridLines="0" workbookViewId="0">
      <selection sqref="A1:B1"/>
    </sheetView>
  </sheetViews>
  <sheetFormatPr baseColWidth="10" defaultColWidth="8.83203125" defaultRowHeight="12" x14ac:dyDescent="0"/>
  <cols>
    <col min="1" max="1" width="7.33203125" style="270" customWidth="1"/>
    <col min="2" max="4" width="19.5" style="270" customWidth="1"/>
    <col min="5" max="5" width="13" style="270" customWidth="1"/>
    <col min="6" max="6" width="13.5" style="270" customWidth="1"/>
    <col min="7" max="7" width="31.83203125" style="270" customWidth="1"/>
    <col min="8" max="16384" width="8.83203125" style="270"/>
  </cols>
  <sheetData>
    <row r="1" spans="1:7">
      <c r="A1" s="1242" t="str">
        <f xml:space="preserve"> IF(ISBLANK(General!$B$13), "", General!$B$13)</f>
        <v>Select your country…</v>
      </c>
      <c r="B1" s="1242"/>
    </row>
    <row r="2" spans="1:7">
      <c r="A2" s="295" t="s">
        <v>1159</v>
      </c>
    </row>
    <row r="3" spans="1:7" ht="13" thickBot="1"/>
    <row r="4" spans="1:7" ht="13.5" customHeight="1">
      <c r="A4" s="1420" t="s">
        <v>1807</v>
      </c>
      <c r="B4" s="1421"/>
      <c r="C4" s="1421"/>
      <c r="D4" s="1421"/>
      <c r="E4" s="1421"/>
      <c r="F4" s="1421"/>
      <c r="G4" s="1422"/>
    </row>
    <row r="5" spans="1:7" ht="13.5" customHeight="1" thickBot="1">
      <c r="A5" s="1423" t="s">
        <v>1808</v>
      </c>
      <c r="B5" s="1424"/>
      <c r="C5" s="1424"/>
      <c r="D5" s="1424"/>
      <c r="E5" s="1424"/>
      <c r="F5" s="1424"/>
      <c r="G5" s="1425"/>
    </row>
    <row r="7" spans="1:7" s="113" customFormat="1" ht="13" thickBot="1">
      <c r="A7" s="174" t="s">
        <v>1809</v>
      </c>
    </row>
    <row r="8" spans="1:7" s="113" customFormat="1" ht="12.75" customHeight="1">
      <c r="A8" s="1084" t="s">
        <v>1160</v>
      </c>
      <c r="B8" s="1124" t="s">
        <v>1161</v>
      </c>
      <c r="C8" s="1124" t="s">
        <v>1162</v>
      </c>
      <c r="D8" s="1130" t="s">
        <v>1579</v>
      </c>
      <c r="E8" s="1130"/>
      <c r="F8" s="580" t="s">
        <v>1848</v>
      </c>
      <c r="G8" s="1131" t="s">
        <v>395</v>
      </c>
    </row>
    <row r="9" spans="1:7" s="113" customFormat="1" ht="27" customHeight="1" thickBot="1">
      <c r="A9" s="1085"/>
      <c r="B9" s="1047"/>
      <c r="C9" s="1047"/>
      <c r="D9" s="236" t="s">
        <v>1163</v>
      </c>
      <c r="E9" s="236" t="s">
        <v>1164</v>
      </c>
      <c r="F9" s="579" t="s">
        <v>1849</v>
      </c>
      <c r="G9" s="1419"/>
    </row>
    <row r="10" spans="1:7" s="113" customFormat="1" ht="13.5" hidden="1" customHeight="1">
      <c r="A10" s="886"/>
      <c r="B10" s="889"/>
      <c r="C10" s="889"/>
      <c r="D10" s="889"/>
      <c r="E10" s="889" t="s">
        <v>1434</v>
      </c>
      <c r="F10" s="889" t="s">
        <v>1434</v>
      </c>
      <c r="G10" s="897"/>
    </row>
    <row r="11" spans="1:7" s="113" customFormat="1">
      <c r="A11" s="259" t="s">
        <v>1296</v>
      </c>
      <c r="B11" s="208" t="e">
        <f ca="1">'Pre-filling'!AAJ63</f>
        <v>#NAME?</v>
      </c>
      <c r="C11" s="208" t="e">
        <f ca="1">'Pre-filling'!AAK63</f>
        <v>#NAME?</v>
      </c>
      <c r="D11" s="208" t="e">
        <f ca="1">'Pre-filling'!AAL63</f>
        <v>#NAME?</v>
      </c>
      <c r="E11" s="192" t="e">
        <f ca="1">'Pre-filling'!AAM63</f>
        <v>#NAME?</v>
      </c>
      <c r="F11" s="192" t="e">
        <f ca="1">'Pre-filling'!AAN63</f>
        <v>#NAME?</v>
      </c>
      <c r="G11" s="214" t="e">
        <f ca="1">'Pre-filling'!AAO63</f>
        <v>#NAME?</v>
      </c>
    </row>
    <row r="12" spans="1:7" s="113" customFormat="1">
      <c r="A12" s="258" t="s">
        <v>1297</v>
      </c>
      <c r="B12" s="211" t="e">
        <f ca="1">'Pre-filling'!AAJ64</f>
        <v>#NAME?</v>
      </c>
      <c r="C12" s="211" t="e">
        <f ca="1">'Pre-filling'!AAK64</f>
        <v>#NAME?</v>
      </c>
      <c r="D12" s="211" t="e">
        <f ca="1">'Pre-filling'!AAL64</f>
        <v>#NAME?</v>
      </c>
      <c r="E12" s="194" t="e">
        <f ca="1">'Pre-filling'!AAM64</f>
        <v>#NAME?</v>
      </c>
      <c r="F12" s="194" t="e">
        <f ca="1">'Pre-filling'!AAN64</f>
        <v>#NAME?</v>
      </c>
      <c r="G12" s="215" t="e">
        <f ca="1">'Pre-filling'!AAO64</f>
        <v>#NAME?</v>
      </c>
    </row>
    <row r="13" spans="1:7" s="113" customFormat="1">
      <c r="A13" s="258" t="s">
        <v>1298</v>
      </c>
      <c r="B13" s="211" t="e">
        <f ca="1">'Pre-filling'!AAJ65</f>
        <v>#NAME?</v>
      </c>
      <c r="C13" s="211" t="e">
        <f ca="1">'Pre-filling'!AAK65</f>
        <v>#NAME?</v>
      </c>
      <c r="D13" s="211" t="e">
        <f ca="1">'Pre-filling'!AAL65</f>
        <v>#NAME?</v>
      </c>
      <c r="E13" s="194" t="e">
        <f ca="1">'Pre-filling'!AAM65</f>
        <v>#NAME?</v>
      </c>
      <c r="F13" s="194" t="e">
        <f ca="1">'Pre-filling'!AAN65</f>
        <v>#NAME?</v>
      </c>
      <c r="G13" s="215" t="e">
        <f ca="1">'Pre-filling'!AAO65</f>
        <v>#NAME?</v>
      </c>
    </row>
    <row r="14" spans="1:7" s="113" customFormat="1">
      <c r="A14" s="258" t="s">
        <v>1299</v>
      </c>
      <c r="B14" s="211" t="e">
        <f ca="1">'Pre-filling'!AAJ66</f>
        <v>#NAME?</v>
      </c>
      <c r="C14" s="211" t="e">
        <f ca="1">'Pre-filling'!AAK66</f>
        <v>#NAME?</v>
      </c>
      <c r="D14" s="211" t="e">
        <f ca="1">'Pre-filling'!AAL66</f>
        <v>#NAME?</v>
      </c>
      <c r="E14" s="194" t="e">
        <f ca="1">'Pre-filling'!AAM66</f>
        <v>#NAME?</v>
      </c>
      <c r="F14" s="194" t="e">
        <f ca="1">'Pre-filling'!AAN66</f>
        <v>#NAME?</v>
      </c>
      <c r="G14" s="215" t="e">
        <f ca="1">'Pre-filling'!AAO66</f>
        <v>#NAME?</v>
      </c>
    </row>
    <row r="15" spans="1:7" s="113" customFormat="1">
      <c r="A15" s="258" t="s">
        <v>1300</v>
      </c>
      <c r="B15" s="211" t="e">
        <f ca="1">'Pre-filling'!AAJ67</f>
        <v>#NAME?</v>
      </c>
      <c r="C15" s="211" t="e">
        <f ca="1">'Pre-filling'!AAK67</f>
        <v>#NAME?</v>
      </c>
      <c r="D15" s="211" t="e">
        <f ca="1">'Pre-filling'!AAL67</f>
        <v>#NAME?</v>
      </c>
      <c r="E15" s="194" t="e">
        <f ca="1">'Pre-filling'!AAM67</f>
        <v>#NAME?</v>
      </c>
      <c r="F15" s="194" t="e">
        <f ca="1">'Pre-filling'!AAN67</f>
        <v>#NAME?</v>
      </c>
      <c r="G15" s="215" t="e">
        <f ca="1">'Pre-filling'!AAO67</f>
        <v>#NAME?</v>
      </c>
    </row>
    <row r="16" spans="1:7" s="113" customFormat="1">
      <c r="A16" s="258" t="s">
        <v>1301</v>
      </c>
      <c r="B16" s="211" t="e">
        <f ca="1">'Pre-filling'!AAJ68</f>
        <v>#NAME?</v>
      </c>
      <c r="C16" s="211" t="e">
        <f ca="1">'Pre-filling'!AAK68</f>
        <v>#NAME?</v>
      </c>
      <c r="D16" s="211" t="e">
        <f ca="1">'Pre-filling'!AAL68</f>
        <v>#NAME?</v>
      </c>
      <c r="E16" s="194" t="e">
        <f ca="1">'Pre-filling'!AAM68</f>
        <v>#NAME?</v>
      </c>
      <c r="F16" s="194" t="e">
        <f ca="1">'Pre-filling'!AAN68</f>
        <v>#NAME?</v>
      </c>
      <c r="G16" s="215" t="e">
        <f ca="1">'Pre-filling'!AAO68</f>
        <v>#NAME?</v>
      </c>
    </row>
    <row r="17" spans="1:7" s="113" customFormat="1">
      <c r="A17" s="258" t="s">
        <v>1302</v>
      </c>
      <c r="B17" s="211" t="e">
        <f ca="1">'Pre-filling'!AAJ69</f>
        <v>#NAME?</v>
      </c>
      <c r="C17" s="211" t="e">
        <f ca="1">'Pre-filling'!AAK69</f>
        <v>#NAME?</v>
      </c>
      <c r="D17" s="211" t="e">
        <f ca="1">'Pre-filling'!AAL69</f>
        <v>#NAME?</v>
      </c>
      <c r="E17" s="194" t="e">
        <f ca="1">'Pre-filling'!AAM69</f>
        <v>#NAME?</v>
      </c>
      <c r="F17" s="194" t="e">
        <f ca="1">'Pre-filling'!AAN69</f>
        <v>#NAME?</v>
      </c>
      <c r="G17" s="215" t="e">
        <f ca="1">'Pre-filling'!AAO69</f>
        <v>#NAME?</v>
      </c>
    </row>
    <row r="18" spans="1:7" s="113" customFormat="1">
      <c r="A18" s="258" t="s">
        <v>1303</v>
      </c>
      <c r="B18" s="211" t="e">
        <f ca="1">'Pre-filling'!AAJ70</f>
        <v>#NAME?</v>
      </c>
      <c r="C18" s="211" t="e">
        <f ca="1">'Pre-filling'!AAK70</f>
        <v>#NAME?</v>
      </c>
      <c r="D18" s="211" t="e">
        <f ca="1">'Pre-filling'!AAL70</f>
        <v>#NAME?</v>
      </c>
      <c r="E18" s="194" t="e">
        <f ca="1">'Pre-filling'!AAM70</f>
        <v>#NAME?</v>
      </c>
      <c r="F18" s="194" t="e">
        <f ca="1">'Pre-filling'!AAN70</f>
        <v>#NAME?</v>
      </c>
      <c r="G18" s="215" t="e">
        <f ca="1">'Pre-filling'!AAO70</f>
        <v>#NAME?</v>
      </c>
    </row>
    <row r="19" spans="1:7" s="113" customFormat="1">
      <c r="A19" s="258" t="s">
        <v>1304</v>
      </c>
      <c r="B19" s="211" t="e">
        <f ca="1">'Pre-filling'!AAJ71</f>
        <v>#NAME?</v>
      </c>
      <c r="C19" s="211" t="e">
        <f ca="1">'Pre-filling'!AAK71</f>
        <v>#NAME?</v>
      </c>
      <c r="D19" s="211" t="e">
        <f ca="1">'Pre-filling'!AAL71</f>
        <v>#NAME?</v>
      </c>
      <c r="E19" s="194" t="e">
        <f ca="1">'Pre-filling'!AAM71</f>
        <v>#NAME?</v>
      </c>
      <c r="F19" s="194" t="e">
        <f ca="1">'Pre-filling'!AAN71</f>
        <v>#NAME?</v>
      </c>
      <c r="G19" s="215" t="e">
        <f ca="1">'Pre-filling'!AAO71</f>
        <v>#NAME?</v>
      </c>
    </row>
    <row r="20" spans="1:7" s="113" customFormat="1">
      <c r="A20" s="258" t="s">
        <v>1305</v>
      </c>
      <c r="B20" s="211" t="e">
        <f ca="1">'Pre-filling'!AAJ72</f>
        <v>#NAME?</v>
      </c>
      <c r="C20" s="211" t="e">
        <f ca="1">'Pre-filling'!AAK72</f>
        <v>#NAME?</v>
      </c>
      <c r="D20" s="211" t="e">
        <f ca="1">'Pre-filling'!AAL72</f>
        <v>#NAME?</v>
      </c>
      <c r="E20" s="194" t="e">
        <f ca="1">'Pre-filling'!AAM72</f>
        <v>#NAME?</v>
      </c>
      <c r="F20" s="194" t="e">
        <f ca="1">'Pre-filling'!AAN72</f>
        <v>#NAME?</v>
      </c>
      <c r="G20" s="215" t="e">
        <f ca="1">'Pre-filling'!AAO72</f>
        <v>#NAME?</v>
      </c>
    </row>
    <row r="21" spans="1:7" s="113" customFormat="1" ht="14.25" customHeight="1">
      <c r="A21" s="1138" t="s">
        <v>1165</v>
      </c>
      <c r="B21" s="1139"/>
      <c r="C21" s="946"/>
      <c r="D21" s="435"/>
      <c r="E21" s="947"/>
      <c r="F21" s="194" t="e">
        <f ca="1">'Pre-filling'!AAN73</f>
        <v>#NAME?</v>
      </c>
      <c r="G21" s="216"/>
    </row>
    <row r="22" spans="1:7" s="113" customFormat="1" ht="14.25" customHeight="1">
      <c r="A22" s="1138" t="s">
        <v>1166</v>
      </c>
      <c r="B22" s="1139"/>
      <c r="C22" s="946"/>
      <c r="D22" s="435"/>
      <c r="E22" s="947"/>
      <c r="F22" s="194" t="e">
        <f ca="1">'Pre-filling'!AAN74</f>
        <v>#NAME?</v>
      </c>
      <c r="G22" s="216"/>
    </row>
    <row r="23" spans="1:7" s="113" customFormat="1" ht="14.25" customHeight="1" thickBot="1">
      <c r="A23" s="1140" t="s">
        <v>1044</v>
      </c>
      <c r="B23" s="1141"/>
      <c r="C23" s="943"/>
      <c r="D23" s="944"/>
      <c r="E23" s="945"/>
      <c r="F23" s="217" t="e">
        <f ca="1">'Pre-filling'!AAN75</f>
        <v>#NAME?</v>
      </c>
      <c r="G23" s="428"/>
    </row>
    <row r="24" spans="1:7" s="113" customFormat="1">
      <c r="A24" s="368" t="s">
        <v>843</v>
      </c>
    </row>
    <row r="25" spans="1:7" s="113" customFormat="1">
      <c r="A25" s="368"/>
    </row>
    <row r="26" spans="1:7" s="113" customFormat="1" ht="13" thickBot="1">
      <c r="A26" s="113" t="s">
        <v>1307</v>
      </c>
    </row>
    <row r="27" spans="1:7" s="113" customFormat="1" ht="27" customHeight="1" thickBot="1">
      <c r="A27" s="1107" t="s">
        <v>1167</v>
      </c>
      <c r="B27" s="1038"/>
      <c r="C27" s="1038" t="s">
        <v>1033</v>
      </c>
      <c r="D27" s="1038"/>
      <c r="E27" s="1038"/>
      <c r="F27" s="1159" t="s">
        <v>744</v>
      </c>
      <c r="G27" s="1160"/>
    </row>
    <row r="28" spans="1:7" s="113" customFormat="1" ht="13.5" customHeight="1">
      <c r="A28" s="576" t="s">
        <v>1418</v>
      </c>
      <c r="B28" s="577" t="e">
        <f t="shared" ref="B28:B37" ca="1" si="0">IF(ISBLANK(B11),"",B11)</f>
        <v>#NAME?</v>
      </c>
      <c r="C28" s="1057"/>
      <c r="D28" s="1057"/>
      <c r="E28" s="1057"/>
      <c r="F28" s="1057"/>
      <c r="G28" s="1058"/>
    </row>
    <row r="29" spans="1:7" s="113" customFormat="1" ht="13.5" customHeight="1">
      <c r="A29" s="429" t="s">
        <v>1419</v>
      </c>
      <c r="B29" s="430" t="e">
        <f t="shared" ca="1" si="0"/>
        <v>#NAME?</v>
      </c>
      <c r="C29" s="1044"/>
      <c r="D29" s="1044"/>
      <c r="E29" s="1044"/>
      <c r="F29" s="1044"/>
      <c r="G29" s="1045"/>
    </row>
    <row r="30" spans="1:7" s="113" customFormat="1" ht="13.5" customHeight="1">
      <c r="A30" s="429" t="s">
        <v>1420</v>
      </c>
      <c r="B30" s="430" t="e">
        <f t="shared" ca="1" si="0"/>
        <v>#NAME?</v>
      </c>
      <c r="C30" s="1044"/>
      <c r="D30" s="1044"/>
      <c r="E30" s="1044"/>
      <c r="F30" s="1044"/>
      <c r="G30" s="1045"/>
    </row>
    <row r="31" spans="1:7" s="113" customFormat="1" ht="13.5" customHeight="1">
      <c r="A31" s="429" t="s">
        <v>1421</v>
      </c>
      <c r="B31" s="430" t="e">
        <f t="shared" ca="1" si="0"/>
        <v>#NAME?</v>
      </c>
      <c r="C31" s="1044"/>
      <c r="D31" s="1044"/>
      <c r="E31" s="1044"/>
      <c r="F31" s="1044"/>
      <c r="G31" s="1045"/>
    </row>
    <row r="32" spans="1:7" s="113" customFormat="1" ht="13.5" customHeight="1">
      <c r="A32" s="429" t="s">
        <v>1422</v>
      </c>
      <c r="B32" s="430" t="e">
        <f t="shared" ca="1" si="0"/>
        <v>#NAME?</v>
      </c>
      <c r="C32" s="1044"/>
      <c r="D32" s="1044"/>
      <c r="E32" s="1044"/>
      <c r="F32" s="1044"/>
      <c r="G32" s="1045"/>
    </row>
    <row r="33" spans="1:7" s="113" customFormat="1" ht="13.5" customHeight="1">
      <c r="A33" s="429" t="s">
        <v>1423</v>
      </c>
      <c r="B33" s="430" t="e">
        <f t="shared" ca="1" si="0"/>
        <v>#NAME?</v>
      </c>
      <c r="C33" s="1044"/>
      <c r="D33" s="1044"/>
      <c r="E33" s="1044"/>
      <c r="F33" s="1044"/>
      <c r="G33" s="1045"/>
    </row>
    <row r="34" spans="1:7" s="113" customFormat="1" ht="13.5" customHeight="1">
      <c r="A34" s="429" t="s">
        <v>1424</v>
      </c>
      <c r="B34" s="430" t="e">
        <f t="shared" ca="1" si="0"/>
        <v>#NAME?</v>
      </c>
      <c r="C34" s="1044"/>
      <c r="D34" s="1044"/>
      <c r="E34" s="1044"/>
      <c r="F34" s="1044"/>
      <c r="G34" s="1045"/>
    </row>
    <row r="35" spans="1:7" s="113" customFormat="1" ht="13.5" customHeight="1">
      <c r="A35" s="429" t="s">
        <v>1425</v>
      </c>
      <c r="B35" s="430" t="e">
        <f t="shared" ca="1" si="0"/>
        <v>#NAME?</v>
      </c>
      <c r="C35" s="1044"/>
      <c r="D35" s="1044"/>
      <c r="E35" s="1044"/>
      <c r="F35" s="1044"/>
      <c r="G35" s="1045"/>
    </row>
    <row r="36" spans="1:7" s="113" customFormat="1" ht="13.5" customHeight="1">
      <c r="A36" s="429" t="s">
        <v>1426</v>
      </c>
      <c r="B36" s="430" t="e">
        <f t="shared" ca="1" si="0"/>
        <v>#NAME?</v>
      </c>
      <c r="C36" s="1044"/>
      <c r="D36" s="1044"/>
      <c r="E36" s="1044"/>
      <c r="F36" s="1044"/>
      <c r="G36" s="1045"/>
    </row>
    <row r="37" spans="1:7" s="113" customFormat="1" ht="13.5" customHeight="1">
      <c r="A37" s="429" t="s">
        <v>1427</v>
      </c>
      <c r="B37" s="430" t="e">
        <f t="shared" ca="1" si="0"/>
        <v>#NAME?</v>
      </c>
      <c r="C37" s="1044"/>
      <c r="D37" s="1044"/>
      <c r="E37" s="1044"/>
      <c r="F37" s="1044"/>
      <c r="G37" s="1045"/>
    </row>
    <row r="38" spans="1:7" s="113" customFormat="1" ht="13.5" customHeight="1">
      <c r="A38" s="1138" t="s">
        <v>1165</v>
      </c>
      <c r="B38" s="1139"/>
      <c r="C38" s="1044"/>
      <c r="D38" s="1044"/>
      <c r="E38" s="1044"/>
      <c r="F38" s="1044"/>
      <c r="G38" s="1045"/>
    </row>
    <row r="39" spans="1:7" s="113" customFormat="1" ht="13.5" customHeight="1" thickBot="1">
      <c r="A39" s="1140" t="s">
        <v>1166</v>
      </c>
      <c r="B39" s="1141"/>
      <c r="C39" s="1049"/>
      <c r="D39" s="1049"/>
      <c r="E39" s="1049"/>
      <c r="F39" s="1049"/>
      <c r="G39" s="1050"/>
    </row>
    <row r="40" spans="1:7" s="113" customFormat="1">
      <c r="A40" s="368" t="s">
        <v>1840</v>
      </c>
    </row>
    <row r="41" spans="1:7" s="113" customFormat="1"/>
    <row r="42" spans="1:7" s="113" customFormat="1" ht="13" thickBot="1">
      <c r="A42" s="113" t="s">
        <v>1036</v>
      </c>
    </row>
    <row r="43" spans="1:7" s="113" customFormat="1" ht="27" customHeight="1">
      <c r="A43" s="1380" t="s">
        <v>1567</v>
      </c>
      <c r="B43" s="1327"/>
      <c r="C43" s="1327"/>
      <c r="D43" s="1327"/>
      <c r="E43" s="1327"/>
      <c r="F43" s="1327"/>
      <c r="G43" s="1328"/>
    </row>
    <row r="44" spans="1:7" s="113" customFormat="1" ht="51" customHeight="1">
      <c r="A44" s="1029" t="s">
        <v>2054</v>
      </c>
      <c r="B44" s="1030"/>
      <c r="C44" s="1030"/>
      <c r="D44" s="1030"/>
      <c r="E44" s="1030"/>
      <c r="F44" s="1030"/>
      <c r="G44" s="1031"/>
    </row>
    <row r="45" spans="1:7" s="113" customFormat="1" ht="27" customHeight="1">
      <c r="A45" s="1032" t="s">
        <v>58</v>
      </c>
      <c r="B45" s="1033"/>
      <c r="C45" s="1033"/>
      <c r="D45" s="1033"/>
      <c r="E45" s="1033"/>
      <c r="F45" s="1033"/>
      <c r="G45" s="1034"/>
    </row>
    <row r="46" spans="1:7" s="113" customFormat="1" ht="12.75" customHeight="1">
      <c r="A46" s="1032" t="s">
        <v>1536</v>
      </c>
      <c r="B46" s="1033"/>
      <c r="C46" s="1033"/>
      <c r="D46" s="1033"/>
      <c r="E46" s="1033"/>
      <c r="F46" s="1033"/>
      <c r="G46" s="1034"/>
    </row>
    <row r="47" spans="1:7" s="113" customFormat="1" ht="27" customHeight="1">
      <c r="A47" s="1413" t="s">
        <v>1845</v>
      </c>
      <c r="B47" s="1414"/>
      <c r="C47" s="1414"/>
      <c r="D47" s="1414"/>
      <c r="E47" s="1414"/>
      <c r="F47" s="1414"/>
      <c r="G47" s="1415"/>
    </row>
    <row r="48" spans="1:7" s="113" customFormat="1" ht="12.75" customHeight="1">
      <c r="A48" s="1032" t="s">
        <v>1535</v>
      </c>
      <c r="B48" s="1033"/>
      <c r="C48" s="1033"/>
      <c r="D48" s="1033"/>
      <c r="E48" s="1033"/>
      <c r="F48" s="1033"/>
      <c r="G48" s="1034"/>
    </row>
    <row r="49" spans="1:7" s="113" customFormat="1" ht="12.75" customHeight="1">
      <c r="A49" s="431" t="s">
        <v>1025</v>
      </c>
      <c r="B49" s="572"/>
      <c r="C49" s="572"/>
      <c r="D49" s="572"/>
      <c r="E49" s="433" t="s">
        <v>980</v>
      </c>
      <c r="F49" s="572"/>
      <c r="G49" s="573"/>
    </row>
    <row r="50" spans="1:7" s="113" customFormat="1" ht="12.75" customHeight="1">
      <c r="A50" s="578" t="s">
        <v>1519</v>
      </c>
      <c r="B50" s="572"/>
      <c r="C50" s="572"/>
      <c r="D50" s="572"/>
      <c r="E50" s="433"/>
      <c r="F50" s="572"/>
      <c r="G50" s="573"/>
    </row>
    <row r="51" spans="1:7" s="113" customFormat="1" ht="12.75" customHeight="1">
      <c r="A51" s="578" t="s">
        <v>1520</v>
      </c>
      <c r="B51" s="572"/>
      <c r="C51" s="572"/>
      <c r="D51" s="572"/>
      <c r="E51" s="433">
        <v>1</v>
      </c>
      <c r="F51" s="572"/>
      <c r="G51" s="573"/>
    </row>
    <row r="52" spans="1:7" s="113" customFormat="1" ht="12.75" customHeight="1">
      <c r="A52" s="578" t="s">
        <v>1521</v>
      </c>
      <c r="B52" s="434"/>
      <c r="C52" s="434"/>
      <c r="D52" s="434"/>
      <c r="E52" s="433">
        <v>2</v>
      </c>
      <c r="F52" s="572"/>
      <c r="G52" s="573"/>
    </row>
    <row r="53" spans="1:7" s="113" customFormat="1" ht="12.75" customHeight="1">
      <c r="A53" s="578" t="s">
        <v>1522</v>
      </c>
      <c r="B53" s="434"/>
      <c r="C53" s="434"/>
      <c r="D53" s="434"/>
      <c r="E53" s="433">
        <v>3</v>
      </c>
      <c r="F53" s="572"/>
      <c r="G53" s="573"/>
    </row>
    <row r="54" spans="1:7" s="113" customFormat="1" ht="12.75" customHeight="1">
      <c r="A54" s="578" t="s">
        <v>1523</v>
      </c>
      <c r="B54" s="434"/>
      <c r="C54" s="434"/>
      <c r="D54" s="434"/>
      <c r="E54" s="433">
        <v>4</v>
      </c>
      <c r="F54" s="572"/>
      <c r="G54" s="573"/>
    </row>
    <row r="55" spans="1:7" s="113" customFormat="1" ht="12.75" customHeight="1">
      <c r="A55" s="578" t="s">
        <v>1524</v>
      </c>
      <c r="B55" s="434"/>
      <c r="C55" s="434"/>
      <c r="D55" s="434"/>
      <c r="E55" s="433">
        <v>5</v>
      </c>
      <c r="F55" s="572"/>
      <c r="G55" s="573"/>
    </row>
    <row r="56" spans="1:7" s="113" customFormat="1" ht="12.75" customHeight="1">
      <c r="A56" s="578" t="s">
        <v>1525</v>
      </c>
      <c r="B56" s="434"/>
      <c r="C56" s="434"/>
      <c r="D56" s="434"/>
      <c r="E56" s="433">
        <v>6</v>
      </c>
      <c r="F56" s="572"/>
      <c r="G56" s="573"/>
    </row>
    <row r="57" spans="1:7" s="113" customFormat="1" ht="12.75" customHeight="1">
      <c r="A57" s="578" t="s">
        <v>1526</v>
      </c>
      <c r="B57" s="434"/>
      <c r="C57" s="434"/>
      <c r="D57" s="434"/>
      <c r="E57" s="433">
        <v>7</v>
      </c>
      <c r="F57" s="572"/>
      <c r="G57" s="573"/>
    </row>
    <row r="58" spans="1:7" s="113" customFormat="1" ht="12.75" customHeight="1">
      <c r="A58" s="578" t="s">
        <v>1169</v>
      </c>
      <c r="B58" s="434"/>
      <c r="C58" s="434"/>
      <c r="D58" s="434"/>
      <c r="E58" s="433">
        <v>8</v>
      </c>
      <c r="F58" s="572"/>
      <c r="G58" s="573"/>
    </row>
    <row r="59" spans="1:7" s="113" customFormat="1" ht="12.75" customHeight="1">
      <c r="A59" s="578" t="s">
        <v>1527</v>
      </c>
      <c r="B59" s="572"/>
      <c r="C59" s="572"/>
      <c r="D59" s="572"/>
      <c r="E59" s="433"/>
      <c r="F59" s="572"/>
      <c r="G59" s="573"/>
    </row>
    <row r="60" spans="1:7" s="113" customFormat="1" ht="12.75" customHeight="1">
      <c r="A60" s="578" t="s">
        <v>1528</v>
      </c>
      <c r="B60" s="434"/>
      <c r="C60" s="434"/>
      <c r="D60" s="434"/>
      <c r="E60" s="433">
        <v>9</v>
      </c>
      <c r="F60" s="572"/>
      <c r="G60" s="573"/>
    </row>
    <row r="61" spans="1:7" s="113" customFormat="1" ht="12.75" customHeight="1">
      <c r="A61" s="578" t="s">
        <v>1529</v>
      </c>
      <c r="B61" s="434"/>
      <c r="C61" s="434"/>
      <c r="D61" s="434"/>
      <c r="E61" s="433">
        <v>10</v>
      </c>
      <c r="F61" s="572"/>
      <c r="G61" s="573"/>
    </row>
    <row r="62" spans="1:7" s="113" customFormat="1" ht="12.75" customHeight="1">
      <c r="A62" s="578" t="s">
        <v>1168</v>
      </c>
      <c r="B62" s="434"/>
      <c r="C62" s="434"/>
      <c r="D62" s="434"/>
      <c r="E62" s="433">
        <v>11</v>
      </c>
      <c r="F62" s="572"/>
      <c r="G62" s="573"/>
    </row>
    <row r="63" spans="1:7" s="113" customFormat="1" ht="12.75" customHeight="1">
      <c r="A63" s="578" t="s">
        <v>1530</v>
      </c>
      <c r="B63" s="434"/>
      <c r="C63" s="434"/>
      <c r="D63" s="434"/>
      <c r="E63" s="433">
        <v>12</v>
      </c>
      <c r="F63" s="572"/>
      <c r="G63" s="573"/>
    </row>
    <row r="64" spans="1:7" s="113" customFormat="1" ht="12.75" customHeight="1">
      <c r="A64" s="578" t="s">
        <v>1531</v>
      </c>
      <c r="B64" s="434"/>
      <c r="C64" s="434"/>
      <c r="D64" s="434"/>
      <c r="E64" s="433">
        <v>13</v>
      </c>
      <c r="F64" s="572"/>
      <c r="G64" s="573"/>
    </row>
    <row r="65" spans="1:9" s="113" customFormat="1" ht="12.75" customHeight="1">
      <c r="A65" s="578" t="s">
        <v>1532</v>
      </c>
      <c r="B65" s="434"/>
      <c r="C65" s="434"/>
      <c r="D65" s="434"/>
      <c r="E65" s="433">
        <v>14</v>
      </c>
      <c r="F65" s="572"/>
      <c r="G65" s="573"/>
    </row>
    <row r="66" spans="1:9" s="113" customFormat="1" ht="12.75" customHeight="1">
      <c r="A66" s="578" t="s">
        <v>1533</v>
      </c>
      <c r="B66" s="434"/>
      <c r="C66" s="434"/>
      <c r="D66" s="434"/>
      <c r="E66" s="433">
        <v>15</v>
      </c>
      <c r="F66" s="572"/>
      <c r="G66" s="573"/>
    </row>
    <row r="67" spans="1:9" s="113" customFormat="1" ht="12.75" customHeight="1">
      <c r="A67" s="578" t="s">
        <v>1534</v>
      </c>
      <c r="B67" s="434"/>
      <c r="C67" s="434"/>
      <c r="D67" s="434"/>
      <c r="E67" s="433">
        <v>16</v>
      </c>
      <c r="F67" s="572"/>
      <c r="G67" s="573"/>
    </row>
    <row r="68" spans="1:9" s="113" customFormat="1" ht="43.5" customHeight="1">
      <c r="A68" s="1032" t="s">
        <v>829</v>
      </c>
      <c r="B68" s="1033"/>
      <c r="C68" s="1033"/>
      <c r="D68" s="1033"/>
      <c r="E68" s="1033"/>
      <c r="F68" s="1033"/>
      <c r="G68" s="1034"/>
    </row>
    <row r="69" spans="1:9" s="113" customFormat="1" ht="52.5" customHeight="1">
      <c r="A69" s="1303" t="s">
        <v>1748</v>
      </c>
      <c r="B69" s="1310"/>
      <c r="C69" s="1310"/>
      <c r="D69" s="1310"/>
      <c r="E69" s="1310"/>
      <c r="F69" s="1310"/>
      <c r="G69" s="1311"/>
    </row>
    <row r="70" spans="1:9" s="113" customFormat="1" ht="40.5" customHeight="1">
      <c r="A70" s="1032" t="s">
        <v>826</v>
      </c>
      <c r="B70" s="1033"/>
      <c r="C70" s="1033"/>
      <c r="D70" s="1033"/>
      <c r="E70" s="1033"/>
      <c r="F70" s="1033"/>
      <c r="G70" s="1034"/>
    </row>
    <row r="71" spans="1:9" s="113" customFormat="1" ht="12.75" customHeight="1">
      <c r="A71" s="1032" t="s">
        <v>827</v>
      </c>
      <c r="B71" s="1033"/>
      <c r="C71" s="1033"/>
      <c r="D71" s="1033"/>
      <c r="E71" s="1033"/>
      <c r="F71" s="1033"/>
      <c r="G71" s="1034"/>
    </row>
    <row r="72" spans="1:9" s="113" customFormat="1" ht="27" customHeight="1">
      <c r="A72" s="1032" t="s">
        <v>828</v>
      </c>
      <c r="B72" s="1033"/>
      <c r="C72" s="1033"/>
      <c r="D72" s="1033"/>
      <c r="E72" s="1033"/>
      <c r="F72" s="1033"/>
      <c r="G72" s="1034"/>
    </row>
    <row r="73" spans="1:9" s="113" customFormat="1" ht="41.25" customHeight="1">
      <c r="A73" s="1303" t="s">
        <v>1749</v>
      </c>
      <c r="B73" s="1310"/>
      <c r="C73" s="1310"/>
      <c r="D73" s="1310"/>
      <c r="E73" s="1310"/>
      <c r="F73" s="1310"/>
      <c r="G73" s="1311"/>
    </row>
    <row r="74" spans="1:9" s="113" customFormat="1" ht="64.5" customHeight="1" thickBot="1">
      <c r="A74" s="1035" t="s">
        <v>856</v>
      </c>
      <c r="B74" s="1036"/>
      <c r="C74" s="1036"/>
      <c r="D74" s="1036"/>
      <c r="E74" s="1036"/>
      <c r="F74" s="1036"/>
      <c r="G74" s="1037"/>
      <c r="I74" s="140"/>
    </row>
    <row r="75" spans="1:9" s="113" customFormat="1"/>
    <row r="76" spans="1:9" s="113" customFormat="1" ht="13" thickBot="1">
      <c r="A76" s="113" t="s">
        <v>1037</v>
      </c>
    </row>
    <row r="77" spans="1:9" s="113" customFormat="1" ht="27" customHeight="1" thickBot="1">
      <c r="A77" s="1107" t="s">
        <v>1038</v>
      </c>
      <c r="B77" s="1038"/>
      <c r="C77" s="558" t="s">
        <v>830</v>
      </c>
      <c r="D77" s="558" t="s">
        <v>1025</v>
      </c>
      <c r="E77" s="558" t="s">
        <v>1039</v>
      </c>
      <c r="F77" s="558" t="s">
        <v>1040</v>
      </c>
      <c r="G77" s="559" t="s">
        <v>1041</v>
      </c>
    </row>
    <row r="78" spans="1:9" s="113" customFormat="1">
      <c r="A78" s="1233"/>
      <c r="B78" s="1057"/>
      <c r="C78" s="349"/>
      <c r="D78" s="565"/>
      <c r="E78" s="565"/>
      <c r="F78" s="570"/>
      <c r="G78" s="566"/>
    </row>
    <row r="79" spans="1:9" s="113" customFormat="1">
      <c r="A79" s="1142"/>
      <c r="B79" s="1044"/>
      <c r="C79" s="353"/>
      <c r="D79" s="561"/>
      <c r="E79" s="561"/>
      <c r="F79" s="570"/>
      <c r="G79" s="562"/>
    </row>
    <row r="80" spans="1:9" s="113" customFormat="1">
      <c r="A80" s="1142"/>
      <c r="B80" s="1044"/>
      <c r="C80" s="353"/>
      <c r="D80" s="561"/>
      <c r="E80" s="561"/>
      <c r="F80" s="570"/>
      <c r="G80" s="562"/>
    </row>
    <row r="81" spans="1:7" s="113" customFormat="1">
      <c r="A81" s="1142"/>
      <c r="B81" s="1044"/>
      <c r="C81" s="353"/>
      <c r="D81" s="561"/>
      <c r="E81" s="561"/>
      <c r="F81" s="570"/>
      <c r="G81" s="562"/>
    </row>
    <row r="82" spans="1:7" s="113" customFormat="1">
      <c r="A82" s="1142"/>
      <c r="B82" s="1044"/>
      <c r="C82" s="353"/>
      <c r="D82" s="561"/>
      <c r="E82" s="561"/>
      <c r="F82" s="570"/>
      <c r="G82" s="562"/>
    </row>
    <row r="83" spans="1:7" s="113" customFormat="1">
      <c r="A83" s="1142"/>
      <c r="B83" s="1044"/>
      <c r="C83" s="353"/>
      <c r="D83" s="561"/>
      <c r="E83" s="561"/>
      <c r="F83" s="570"/>
      <c r="G83" s="562"/>
    </row>
    <row r="84" spans="1:7" s="113" customFormat="1">
      <c r="A84" s="1142"/>
      <c r="B84" s="1044"/>
      <c r="C84" s="353"/>
      <c r="D84" s="561"/>
      <c r="E84" s="561"/>
      <c r="F84" s="570"/>
      <c r="G84" s="562"/>
    </row>
    <row r="85" spans="1:7" s="113" customFormat="1">
      <c r="A85" s="1142"/>
      <c r="B85" s="1044"/>
      <c r="C85" s="353"/>
      <c r="D85" s="561"/>
      <c r="E85" s="561"/>
      <c r="F85" s="560"/>
      <c r="G85" s="562"/>
    </row>
    <row r="86" spans="1:7" s="113" customFormat="1">
      <c r="A86" s="1142"/>
      <c r="B86" s="1044"/>
      <c r="C86" s="353"/>
      <c r="D86" s="561"/>
      <c r="E86" s="561"/>
      <c r="F86" s="560"/>
      <c r="G86" s="562"/>
    </row>
    <row r="87" spans="1:7" s="113" customFormat="1" ht="13" thickBot="1">
      <c r="A87" s="1147"/>
      <c r="B87" s="1049"/>
      <c r="C87" s="357"/>
      <c r="D87" s="563"/>
      <c r="E87" s="563"/>
      <c r="F87" s="569"/>
      <c r="G87" s="564"/>
    </row>
    <row r="89" spans="1:7" hidden="1">
      <c r="A89" s="270" t="s">
        <v>749</v>
      </c>
    </row>
    <row r="90" spans="1:7" hidden="1">
      <c r="A90" s="270" t="s">
        <v>761</v>
      </c>
    </row>
    <row r="91" spans="1:7" hidden="1">
      <c r="A91" s="270" t="s">
        <v>762</v>
      </c>
    </row>
    <row r="92" spans="1:7" hidden="1">
      <c r="A92" s="270" t="s">
        <v>763</v>
      </c>
    </row>
    <row r="93" spans="1:7" hidden="1">
      <c r="A93" s="270" t="s">
        <v>764</v>
      </c>
    </row>
    <row r="94" spans="1:7" hidden="1">
      <c r="A94" s="270" t="s">
        <v>765</v>
      </c>
    </row>
    <row r="95" spans="1:7" hidden="1">
      <c r="A95" s="270" t="s">
        <v>766</v>
      </c>
    </row>
    <row r="96" spans="1:7" hidden="1">
      <c r="A96" s="270" t="s">
        <v>767</v>
      </c>
    </row>
    <row r="97" spans="1:1" hidden="1">
      <c r="A97" s="270" t="s">
        <v>768</v>
      </c>
    </row>
    <row r="98" spans="1:1" hidden="1">
      <c r="A98" s="270" t="s">
        <v>769</v>
      </c>
    </row>
    <row r="99" spans="1:1" hidden="1">
      <c r="A99" s="270" t="s">
        <v>770</v>
      </c>
    </row>
    <row r="100" spans="1:1" hidden="1">
      <c r="A100" s="270" t="s">
        <v>771</v>
      </c>
    </row>
    <row r="101" spans="1:1" hidden="1">
      <c r="A101" s="270" t="s">
        <v>772</v>
      </c>
    </row>
    <row r="102" spans="1:1" hidden="1">
      <c r="A102" s="270" t="s">
        <v>773</v>
      </c>
    </row>
    <row r="103" spans="1:1" hidden="1">
      <c r="A103" s="270" t="s">
        <v>774</v>
      </c>
    </row>
    <row r="104" spans="1:1" hidden="1">
      <c r="A104" s="270" t="s">
        <v>775</v>
      </c>
    </row>
    <row r="105" spans="1:1" hidden="1">
      <c r="A105" s="270" t="s">
        <v>776</v>
      </c>
    </row>
  </sheetData>
  <sheetProtection sheet="1" objects="1" scenarios="1" formatRows="0"/>
  <customSheetViews>
    <customSheetView guid="{5FBC50CB-3E08-4B56-AFD1-12B9F91E8308}" showGridLines="0" hiddenRows="1">
      <selection activeCell="D1" sqref="D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selection activeCell="D1" sqref="D1"/>
      <pageSetup paperSize="9" orientation="portrait"/>
      <headerFooter alignWithMargins="0"/>
    </customSheetView>
  </customSheetViews>
  <mergeCells count="64">
    <mergeCell ref="F32:G32"/>
    <mergeCell ref="F33:G33"/>
    <mergeCell ref="F34:G34"/>
    <mergeCell ref="F35:G35"/>
    <mergeCell ref="F36:G36"/>
    <mergeCell ref="F27:G27"/>
    <mergeCell ref="F28:G28"/>
    <mergeCell ref="F29:G29"/>
    <mergeCell ref="F30:G30"/>
    <mergeCell ref="F31:G31"/>
    <mergeCell ref="A23:B23"/>
    <mergeCell ref="A1:B1"/>
    <mergeCell ref="G8:G9"/>
    <mergeCell ref="A21:B21"/>
    <mergeCell ref="A22:B22"/>
    <mergeCell ref="B8:B9"/>
    <mergeCell ref="C8:C9"/>
    <mergeCell ref="A8:A9"/>
    <mergeCell ref="D8:E8"/>
    <mergeCell ref="A4:G4"/>
    <mergeCell ref="A5:G5"/>
    <mergeCell ref="C32:E32"/>
    <mergeCell ref="A27:B27"/>
    <mergeCell ref="C27:E27"/>
    <mergeCell ref="C28:E28"/>
    <mergeCell ref="C29:E29"/>
    <mergeCell ref="C30:E30"/>
    <mergeCell ref="C31:E31"/>
    <mergeCell ref="A38:B38"/>
    <mergeCell ref="A79:B79"/>
    <mergeCell ref="C38:E38"/>
    <mergeCell ref="F37:G37"/>
    <mergeCell ref="F38:G38"/>
    <mergeCell ref="F39:G39"/>
    <mergeCell ref="A43:G43"/>
    <mergeCell ref="A44:G44"/>
    <mergeCell ref="A45:G45"/>
    <mergeCell ref="A46:G46"/>
    <mergeCell ref="A47:G47"/>
    <mergeCell ref="A48:G48"/>
    <mergeCell ref="A73:G73"/>
    <mergeCell ref="A74:G74"/>
    <mergeCell ref="A68:G68"/>
    <mergeCell ref="A69:G69"/>
    <mergeCell ref="C36:E36"/>
    <mergeCell ref="C37:E37"/>
    <mergeCell ref="C33:E33"/>
    <mergeCell ref="C34:E34"/>
    <mergeCell ref="C35:E35"/>
    <mergeCell ref="A87:B87"/>
    <mergeCell ref="C39:E39"/>
    <mergeCell ref="A39:B39"/>
    <mergeCell ref="A78:B78"/>
    <mergeCell ref="A80:B80"/>
    <mergeCell ref="A86:B86"/>
    <mergeCell ref="A84:B84"/>
    <mergeCell ref="A85:B85"/>
    <mergeCell ref="A77:B77"/>
    <mergeCell ref="A82:B82"/>
    <mergeCell ref="A81:B81"/>
    <mergeCell ref="A83:B83"/>
    <mergeCell ref="A70:G70"/>
    <mergeCell ref="A71:G71"/>
    <mergeCell ref="A72:G72"/>
  </mergeCells>
  <phoneticPr fontId="6" type="noConversion"/>
  <dataValidations count="3">
    <dataValidation type="list" allowBlank="1" showInputMessage="1" showErrorMessage="1" sqref="C78:C87">
      <formula1>QualityHML</formula1>
    </dataValidation>
    <dataValidation type="list" allowBlank="1" showInputMessage="1" showErrorMessage="1" sqref="G11:G20">
      <formula1>NonwoodGoodsCategories</formula1>
    </dataValidation>
    <dataValidation type="list" allowBlank="1" showInputMessage="1" showErrorMessage="1" sqref="F78:F87">
      <formula1>TypeOfInventory</formula1>
    </dataValidation>
  </dataValidations>
  <hyperlinks>
    <hyperlink ref="A1" location="Select_your_country" display="Select_your_country"/>
    <hyperlink ref="G8:G9" location="'3.3'!Non_wood_goods_categories" display=" NWFP category"/>
    <hyperlink ref="A5:G5" location="Indicator_3.3" display="Related SoEF definitions: Non-wood goods, Market value."/>
    <hyperlink ref="A47:G47" location="National_currency_in_the_reporting_years" display="5. Currency: Figures for each year should be reported in national currency. Countries should explicitly state what national currency is reported (and for what years if differing) in the National currency in the reporting years table."/>
    <hyperlink ref="D8:E8" location="Non_wood_goods__NWG" display="Total harvested non-wood goods"/>
    <hyperlink ref="F8" location="Value_of_non_wood_forest_products" display="Market value"/>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2" id="{F2D15CF9-0E49-4B48-9D38-5C0AAC7F3943}">
            <xm:f>B11&lt;&gt;'Pre-filling'!AAJ63</xm:f>
            <x14:dxf>
              <font>
                <b val="0"/>
                <i/>
              </font>
            </x14:dxf>
          </x14:cfRule>
          <xm:sqref>B11:G20 F21:F23</xm:sqref>
        </x14:conditionalFormatting>
      </x14:conditionalFormattings>
    </ex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dimension ref="A1:H99"/>
  <sheetViews>
    <sheetView showGridLines="0" workbookViewId="0">
      <selection sqref="A1:B1"/>
    </sheetView>
  </sheetViews>
  <sheetFormatPr baseColWidth="10" defaultColWidth="8.83203125" defaultRowHeight="12" x14ac:dyDescent="0"/>
  <cols>
    <col min="1" max="1" width="8.6640625" style="270" customWidth="1"/>
    <col min="2" max="3" width="21.1640625" style="270" customWidth="1"/>
    <col min="4" max="5" width="16.5" style="270" customWidth="1"/>
    <col min="6" max="6" width="21.1640625" style="270" customWidth="1"/>
    <col min="7" max="8" width="16.5" style="270" customWidth="1"/>
    <col min="9" max="16384" width="8.83203125" style="270"/>
  </cols>
  <sheetData>
    <row r="1" spans="1:8" ht="13.5" customHeight="1">
      <c r="A1" s="1242" t="str">
        <f xml:space="preserve"> IF(ISBLANK(General!$B$13), "", General!$B$13)</f>
        <v>Select your country…</v>
      </c>
      <c r="B1" s="1242"/>
    </row>
    <row r="2" spans="1:8" ht="13.5" customHeight="1">
      <c r="A2" s="295" t="s">
        <v>927</v>
      </c>
    </row>
    <row r="3" spans="1:8" ht="13.5" customHeight="1" thickBot="1"/>
    <row r="4" spans="1:8" ht="13.5" customHeight="1">
      <c r="A4" s="1115" t="s">
        <v>1473</v>
      </c>
      <c r="B4" s="1116"/>
      <c r="C4" s="1116"/>
      <c r="D4" s="1116"/>
      <c r="E4" s="1116"/>
      <c r="F4" s="1116"/>
      <c r="G4" s="1116"/>
      <c r="H4" s="1117"/>
    </row>
    <row r="5" spans="1:8" ht="13.5" customHeight="1" thickBot="1">
      <c r="A5" s="1118" t="s">
        <v>1474</v>
      </c>
      <c r="B5" s="1119"/>
      <c r="C5" s="1119"/>
      <c r="D5" s="1119"/>
      <c r="E5" s="1119"/>
      <c r="F5" s="1119"/>
      <c r="G5" s="1119"/>
      <c r="H5" s="1120"/>
    </row>
    <row r="6" spans="1:8" ht="13.5" customHeight="1"/>
    <row r="7" spans="1:8" s="113" customFormat="1" ht="13.5" customHeight="1" thickBot="1">
      <c r="A7" s="174" t="s">
        <v>1810</v>
      </c>
    </row>
    <row r="8" spans="1:8" s="113" customFormat="1" ht="13.5" customHeight="1">
      <c r="A8" s="1084" t="s">
        <v>1160</v>
      </c>
      <c r="B8" s="1124" t="s">
        <v>928</v>
      </c>
      <c r="C8" s="1124" t="s">
        <v>1163</v>
      </c>
      <c r="D8" s="1124" t="s">
        <v>1374</v>
      </c>
      <c r="E8" s="1124"/>
      <c r="F8" s="1131" t="s">
        <v>394</v>
      </c>
    </row>
    <row r="9" spans="1:8" s="113" customFormat="1" ht="40.5" customHeight="1" thickBot="1">
      <c r="A9" s="1085"/>
      <c r="B9" s="1047"/>
      <c r="C9" s="1047"/>
      <c r="D9" s="236" t="s">
        <v>929</v>
      </c>
      <c r="E9" s="237" t="s">
        <v>1717</v>
      </c>
      <c r="F9" s="1419"/>
    </row>
    <row r="10" spans="1:8" s="113" customFormat="1" hidden="1">
      <c r="A10" s="261"/>
      <c r="B10" s="262"/>
      <c r="C10" s="262"/>
      <c r="D10" s="262" t="s">
        <v>1434</v>
      </c>
      <c r="E10" s="262" t="s">
        <v>1434</v>
      </c>
      <c r="F10" s="141"/>
    </row>
    <row r="11" spans="1:8" s="113" customFormat="1">
      <c r="A11" s="259" t="s">
        <v>1296</v>
      </c>
      <c r="B11" s="218" t="e">
        <f ca="1">'Pre-filling'!ADE63</f>
        <v>#NAME?</v>
      </c>
      <c r="C11" s="218" t="e">
        <f ca="1">'Pre-filling'!ADF63</f>
        <v>#NAME?</v>
      </c>
      <c r="D11" s="186" t="e">
        <f ca="1">'Pre-filling'!ADG63</f>
        <v>#NAME?</v>
      </c>
      <c r="E11" s="186" t="e">
        <f ca="1">'Pre-filling'!ADH63</f>
        <v>#NAME?</v>
      </c>
      <c r="F11" s="214" t="e">
        <f ca="1">'Pre-filling'!ADI63</f>
        <v>#NAME?</v>
      </c>
    </row>
    <row r="12" spans="1:8" s="113" customFormat="1">
      <c r="A12" s="258" t="s">
        <v>1297</v>
      </c>
      <c r="B12" s="219" t="e">
        <f ca="1">'Pre-filling'!ADE64</f>
        <v>#NAME?</v>
      </c>
      <c r="C12" s="219" t="e">
        <f ca="1">'Pre-filling'!ADF64</f>
        <v>#NAME?</v>
      </c>
      <c r="D12" s="188" t="e">
        <f ca="1">'Pre-filling'!ADG64</f>
        <v>#NAME?</v>
      </c>
      <c r="E12" s="188" t="e">
        <f ca="1">'Pre-filling'!ADH64</f>
        <v>#NAME?</v>
      </c>
      <c r="F12" s="215" t="e">
        <f ca="1">'Pre-filling'!ADI64</f>
        <v>#NAME?</v>
      </c>
    </row>
    <row r="13" spans="1:8" s="113" customFormat="1">
      <c r="A13" s="258" t="s">
        <v>1298</v>
      </c>
      <c r="B13" s="219" t="e">
        <f ca="1">'Pre-filling'!ADE65</f>
        <v>#NAME?</v>
      </c>
      <c r="C13" s="219" t="e">
        <f ca="1">'Pre-filling'!ADF65</f>
        <v>#NAME?</v>
      </c>
      <c r="D13" s="188" t="e">
        <f ca="1">'Pre-filling'!ADG65</f>
        <v>#NAME?</v>
      </c>
      <c r="E13" s="188" t="e">
        <f ca="1">'Pre-filling'!ADH65</f>
        <v>#NAME?</v>
      </c>
      <c r="F13" s="215" t="e">
        <f ca="1">'Pre-filling'!ADI65</f>
        <v>#NAME?</v>
      </c>
    </row>
    <row r="14" spans="1:8" s="113" customFormat="1">
      <c r="A14" s="258" t="s">
        <v>1299</v>
      </c>
      <c r="B14" s="219" t="e">
        <f ca="1">'Pre-filling'!ADE66</f>
        <v>#NAME?</v>
      </c>
      <c r="C14" s="219" t="e">
        <f ca="1">'Pre-filling'!ADF66</f>
        <v>#NAME?</v>
      </c>
      <c r="D14" s="188" t="e">
        <f ca="1">'Pre-filling'!ADG66</f>
        <v>#NAME?</v>
      </c>
      <c r="E14" s="188" t="e">
        <f ca="1">'Pre-filling'!ADH66</f>
        <v>#NAME?</v>
      </c>
      <c r="F14" s="215" t="e">
        <f ca="1">'Pre-filling'!ADI66</f>
        <v>#NAME?</v>
      </c>
    </row>
    <row r="15" spans="1:8" s="113" customFormat="1">
      <c r="A15" s="258" t="s">
        <v>1300</v>
      </c>
      <c r="B15" s="219" t="e">
        <f ca="1">'Pre-filling'!ADE67</f>
        <v>#NAME?</v>
      </c>
      <c r="C15" s="219" t="e">
        <f ca="1">'Pre-filling'!ADF67</f>
        <v>#NAME?</v>
      </c>
      <c r="D15" s="188" t="e">
        <f ca="1">'Pre-filling'!ADG67</f>
        <v>#NAME?</v>
      </c>
      <c r="E15" s="188" t="e">
        <f ca="1">'Pre-filling'!ADH67</f>
        <v>#NAME?</v>
      </c>
      <c r="F15" s="215" t="e">
        <f ca="1">'Pre-filling'!ADI67</f>
        <v>#NAME?</v>
      </c>
    </row>
    <row r="16" spans="1:8" s="113" customFormat="1">
      <c r="A16" s="258" t="s">
        <v>1301</v>
      </c>
      <c r="B16" s="219" t="e">
        <f ca="1">'Pre-filling'!ADE68</f>
        <v>#NAME?</v>
      </c>
      <c r="C16" s="219" t="e">
        <f ca="1">'Pre-filling'!ADF68</f>
        <v>#NAME?</v>
      </c>
      <c r="D16" s="188" t="e">
        <f ca="1">'Pre-filling'!ADG68</f>
        <v>#NAME?</v>
      </c>
      <c r="E16" s="188" t="e">
        <f ca="1">'Pre-filling'!ADH68</f>
        <v>#NAME?</v>
      </c>
      <c r="F16" s="215" t="e">
        <f ca="1">'Pre-filling'!ADI68</f>
        <v>#NAME?</v>
      </c>
    </row>
    <row r="17" spans="1:8" s="113" customFormat="1">
      <c r="A17" s="258" t="s">
        <v>1302</v>
      </c>
      <c r="B17" s="219" t="e">
        <f ca="1">'Pre-filling'!ADE69</f>
        <v>#NAME?</v>
      </c>
      <c r="C17" s="219" t="e">
        <f ca="1">'Pre-filling'!ADF69</f>
        <v>#NAME?</v>
      </c>
      <c r="D17" s="188" t="e">
        <f ca="1">'Pre-filling'!ADG69</f>
        <v>#NAME?</v>
      </c>
      <c r="E17" s="188" t="e">
        <f ca="1">'Pre-filling'!ADH69</f>
        <v>#NAME?</v>
      </c>
      <c r="F17" s="215" t="e">
        <f ca="1">'Pre-filling'!ADI69</f>
        <v>#NAME?</v>
      </c>
    </row>
    <row r="18" spans="1:8" s="113" customFormat="1">
      <c r="A18" s="258" t="s">
        <v>1303</v>
      </c>
      <c r="B18" s="219" t="e">
        <f ca="1">'Pre-filling'!ADE70</f>
        <v>#NAME?</v>
      </c>
      <c r="C18" s="219" t="e">
        <f ca="1">'Pre-filling'!ADF70</f>
        <v>#NAME?</v>
      </c>
      <c r="D18" s="188" t="e">
        <f ca="1">'Pre-filling'!ADG70</f>
        <v>#NAME?</v>
      </c>
      <c r="E18" s="188" t="e">
        <f ca="1">'Pre-filling'!ADH70</f>
        <v>#NAME?</v>
      </c>
      <c r="F18" s="215" t="e">
        <f ca="1">'Pre-filling'!ADI70</f>
        <v>#NAME?</v>
      </c>
    </row>
    <row r="19" spans="1:8" s="113" customFormat="1">
      <c r="A19" s="258" t="s">
        <v>1304</v>
      </c>
      <c r="B19" s="219" t="e">
        <f ca="1">'Pre-filling'!ADE71</f>
        <v>#NAME?</v>
      </c>
      <c r="C19" s="219" t="e">
        <f ca="1">'Pre-filling'!ADF71</f>
        <v>#NAME?</v>
      </c>
      <c r="D19" s="188" t="e">
        <f ca="1">'Pre-filling'!ADG71</f>
        <v>#NAME?</v>
      </c>
      <c r="E19" s="188" t="e">
        <f ca="1">'Pre-filling'!ADH71</f>
        <v>#NAME?</v>
      </c>
      <c r="F19" s="215" t="e">
        <f ca="1">'Pre-filling'!ADI71</f>
        <v>#NAME?</v>
      </c>
    </row>
    <row r="20" spans="1:8" s="113" customFormat="1">
      <c r="A20" s="258" t="s">
        <v>1373</v>
      </c>
      <c r="B20" s="219" t="e">
        <f ca="1">'Pre-filling'!ADE72</f>
        <v>#NAME?</v>
      </c>
      <c r="C20" s="219" t="e">
        <f ca="1">'Pre-filling'!ADF72</f>
        <v>#NAME?</v>
      </c>
      <c r="D20" s="188" t="e">
        <f ca="1">'Pre-filling'!ADG72</f>
        <v>#NAME?</v>
      </c>
      <c r="E20" s="188" t="e">
        <f ca="1">'Pre-filling'!ADH72</f>
        <v>#NAME?</v>
      </c>
      <c r="F20" s="215" t="e">
        <f ca="1">'Pre-filling'!ADI72</f>
        <v>#NAME?</v>
      </c>
    </row>
    <row r="21" spans="1:8" s="113" customFormat="1" ht="14.25" customHeight="1">
      <c r="A21" s="1441" t="s">
        <v>930</v>
      </c>
      <c r="B21" s="1442"/>
      <c r="C21" s="435"/>
      <c r="D21" s="436"/>
      <c r="E21" s="220" t="e">
        <f ca="1">'Pre-filling'!ADH73</f>
        <v>#NAME?</v>
      </c>
      <c r="F21" s="216"/>
    </row>
    <row r="22" spans="1:8" s="113" customFormat="1" ht="14.25" customHeight="1" thickBot="1">
      <c r="A22" s="1443" t="s">
        <v>1050</v>
      </c>
      <c r="B22" s="1444"/>
      <c r="C22" s="426"/>
      <c r="D22" s="437"/>
      <c r="E22" s="190" t="e">
        <f ca="1">'Pre-filling'!ADH74</f>
        <v>#NAME?</v>
      </c>
      <c r="F22" s="428"/>
    </row>
    <row r="23" spans="1:8" s="113" customFormat="1" ht="13.5" customHeight="1">
      <c r="A23" s="368" t="s">
        <v>391</v>
      </c>
    </row>
    <row r="24" spans="1:8" s="113" customFormat="1" ht="13.5" customHeight="1"/>
    <row r="25" spans="1:8" s="113" customFormat="1" ht="13.5" customHeight="1" thickBot="1">
      <c r="A25" s="113" t="s">
        <v>1307</v>
      </c>
    </row>
    <row r="26" spans="1:8" s="113" customFormat="1" ht="27" customHeight="1" thickBot="1">
      <c r="A26" s="1110" t="s">
        <v>1537</v>
      </c>
      <c r="B26" s="1111"/>
      <c r="C26" s="1447"/>
      <c r="D26" s="1438"/>
      <c r="E26" s="1439"/>
      <c r="F26" s="1439"/>
      <c r="G26" s="1439"/>
      <c r="H26" s="1440"/>
    </row>
    <row r="27" spans="1:8" s="113" customFormat="1" ht="13.5" customHeight="1" thickBot="1"/>
    <row r="28" spans="1:8" s="113" customFormat="1" ht="27" customHeight="1" thickBot="1">
      <c r="A28" s="1107" t="s">
        <v>1025</v>
      </c>
      <c r="B28" s="1038"/>
      <c r="C28" s="1038" t="s">
        <v>1033</v>
      </c>
      <c r="D28" s="1038"/>
      <c r="E28" s="1038"/>
      <c r="F28" s="1038" t="s">
        <v>392</v>
      </c>
      <c r="G28" s="1038"/>
      <c r="H28" s="1039"/>
    </row>
    <row r="29" spans="1:8" s="113" customFormat="1" ht="13.5" customHeight="1">
      <c r="A29" s="1353" t="s">
        <v>1055</v>
      </c>
      <c r="B29" s="1354"/>
      <c r="C29" s="1234"/>
      <c r="D29" s="1234"/>
      <c r="E29" s="1234"/>
      <c r="F29" s="1234"/>
      <c r="G29" s="1234"/>
      <c r="H29" s="1235"/>
    </row>
    <row r="30" spans="1:8" s="113" customFormat="1" ht="13.5" customHeight="1">
      <c r="A30" s="1446"/>
      <c r="B30" s="1063"/>
      <c r="C30" s="1063"/>
      <c r="D30" s="1063"/>
      <c r="E30" s="1063"/>
      <c r="F30" s="1063"/>
      <c r="G30" s="1063"/>
      <c r="H30" s="1197"/>
    </row>
    <row r="31" spans="1:8" s="113" customFormat="1" ht="13.5" customHeight="1">
      <c r="A31" s="1446"/>
      <c r="B31" s="1063"/>
      <c r="C31" s="1063"/>
      <c r="D31" s="1063"/>
      <c r="E31" s="1063"/>
      <c r="F31" s="1063"/>
      <c r="G31" s="1063"/>
      <c r="H31" s="1197"/>
    </row>
    <row r="32" spans="1:8" s="113" customFormat="1" ht="13.5" customHeight="1">
      <c r="A32" s="1446"/>
      <c r="B32" s="1063"/>
      <c r="C32" s="1063"/>
      <c r="D32" s="1063"/>
      <c r="E32" s="1063"/>
      <c r="F32" s="1063"/>
      <c r="G32" s="1063"/>
      <c r="H32" s="1197"/>
    </row>
    <row r="33" spans="1:8" s="113" customFormat="1" ht="13.5" customHeight="1" thickBot="1">
      <c r="A33" s="1445"/>
      <c r="B33" s="1211"/>
      <c r="C33" s="1211"/>
      <c r="D33" s="1211"/>
      <c r="E33" s="1211"/>
      <c r="F33" s="1211"/>
      <c r="G33" s="1211"/>
      <c r="H33" s="1212"/>
    </row>
    <row r="34" spans="1:8" s="113" customFormat="1" ht="13.5" customHeight="1">
      <c r="A34" s="368" t="s">
        <v>393</v>
      </c>
    </row>
    <row r="35" spans="1:8" s="113" customFormat="1" ht="13.5" customHeight="1"/>
    <row r="36" spans="1:8" s="365" customFormat="1" ht="13.5" customHeight="1" thickBot="1">
      <c r="A36" s="174" t="s">
        <v>964</v>
      </c>
      <c r="B36" s="113"/>
      <c r="C36" s="113"/>
      <c r="D36" s="113"/>
      <c r="E36" s="113"/>
      <c r="F36" s="113"/>
      <c r="G36" s="113"/>
    </row>
    <row r="37" spans="1:8" s="365" customFormat="1" ht="13.5" customHeight="1">
      <c r="A37" s="1380" t="s">
        <v>49</v>
      </c>
      <c r="B37" s="1327"/>
      <c r="C37" s="1327"/>
      <c r="D37" s="1327"/>
      <c r="E37" s="1327"/>
      <c r="F37" s="1327"/>
      <c r="G37" s="1327"/>
      <c r="H37" s="1328"/>
    </row>
    <row r="38" spans="1:8" s="365" customFormat="1" ht="40.5" customHeight="1">
      <c r="A38" s="1029" t="s">
        <v>2055</v>
      </c>
      <c r="B38" s="1030"/>
      <c r="C38" s="1030"/>
      <c r="D38" s="1030"/>
      <c r="E38" s="1030"/>
      <c r="F38" s="1030"/>
      <c r="G38" s="1030"/>
      <c r="H38" s="1031"/>
    </row>
    <row r="39" spans="1:8" s="365" customFormat="1" ht="13.5" customHeight="1">
      <c r="A39" s="1303" t="s">
        <v>3010</v>
      </c>
      <c r="B39" s="1033"/>
      <c r="C39" s="1033"/>
      <c r="D39" s="1033"/>
      <c r="E39" s="1033"/>
      <c r="F39" s="1033"/>
      <c r="G39" s="1033"/>
      <c r="H39" s="1034"/>
    </row>
    <row r="40" spans="1:8" s="365" customFormat="1" ht="13.5" customHeight="1">
      <c r="A40" s="1032" t="s">
        <v>1536</v>
      </c>
      <c r="B40" s="1033"/>
      <c r="C40" s="1033"/>
      <c r="D40" s="1033"/>
      <c r="E40" s="1033"/>
      <c r="F40" s="1033"/>
      <c r="G40" s="1033"/>
      <c r="H40" s="1034"/>
    </row>
    <row r="41" spans="1:8" s="365" customFormat="1" ht="27" customHeight="1">
      <c r="A41" s="1413" t="s">
        <v>1845</v>
      </c>
      <c r="B41" s="1414"/>
      <c r="C41" s="1414"/>
      <c r="D41" s="1414"/>
      <c r="E41" s="1414"/>
      <c r="F41" s="1414"/>
      <c r="G41" s="1414"/>
      <c r="H41" s="1415"/>
    </row>
    <row r="42" spans="1:8" s="365" customFormat="1" ht="54" customHeight="1">
      <c r="A42" s="1303" t="s">
        <v>1750</v>
      </c>
      <c r="B42" s="1033"/>
      <c r="C42" s="1033"/>
      <c r="D42" s="1033"/>
      <c r="E42" s="1033"/>
      <c r="F42" s="1033"/>
      <c r="G42" s="1033"/>
      <c r="H42" s="1034"/>
    </row>
    <row r="43" spans="1:8" s="365" customFormat="1" ht="55.5" customHeight="1">
      <c r="A43" s="1032" t="s">
        <v>844</v>
      </c>
      <c r="B43" s="1033"/>
      <c r="C43" s="1033"/>
      <c r="D43" s="1033"/>
      <c r="E43" s="1033"/>
      <c r="F43" s="1033"/>
      <c r="G43" s="1033"/>
      <c r="H43" s="1034"/>
    </row>
    <row r="44" spans="1:8" s="365" customFormat="1" ht="13.5" customHeight="1">
      <c r="A44" s="431" t="s">
        <v>1025</v>
      </c>
      <c r="B44" s="432"/>
      <c r="C44" s="438" t="s">
        <v>980</v>
      </c>
      <c r="D44" s="369"/>
      <c r="E44" s="369"/>
      <c r="F44" s="369"/>
      <c r="G44" s="369"/>
      <c r="H44" s="439"/>
    </row>
    <row r="45" spans="1:8" s="365" customFormat="1" ht="13.5" customHeight="1">
      <c r="A45" s="578" t="s">
        <v>981</v>
      </c>
      <c r="B45" s="432"/>
      <c r="C45" s="904">
        <v>1</v>
      </c>
      <c r="D45" s="369"/>
      <c r="E45" s="369"/>
      <c r="F45" s="369"/>
      <c r="G45" s="369"/>
      <c r="H45" s="439"/>
    </row>
    <row r="46" spans="1:8" s="365" customFormat="1" ht="13.5" customHeight="1">
      <c r="A46" s="578" t="s">
        <v>982</v>
      </c>
      <c r="B46" s="432"/>
      <c r="C46" s="904" t="s">
        <v>635</v>
      </c>
      <c r="D46" s="369"/>
      <c r="E46" s="369"/>
      <c r="F46" s="369"/>
      <c r="G46" s="369"/>
      <c r="H46" s="439"/>
    </row>
    <row r="47" spans="1:8" s="365" customFormat="1" ht="13.5" customHeight="1">
      <c r="A47" s="578" t="s">
        <v>983</v>
      </c>
      <c r="B47" s="432"/>
      <c r="C47" s="904" t="s">
        <v>636</v>
      </c>
      <c r="D47" s="369"/>
      <c r="E47" s="369"/>
      <c r="F47" s="369"/>
      <c r="G47" s="369"/>
      <c r="H47" s="439"/>
    </row>
    <row r="48" spans="1:8" s="365" customFormat="1" ht="13.5" customHeight="1">
      <c r="A48" s="578" t="s">
        <v>984</v>
      </c>
      <c r="B48" s="432"/>
      <c r="C48" s="904" t="s">
        <v>637</v>
      </c>
      <c r="D48" s="369"/>
      <c r="E48" s="369"/>
      <c r="F48" s="369"/>
      <c r="G48" s="369"/>
      <c r="H48" s="439"/>
    </row>
    <row r="49" spans="1:8" s="365" customFormat="1" ht="13.5" customHeight="1">
      <c r="A49" s="578" t="s">
        <v>1538</v>
      </c>
      <c r="B49" s="432"/>
      <c r="C49" s="904" t="s">
        <v>628</v>
      </c>
      <c r="D49" s="369"/>
      <c r="E49" s="369"/>
      <c r="F49" s="369"/>
      <c r="G49" s="369"/>
      <c r="H49" s="439"/>
    </row>
    <row r="50" spans="1:8" s="365" customFormat="1" ht="13.5" customHeight="1">
      <c r="A50" s="578" t="s">
        <v>985</v>
      </c>
      <c r="B50" s="440"/>
      <c r="C50" s="904">
        <v>2</v>
      </c>
      <c r="D50" s="369"/>
      <c r="E50" s="369"/>
      <c r="F50" s="369"/>
      <c r="G50" s="369"/>
      <c r="H50" s="439"/>
    </row>
    <row r="51" spans="1:8" s="365" customFormat="1" ht="13.5" customHeight="1">
      <c r="A51" s="578" t="s">
        <v>986</v>
      </c>
      <c r="B51" s="432"/>
      <c r="C51" s="904" t="s">
        <v>750</v>
      </c>
      <c r="D51" s="369"/>
      <c r="E51" s="369"/>
      <c r="F51" s="369"/>
      <c r="G51" s="369"/>
      <c r="H51" s="439"/>
    </row>
    <row r="52" spans="1:8" s="365" customFormat="1" ht="13.5" customHeight="1">
      <c r="A52" s="578" t="s">
        <v>987</v>
      </c>
      <c r="B52" s="432"/>
      <c r="C52" s="904" t="s">
        <v>751</v>
      </c>
      <c r="D52" s="369"/>
      <c r="E52" s="369"/>
      <c r="F52" s="369"/>
      <c r="G52" s="369"/>
      <c r="H52" s="439"/>
    </row>
    <row r="53" spans="1:8" s="365" customFormat="1" ht="13.5" customHeight="1">
      <c r="A53" s="578" t="s">
        <v>988</v>
      </c>
      <c r="B53" s="432"/>
      <c r="C53" s="904">
        <v>3</v>
      </c>
      <c r="D53" s="369"/>
      <c r="E53" s="369"/>
      <c r="F53" s="369"/>
      <c r="G53" s="369"/>
      <c r="H53" s="439"/>
    </row>
    <row r="54" spans="1:8" s="365" customFormat="1" ht="13.5" customHeight="1">
      <c r="A54" s="578" t="s">
        <v>989</v>
      </c>
      <c r="B54" s="432"/>
      <c r="C54" s="904" t="s">
        <v>629</v>
      </c>
      <c r="D54" s="369"/>
      <c r="E54" s="369"/>
      <c r="F54" s="369"/>
      <c r="G54" s="369"/>
      <c r="H54" s="439"/>
    </row>
    <row r="55" spans="1:8" s="365" customFormat="1" ht="13.5" customHeight="1">
      <c r="A55" s="578" t="s">
        <v>990</v>
      </c>
      <c r="B55" s="432"/>
      <c r="C55" s="904" t="s">
        <v>630</v>
      </c>
      <c r="D55" s="369"/>
      <c r="E55" s="369"/>
      <c r="F55" s="369"/>
      <c r="G55" s="369"/>
      <c r="H55" s="439"/>
    </row>
    <row r="56" spans="1:8" s="365" customFormat="1" ht="13.5" customHeight="1">
      <c r="A56" s="578" t="s">
        <v>991</v>
      </c>
      <c r="B56" s="432"/>
      <c r="C56" s="904" t="s">
        <v>631</v>
      </c>
      <c r="D56" s="369"/>
      <c r="E56" s="369"/>
      <c r="F56" s="369"/>
      <c r="G56" s="369"/>
      <c r="H56" s="439"/>
    </row>
    <row r="57" spans="1:8" s="365" customFormat="1" ht="13.5" customHeight="1">
      <c r="A57" s="578" t="s">
        <v>992</v>
      </c>
      <c r="B57" s="432"/>
      <c r="C57" s="904">
        <v>4</v>
      </c>
      <c r="D57" s="369"/>
      <c r="E57" s="369"/>
      <c r="F57" s="369"/>
      <c r="G57" s="369"/>
      <c r="H57" s="439"/>
    </row>
    <row r="58" spans="1:8" s="365" customFormat="1" ht="13.5" customHeight="1">
      <c r="A58" s="578" t="s">
        <v>993</v>
      </c>
      <c r="B58" s="432"/>
      <c r="C58" s="904" t="s">
        <v>632</v>
      </c>
      <c r="D58" s="369"/>
      <c r="E58" s="369"/>
      <c r="F58" s="369"/>
      <c r="G58" s="369"/>
      <c r="H58" s="439"/>
    </row>
    <row r="59" spans="1:8" s="365" customFormat="1" ht="13.5" customHeight="1">
      <c r="A59" s="578" t="s">
        <v>994</v>
      </c>
      <c r="B59" s="432"/>
      <c r="C59" s="904" t="s">
        <v>633</v>
      </c>
      <c r="D59" s="369"/>
      <c r="E59" s="369"/>
      <c r="F59" s="369"/>
      <c r="G59" s="369"/>
      <c r="H59" s="439"/>
    </row>
    <row r="60" spans="1:8" s="365" customFormat="1" ht="13.5" customHeight="1">
      <c r="A60" s="578" t="s">
        <v>995</v>
      </c>
      <c r="B60" s="432"/>
      <c r="C60" s="904" t="s">
        <v>634</v>
      </c>
      <c r="D60" s="369"/>
      <c r="E60" s="369"/>
      <c r="F60" s="369"/>
      <c r="G60" s="369"/>
      <c r="H60" s="439"/>
    </row>
    <row r="61" spans="1:8" s="365" customFormat="1" ht="13.5" customHeight="1">
      <c r="A61" s="578" t="s">
        <v>996</v>
      </c>
      <c r="B61" s="432"/>
      <c r="C61" s="904">
        <v>5</v>
      </c>
      <c r="D61" s="369"/>
      <c r="E61" s="369"/>
      <c r="F61" s="369"/>
      <c r="G61" s="369"/>
      <c r="H61" s="439"/>
    </row>
    <row r="62" spans="1:8" s="365" customFormat="1" ht="27" customHeight="1">
      <c r="A62" s="1435" t="s">
        <v>1811</v>
      </c>
      <c r="B62" s="1436"/>
      <c r="C62" s="1436"/>
      <c r="D62" s="1436"/>
      <c r="E62" s="1436"/>
      <c r="F62" s="1436"/>
      <c r="G62" s="1436"/>
      <c r="H62" s="1437"/>
    </row>
    <row r="63" spans="1:8" s="365" customFormat="1" ht="79.5" customHeight="1">
      <c r="A63" s="1429" t="s">
        <v>625</v>
      </c>
      <c r="B63" s="1430"/>
      <c r="C63" s="1430"/>
      <c r="D63" s="1430"/>
      <c r="E63" s="1430"/>
      <c r="F63" s="1430"/>
      <c r="G63" s="1430"/>
      <c r="H63" s="1431"/>
    </row>
    <row r="64" spans="1:8" s="365" customFormat="1" ht="40.5" customHeight="1">
      <c r="A64" s="1429" t="s">
        <v>626</v>
      </c>
      <c r="B64" s="1430"/>
      <c r="C64" s="1430"/>
      <c r="D64" s="1430"/>
      <c r="E64" s="1430"/>
      <c r="F64" s="1430"/>
      <c r="G64" s="1430"/>
      <c r="H64" s="1431"/>
    </row>
    <row r="65" spans="1:8" s="365" customFormat="1" ht="27" customHeight="1">
      <c r="A65" s="1426" t="s">
        <v>846</v>
      </c>
      <c r="B65" s="1427"/>
      <c r="C65" s="1427"/>
      <c r="D65" s="1427"/>
      <c r="E65" s="1427"/>
      <c r="F65" s="1427"/>
      <c r="G65" s="1427"/>
      <c r="H65" s="1428"/>
    </row>
    <row r="66" spans="1:8" s="365" customFormat="1" ht="27" customHeight="1">
      <c r="A66" s="1429" t="s">
        <v>627</v>
      </c>
      <c r="B66" s="1430"/>
      <c r="C66" s="1430"/>
      <c r="D66" s="1430"/>
      <c r="E66" s="1430"/>
      <c r="F66" s="1430"/>
      <c r="G66" s="1430"/>
      <c r="H66" s="1431"/>
    </row>
    <row r="67" spans="1:8" s="365" customFormat="1" ht="40.5" customHeight="1" thickBot="1">
      <c r="A67" s="1432" t="s">
        <v>845</v>
      </c>
      <c r="B67" s="1433"/>
      <c r="C67" s="1433"/>
      <c r="D67" s="1433"/>
      <c r="E67" s="1433"/>
      <c r="F67" s="1433"/>
      <c r="G67" s="1433"/>
      <c r="H67" s="1434"/>
    </row>
    <row r="68" spans="1:8" s="365" customFormat="1" ht="13.5" customHeight="1"/>
    <row r="69" spans="1:8" s="113" customFormat="1" ht="13.5" customHeight="1" thickBot="1">
      <c r="A69" s="113" t="s">
        <v>1037</v>
      </c>
    </row>
    <row r="70" spans="1:8" s="113" customFormat="1" ht="27" customHeight="1" thickBot="1">
      <c r="A70" s="1107" t="s">
        <v>1038</v>
      </c>
      <c r="B70" s="1038"/>
      <c r="C70" s="235" t="s">
        <v>830</v>
      </c>
      <c r="D70" s="235" t="s">
        <v>1025</v>
      </c>
      <c r="E70" s="235" t="s">
        <v>1039</v>
      </c>
      <c r="F70" s="235" t="s">
        <v>1040</v>
      </c>
      <c r="G70" s="1038" t="s">
        <v>1041</v>
      </c>
      <c r="H70" s="1039"/>
    </row>
    <row r="71" spans="1:8" s="113" customFormat="1">
      <c r="A71" s="1233"/>
      <c r="B71" s="1057"/>
      <c r="C71" s="349"/>
      <c r="D71" s="350"/>
      <c r="E71" s="350"/>
      <c r="F71" s="351"/>
      <c r="G71" s="1040"/>
      <c r="H71" s="1041"/>
    </row>
    <row r="72" spans="1:8" s="113" customFormat="1">
      <c r="A72" s="1142"/>
      <c r="B72" s="1044"/>
      <c r="C72" s="353"/>
      <c r="D72" s="354"/>
      <c r="E72" s="354"/>
      <c r="F72" s="355"/>
      <c r="G72" s="1025"/>
      <c r="H72" s="1026"/>
    </row>
    <row r="73" spans="1:8" s="113" customFormat="1">
      <c r="A73" s="1142"/>
      <c r="B73" s="1044"/>
      <c r="C73" s="353"/>
      <c r="D73" s="354"/>
      <c r="E73" s="354"/>
      <c r="F73" s="355"/>
      <c r="G73" s="1025"/>
      <c r="H73" s="1026"/>
    </row>
    <row r="74" spans="1:8" s="113" customFormat="1">
      <c r="A74" s="1142"/>
      <c r="B74" s="1044"/>
      <c r="C74" s="353"/>
      <c r="D74" s="354"/>
      <c r="E74" s="354"/>
      <c r="F74" s="355"/>
      <c r="G74" s="1025"/>
      <c r="H74" s="1026"/>
    </row>
    <row r="75" spans="1:8" s="113" customFormat="1">
      <c r="A75" s="1142"/>
      <c r="B75" s="1044"/>
      <c r="C75" s="353"/>
      <c r="D75" s="354"/>
      <c r="E75" s="354"/>
      <c r="F75" s="355"/>
      <c r="G75" s="1025"/>
      <c r="H75" s="1026"/>
    </row>
    <row r="76" spans="1:8" s="113" customFormat="1">
      <c r="A76" s="1142"/>
      <c r="B76" s="1044"/>
      <c r="C76" s="353"/>
      <c r="D76" s="354"/>
      <c r="E76" s="354"/>
      <c r="F76" s="355"/>
      <c r="G76" s="1025"/>
      <c r="H76" s="1026"/>
    </row>
    <row r="77" spans="1:8" s="113" customFormat="1">
      <c r="A77" s="1142"/>
      <c r="B77" s="1044"/>
      <c r="C77" s="353"/>
      <c r="D77" s="354"/>
      <c r="E77" s="354"/>
      <c r="F77" s="355"/>
      <c r="G77" s="1025"/>
      <c r="H77" s="1026"/>
    </row>
    <row r="78" spans="1:8" s="113" customFormat="1">
      <c r="A78" s="1142"/>
      <c r="B78" s="1044"/>
      <c r="C78" s="353"/>
      <c r="D78" s="354"/>
      <c r="E78" s="354"/>
      <c r="F78" s="355"/>
      <c r="G78" s="1025"/>
      <c r="H78" s="1026"/>
    </row>
    <row r="79" spans="1:8" s="113" customFormat="1">
      <c r="A79" s="1142"/>
      <c r="B79" s="1044"/>
      <c r="C79" s="353"/>
      <c r="D79" s="354"/>
      <c r="E79" s="354"/>
      <c r="F79" s="355"/>
      <c r="G79" s="1025"/>
      <c r="H79" s="1026"/>
    </row>
    <row r="80" spans="1:8" s="113" customFormat="1" ht="13" thickBot="1">
      <c r="A80" s="1147"/>
      <c r="B80" s="1049"/>
      <c r="C80" s="357"/>
      <c r="D80" s="358"/>
      <c r="E80" s="358"/>
      <c r="F80" s="359"/>
      <c r="G80" s="1027"/>
      <c r="H80" s="1028"/>
    </row>
    <row r="82" spans="1:3" hidden="1">
      <c r="A82" s="270" t="s">
        <v>777</v>
      </c>
    </row>
    <row r="83" spans="1:3" hidden="1">
      <c r="A83" s="270" t="s">
        <v>778</v>
      </c>
      <c r="C83" s="142"/>
    </row>
    <row r="84" spans="1:3" hidden="1">
      <c r="A84" s="270" t="s">
        <v>779</v>
      </c>
      <c r="C84" s="142"/>
    </row>
    <row r="85" spans="1:3" hidden="1">
      <c r="A85" s="270" t="s">
        <v>780</v>
      </c>
      <c r="C85" s="142"/>
    </row>
    <row r="86" spans="1:3" hidden="1">
      <c r="A86" s="270" t="s">
        <v>781</v>
      </c>
      <c r="B86" s="142"/>
    </row>
    <row r="87" spans="1:3" hidden="1">
      <c r="A87" s="270" t="s">
        <v>782</v>
      </c>
      <c r="B87" s="142"/>
    </row>
    <row r="88" spans="1:3" hidden="1">
      <c r="A88" s="270" t="s">
        <v>783</v>
      </c>
      <c r="B88" s="142"/>
    </row>
    <row r="89" spans="1:3" hidden="1">
      <c r="A89" s="270" t="s">
        <v>784</v>
      </c>
      <c r="B89" s="142"/>
    </row>
    <row r="90" spans="1:3" hidden="1">
      <c r="A90" s="270" t="s">
        <v>785</v>
      </c>
      <c r="B90" s="142"/>
    </row>
    <row r="91" spans="1:3" hidden="1">
      <c r="A91" s="270" t="s">
        <v>786</v>
      </c>
      <c r="B91" s="142"/>
    </row>
    <row r="92" spans="1:3" hidden="1">
      <c r="A92" s="270" t="s">
        <v>787</v>
      </c>
      <c r="B92" s="142"/>
    </row>
    <row r="93" spans="1:3" hidden="1">
      <c r="A93" s="270" t="s">
        <v>788</v>
      </c>
      <c r="B93" s="142"/>
    </row>
    <row r="94" spans="1:3" hidden="1">
      <c r="A94" s="270" t="s">
        <v>789</v>
      </c>
      <c r="B94" s="142"/>
    </row>
    <row r="95" spans="1:3" hidden="1">
      <c r="A95" s="270" t="s">
        <v>790</v>
      </c>
      <c r="B95" s="142"/>
    </row>
    <row r="96" spans="1:3" hidden="1">
      <c r="A96" s="270" t="s">
        <v>791</v>
      </c>
      <c r="B96" s="142"/>
    </row>
    <row r="97" spans="1:2" hidden="1">
      <c r="A97" s="270" t="s">
        <v>792</v>
      </c>
      <c r="B97" s="142"/>
    </row>
    <row r="98" spans="1:2" hidden="1">
      <c r="A98" s="270" t="s">
        <v>793</v>
      </c>
      <c r="B98" s="142"/>
    </row>
    <row r="99" spans="1:2" hidden="1">
      <c r="A99" s="270" t="s">
        <v>794</v>
      </c>
      <c r="B99" s="142"/>
    </row>
  </sheetData>
  <sheetProtection sheet="1" objects="1" scenarios="1" formatRows="0"/>
  <customSheetViews>
    <customSheetView guid="{5FBC50CB-3E08-4B56-AFD1-12B9F91E8308}" showGridLines="0" hiddenRows="1">
      <selection activeCell="A3" sqref="A3"/>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selection activeCell="A3" sqref="A3"/>
      <pageSetup paperSize="9" orientation="portrait"/>
      <headerFooter alignWithMargins="0"/>
    </customSheetView>
  </customSheetViews>
  <mergeCells count="65">
    <mergeCell ref="A72:B72"/>
    <mergeCell ref="A80:B80"/>
    <mergeCell ref="A73:B73"/>
    <mergeCell ref="A74:B74"/>
    <mergeCell ref="A75:B75"/>
    <mergeCell ref="A76:B76"/>
    <mergeCell ref="A79:B79"/>
    <mergeCell ref="A78:B78"/>
    <mergeCell ref="A77:B77"/>
    <mergeCell ref="A37:H37"/>
    <mergeCell ref="A38:H38"/>
    <mergeCell ref="A39:H39"/>
    <mergeCell ref="A40:H40"/>
    <mergeCell ref="A41:H41"/>
    <mergeCell ref="C30:E30"/>
    <mergeCell ref="F30:H30"/>
    <mergeCell ref="F31:H31"/>
    <mergeCell ref="C32:E32"/>
    <mergeCell ref="C33:E33"/>
    <mergeCell ref="F32:H32"/>
    <mergeCell ref="F33:H33"/>
    <mergeCell ref="A1:B1"/>
    <mergeCell ref="A33:B33"/>
    <mergeCell ref="A30:B30"/>
    <mergeCell ref="F8:F9"/>
    <mergeCell ref="A32:B32"/>
    <mergeCell ref="C28:E28"/>
    <mergeCell ref="B8:B9"/>
    <mergeCell ref="A28:B28"/>
    <mergeCell ref="A29:B29"/>
    <mergeCell ref="C8:C9"/>
    <mergeCell ref="D8:E8"/>
    <mergeCell ref="A26:C26"/>
    <mergeCell ref="A8:A9"/>
    <mergeCell ref="C31:E31"/>
    <mergeCell ref="C29:E29"/>
    <mergeCell ref="A31:B31"/>
    <mergeCell ref="A4:H4"/>
    <mergeCell ref="A5:H5"/>
    <mergeCell ref="D26:H26"/>
    <mergeCell ref="F28:H28"/>
    <mergeCell ref="F29:H29"/>
    <mergeCell ref="A21:B21"/>
    <mergeCell ref="A22:B22"/>
    <mergeCell ref="A42:H42"/>
    <mergeCell ref="A43:H43"/>
    <mergeCell ref="A62:H62"/>
    <mergeCell ref="A63:H63"/>
    <mergeCell ref="A64:H64"/>
    <mergeCell ref="A65:H65"/>
    <mergeCell ref="A66:H66"/>
    <mergeCell ref="A67:H67"/>
    <mergeCell ref="G70:H70"/>
    <mergeCell ref="G71:H71"/>
    <mergeCell ref="A70:B70"/>
    <mergeCell ref="A71:B71"/>
    <mergeCell ref="G77:H77"/>
    <mergeCell ref="G78:H78"/>
    <mergeCell ref="G79:H79"/>
    <mergeCell ref="G80:H80"/>
    <mergeCell ref="G72:H72"/>
    <mergeCell ref="G73:H73"/>
    <mergeCell ref="G74:H74"/>
    <mergeCell ref="G75:H75"/>
    <mergeCell ref="G76:H76"/>
  </mergeCells>
  <phoneticPr fontId="6" type="noConversion"/>
  <dataValidations count="3">
    <dataValidation type="list" allowBlank="1" showInputMessage="1" showErrorMessage="1" sqref="C71:C80">
      <formula1>QualityHML</formula1>
    </dataValidation>
    <dataValidation type="list" allowBlank="1" showInputMessage="1" showErrorMessage="1" sqref="F11:F20">
      <formula1>ForestServiceCategories</formula1>
    </dataValidation>
    <dataValidation type="list" allowBlank="1" showInputMessage="1" showErrorMessage="1" sqref="F71:F80">
      <formula1>TypeOfInventory</formula1>
    </dataValidation>
  </dataValidations>
  <hyperlinks>
    <hyperlink ref="A1:B1" location="Select_your_country" display="Select_your_country"/>
    <hyperlink ref="A5:G5" location="Indicator_3.4" display="Related SoEF definitions: Marketed forest services."/>
    <hyperlink ref="F8:F9" location="Categories_of_forest_services" display="Forest service category*/"/>
    <hyperlink ref="A41:G41" location="Currency!A1" display="4. Currency: Figures for each year should be reported in national currency. Countries should explicitly state what national currency is reported (and for what years if differing) in the National currency in the reporting years table."/>
    <hyperlink ref="A41:H41" location="National_currency_in_the_reporting_years" display="4. Currency: Figures for each year should be reported in national currency. Countries should explicitly state what national currency is reported (and for what years if differing) in the National currency in the reporting years table."/>
  </hyperlinks>
  <pageMargins left="0.75" right="0.75" top="1" bottom="1" header="0.5" footer="0.5"/>
  <pageSetup paperSize="9" orientation="portrait"/>
  <headerFooter alignWithMargins="0"/>
  <ignoredErrors>
    <ignoredError sqref="C46:C60" numberStoredAsText="1"/>
  </ignoredErrors>
  <legacyDrawing r:id="rId1"/>
  <extLst>
    <ext xmlns:x14="http://schemas.microsoft.com/office/spreadsheetml/2009/9/main" uri="{78C0D931-6437-407d-A8EE-F0AAD7539E65}">
      <x14:conditionalFormattings>
        <x14:conditionalFormatting xmlns:xm="http://schemas.microsoft.com/office/excel/2006/main">
          <x14:cfRule type="expression" priority="2" id="{D7B3A322-0BAA-44A3-B5DF-73EB7113D9A5}">
            <xm:f>B11&lt;&gt;'Pre-filling'!ADE63</xm:f>
            <x14:dxf>
              <font>
                <b val="0"/>
                <i/>
              </font>
            </x14:dxf>
          </x14:cfRule>
          <xm:sqref>B11:F20 E21:E22</xm:sqref>
        </x14:conditionalFormatting>
      </x14:conditionalFormattings>
    </ex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enableFormatConditionsCalculation="0"/>
  <dimension ref="A1:G57"/>
  <sheetViews>
    <sheetView showGridLines="0" workbookViewId="0"/>
  </sheetViews>
  <sheetFormatPr baseColWidth="10" defaultColWidth="8.83203125" defaultRowHeight="12" x14ac:dyDescent="0"/>
  <cols>
    <col min="1" max="1" width="33.33203125" style="270" customWidth="1"/>
    <col min="2" max="2" width="8.5" style="270" customWidth="1"/>
    <col min="3" max="7" width="13.1640625" style="270" customWidth="1"/>
    <col min="8" max="16384" width="8.83203125" style="270"/>
  </cols>
  <sheetData>
    <row r="1" spans="1:7" ht="13.5" customHeight="1">
      <c r="A1" s="311" t="str">
        <f xml:space="preserve"> IF(ISBLANK(General!$B$13), "", General!$B$13)</f>
        <v>Select your country…</v>
      </c>
    </row>
    <row r="2" spans="1:7" ht="13.5" customHeight="1">
      <c r="A2" s="295" t="s">
        <v>59</v>
      </c>
    </row>
    <row r="3" spans="1:7" ht="13.5" customHeight="1" thickBot="1"/>
    <row r="4" spans="1:7" ht="13.5" customHeight="1">
      <c r="A4" s="1329" t="s">
        <v>60</v>
      </c>
      <c r="B4" s="1330"/>
      <c r="C4" s="1330"/>
      <c r="D4" s="1330"/>
      <c r="E4" s="1330"/>
      <c r="F4" s="1330"/>
      <c r="G4" s="1331"/>
    </row>
    <row r="5" spans="1:7" ht="13.5" customHeight="1" thickBot="1">
      <c r="A5" s="1118" t="s">
        <v>406</v>
      </c>
      <c r="B5" s="1119"/>
      <c r="C5" s="1119"/>
      <c r="D5" s="1119"/>
      <c r="E5" s="1119"/>
      <c r="F5" s="1119"/>
      <c r="G5" s="1120"/>
    </row>
    <row r="6" spans="1:7" ht="13.5" customHeight="1"/>
    <row r="7" spans="1:7" s="113" customFormat="1" ht="13.5" customHeight="1" thickBot="1">
      <c r="A7" s="113" t="s">
        <v>1375</v>
      </c>
    </row>
    <row r="8" spans="1:7" s="113" customFormat="1" ht="13.5" customHeight="1">
      <c r="A8" s="1084" t="s">
        <v>1025</v>
      </c>
      <c r="B8" s="1124" t="s">
        <v>1026</v>
      </c>
      <c r="C8" s="1093" t="s">
        <v>1376</v>
      </c>
      <c r="D8" s="1094"/>
      <c r="E8" s="1094"/>
      <c r="F8" s="1095"/>
    </row>
    <row r="9" spans="1:7" s="113" customFormat="1" ht="13.5" customHeight="1" thickBot="1">
      <c r="A9" s="1085"/>
      <c r="B9" s="1047"/>
      <c r="C9" s="236">
        <v>1</v>
      </c>
      <c r="D9" s="143" t="s">
        <v>1062</v>
      </c>
      <c r="E9" s="143" t="s">
        <v>1063</v>
      </c>
      <c r="F9" s="238" t="s">
        <v>1377</v>
      </c>
    </row>
    <row r="10" spans="1:7" s="113" customFormat="1" hidden="1">
      <c r="A10" s="261"/>
      <c r="B10" s="262"/>
      <c r="C10" s="262" t="s">
        <v>1434</v>
      </c>
      <c r="D10" s="262" t="s">
        <v>1434</v>
      </c>
      <c r="E10" s="262" t="s">
        <v>1434</v>
      </c>
      <c r="F10" s="100" t="s">
        <v>1434</v>
      </c>
    </row>
    <row r="11" spans="1:7" s="113" customFormat="1" ht="13.5" customHeight="1">
      <c r="A11" s="1178" t="s">
        <v>1028</v>
      </c>
      <c r="B11" s="115">
        <v>2015</v>
      </c>
      <c r="C11" s="186"/>
      <c r="D11" s="186"/>
      <c r="E11" s="186"/>
      <c r="F11" s="187"/>
    </row>
    <row r="12" spans="1:7" s="113" customFormat="1" ht="13.5" customHeight="1">
      <c r="A12" s="1178"/>
      <c r="B12" s="115">
        <v>2010</v>
      </c>
      <c r="C12" s="186" t="e">
        <f ca="1">'Pre-filling'!AFF64</f>
        <v>#NAME?</v>
      </c>
      <c r="D12" s="186" t="e">
        <f ca="1">'Pre-filling'!AFG64</f>
        <v>#NAME?</v>
      </c>
      <c r="E12" s="186" t="e">
        <f ca="1">'Pre-filling'!AFH64</f>
        <v>#NAME?</v>
      </c>
      <c r="F12" s="187" t="e">
        <f ca="1">'Pre-filling'!AFI64</f>
        <v>#NAME?</v>
      </c>
    </row>
    <row r="13" spans="1:7" s="113" customFormat="1" ht="13.5" customHeight="1">
      <c r="A13" s="1178"/>
      <c r="B13" s="115">
        <v>2005</v>
      </c>
      <c r="C13" s="186" t="e">
        <f ca="1">'Pre-filling'!AFF65</f>
        <v>#NAME?</v>
      </c>
      <c r="D13" s="186" t="e">
        <f ca="1">'Pre-filling'!AFG65</f>
        <v>#NAME?</v>
      </c>
      <c r="E13" s="186" t="e">
        <f ca="1">'Pre-filling'!AFH65</f>
        <v>#NAME?</v>
      </c>
      <c r="F13" s="187" t="e">
        <f ca="1">'Pre-filling'!AFI65</f>
        <v>#NAME?</v>
      </c>
    </row>
    <row r="14" spans="1:7" s="113" customFormat="1" ht="13.5" customHeight="1">
      <c r="A14" s="1180"/>
      <c r="B14" s="116">
        <v>2000</v>
      </c>
      <c r="C14" s="188" t="e">
        <f ca="1">'Pre-filling'!AFF66</f>
        <v>#NAME?</v>
      </c>
      <c r="D14" s="188" t="e">
        <f ca="1">'Pre-filling'!AFG66</f>
        <v>#NAME?</v>
      </c>
      <c r="E14" s="188" t="e">
        <f ca="1">'Pre-filling'!AFH66</f>
        <v>#NAME?</v>
      </c>
      <c r="F14" s="189" t="e">
        <f ca="1">'Pre-filling'!AFI66</f>
        <v>#NAME?</v>
      </c>
    </row>
    <row r="15" spans="1:7" s="113" customFormat="1" ht="13.5" customHeight="1">
      <c r="A15" s="1180"/>
      <c r="B15" s="116">
        <v>1990</v>
      </c>
      <c r="C15" s="188" t="e">
        <f ca="1">'Pre-filling'!AFF67</f>
        <v>#NAME?</v>
      </c>
      <c r="D15" s="188" t="e">
        <f ca="1">'Pre-filling'!AFG67</f>
        <v>#NAME?</v>
      </c>
      <c r="E15" s="188" t="e">
        <f ca="1">'Pre-filling'!AFH67</f>
        <v>#NAME?</v>
      </c>
      <c r="F15" s="189" t="e">
        <f ca="1">'Pre-filling'!AFI67</f>
        <v>#NAME?</v>
      </c>
    </row>
    <row r="16" spans="1:7" s="113" customFormat="1" ht="13.5" customHeight="1">
      <c r="A16" s="1180" t="s">
        <v>1030</v>
      </c>
      <c r="B16" s="116">
        <v>2015</v>
      </c>
      <c r="C16" s="188"/>
      <c r="D16" s="188"/>
      <c r="E16" s="188"/>
      <c r="F16" s="189"/>
    </row>
    <row r="17" spans="1:7" s="113" customFormat="1" ht="13.5" customHeight="1">
      <c r="A17" s="1180"/>
      <c r="B17" s="116">
        <v>2010</v>
      </c>
      <c r="C17" s="188" t="e">
        <f ca="1">'Pre-filling'!AFF69</f>
        <v>#NAME?</v>
      </c>
      <c r="D17" s="188" t="e">
        <f ca="1">'Pre-filling'!AFG69</f>
        <v>#NAME?</v>
      </c>
      <c r="E17" s="188" t="e">
        <f ca="1">'Pre-filling'!AFH69</f>
        <v>#NAME?</v>
      </c>
      <c r="F17" s="189" t="e">
        <f ca="1">'Pre-filling'!AFI69</f>
        <v>#NAME?</v>
      </c>
    </row>
    <row r="18" spans="1:7" s="113" customFormat="1" ht="13.5" customHeight="1">
      <c r="A18" s="1180"/>
      <c r="B18" s="116">
        <v>2005</v>
      </c>
      <c r="C18" s="188" t="e">
        <f ca="1">'Pre-filling'!AFF70</f>
        <v>#NAME?</v>
      </c>
      <c r="D18" s="188" t="e">
        <f ca="1">'Pre-filling'!AFG70</f>
        <v>#NAME?</v>
      </c>
      <c r="E18" s="188" t="e">
        <f ca="1">'Pre-filling'!AFH70</f>
        <v>#NAME?</v>
      </c>
      <c r="F18" s="189" t="e">
        <f ca="1">'Pre-filling'!AFI70</f>
        <v>#NAME?</v>
      </c>
    </row>
    <row r="19" spans="1:7" s="113" customFormat="1" ht="13.5" customHeight="1">
      <c r="A19" s="1180"/>
      <c r="B19" s="116">
        <v>2000</v>
      </c>
      <c r="C19" s="188" t="e">
        <f ca="1">'Pre-filling'!AFF71</f>
        <v>#NAME?</v>
      </c>
      <c r="D19" s="188" t="e">
        <f ca="1">'Pre-filling'!AFG71</f>
        <v>#NAME?</v>
      </c>
      <c r="E19" s="188" t="e">
        <f ca="1">'Pre-filling'!AFH71</f>
        <v>#NAME?</v>
      </c>
      <c r="F19" s="189" t="e">
        <f ca="1">'Pre-filling'!AFI71</f>
        <v>#NAME?</v>
      </c>
    </row>
    <row r="20" spans="1:7" s="113" customFormat="1" ht="13.5" customHeight="1">
      <c r="A20" s="1180"/>
      <c r="B20" s="116">
        <v>1990</v>
      </c>
      <c r="C20" s="188" t="e">
        <f ca="1">'Pre-filling'!AFF72</f>
        <v>#NAME?</v>
      </c>
      <c r="D20" s="188" t="e">
        <f ca="1">'Pre-filling'!AFG72</f>
        <v>#NAME?</v>
      </c>
      <c r="E20" s="188" t="e">
        <f ca="1">'Pre-filling'!AFH72</f>
        <v>#NAME?</v>
      </c>
      <c r="F20" s="189" t="e">
        <f ca="1">'Pre-filling'!AFI72</f>
        <v>#NAME?</v>
      </c>
    </row>
    <row r="21" spans="1:7" s="113" customFormat="1" ht="13.5" customHeight="1">
      <c r="A21" s="1180" t="s">
        <v>1031</v>
      </c>
      <c r="B21" s="116">
        <v>2015</v>
      </c>
      <c r="C21" s="188"/>
      <c r="D21" s="188"/>
      <c r="E21" s="188"/>
      <c r="F21" s="189"/>
    </row>
    <row r="22" spans="1:7" s="113" customFormat="1" ht="13.5" customHeight="1">
      <c r="A22" s="1180"/>
      <c r="B22" s="116">
        <v>2010</v>
      </c>
      <c r="C22" s="188" t="e">
        <f ca="1">'Pre-filling'!AFF74</f>
        <v>#NAME?</v>
      </c>
      <c r="D22" s="188" t="e">
        <f ca="1">'Pre-filling'!AFG74</f>
        <v>#NAME?</v>
      </c>
      <c r="E22" s="188" t="e">
        <f ca="1">'Pre-filling'!AFH74</f>
        <v>#NAME?</v>
      </c>
      <c r="F22" s="189" t="e">
        <f ca="1">'Pre-filling'!AFI74</f>
        <v>#NAME?</v>
      </c>
    </row>
    <row r="23" spans="1:7" s="113" customFormat="1" ht="13.5" customHeight="1">
      <c r="A23" s="1180"/>
      <c r="B23" s="116">
        <v>2005</v>
      </c>
      <c r="C23" s="188" t="e">
        <f ca="1">'Pre-filling'!AFF75</f>
        <v>#NAME?</v>
      </c>
      <c r="D23" s="188" t="e">
        <f ca="1">'Pre-filling'!AFG75</f>
        <v>#NAME?</v>
      </c>
      <c r="E23" s="188" t="e">
        <f ca="1">'Pre-filling'!AFH75</f>
        <v>#NAME?</v>
      </c>
      <c r="F23" s="189" t="e">
        <f ca="1">'Pre-filling'!AFI75</f>
        <v>#NAME?</v>
      </c>
    </row>
    <row r="24" spans="1:7" s="113" customFormat="1" ht="13.5" customHeight="1">
      <c r="A24" s="1180"/>
      <c r="B24" s="116">
        <v>2000</v>
      </c>
      <c r="C24" s="188" t="e">
        <f ca="1">'Pre-filling'!AFF76</f>
        <v>#NAME?</v>
      </c>
      <c r="D24" s="188" t="e">
        <f ca="1">'Pre-filling'!AFG76</f>
        <v>#NAME?</v>
      </c>
      <c r="E24" s="188" t="e">
        <f ca="1">'Pre-filling'!AFH76</f>
        <v>#NAME?</v>
      </c>
      <c r="F24" s="189" t="e">
        <f ca="1">'Pre-filling'!AFI76</f>
        <v>#NAME?</v>
      </c>
    </row>
    <row r="25" spans="1:7" s="113" customFormat="1" ht="13.5" customHeight="1" thickBot="1">
      <c r="A25" s="1118"/>
      <c r="B25" s="257">
        <v>1990</v>
      </c>
      <c r="C25" s="190" t="e">
        <f ca="1">'Pre-filling'!AFF77</f>
        <v>#NAME?</v>
      </c>
      <c r="D25" s="190" t="e">
        <f ca="1">'Pre-filling'!AFG77</f>
        <v>#NAME?</v>
      </c>
      <c r="E25" s="190" t="e">
        <f ca="1">'Pre-filling'!AFH77</f>
        <v>#NAME?</v>
      </c>
      <c r="F25" s="191" t="e">
        <f ca="1">'Pre-filling'!AFI77</f>
        <v>#NAME?</v>
      </c>
    </row>
    <row r="26" spans="1:7" s="113" customFormat="1" ht="13.5" customHeight="1">
      <c r="A26" s="369"/>
      <c r="B26" s="10"/>
      <c r="C26" s="379"/>
      <c r="D26" s="379"/>
      <c r="E26" s="379"/>
      <c r="F26" s="379"/>
      <c r="G26" s="379"/>
    </row>
    <row r="27" spans="1:7" s="113" customFormat="1" ht="13.5" customHeight="1" thickBot="1">
      <c r="A27" s="113" t="s">
        <v>1307</v>
      </c>
    </row>
    <row r="28" spans="1:7" s="113" customFormat="1" ht="27" customHeight="1" thickBot="1">
      <c r="A28" s="1074" t="s">
        <v>638</v>
      </c>
      <c r="B28" s="1075"/>
      <c r="C28" s="1075"/>
      <c r="D28" s="1075"/>
      <c r="E28" s="1075"/>
      <c r="F28" s="1075"/>
      <c r="G28" s="1076"/>
    </row>
    <row r="29" spans="1:7" s="113" customFormat="1" ht="13.5" customHeight="1">
      <c r="A29" s="1353" t="s">
        <v>639</v>
      </c>
      <c r="B29" s="1354"/>
      <c r="C29" s="1354"/>
      <c r="D29" s="1234"/>
      <c r="E29" s="1234"/>
      <c r="F29" s="1234"/>
      <c r="G29" s="1235"/>
    </row>
    <row r="30" spans="1:7" s="113" customFormat="1" ht="13.5" customHeight="1" thickBot="1">
      <c r="A30" s="1122" t="s">
        <v>640</v>
      </c>
      <c r="B30" s="1356"/>
      <c r="C30" s="1356"/>
      <c r="D30" s="1211"/>
      <c r="E30" s="1211"/>
      <c r="F30" s="1211"/>
      <c r="G30" s="1212"/>
    </row>
    <row r="31" spans="1:7" s="113" customFormat="1" ht="13.5" customHeight="1" thickBot="1"/>
    <row r="32" spans="1:7" s="113" customFormat="1" ht="27" customHeight="1" thickBot="1">
      <c r="A32" s="242" t="s">
        <v>1025</v>
      </c>
      <c r="B32" s="1038" t="s">
        <v>1033</v>
      </c>
      <c r="C32" s="1038"/>
      <c r="D32" s="1038"/>
      <c r="E32" s="1038" t="s">
        <v>1034</v>
      </c>
      <c r="F32" s="1038"/>
      <c r="G32" s="1039"/>
    </row>
    <row r="33" spans="1:7" s="113" customFormat="1" ht="13.5" customHeight="1">
      <c r="A33" s="375" t="s">
        <v>1055</v>
      </c>
      <c r="B33" s="1234"/>
      <c r="C33" s="1234"/>
      <c r="D33" s="1234"/>
      <c r="E33" s="1234"/>
      <c r="F33" s="1234"/>
      <c r="G33" s="1235"/>
    </row>
    <row r="34" spans="1:7" s="113" customFormat="1" ht="27" customHeight="1">
      <c r="A34" s="249" t="s">
        <v>1064</v>
      </c>
      <c r="B34" s="1063"/>
      <c r="C34" s="1063"/>
      <c r="D34" s="1063"/>
      <c r="E34" s="1063"/>
      <c r="F34" s="1063"/>
      <c r="G34" s="1197"/>
    </row>
    <row r="35" spans="1:7" s="113" customFormat="1" ht="27" customHeight="1">
      <c r="A35" s="249" t="s">
        <v>1065</v>
      </c>
      <c r="B35" s="1063"/>
      <c r="C35" s="1063"/>
      <c r="D35" s="1063"/>
      <c r="E35" s="1063"/>
      <c r="F35" s="1063"/>
      <c r="G35" s="1197"/>
    </row>
    <row r="36" spans="1:7" s="113" customFormat="1" ht="27" customHeight="1" thickBot="1">
      <c r="A36" s="251" t="s">
        <v>1066</v>
      </c>
      <c r="B36" s="1211"/>
      <c r="C36" s="1211"/>
      <c r="D36" s="1211"/>
      <c r="E36" s="1211"/>
      <c r="F36" s="1211"/>
      <c r="G36" s="1212"/>
    </row>
    <row r="37" spans="1:7" s="113" customFormat="1" ht="13.5" customHeight="1"/>
    <row r="38" spans="1:7" s="113" customFormat="1" ht="13.5" customHeight="1" thickBot="1">
      <c r="A38" s="113" t="s">
        <v>1090</v>
      </c>
    </row>
    <row r="39" spans="1:7" s="113" customFormat="1" ht="13.5" customHeight="1">
      <c r="A39" s="1380" t="s">
        <v>61</v>
      </c>
      <c r="B39" s="1327"/>
      <c r="C39" s="1327"/>
      <c r="D39" s="1327"/>
      <c r="E39" s="1327"/>
      <c r="F39" s="1327"/>
      <c r="G39" s="1328"/>
    </row>
    <row r="40" spans="1:7" s="113" customFormat="1" ht="67.5" customHeight="1">
      <c r="A40" s="1029" t="s">
        <v>2056</v>
      </c>
      <c r="B40" s="1030"/>
      <c r="C40" s="1030"/>
      <c r="D40" s="1030"/>
      <c r="E40" s="1030"/>
      <c r="F40" s="1030"/>
      <c r="G40" s="1031"/>
    </row>
    <row r="41" spans="1:7" s="113" customFormat="1" ht="27" customHeight="1">
      <c r="A41" s="1032" t="s">
        <v>62</v>
      </c>
      <c r="B41" s="1033"/>
      <c r="C41" s="1033"/>
      <c r="D41" s="1033"/>
      <c r="E41" s="1033"/>
      <c r="F41" s="1033"/>
      <c r="G41" s="1034"/>
    </row>
    <row r="42" spans="1:7" s="113" customFormat="1" ht="13.5" customHeight="1">
      <c r="A42" s="1032" t="s">
        <v>643</v>
      </c>
      <c r="B42" s="1033"/>
      <c r="C42" s="1033"/>
      <c r="D42" s="1033"/>
      <c r="E42" s="1033"/>
      <c r="F42" s="1033"/>
      <c r="G42" s="1034"/>
    </row>
    <row r="43" spans="1:7" s="113" customFormat="1" ht="13.5" customHeight="1">
      <c r="A43" s="1032" t="s">
        <v>641</v>
      </c>
      <c r="B43" s="1033"/>
      <c r="C43" s="1033"/>
      <c r="D43" s="1033"/>
      <c r="E43" s="1033"/>
      <c r="F43" s="1033"/>
      <c r="G43" s="1034"/>
    </row>
    <row r="44" spans="1:7" s="113" customFormat="1" ht="13.5" customHeight="1" thickBot="1">
      <c r="A44" s="1035" t="s">
        <v>642</v>
      </c>
      <c r="B44" s="1036"/>
      <c r="C44" s="1036"/>
      <c r="D44" s="1036"/>
      <c r="E44" s="1036"/>
      <c r="F44" s="1036"/>
      <c r="G44" s="1037"/>
    </row>
    <row r="45" spans="1:7" s="113" customFormat="1" ht="13.5" customHeight="1"/>
    <row r="46" spans="1:7" s="113" customFormat="1" ht="13.5" customHeight="1" thickBot="1">
      <c r="A46" s="113" t="s">
        <v>1037</v>
      </c>
    </row>
    <row r="47" spans="1:7" s="113" customFormat="1" ht="27" customHeight="1" thickBot="1">
      <c r="A47" s="242" t="s">
        <v>1038</v>
      </c>
      <c r="B47" s="235" t="s">
        <v>830</v>
      </c>
      <c r="C47" s="235" t="s">
        <v>1025</v>
      </c>
      <c r="D47" s="235" t="s">
        <v>1039</v>
      </c>
      <c r="E47" s="235" t="s">
        <v>1040</v>
      </c>
      <c r="F47" s="1038" t="s">
        <v>1041</v>
      </c>
      <c r="G47" s="1039"/>
    </row>
    <row r="48" spans="1:7" s="113" customFormat="1">
      <c r="A48" s="348"/>
      <c r="B48" s="349"/>
      <c r="C48" s="350"/>
      <c r="D48" s="350"/>
      <c r="E48" s="351"/>
      <c r="F48" s="1040"/>
      <c r="G48" s="1041"/>
    </row>
    <row r="49" spans="1:7" s="113" customFormat="1">
      <c r="A49" s="352"/>
      <c r="B49" s="353"/>
      <c r="C49" s="354"/>
      <c r="D49" s="354"/>
      <c r="E49" s="355"/>
      <c r="F49" s="1025"/>
      <c r="G49" s="1026"/>
    </row>
    <row r="50" spans="1:7" s="113" customFormat="1">
      <c r="A50" s="352"/>
      <c r="B50" s="353"/>
      <c r="C50" s="354"/>
      <c r="D50" s="354"/>
      <c r="E50" s="355"/>
      <c r="F50" s="1025"/>
      <c r="G50" s="1026"/>
    </row>
    <row r="51" spans="1:7" s="113" customFormat="1">
      <c r="A51" s="352"/>
      <c r="B51" s="353"/>
      <c r="C51" s="354"/>
      <c r="D51" s="354"/>
      <c r="E51" s="355"/>
      <c r="F51" s="1025"/>
      <c r="G51" s="1026"/>
    </row>
    <row r="52" spans="1:7" s="113" customFormat="1">
      <c r="A52" s="352"/>
      <c r="B52" s="353"/>
      <c r="C52" s="354"/>
      <c r="D52" s="354"/>
      <c r="E52" s="355"/>
      <c r="F52" s="1025"/>
      <c r="G52" s="1026"/>
    </row>
    <row r="53" spans="1:7" s="113" customFormat="1">
      <c r="A53" s="352"/>
      <c r="B53" s="353"/>
      <c r="C53" s="354"/>
      <c r="D53" s="354"/>
      <c r="E53" s="355"/>
      <c r="F53" s="1025"/>
      <c r="G53" s="1026"/>
    </row>
    <row r="54" spans="1:7" s="113" customFormat="1">
      <c r="A54" s="352"/>
      <c r="B54" s="353"/>
      <c r="C54" s="354"/>
      <c r="D54" s="354"/>
      <c r="E54" s="355"/>
      <c r="F54" s="1025"/>
      <c r="G54" s="1026"/>
    </row>
    <row r="55" spans="1:7" s="113" customFormat="1">
      <c r="A55" s="352"/>
      <c r="B55" s="353"/>
      <c r="C55" s="354"/>
      <c r="D55" s="354"/>
      <c r="E55" s="355"/>
      <c r="F55" s="1025"/>
      <c r="G55" s="1026"/>
    </row>
    <row r="56" spans="1:7" s="113" customFormat="1">
      <c r="A56" s="352"/>
      <c r="B56" s="353"/>
      <c r="C56" s="354"/>
      <c r="D56" s="354"/>
      <c r="E56" s="355"/>
      <c r="F56" s="1025"/>
      <c r="G56" s="1026"/>
    </row>
    <row r="57" spans="1:7" s="113" customFormat="1" ht="13" thickBot="1">
      <c r="A57" s="356"/>
      <c r="B57" s="357"/>
      <c r="C57" s="358"/>
      <c r="D57" s="358"/>
      <c r="E57" s="359"/>
      <c r="F57" s="1027"/>
      <c r="G57" s="1028"/>
    </row>
  </sheetData>
  <sheetProtection sheet="1" objects="1" scenarios="1" formatRows="0"/>
  <customSheetViews>
    <customSheetView guid="{5FBC50CB-3E08-4B56-AFD1-12B9F91E8308}" showGridLines="0" hiddenRows="1">
      <selection activeCell="A2" sqref="A2"/>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selection activeCell="A2" sqref="A2"/>
      <pageSetup paperSize="9" orientation="portrait"/>
      <headerFooter alignWithMargins="0"/>
    </customSheetView>
  </customSheetViews>
  <mergeCells count="40">
    <mergeCell ref="B36:D36"/>
    <mergeCell ref="B35:D35"/>
    <mergeCell ref="A29:C29"/>
    <mergeCell ref="A30:C30"/>
    <mergeCell ref="E32:G32"/>
    <mergeCell ref="E33:G33"/>
    <mergeCell ref="E34:G34"/>
    <mergeCell ref="E35:G35"/>
    <mergeCell ref="E36:G36"/>
    <mergeCell ref="B32:D32"/>
    <mergeCell ref="B33:D33"/>
    <mergeCell ref="B34:D34"/>
    <mergeCell ref="A4:G4"/>
    <mergeCell ref="A5:G5"/>
    <mergeCell ref="A28:G28"/>
    <mergeCell ref="D29:G29"/>
    <mergeCell ref="D30:G30"/>
    <mergeCell ref="B8:B9"/>
    <mergeCell ref="C8:F8"/>
    <mergeCell ref="A11:A15"/>
    <mergeCell ref="A21:A25"/>
    <mergeCell ref="A16:A20"/>
    <mergeCell ref="A8:A9"/>
    <mergeCell ref="A39:G39"/>
    <mergeCell ref="A40:G40"/>
    <mergeCell ref="A41:G41"/>
    <mergeCell ref="A42:G42"/>
    <mergeCell ref="A43:G43"/>
    <mergeCell ref="A44:G44"/>
    <mergeCell ref="F47:G47"/>
    <mergeCell ref="F48:G48"/>
    <mergeCell ref="F49:G49"/>
    <mergeCell ref="F50:G50"/>
    <mergeCell ref="F56:G56"/>
    <mergeCell ref="F57:G57"/>
    <mergeCell ref="F51:G51"/>
    <mergeCell ref="F52:G52"/>
    <mergeCell ref="F53:G53"/>
    <mergeCell ref="F54:G54"/>
    <mergeCell ref="F55:G55"/>
  </mergeCells>
  <phoneticPr fontId="6" type="noConversion"/>
  <dataValidations count="2">
    <dataValidation type="list" allowBlank="1" showInputMessage="1" showErrorMessage="1" sqref="B48:B57">
      <formula1>QualityHML</formula1>
    </dataValidation>
    <dataValidation type="list" allowBlank="1" showInputMessage="1" showErrorMessage="1" sqref="E48:E57">
      <formula1>TypeOfInventory</formula1>
    </dataValidation>
  </dataValidations>
  <hyperlinks>
    <hyperlink ref="A1" location="Select_your_country" display="Select_your_country"/>
    <hyperlink ref="A5:F5" location="Indicator_4.1" display="Related SoEF definitions: Forest, Other wooded land, Stand, Tree."/>
    <hyperlink ref="A11:A15" location="Forest" display="Forest "/>
    <hyperlink ref="A16:A20" location="Other_wooded_land" display="Other wooded land "/>
    <hyperlink ref="A21:A25" location="Total_forest_and_other_wooded_land" display="Total forest and other wooded land  "/>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201BFADB-CE61-4C9C-935E-03695A1222B9}">
            <xm:f>C12&lt;&gt;'Pre-filling'!AFF64</xm:f>
            <x14:dxf>
              <font>
                <b val="0"/>
                <i/>
              </font>
            </x14:dxf>
          </x14:cfRule>
          <xm:sqref>C12:F15 C17:F20 C22:F25</xm:sqref>
        </x14:conditionalFormatting>
      </x14:conditionalFormattings>
    </ex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enableFormatConditionsCalculation="0"/>
  <dimension ref="A1:G66"/>
  <sheetViews>
    <sheetView showGridLines="0" workbookViewId="0"/>
  </sheetViews>
  <sheetFormatPr baseColWidth="10" defaultColWidth="8.83203125" defaultRowHeight="12" x14ac:dyDescent="0"/>
  <cols>
    <col min="1" max="1" width="29.1640625" style="270" customWidth="1"/>
    <col min="2" max="2" width="8.83203125" style="270"/>
    <col min="3" max="7" width="17.33203125" style="270" customWidth="1"/>
    <col min="8" max="16384" width="8.83203125" style="270"/>
  </cols>
  <sheetData>
    <row r="1" spans="1:7" ht="13.5" customHeight="1">
      <c r="A1" s="311" t="str">
        <f xml:space="preserve"> IF(ISBLANK(General!$B$13), "", General!$B$13)</f>
        <v>Select your country…</v>
      </c>
      <c r="B1" s="312"/>
      <c r="C1" s="312"/>
    </row>
    <row r="2" spans="1:7" ht="13.5" customHeight="1">
      <c r="A2" s="295" t="s">
        <v>1219</v>
      </c>
    </row>
    <row r="3" spans="1:7" ht="13.5" customHeight="1" thickBot="1"/>
    <row r="4" spans="1:7" ht="13.5" customHeight="1">
      <c r="A4" s="1454" t="s">
        <v>63</v>
      </c>
      <c r="B4" s="1116"/>
      <c r="C4" s="1116"/>
      <c r="D4" s="1116"/>
      <c r="E4" s="1116"/>
      <c r="F4" s="1116"/>
      <c r="G4" s="1117"/>
    </row>
    <row r="5" spans="1:7" ht="27" customHeight="1" thickBot="1">
      <c r="A5" s="1118" t="s">
        <v>64</v>
      </c>
      <c r="B5" s="1119"/>
      <c r="C5" s="1119"/>
      <c r="D5" s="1119"/>
      <c r="E5" s="1119"/>
      <c r="F5" s="1119"/>
      <c r="G5" s="1120"/>
    </row>
    <row r="6" spans="1:7" ht="13.5" customHeight="1"/>
    <row r="7" spans="1:7" s="113" customFormat="1" ht="13.5" customHeight="1" thickBot="1">
      <c r="A7" s="174" t="s">
        <v>1812</v>
      </c>
      <c r="C7" s="360"/>
      <c r="D7" s="360"/>
    </row>
    <row r="8" spans="1:7" s="113" customFormat="1" ht="13.5" customHeight="1">
      <c r="A8" s="1084" t="s">
        <v>1025</v>
      </c>
      <c r="B8" s="1124" t="s">
        <v>1026</v>
      </c>
      <c r="C8" s="1093" t="s">
        <v>644</v>
      </c>
      <c r="D8" s="1094"/>
      <c r="E8" s="1095"/>
    </row>
    <row r="9" spans="1:7" s="113" customFormat="1" ht="13.5" customHeight="1">
      <c r="A9" s="1450"/>
      <c r="B9" s="1451"/>
      <c r="C9" s="39" t="s">
        <v>398</v>
      </c>
      <c r="D9" s="38" t="s">
        <v>396</v>
      </c>
      <c r="E9" s="1452" t="s">
        <v>1378</v>
      </c>
    </row>
    <row r="10" spans="1:7" s="113" customFormat="1" ht="38.25" customHeight="1" thickBot="1">
      <c r="A10" s="1240"/>
      <c r="B10" s="1129"/>
      <c r="C10" s="40" t="s">
        <v>397</v>
      </c>
      <c r="D10" s="40" t="s">
        <v>399</v>
      </c>
      <c r="E10" s="1453"/>
      <c r="F10" s="366"/>
    </row>
    <row r="11" spans="1:7" s="113" customFormat="1" ht="55.5" hidden="1" customHeight="1">
      <c r="A11" s="261"/>
      <c r="B11" s="262"/>
      <c r="C11" s="262" t="s">
        <v>1434</v>
      </c>
      <c r="D11" s="262" t="s">
        <v>1434</v>
      </c>
      <c r="E11" s="262" t="s">
        <v>1434</v>
      </c>
    </row>
    <row r="12" spans="1:7" s="113" customFormat="1" ht="13.5" customHeight="1">
      <c r="A12" s="1178" t="s">
        <v>1028</v>
      </c>
      <c r="B12" s="120">
        <v>2015</v>
      </c>
      <c r="C12" s="192"/>
      <c r="D12" s="192"/>
      <c r="E12" s="187"/>
      <c r="F12" s="360"/>
    </row>
    <row r="13" spans="1:7" s="113" customFormat="1" ht="13.5" customHeight="1">
      <c r="A13" s="1178"/>
      <c r="B13" s="120">
        <v>2010</v>
      </c>
      <c r="C13" s="192" t="e">
        <f ca="1">'Pre-filling'!AHB65</f>
        <v>#NAME?</v>
      </c>
      <c r="D13" s="192" t="e">
        <f ca="1">'Pre-filling'!AHC65</f>
        <v>#NAME?</v>
      </c>
      <c r="E13" s="187" t="e">
        <f ca="1">'Pre-filling'!AHD65</f>
        <v>#NAME?</v>
      </c>
      <c r="F13" s="360"/>
    </row>
    <row r="14" spans="1:7" s="113" customFormat="1" ht="13.5" customHeight="1">
      <c r="A14" s="1180"/>
      <c r="B14" s="146">
        <v>2005</v>
      </c>
      <c r="C14" s="194" t="e">
        <f ca="1">'Pre-filling'!AHB66</f>
        <v>#NAME?</v>
      </c>
      <c r="D14" s="192" t="e">
        <f ca="1">'Pre-filling'!AHC66</f>
        <v>#NAME?</v>
      </c>
      <c r="E14" s="189" t="e">
        <f ca="1">'Pre-filling'!AHD66</f>
        <v>#NAME?</v>
      </c>
    </row>
    <row r="15" spans="1:7" s="113" customFormat="1" ht="13.5" customHeight="1">
      <c r="A15" s="1180"/>
      <c r="B15" s="146">
        <v>2000</v>
      </c>
      <c r="C15" s="194" t="e">
        <f ca="1">'Pre-filling'!AHB67</f>
        <v>#NAME?</v>
      </c>
      <c r="D15" s="192" t="e">
        <f ca="1">'Pre-filling'!AHC67</f>
        <v>#NAME?</v>
      </c>
      <c r="E15" s="189" t="e">
        <f ca="1">'Pre-filling'!AHD67</f>
        <v>#NAME?</v>
      </c>
    </row>
    <row r="16" spans="1:7" s="113" customFormat="1" ht="13.5" customHeight="1" thickBot="1">
      <c r="A16" s="1118"/>
      <c r="B16" s="149">
        <v>1990</v>
      </c>
      <c r="C16" s="196" t="e">
        <f ca="1">'Pre-filling'!AHB68</f>
        <v>#NAME?</v>
      </c>
      <c r="D16" s="196" t="e">
        <f ca="1">'Pre-filling'!AHC68</f>
        <v>#NAME?</v>
      </c>
      <c r="E16" s="191" t="e">
        <f ca="1">'Pre-filling'!AHD68</f>
        <v>#NAME?</v>
      </c>
    </row>
    <row r="17" spans="1:7" s="113" customFormat="1" ht="13.5" customHeight="1"/>
    <row r="18" spans="1:7" s="113" customFormat="1" ht="13.5" customHeight="1" thickBot="1">
      <c r="A18" s="113" t="s">
        <v>1379</v>
      </c>
    </row>
    <row r="19" spans="1:7" s="113" customFormat="1" ht="13.5" customHeight="1">
      <c r="A19" s="1084" t="s">
        <v>1025</v>
      </c>
      <c r="B19" s="1124" t="s">
        <v>1026</v>
      </c>
      <c r="C19" s="1124" t="s">
        <v>1380</v>
      </c>
      <c r="D19" s="1124"/>
      <c r="E19" s="1124"/>
      <c r="F19" s="1124"/>
      <c r="G19" s="1174"/>
    </row>
    <row r="20" spans="1:7" s="113" customFormat="1" ht="13.5" customHeight="1">
      <c r="A20" s="1190"/>
      <c r="B20" s="1188"/>
      <c r="C20" s="1188" t="s">
        <v>1381</v>
      </c>
      <c r="D20" s="1188"/>
      <c r="E20" s="1188" t="s">
        <v>1382</v>
      </c>
      <c r="F20" s="1188"/>
      <c r="G20" s="1189"/>
    </row>
    <row r="21" spans="1:7" s="113" customFormat="1" ht="27" customHeight="1" thickBot="1">
      <c r="A21" s="1085"/>
      <c r="B21" s="1047"/>
      <c r="C21" s="98" t="s">
        <v>396</v>
      </c>
      <c r="D21" s="98" t="s">
        <v>1383</v>
      </c>
      <c r="E21" s="98" t="s">
        <v>1867</v>
      </c>
      <c r="F21" s="98" t="s">
        <v>400</v>
      </c>
      <c r="G21" s="260" t="s">
        <v>1378</v>
      </c>
    </row>
    <row r="22" spans="1:7" s="113" customFormat="1" ht="27" hidden="1" customHeight="1">
      <c r="A22" s="144"/>
      <c r="B22" s="145"/>
      <c r="C22" s="145" t="s">
        <v>1434</v>
      </c>
      <c r="D22" s="145" t="s">
        <v>1434</v>
      </c>
      <c r="E22" s="145" t="s">
        <v>1434</v>
      </c>
      <c r="F22" s="145" t="s">
        <v>1434</v>
      </c>
      <c r="G22" s="145" t="s">
        <v>1434</v>
      </c>
    </row>
    <row r="23" spans="1:7" s="113" customFormat="1" ht="13.5" customHeight="1">
      <c r="A23" s="1081" t="s">
        <v>1028</v>
      </c>
      <c r="B23" s="115">
        <v>2015</v>
      </c>
      <c r="C23" s="192"/>
      <c r="D23" s="192"/>
      <c r="E23" s="198"/>
      <c r="F23" s="192"/>
      <c r="G23" s="974"/>
    </row>
    <row r="24" spans="1:7" s="113" customFormat="1" ht="13.5" customHeight="1">
      <c r="A24" s="1081"/>
      <c r="B24" s="115">
        <v>2010</v>
      </c>
      <c r="C24" s="192" t="e">
        <f ca="1">'Pre-filling'!AHN65</f>
        <v>#NAME?</v>
      </c>
      <c r="D24" s="192" t="e">
        <f ca="1">'Pre-filling'!AHO65</f>
        <v>#NAME?</v>
      </c>
      <c r="E24" s="198" t="e">
        <f ca="1">'Pre-filling'!AHP65</f>
        <v>#NAME?</v>
      </c>
      <c r="F24" s="192" t="e">
        <f ca="1">'Pre-filling'!AHQ65</f>
        <v>#NAME?</v>
      </c>
      <c r="G24" s="974" t="e">
        <f ca="1">'Pre-filling'!AHR65</f>
        <v>#NAME?</v>
      </c>
    </row>
    <row r="25" spans="1:7" s="113" customFormat="1" ht="13.5" customHeight="1">
      <c r="A25" s="1081"/>
      <c r="B25" s="116">
        <v>2005</v>
      </c>
      <c r="C25" s="194" t="e">
        <f ca="1">'Pre-filling'!AHN66</f>
        <v>#NAME?</v>
      </c>
      <c r="D25" s="194" t="e">
        <f ca="1">'Pre-filling'!AHO66</f>
        <v>#NAME?</v>
      </c>
      <c r="E25" s="199" t="e">
        <f ca="1">'Pre-filling'!AHP66</f>
        <v>#NAME?</v>
      </c>
      <c r="F25" s="194" t="e">
        <f ca="1">'Pre-filling'!AHQ66</f>
        <v>#NAME?</v>
      </c>
      <c r="G25" s="450" t="e">
        <f ca="1">'Pre-filling'!AHR66</f>
        <v>#NAME?</v>
      </c>
    </row>
    <row r="26" spans="1:7" s="113" customFormat="1" ht="13.5" customHeight="1">
      <c r="A26" s="1081"/>
      <c r="B26" s="116">
        <v>2000</v>
      </c>
      <c r="C26" s="194" t="e">
        <f ca="1">'Pre-filling'!AHN67</f>
        <v>#NAME?</v>
      </c>
      <c r="D26" s="194" t="e">
        <f ca="1">'Pre-filling'!AHO67</f>
        <v>#NAME?</v>
      </c>
      <c r="E26" s="199" t="e">
        <f ca="1">'Pre-filling'!AHP67</f>
        <v>#NAME?</v>
      </c>
      <c r="F26" s="194" t="e">
        <f ca="1">'Pre-filling'!AHQ67</f>
        <v>#NAME?</v>
      </c>
      <c r="G26" s="450" t="e">
        <f ca="1">'Pre-filling'!AHR67</f>
        <v>#NAME?</v>
      </c>
    </row>
    <row r="27" spans="1:7" s="113" customFormat="1" ht="13.5" customHeight="1" thickBot="1">
      <c r="A27" s="1134"/>
      <c r="B27" s="257">
        <v>1990</v>
      </c>
      <c r="C27" s="196" t="e">
        <f ca="1">'Pre-filling'!AHN68</f>
        <v>#NAME?</v>
      </c>
      <c r="D27" s="196" t="e">
        <f ca="1">'Pre-filling'!AHO68</f>
        <v>#NAME?</v>
      </c>
      <c r="E27" s="200" t="e">
        <f ca="1">'Pre-filling'!AHP68</f>
        <v>#NAME?</v>
      </c>
      <c r="F27" s="196" t="e">
        <f ca="1">'Pre-filling'!AHQ68</f>
        <v>#NAME?</v>
      </c>
      <c r="G27" s="201" t="e">
        <f ca="1">'Pre-filling'!AHR68</f>
        <v>#NAME?</v>
      </c>
    </row>
    <row r="28" spans="1:7" s="113" customFormat="1" ht="13.5" customHeight="1"/>
    <row r="29" spans="1:7" s="113" customFormat="1" ht="13.5" customHeight="1" thickBot="1">
      <c r="A29" s="113" t="s">
        <v>1032</v>
      </c>
    </row>
    <row r="30" spans="1:7" s="113" customFormat="1" ht="27" customHeight="1" thickBot="1">
      <c r="A30" s="242" t="s">
        <v>1025</v>
      </c>
      <c r="B30" s="1159" t="s">
        <v>1033</v>
      </c>
      <c r="C30" s="1167"/>
      <c r="D30" s="1167"/>
      <c r="E30" s="1196"/>
      <c r="F30" s="1038" t="s">
        <v>1034</v>
      </c>
      <c r="G30" s="1039"/>
    </row>
    <row r="31" spans="1:7" s="113" customFormat="1" ht="27" customHeight="1">
      <c r="A31" s="249" t="s">
        <v>797</v>
      </c>
      <c r="B31" s="1284"/>
      <c r="C31" s="1285"/>
      <c r="D31" s="1285"/>
      <c r="E31" s="1322"/>
      <c r="F31" s="1198"/>
      <c r="G31" s="1199"/>
    </row>
    <row r="32" spans="1:7" s="113" customFormat="1" ht="27" customHeight="1">
      <c r="A32" s="249" t="s">
        <v>838</v>
      </c>
      <c r="B32" s="1341" t="s">
        <v>645</v>
      </c>
      <c r="C32" s="1449"/>
      <c r="D32" s="1288"/>
      <c r="E32" s="1062"/>
      <c r="F32" s="1063"/>
      <c r="G32" s="1197"/>
    </row>
    <row r="33" spans="1:7" s="113" customFormat="1" ht="27" customHeight="1">
      <c r="A33" s="249" t="s">
        <v>1234</v>
      </c>
      <c r="B33" s="1341" t="s">
        <v>645</v>
      </c>
      <c r="C33" s="1449"/>
      <c r="D33" s="1288"/>
      <c r="E33" s="1062"/>
      <c r="F33" s="1063"/>
      <c r="G33" s="1197"/>
    </row>
    <row r="34" spans="1:7" s="113" customFormat="1" ht="27" customHeight="1">
      <c r="A34" s="249" t="s">
        <v>1378</v>
      </c>
      <c r="B34" s="1341" t="s">
        <v>645</v>
      </c>
      <c r="C34" s="1449"/>
      <c r="D34" s="1288"/>
      <c r="E34" s="1062"/>
      <c r="F34" s="1063"/>
      <c r="G34" s="1197"/>
    </row>
    <row r="35" spans="1:7" s="113" customFormat="1" ht="27" customHeight="1">
      <c r="A35" s="249" t="s">
        <v>798</v>
      </c>
      <c r="B35" s="1287"/>
      <c r="C35" s="1288"/>
      <c r="D35" s="1288"/>
      <c r="E35" s="1062"/>
      <c r="F35" s="1063"/>
      <c r="G35" s="1197"/>
    </row>
    <row r="36" spans="1:7" s="113" customFormat="1" ht="13.5" customHeight="1">
      <c r="A36" s="249" t="s">
        <v>837</v>
      </c>
      <c r="B36" s="1287"/>
      <c r="C36" s="1288"/>
      <c r="D36" s="1288"/>
      <c r="E36" s="1062"/>
      <c r="F36" s="1063"/>
      <c r="G36" s="1197"/>
    </row>
    <row r="37" spans="1:7" s="113" customFormat="1" ht="13.5" customHeight="1" thickBot="1">
      <c r="A37" s="251" t="s">
        <v>1382</v>
      </c>
      <c r="B37" s="1320"/>
      <c r="C37" s="1379"/>
      <c r="D37" s="1379"/>
      <c r="E37" s="1321"/>
      <c r="F37" s="1211"/>
      <c r="G37" s="1212"/>
    </row>
    <row r="38" spans="1:7" s="113" customFormat="1" ht="13.5" customHeight="1"/>
    <row r="39" spans="1:7" s="113" customFormat="1" ht="13.5" customHeight="1" thickBot="1">
      <c r="A39" s="113" t="s">
        <v>1090</v>
      </c>
    </row>
    <row r="40" spans="1:7" s="113" customFormat="1" ht="54.75" customHeight="1">
      <c r="A40" s="1059" t="s">
        <v>2057</v>
      </c>
      <c r="B40" s="1060"/>
      <c r="C40" s="1060"/>
      <c r="D40" s="1060"/>
      <c r="E40" s="1060"/>
      <c r="F40" s="1060"/>
      <c r="G40" s="1061"/>
    </row>
    <row r="41" spans="1:7" s="113" customFormat="1" ht="27" customHeight="1">
      <c r="A41" s="1032" t="s">
        <v>847</v>
      </c>
      <c r="B41" s="1033"/>
      <c r="C41" s="1033"/>
      <c r="D41" s="1033"/>
      <c r="E41" s="1033"/>
      <c r="F41" s="1033"/>
      <c r="G41" s="1034"/>
    </row>
    <row r="42" spans="1:7" s="113" customFormat="1" ht="13.5" customHeight="1">
      <c r="A42" s="1448"/>
      <c r="B42" s="1381"/>
      <c r="C42" s="1381"/>
      <c r="D42" s="1381"/>
      <c r="E42" s="1381"/>
      <c r="F42" s="1381"/>
      <c r="G42" s="1382"/>
    </row>
    <row r="43" spans="1:7" s="113" customFormat="1" ht="13.5" customHeight="1">
      <c r="A43" s="1448" t="s">
        <v>848</v>
      </c>
      <c r="B43" s="1381"/>
      <c r="C43" s="1381"/>
      <c r="D43" s="1381"/>
      <c r="E43" s="1381"/>
      <c r="F43" s="1381"/>
      <c r="G43" s="1382"/>
    </row>
    <row r="44" spans="1:7" s="113" customFormat="1" ht="27" customHeight="1">
      <c r="A44" s="1032" t="s">
        <v>1568</v>
      </c>
      <c r="B44" s="1033"/>
      <c r="C44" s="1033"/>
      <c r="D44" s="1033"/>
      <c r="E44" s="1033"/>
      <c r="F44" s="1033"/>
      <c r="G44" s="1034"/>
    </row>
    <row r="45" spans="1:7" s="113" customFormat="1" ht="27" customHeight="1">
      <c r="A45" s="1032" t="s">
        <v>65</v>
      </c>
      <c r="B45" s="1033"/>
      <c r="C45" s="1033"/>
      <c r="D45" s="1033"/>
      <c r="E45" s="1033"/>
      <c r="F45" s="1033"/>
      <c r="G45" s="1034"/>
    </row>
    <row r="46" spans="1:7" s="113" customFormat="1" ht="42" customHeight="1">
      <c r="A46" s="1032" t="s">
        <v>646</v>
      </c>
      <c r="B46" s="1033"/>
      <c r="C46" s="1033"/>
      <c r="D46" s="1033"/>
      <c r="E46" s="1033"/>
      <c r="F46" s="1033"/>
      <c r="G46" s="1034"/>
    </row>
    <row r="47" spans="1:7" s="113" customFormat="1" ht="13.5" customHeight="1">
      <c r="A47" s="1032" t="s">
        <v>647</v>
      </c>
      <c r="B47" s="1033"/>
      <c r="C47" s="1033"/>
      <c r="D47" s="1033"/>
      <c r="E47" s="1033"/>
      <c r="F47" s="1033"/>
      <c r="G47" s="1034"/>
    </row>
    <row r="48" spans="1:7" s="113" customFormat="1" ht="13.5" customHeight="1">
      <c r="A48" s="1448"/>
      <c r="B48" s="1381"/>
      <c r="C48" s="1381"/>
      <c r="D48" s="1381"/>
      <c r="E48" s="1381"/>
      <c r="F48" s="1381"/>
      <c r="G48" s="1382"/>
    </row>
    <row r="49" spans="1:7" s="113" customFormat="1" ht="13.5" customHeight="1">
      <c r="A49" s="1448" t="s">
        <v>849</v>
      </c>
      <c r="B49" s="1381"/>
      <c r="C49" s="1381"/>
      <c r="D49" s="1381"/>
      <c r="E49" s="1381"/>
      <c r="F49" s="1381"/>
      <c r="G49" s="1382"/>
    </row>
    <row r="50" spans="1:7" s="113" customFormat="1" ht="27" customHeight="1">
      <c r="A50" s="1032" t="s">
        <v>1569</v>
      </c>
      <c r="B50" s="1033"/>
      <c r="C50" s="1033"/>
      <c r="D50" s="1033"/>
      <c r="E50" s="1033"/>
      <c r="F50" s="1033"/>
      <c r="G50" s="1034"/>
    </row>
    <row r="51" spans="1:7" s="113" customFormat="1" ht="27" customHeight="1">
      <c r="A51" s="1303" t="s">
        <v>1813</v>
      </c>
      <c r="B51" s="1310"/>
      <c r="C51" s="1310"/>
      <c r="D51" s="1310"/>
      <c r="E51" s="1310"/>
      <c r="F51" s="1310"/>
      <c r="G51" s="1311"/>
    </row>
    <row r="52" spans="1:7" s="113" customFormat="1" ht="27" customHeight="1">
      <c r="A52" s="1032" t="s">
        <v>648</v>
      </c>
      <c r="B52" s="1033"/>
      <c r="C52" s="1033"/>
      <c r="D52" s="1033"/>
      <c r="E52" s="1033"/>
      <c r="F52" s="1033"/>
      <c r="G52" s="1034"/>
    </row>
    <row r="53" spans="1:7" s="113" customFormat="1" ht="27" customHeight="1" thickBot="1">
      <c r="A53" s="1323" t="s">
        <v>1751</v>
      </c>
      <c r="B53" s="1036"/>
      <c r="C53" s="1036"/>
      <c r="D53" s="1036"/>
      <c r="E53" s="1036"/>
      <c r="F53" s="1036"/>
      <c r="G53" s="1037"/>
    </row>
    <row r="54" spans="1:7" s="113" customFormat="1" ht="13.5" customHeight="1"/>
    <row r="55" spans="1:7" s="113" customFormat="1" ht="13.5" customHeight="1" thickBot="1">
      <c r="A55" s="113" t="s">
        <v>1037</v>
      </c>
    </row>
    <row r="56" spans="1:7" s="113" customFormat="1" ht="27" customHeight="1" thickBot="1">
      <c r="A56" s="242" t="s">
        <v>1038</v>
      </c>
      <c r="B56" s="235" t="s">
        <v>830</v>
      </c>
      <c r="C56" s="235" t="s">
        <v>1025</v>
      </c>
      <c r="D56" s="235" t="s">
        <v>1039</v>
      </c>
      <c r="E56" s="235" t="s">
        <v>1040</v>
      </c>
      <c r="F56" s="1159" t="s">
        <v>1041</v>
      </c>
      <c r="G56" s="1160"/>
    </row>
    <row r="57" spans="1:7" s="113" customFormat="1">
      <c r="A57" s="348"/>
      <c r="B57" s="349"/>
      <c r="C57" s="350"/>
      <c r="D57" s="350"/>
      <c r="E57" s="351"/>
      <c r="F57" s="1455"/>
      <c r="G57" s="1456"/>
    </row>
    <row r="58" spans="1:7" s="113" customFormat="1">
      <c r="A58" s="352"/>
      <c r="B58" s="353"/>
      <c r="C58" s="350"/>
      <c r="D58" s="354"/>
      <c r="E58" s="351"/>
      <c r="F58" s="1228"/>
      <c r="G58" s="1230"/>
    </row>
    <row r="59" spans="1:7" s="113" customFormat="1">
      <c r="A59" s="352"/>
      <c r="B59" s="353"/>
      <c r="C59" s="350"/>
      <c r="D59" s="354"/>
      <c r="E59" s="351"/>
      <c r="F59" s="1228"/>
      <c r="G59" s="1230"/>
    </row>
    <row r="60" spans="1:7" s="113" customFormat="1">
      <c r="A60" s="352"/>
      <c r="B60" s="353"/>
      <c r="C60" s="350"/>
      <c r="D60" s="354"/>
      <c r="E60" s="351"/>
      <c r="F60" s="1228"/>
      <c r="G60" s="1230"/>
    </row>
    <row r="61" spans="1:7" s="113" customFormat="1">
      <c r="A61" s="352"/>
      <c r="B61" s="353"/>
      <c r="C61" s="350"/>
      <c r="D61" s="354"/>
      <c r="E61" s="351"/>
      <c r="F61" s="1228"/>
      <c r="G61" s="1230"/>
    </row>
    <row r="62" spans="1:7" s="113" customFormat="1">
      <c r="A62" s="352"/>
      <c r="B62" s="353"/>
      <c r="C62" s="350"/>
      <c r="D62" s="354"/>
      <c r="E62" s="351"/>
      <c r="F62" s="1228"/>
      <c r="G62" s="1230"/>
    </row>
    <row r="63" spans="1:7" s="113" customFormat="1">
      <c r="A63" s="352"/>
      <c r="B63" s="353"/>
      <c r="C63" s="354"/>
      <c r="D63" s="354"/>
      <c r="E63" s="351"/>
      <c r="F63" s="1228"/>
      <c r="G63" s="1230"/>
    </row>
    <row r="64" spans="1:7" s="113" customFormat="1">
      <c r="A64" s="352"/>
      <c r="B64" s="353"/>
      <c r="C64" s="354"/>
      <c r="D64" s="354"/>
      <c r="E64" s="355"/>
      <c r="F64" s="1228"/>
      <c r="G64" s="1230"/>
    </row>
    <row r="65" spans="1:7" s="113" customFormat="1">
      <c r="A65" s="352"/>
      <c r="B65" s="353"/>
      <c r="C65" s="354"/>
      <c r="D65" s="354"/>
      <c r="E65" s="355"/>
      <c r="F65" s="1228"/>
      <c r="G65" s="1230"/>
    </row>
    <row r="66" spans="1:7" s="113" customFormat="1" ht="13" thickBot="1">
      <c r="A66" s="356"/>
      <c r="B66" s="357"/>
      <c r="C66" s="358"/>
      <c r="D66" s="358"/>
      <c r="E66" s="359"/>
      <c r="F66" s="1457"/>
      <c r="G66" s="1458"/>
    </row>
  </sheetData>
  <sheetProtection sheet="1" objects="1" scenarios="1" formatRows="0"/>
  <customSheetViews>
    <customSheetView guid="{5FBC50CB-3E08-4B56-AFD1-12B9F91E8308}" showGridLines="0" hiddenRows="1">
      <selection activeCell="A5" sqref="A5:G5"/>
      <pageSetup orientation="portrait"/>
      <headerFooter alignWithMargins="0"/>
    </customSheetView>
    <customSheetView guid="{C754446C-5585-4458-A42A-F2417FB7555A}" hiddenRows="1">
      <headerFooter alignWithMargins="0"/>
    </customSheetView>
    <customSheetView guid="{90CDF4A5-69E1-409D-BE6A-F24A1874C0D7}" hiddenRows="1">
      <headerFooter alignWithMargins="0"/>
    </customSheetView>
    <customSheetView guid="{46A1E5AE-FDE6-413A-A40F-F7880A0D792D}" showGridLines="0" hiddenRows="1">
      <selection activeCell="A5" sqref="A5:G5"/>
      <pageSetup orientation="portrait"/>
      <headerFooter alignWithMargins="0"/>
    </customSheetView>
  </customSheetViews>
  <mergeCells count="57">
    <mergeCell ref="F66:G66"/>
    <mergeCell ref="A43:G43"/>
    <mergeCell ref="A44:G44"/>
    <mergeCell ref="A45:G45"/>
    <mergeCell ref="A46:G46"/>
    <mergeCell ref="A47:G47"/>
    <mergeCell ref="A48:G48"/>
    <mergeCell ref="A49:G49"/>
    <mergeCell ref="A50:G50"/>
    <mergeCell ref="F60:G60"/>
    <mergeCell ref="F65:G65"/>
    <mergeCell ref="F61:G61"/>
    <mergeCell ref="F62:G62"/>
    <mergeCell ref="F63:G63"/>
    <mergeCell ref="F64:G64"/>
    <mergeCell ref="F59:G59"/>
    <mergeCell ref="A4:G4"/>
    <mergeCell ref="A5:G5"/>
    <mergeCell ref="F56:G56"/>
    <mergeCell ref="F57:G57"/>
    <mergeCell ref="F58:G58"/>
    <mergeCell ref="A12:A16"/>
    <mergeCell ref="B34:C34"/>
    <mergeCell ref="F34:G34"/>
    <mergeCell ref="A41:G41"/>
    <mergeCell ref="F32:G32"/>
    <mergeCell ref="F33:G33"/>
    <mergeCell ref="C19:G19"/>
    <mergeCell ref="C20:D20"/>
    <mergeCell ref="E20:G20"/>
    <mergeCell ref="A23:A27"/>
    <mergeCell ref="B30:E30"/>
    <mergeCell ref="A8:A10"/>
    <mergeCell ref="B8:B10"/>
    <mergeCell ref="C8:E8"/>
    <mergeCell ref="A19:A21"/>
    <mergeCell ref="B19:B21"/>
    <mergeCell ref="E9:E10"/>
    <mergeCell ref="F30:G30"/>
    <mergeCell ref="F31:G31"/>
    <mergeCell ref="D33:E33"/>
    <mergeCell ref="D32:E32"/>
    <mergeCell ref="B31:E31"/>
    <mergeCell ref="B32:C32"/>
    <mergeCell ref="B33:C33"/>
    <mergeCell ref="D34:E34"/>
    <mergeCell ref="B36:E36"/>
    <mergeCell ref="B37:E37"/>
    <mergeCell ref="A51:G51"/>
    <mergeCell ref="F36:G36"/>
    <mergeCell ref="B35:E35"/>
    <mergeCell ref="F35:G35"/>
    <mergeCell ref="A52:G52"/>
    <mergeCell ref="F37:G37"/>
    <mergeCell ref="A53:G53"/>
    <mergeCell ref="A42:G42"/>
    <mergeCell ref="A40:G40"/>
  </mergeCells>
  <phoneticPr fontId="6" type="noConversion"/>
  <dataValidations disablePrompts="1" count="2">
    <dataValidation type="list" allowBlank="1" showInputMessage="1" showErrorMessage="1" sqref="B57:B66">
      <formula1>QualityHML</formula1>
    </dataValidation>
    <dataValidation type="list" allowBlank="1" showInputMessage="1" showErrorMessage="1" sqref="E57:E66">
      <formula1>TypeOfInventory</formula1>
    </dataValidation>
  </dataValidations>
  <hyperlinks>
    <hyperlink ref="A1" location="Select_your_country" display="Select_your_country"/>
    <hyperlink ref="A5:G5" location="Indicator_4.2" display="Related SoEF definitions: Forest, Regeneration (natural, by planting and/or seeding, coppice sprouting), Afforestation, Natural expansion of forest."/>
    <hyperlink ref="A12:A16" location="Forest" display="Forest"/>
    <hyperlink ref="A23:A27" location="Forest" display="Forest"/>
    <hyperlink ref="C21" location="Afforestation__Sub_category" display="Afforestation  "/>
    <hyperlink ref="D21" location="Natural_expansion_of_forest__Sub_category" display=" Natural expansion"/>
    <hyperlink ref="E21" location="Natural_regeneration" display=" Natural regeneration  "/>
    <hyperlink ref="F21" location="Regeneration_by_planting_and_or_seeding" display="Planting and seeding"/>
    <hyperlink ref="G21" location="Coppice_sprouting" display="Coppice"/>
    <hyperlink ref="C9" location="Natural_expansion_of_forest__Sub_category" display=" Natural expansion "/>
    <hyperlink ref="D9" location="Afforestation__Sub_category" display="Afforestation"/>
    <hyperlink ref="C10" location="Natural_regeneration" display="and natural regeneration"/>
    <hyperlink ref="D10" location="Regeneration_by_planting_and_or_seeding" display="and regeneration by planting and/or seeding"/>
    <hyperlink ref="E9" location="Coppice_sprouting" display="Coppice"/>
  </hyperlinks>
  <pageMargins left="0.75" right="0.75" top="1" bottom="1" header="0.5" footer="0.5"/>
  <pageSetup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2" id="{B4161371-F63B-4748-B65C-9068012A150C}">
            <xm:f>C13&lt;&gt;'Pre-filling'!AHB65</xm:f>
            <x14:dxf>
              <font>
                <b val="0"/>
                <i/>
              </font>
            </x14:dxf>
          </x14:cfRule>
          <xm:sqref>C13:E16</xm:sqref>
        </x14:conditionalFormatting>
        <x14:conditionalFormatting xmlns:xm="http://schemas.microsoft.com/office/excel/2006/main">
          <x14:cfRule type="expression" priority="1" id="{F582D9FB-BEEB-41DB-892C-A7AE25DEC571}">
            <xm:f>C24&lt;&gt;'Pre-filling'!AHN65</xm:f>
            <x14:dxf>
              <font>
                <b val="0"/>
                <i/>
              </font>
            </x14:dxf>
          </x14:cfRule>
          <xm:sqref>C24:G27</xm:sqref>
        </x14:conditionalFormatting>
      </x14:conditionalFormattings>
    </ex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enableFormatConditionsCalculation="0">
    <pageSetUpPr fitToPage="1"/>
  </sheetPr>
  <dimension ref="A1:M76"/>
  <sheetViews>
    <sheetView showGridLines="0" workbookViewId="0"/>
  </sheetViews>
  <sheetFormatPr baseColWidth="10" defaultColWidth="8.83203125" defaultRowHeight="12" x14ac:dyDescent="0"/>
  <cols>
    <col min="1" max="1" width="23.5" style="270" customWidth="1"/>
    <col min="2" max="9" width="13.5" style="270" customWidth="1"/>
    <col min="10" max="16384" width="8.83203125" style="270"/>
  </cols>
  <sheetData>
    <row r="1" spans="1:9" ht="13.5" customHeight="1">
      <c r="A1" s="311" t="str">
        <f xml:space="preserve"> IF(ISBLANK(General!$B$13), "", General!$B$13)</f>
        <v>Select your country…</v>
      </c>
      <c r="B1" s="312"/>
      <c r="C1" s="312"/>
    </row>
    <row r="2" spans="1:9" ht="13.5" customHeight="1">
      <c r="A2" s="295" t="s">
        <v>1106</v>
      </c>
    </row>
    <row r="3" spans="1:9" ht="13.5" customHeight="1" thickBot="1"/>
    <row r="4" spans="1:9" ht="13.5" customHeight="1">
      <c r="A4" s="1329" t="s">
        <v>66</v>
      </c>
      <c r="B4" s="1330"/>
      <c r="C4" s="1330"/>
      <c r="D4" s="1330"/>
      <c r="E4" s="1330"/>
      <c r="F4" s="1330"/>
      <c r="G4" s="1330"/>
      <c r="H4" s="1330"/>
      <c r="I4" s="1331"/>
    </row>
    <row r="5" spans="1:9" ht="13.5" customHeight="1" thickBot="1">
      <c r="A5" s="1118" t="s">
        <v>1475</v>
      </c>
      <c r="B5" s="1119"/>
      <c r="C5" s="1119"/>
      <c r="D5" s="1119"/>
      <c r="E5" s="1119"/>
      <c r="F5" s="1119"/>
      <c r="G5" s="1119"/>
      <c r="H5" s="1119"/>
      <c r="I5" s="1120"/>
    </row>
    <row r="6" spans="1:9" ht="13.5" customHeight="1">
      <c r="A6" s="295"/>
    </row>
    <row r="7" spans="1:9" s="113" customFormat="1" ht="13.5" customHeight="1" thickBot="1">
      <c r="A7" s="113" t="s">
        <v>67</v>
      </c>
      <c r="C7" s="360"/>
    </row>
    <row r="8" spans="1:9" s="113" customFormat="1" ht="13.5" customHeight="1">
      <c r="A8" s="1084" t="s">
        <v>1025</v>
      </c>
      <c r="B8" s="1124" t="s">
        <v>1026</v>
      </c>
      <c r="C8" s="1124" t="s">
        <v>1107</v>
      </c>
      <c r="D8" s="1124"/>
      <c r="E8" s="1174"/>
    </row>
    <row r="9" spans="1:9" s="113" customFormat="1" ht="27" customHeight="1" thickBot="1">
      <c r="A9" s="1085"/>
      <c r="B9" s="1047"/>
      <c r="C9" s="98" t="s">
        <v>401</v>
      </c>
      <c r="D9" s="98" t="s">
        <v>1108</v>
      </c>
      <c r="E9" s="260" t="s">
        <v>1109</v>
      </c>
    </row>
    <row r="10" spans="1:9" s="113" customFormat="1" ht="27" hidden="1" customHeight="1">
      <c r="A10" s="261"/>
      <c r="B10" s="145"/>
      <c r="C10" s="145" t="s">
        <v>1434</v>
      </c>
      <c r="D10" s="145" t="s">
        <v>1434</v>
      </c>
      <c r="E10" s="145" t="s">
        <v>1434</v>
      </c>
    </row>
    <row r="11" spans="1:9" s="113" customFormat="1" ht="13.5" customHeight="1">
      <c r="A11" s="1178" t="s">
        <v>1028</v>
      </c>
      <c r="B11" s="120">
        <v>2020</v>
      </c>
      <c r="C11" s="192"/>
      <c r="D11" s="192"/>
      <c r="E11" s="193"/>
    </row>
    <row r="12" spans="1:9" s="113" customFormat="1" ht="13.5" customHeight="1">
      <c r="A12" s="1178"/>
      <c r="B12" s="120">
        <v>2015</v>
      </c>
      <c r="C12" s="192" t="e">
        <f ca="1">'Pre-filling'!AIH64</f>
        <v>#NAME?</v>
      </c>
      <c r="D12" s="192" t="e">
        <f ca="1">'Pre-filling'!AII64</f>
        <v>#NAME?</v>
      </c>
      <c r="E12" s="193" t="e">
        <f ca="1">'Pre-filling'!AIJ64</f>
        <v>#NAME?</v>
      </c>
    </row>
    <row r="13" spans="1:9" s="113" customFormat="1" ht="13.5" customHeight="1">
      <c r="A13" s="1178"/>
      <c r="B13" s="120">
        <v>2010</v>
      </c>
      <c r="C13" s="192" t="e">
        <f ca="1">'Pre-filling'!AIH65</f>
        <v>#NAME?</v>
      </c>
      <c r="D13" s="192" t="e">
        <f ca="1">'Pre-filling'!AII65</f>
        <v>#NAME?</v>
      </c>
      <c r="E13" s="193" t="e">
        <f ca="1">'Pre-filling'!AIJ65</f>
        <v>#NAME?</v>
      </c>
    </row>
    <row r="14" spans="1:9" s="113" customFormat="1" ht="13.5" customHeight="1">
      <c r="A14" s="1180"/>
      <c r="B14" s="146">
        <v>2005</v>
      </c>
      <c r="C14" s="192" t="e">
        <f ca="1">'Pre-filling'!AIH66</f>
        <v>#NAME?</v>
      </c>
      <c r="D14" s="194" t="e">
        <f ca="1">'Pre-filling'!AII66</f>
        <v>#NAME?</v>
      </c>
      <c r="E14" s="195" t="e">
        <f ca="1">'Pre-filling'!AIJ66</f>
        <v>#NAME?</v>
      </c>
    </row>
    <row r="15" spans="1:9" s="113" customFormat="1" ht="13.5" customHeight="1">
      <c r="A15" s="1180"/>
      <c r="B15" s="146">
        <v>2000</v>
      </c>
      <c r="C15" s="192" t="e">
        <f ca="1">'Pre-filling'!AIH67</f>
        <v>#NAME?</v>
      </c>
      <c r="D15" s="194" t="e">
        <f ca="1">'Pre-filling'!AII67</f>
        <v>#NAME?</v>
      </c>
      <c r="E15" s="195" t="e">
        <f ca="1">'Pre-filling'!AIJ67</f>
        <v>#NAME?</v>
      </c>
    </row>
    <row r="16" spans="1:9" s="113" customFormat="1" ht="13.5" customHeight="1">
      <c r="A16" s="1180"/>
      <c r="B16" s="146">
        <v>1990</v>
      </c>
      <c r="C16" s="192" t="e">
        <f ca="1">'Pre-filling'!AIH68</f>
        <v>#NAME?</v>
      </c>
      <c r="D16" s="194" t="e">
        <f ca="1">'Pre-filling'!AII68</f>
        <v>#NAME?</v>
      </c>
      <c r="E16" s="195" t="e">
        <f ca="1">'Pre-filling'!AIJ68</f>
        <v>#NAME?</v>
      </c>
    </row>
    <row r="17" spans="1:13" s="113" customFormat="1" ht="13.5" customHeight="1">
      <c r="A17" s="1176" t="s">
        <v>1030</v>
      </c>
      <c r="B17" s="120">
        <v>2020</v>
      </c>
      <c r="C17" s="188"/>
      <c r="D17" s="188"/>
      <c r="E17" s="189"/>
    </row>
    <row r="18" spans="1:13" s="113" customFormat="1" ht="13.5" customHeight="1">
      <c r="A18" s="1177"/>
      <c r="B18" s="120">
        <v>2015</v>
      </c>
      <c r="C18" s="188" t="e">
        <f ca="1">'Pre-filling'!AIH70</f>
        <v>#NAME?</v>
      </c>
      <c r="D18" s="188" t="e">
        <f ca="1">'Pre-filling'!AII70</f>
        <v>#NAME?</v>
      </c>
      <c r="E18" s="189" t="e">
        <f ca="1">'Pre-filling'!AIJ70</f>
        <v>#NAME?</v>
      </c>
    </row>
    <row r="19" spans="1:13" s="113" customFormat="1" ht="13.5" customHeight="1">
      <c r="A19" s="1177"/>
      <c r="B19" s="120">
        <v>2010</v>
      </c>
      <c r="C19" s="188" t="e">
        <f ca="1">'Pre-filling'!AIH71</f>
        <v>#NAME?</v>
      </c>
      <c r="D19" s="188" t="e">
        <f ca="1">'Pre-filling'!AII71</f>
        <v>#NAME?</v>
      </c>
      <c r="E19" s="189" t="e">
        <f ca="1">'Pre-filling'!AIJ71</f>
        <v>#NAME?</v>
      </c>
    </row>
    <row r="20" spans="1:13" s="113" customFormat="1" ht="13.5" customHeight="1">
      <c r="A20" s="1177"/>
      <c r="B20" s="146">
        <v>2005</v>
      </c>
      <c r="C20" s="188" t="e">
        <f ca="1">'Pre-filling'!AIH72</f>
        <v>#NAME?</v>
      </c>
      <c r="D20" s="188" t="e">
        <f ca="1">'Pre-filling'!AII72</f>
        <v>#NAME?</v>
      </c>
      <c r="E20" s="189" t="e">
        <f ca="1">'Pre-filling'!AIJ72</f>
        <v>#NAME?</v>
      </c>
    </row>
    <row r="21" spans="1:13" s="113" customFormat="1" ht="13.5" customHeight="1">
      <c r="A21" s="1177"/>
      <c r="B21" s="146">
        <v>2000</v>
      </c>
      <c r="C21" s="188" t="e">
        <f ca="1">'Pre-filling'!AIH73</f>
        <v>#NAME?</v>
      </c>
      <c r="D21" s="188" t="e">
        <f ca="1">'Pre-filling'!AII73</f>
        <v>#NAME?</v>
      </c>
      <c r="E21" s="189" t="e">
        <f ca="1">'Pre-filling'!AIJ73</f>
        <v>#NAME?</v>
      </c>
    </row>
    <row r="22" spans="1:13" s="113" customFormat="1" ht="13.5" customHeight="1">
      <c r="A22" s="1178"/>
      <c r="B22" s="146">
        <v>1990</v>
      </c>
      <c r="C22" s="188" t="e">
        <f ca="1">'Pre-filling'!AIH74</f>
        <v>#NAME?</v>
      </c>
      <c r="D22" s="188" t="e">
        <f ca="1">'Pre-filling'!AII74</f>
        <v>#NAME?</v>
      </c>
      <c r="E22" s="189" t="e">
        <f ca="1">'Pre-filling'!AIJ74</f>
        <v>#NAME?</v>
      </c>
    </row>
    <row r="23" spans="1:13" s="113" customFormat="1" ht="13.5" customHeight="1">
      <c r="A23" s="1180" t="s">
        <v>1031</v>
      </c>
      <c r="B23" s="116">
        <v>2020</v>
      </c>
      <c r="C23" s="188"/>
      <c r="D23" s="188"/>
      <c r="E23" s="189"/>
    </row>
    <row r="24" spans="1:13" s="113" customFormat="1" ht="13.5" customHeight="1">
      <c r="A24" s="1180"/>
      <c r="B24" s="116">
        <v>2015</v>
      </c>
      <c r="C24" s="188" t="e">
        <f ca="1">'Pre-filling'!AIH76</f>
        <v>#NAME?</v>
      </c>
      <c r="D24" s="188" t="e">
        <f ca="1">'Pre-filling'!AII76</f>
        <v>#NAME?</v>
      </c>
      <c r="E24" s="189" t="e">
        <f ca="1">'Pre-filling'!AIJ76</f>
        <v>#NAME?</v>
      </c>
    </row>
    <row r="25" spans="1:13" s="113" customFormat="1" ht="13.5" customHeight="1">
      <c r="A25" s="1180"/>
      <c r="B25" s="116">
        <v>2010</v>
      </c>
      <c r="C25" s="188" t="e">
        <f ca="1">'Pre-filling'!AIH77</f>
        <v>#NAME?</v>
      </c>
      <c r="D25" s="188" t="e">
        <f ca="1">'Pre-filling'!AII77</f>
        <v>#NAME?</v>
      </c>
      <c r="E25" s="189" t="e">
        <f ca="1">'Pre-filling'!AIJ77</f>
        <v>#NAME?</v>
      </c>
    </row>
    <row r="26" spans="1:13" s="113" customFormat="1" ht="13.5" customHeight="1">
      <c r="A26" s="1180"/>
      <c r="B26" s="116">
        <v>2005</v>
      </c>
      <c r="C26" s="188" t="e">
        <f ca="1">'Pre-filling'!AIH78</f>
        <v>#NAME?</v>
      </c>
      <c r="D26" s="188" t="e">
        <f ca="1">'Pre-filling'!AII78</f>
        <v>#NAME?</v>
      </c>
      <c r="E26" s="189" t="e">
        <f ca="1">'Pre-filling'!AIJ78</f>
        <v>#NAME?</v>
      </c>
      <c r="I26" s="441"/>
      <c r="J26" s="441"/>
      <c r="K26" s="441"/>
      <c r="L26" s="441"/>
      <c r="M26" s="441"/>
    </row>
    <row r="27" spans="1:13" s="113" customFormat="1" ht="13.5" customHeight="1">
      <c r="A27" s="1180"/>
      <c r="B27" s="116">
        <v>2000</v>
      </c>
      <c r="C27" s="188" t="e">
        <f ca="1">'Pre-filling'!AIH79</f>
        <v>#NAME?</v>
      </c>
      <c r="D27" s="188" t="e">
        <f ca="1">'Pre-filling'!AII79</f>
        <v>#NAME?</v>
      </c>
      <c r="E27" s="189" t="e">
        <f ca="1">'Pre-filling'!AIJ79</f>
        <v>#NAME?</v>
      </c>
      <c r="I27" s="441"/>
      <c r="J27" s="441"/>
      <c r="K27" s="441"/>
      <c r="L27" s="441"/>
      <c r="M27" s="441"/>
    </row>
    <row r="28" spans="1:13" s="113" customFormat="1" ht="13.5" customHeight="1" thickBot="1">
      <c r="A28" s="1118"/>
      <c r="B28" s="257">
        <v>1990</v>
      </c>
      <c r="C28" s="190" t="e">
        <f ca="1">'Pre-filling'!AIH80</f>
        <v>#NAME?</v>
      </c>
      <c r="D28" s="190" t="e">
        <f ca="1">'Pre-filling'!AII80</f>
        <v>#NAME?</v>
      </c>
      <c r="E28" s="191" t="e">
        <f ca="1">'Pre-filling'!AIJ80</f>
        <v>#NAME?</v>
      </c>
      <c r="I28" s="441"/>
      <c r="J28" s="441"/>
      <c r="K28" s="441"/>
      <c r="L28" s="441"/>
      <c r="M28" s="441"/>
    </row>
    <row r="29" spans="1:13" s="113" customFormat="1" ht="27" customHeight="1">
      <c r="A29" s="1464" t="s">
        <v>2040</v>
      </c>
      <c r="B29" s="1464"/>
      <c r="C29" s="1464"/>
      <c r="D29" s="1464"/>
      <c r="E29" s="1464"/>
      <c r="I29" s="441"/>
      <c r="J29" s="441"/>
      <c r="K29" s="441"/>
      <c r="L29" s="441"/>
      <c r="M29" s="441"/>
    </row>
    <row r="30" spans="1:13" s="113" customFormat="1" ht="13.5" customHeight="1">
      <c r="A30" s="147"/>
      <c r="B30" s="147"/>
      <c r="C30" s="147"/>
      <c r="D30" s="147"/>
      <c r="E30" s="147"/>
      <c r="I30" s="441"/>
      <c r="J30" s="441"/>
      <c r="K30" s="441"/>
      <c r="L30" s="441"/>
      <c r="M30" s="441"/>
    </row>
    <row r="31" spans="1:13" s="113" customFormat="1" ht="13.5" customHeight="1" thickBot="1">
      <c r="A31" s="174" t="s">
        <v>1770</v>
      </c>
      <c r="B31" s="147"/>
      <c r="C31" s="147"/>
      <c r="D31" s="147"/>
      <c r="E31" s="147"/>
      <c r="I31" s="441"/>
      <c r="J31" s="441"/>
      <c r="K31" s="441"/>
      <c r="L31" s="441"/>
      <c r="M31" s="441"/>
    </row>
    <row r="32" spans="1:13" s="113" customFormat="1" ht="13.5" customHeight="1">
      <c r="A32" s="1461" t="s">
        <v>1025</v>
      </c>
      <c r="B32" s="1362" t="s">
        <v>1026</v>
      </c>
      <c r="C32" s="1362" t="s">
        <v>1107</v>
      </c>
      <c r="D32" s="1362"/>
      <c r="E32" s="1362"/>
      <c r="F32" s="1362"/>
      <c r="G32" s="1362"/>
      <c r="H32" s="1362"/>
      <c r="I32" s="1360"/>
      <c r="J32" s="441"/>
      <c r="K32" s="441"/>
      <c r="L32" s="441"/>
      <c r="M32" s="441"/>
    </row>
    <row r="33" spans="1:13" s="113" customFormat="1" ht="13.5" customHeight="1">
      <c r="A33" s="1462"/>
      <c r="B33" s="1188"/>
      <c r="C33" s="1314" t="s">
        <v>1108</v>
      </c>
      <c r="D33" s="1314"/>
      <c r="E33" s="1314"/>
      <c r="F33" s="1314"/>
      <c r="G33" s="1314"/>
      <c r="H33" s="1459" t="s">
        <v>1109</v>
      </c>
      <c r="I33" s="1460"/>
      <c r="J33" s="441"/>
      <c r="K33" s="441"/>
      <c r="L33" s="441"/>
      <c r="M33" s="441"/>
    </row>
    <row r="34" spans="1:13" s="113" customFormat="1" ht="40.5" customHeight="1" thickBot="1">
      <c r="A34" s="1463"/>
      <c r="B34" s="1364"/>
      <c r="C34" s="597" t="s">
        <v>1864</v>
      </c>
      <c r="D34" s="597" t="s">
        <v>1865</v>
      </c>
      <c r="E34" s="148" t="s">
        <v>68</v>
      </c>
      <c r="F34" s="571" t="s">
        <v>1378</v>
      </c>
      <c r="G34" s="254" t="s">
        <v>69</v>
      </c>
      <c r="H34" s="598" t="s">
        <v>1866</v>
      </c>
      <c r="I34" s="255" t="s">
        <v>519</v>
      </c>
      <c r="J34" s="441"/>
      <c r="K34" s="441"/>
      <c r="L34" s="441"/>
      <c r="M34" s="441"/>
    </row>
    <row r="35" spans="1:13" s="113" customFormat="1" ht="13.5" hidden="1" customHeight="1">
      <c r="A35" s="594"/>
      <c r="B35" s="591"/>
      <c r="C35" s="596" t="s">
        <v>1434</v>
      </c>
      <c r="D35" s="595" t="s">
        <v>1434</v>
      </c>
      <c r="E35" s="595" t="s">
        <v>1434</v>
      </c>
      <c r="F35" s="591" t="s">
        <v>1434</v>
      </c>
      <c r="G35" s="591" t="s">
        <v>1434</v>
      </c>
      <c r="H35" s="591" t="s">
        <v>1434</v>
      </c>
      <c r="I35" s="592" t="s">
        <v>1434</v>
      </c>
      <c r="J35" s="441"/>
      <c r="K35" s="441"/>
      <c r="L35" s="441"/>
      <c r="M35" s="441"/>
    </row>
    <row r="36" spans="1:13" s="113" customFormat="1" ht="13.5" customHeight="1">
      <c r="A36" s="1178" t="s">
        <v>1053</v>
      </c>
      <c r="B36" s="120">
        <v>2020</v>
      </c>
      <c r="C36" s="442"/>
      <c r="D36" s="442"/>
      <c r="E36" s="442"/>
      <c r="F36" s="442"/>
      <c r="G36" s="442"/>
      <c r="H36" s="442"/>
      <c r="I36" s="443"/>
      <c r="L36" s="441"/>
      <c r="M36" s="441"/>
    </row>
    <row r="37" spans="1:13" s="113" customFormat="1" ht="13.5" customHeight="1">
      <c r="A37" s="1178"/>
      <c r="B37" s="120">
        <v>2015</v>
      </c>
      <c r="C37" s="442"/>
      <c r="D37" s="442"/>
      <c r="E37" s="442"/>
      <c r="F37" s="442"/>
      <c r="G37" s="442"/>
      <c r="H37" s="442"/>
      <c r="I37" s="443"/>
      <c r="L37" s="441"/>
      <c r="M37" s="441"/>
    </row>
    <row r="38" spans="1:13" s="113" customFormat="1" ht="13.5" customHeight="1">
      <c r="A38" s="1178"/>
      <c r="B38" s="120">
        <v>2010</v>
      </c>
      <c r="C38" s="442"/>
      <c r="D38" s="442"/>
      <c r="E38" s="442"/>
      <c r="F38" s="442"/>
      <c r="G38" s="442"/>
      <c r="H38" s="442"/>
      <c r="I38" s="443"/>
      <c r="L38" s="441"/>
      <c r="M38" s="441"/>
    </row>
    <row r="39" spans="1:13" s="113" customFormat="1" ht="13.5" customHeight="1">
      <c r="A39" s="1180"/>
      <c r="B39" s="146">
        <v>2005</v>
      </c>
      <c r="C39" s="442"/>
      <c r="D39" s="442"/>
      <c r="E39" s="442"/>
      <c r="F39" s="442"/>
      <c r="G39" s="442"/>
      <c r="H39" s="442"/>
      <c r="I39" s="443"/>
      <c r="L39" s="441"/>
      <c r="M39" s="441"/>
    </row>
    <row r="40" spans="1:13" s="113" customFormat="1" ht="13.5" customHeight="1">
      <c r="A40" s="1180"/>
      <c r="B40" s="146">
        <v>2000</v>
      </c>
      <c r="C40" s="442"/>
      <c r="D40" s="442"/>
      <c r="E40" s="442"/>
      <c r="F40" s="442"/>
      <c r="G40" s="442"/>
      <c r="H40" s="442"/>
      <c r="I40" s="443"/>
      <c r="L40" s="441"/>
      <c r="M40" s="441"/>
    </row>
    <row r="41" spans="1:13" s="113" customFormat="1" ht="13.5" customHeight="1" thickBot="1">
      <c r="A41" s="1118"/>
      <c r="B41" s="149">
        <v>1990</v>
      </c>
      <c r="C41" s="444"/>
      <c r="D41" s="444"/>
      <c r="E41" s="444"/>
      <c r="F41" s="444"/>
      <c r="G41" s="444"/>
      <c r="H41" s="444"/>
      <c r="I41" s="445"/>
      <c r="L41" s="441"/>
      <c r="M41" s="441"/>
    </row>
    <row r="42" spans="1:13" s="113" customFormat="1" ht="13.5" customHeight="1">
      <c r="A42" s="369"/>
      <c r="B42" s="10"/>
      <c r="C42" s="379"/>
      <c r="D42" s="379"/>
      <c r="E42" s="379"/>
    </row>
    <row r="43" spans="1:13" s="113" customFormat="1" ht="13.5" customHeight="1" thickBot="1">
      <c r="A43" s="113" t="s">
        <v>1032</v>
      </c>
    </row>
    <row r="44" spans="1:13" ht="27" customHeight="1" thickBot="1">
      <c r="A44" s="1074" t="s">
        <v>314</v>
      </c>
      <c r="B44" s="1075"/>
      <c r="C44" s="1075"/>
      <c r="D44" s="1075"/>
      <c r="E44" s="1075"/>
      <c r="F44" s="1075"/>
      <c r="G44" s="1075"/>
      <c r="H44" s="1075"/>
      <c r="I44" s="1076"/>
    </row>
    <row r="45" spans="1:13" ht="13.5" customHeight="1">
      <c r="A45" s="1090" t="s">
        <v>46</v>
      </c>
      <c r="B45" s="1089" t="s">
        <v>1490</v>
      </c>
      <c r="C45" s="1089"/>
      <c r="D45" s="1057"/>
      <c r="E45" s="1057"/>
      <c r="F45" s="1057"/>
      <c r="G45" s="1057"/>
      <c r="H45" s="1057"/>
      <c r="I45" s="1058"/>
    </row>
    <row r="46" spans="1:13" ht="13.5" customHeight="1">
      <c r="A46" s="1091"/>
      <c r="B46" s="1087" t="s">
        <v>1491</v>
      </c>
      <c r="C46" s="1087"/>
      <c r="D46" s="1044"/>
      <c r="E46" s="1044"/>
      <c r="F46" s="1044"/>
      <c r="G46" s="1044"/>
      <c r="H46" s="1044"/>
      <c r="I46" s="1045"/>
    </row>
    <row r="47" spans="1:13" ht="67.5" customHeight="1" thickBot="1">
      <c r="A47" s="1092"/>
      <c r="B47" s="1088" t="s">
        <v>1492</v>
      </c>
      <c r="C47" s="1088"/>
      <c r="D47" s="1049"/>
      <c r="E47" s="1049"/>
      <c r="F47" s="1049"/>
      <c r="G47" s="1049"/>
      <c r="H47" s="1049"/>
      <c r="I47" s="1050"/>
    </row>
    <row r="48" spans="1:13" s="113" customFormat="1" ht="13.5" customHeight="1" thickBot="1">
      <c r="A48" s="369"/>
      <c r="B48" s="10"/>
      <c r="C48" s="379"/>
      <c r="D48" s="379"/>
      <c r="E48" s="379"/>
    </row>
    <row r="49" spans="1:9" ht="27" customHeight="1" thickBot="1">
      <c r="A49" s="1465" t="s">
        <v>1833</v>
      </c>
      <c r="B49" s="1466"/>
      <c r="C49" s="1466"/>
      <c r="D49" s="1466"/>
      <c r="E49" s="1466"/>
      <c r="F49" s="1466"/>
      <c r="G49" s="1466"/>
      <c r="H49" s="1466"/>
      <c r="I49" s="1467"/>
    </row>
    <row r="50" spans="1:9" s="113" customFormat="1" ht="27" customHeight="1">
      <c r="A50" s="1105" t="s">
        <v>653</v>
      </c>
      <c r="B50" s="1106"/>
      <c r="C50" s="1106"/>
      <c r="D50" s="1057"/>
      <c r="E50" s="1057"/>
      <c r="F50" s="1057"/>
      <c r="G50" s="1057"/>
      <c r="H50" s="1057"/>
      <c r="I50" s="1058"/>
    </row>
    <row r="51" spans="1:9" s="113" customFormat="1" ht="27" customHeight="1" thickBot="1">
      <c r="A51" s="1140" t="s">
        <v>654</v>
      </c>
      <c r="B51" s="1141"/>
      <c r="C51" s="1141"/>
      <c r="D51" s="1049"/>
      <c r="E51" s="1049"/>
      <c r="F51" s="1049"/>
      <c r="G51" s="1049"/>
      <c r="H51" s="1049"/>
      <c r="I51" s="1050"/>
    </row>
    <row r="52" spans="1:9" s="113" customFormat="1" ht="13.5" customHeight="1" thickBot="1">
      <c r="A52" s="369"/>
      <c r="B52" s="10"/>
      <c r="C52" s="379"/>
      <c r="D52" s="379"/>
      <c r="E52" s="379"/>
    </row>
    <row r="53" spans="1:9" s="113" customFormat="1" ht="27" customHeight="1" thickBot="1">
      <c r="A53" s="242" t="s">
        <v>1025</v>
      </c>
      <c r="B53" s="1038" t="s">
        <v>1033</v>
      </c>
      <c r="C53" s="1038"/>
      <c r="D53" s="1038"/>
      <c r="E53" s="1038"/>
      <c r="F53" s="1038" t="s">
        <v>1034</v>
      </c>
      <c r="G53" s="1038"/>
      <c r="H53" s="1038"/>
      <c r="I53" s="1039"/>
    </row>
    <row r="54" spans="1:9" s="113" customFormat="1" ht="13.5" customHeight="1">
      <c r="A54" s="375" t="s">
        <v>1110</v>
      </c>
      <c r="B54" s="1234"/>
      <c r="C54" s="1234"/>
      <c r="D54" s="1234"/>
      <c r="E54" s="1234"/>
      <c r="F54" s="1234"/>
      <c r="G54" s="1234"/>
      <c r="H54" s="1234"/>
      <c r="I54" s="1235"/>
    </row>
    <row r="55" spans="1:9" s="113" customFormat="1" ht="13.5" customHeight="1">
      <c r="A55" s="249" t="s">
        <v>1111</v>
      </c>
      <c r="B55" s="1063"/>
      <c r="C55" s="1063"/>
      <c r="D55" s="1063"/>
      <c r="E55" s="1063"/>
      <c r="F55" s="1063"/>
      <c r="G55" s="1063"/>
      <c r="H55" s="1063"/>
      <c r="I55" s="1197"/>
    </row>
    <row r="56" spans="1:9" s="113" customFormat="1" ht="13.5" customHeight="1" thickBot="1">
      <c r="A56" s="251" t="s">
        <v>1112</v>
      </c>
      <c r="B56" s="1211"/>
      <c r="C56" s="1211"/>
      <c r="D56" s="1211"/>
      <c r="E56" s="1211"/>
      <c r="F56" s="1211"/>
      <c r="G56" s="1211"/>
      <c r="H56" s="1211"/>
      <c r="I56" s="1212"/>
    </row>
    <row r="57" spans="1:9" s="113" customFormat="1" ht="13.5" customHeight="1"/>
    <row r="58" spans="1:9" s="113" customFormat="1" ht="13.5" customHeight="1" thickBot="1">
      <c r="A58" s="113" t="s">
        <v>1090</v>
      </c>
    </row>
    <row r="59" spans="1:9" s="113" customFormat="1" ht="27" customHeight="1">
      <c r="A59" s="1380" t="s">
        <v>1580</v>
      </c>
      <c r="B59" s="1327"/>
      <c r="C59" s="1327"/>
      <c r="D59" s="1327"/>
      <c r="E59" s="1327"/>
      <c r="F59" s="1327"/>
      <c r="G59" s="1327"/>
      <c r="H59" s="1327"/>
      <c r="I59" s="1328"/>
    </row>
    <row r="60" spans="1:9" s="113" customFormat="1" ht="54" customHeight="1">
      <c r="A60" s="1029" t="s">
        <v>2058</v>
      </c>
      <c r="B60" s="1030"/>
      <c r="C60" s="1030"/>
      <c r="D60" s="1030"/>
      <c r="E60" s="1030"/>
      <c r="F60" s="1030"/>
      <c r="G60" s="1030"/>
      <c r="H60" s="1030"/>
      <c r="I60" s="1031"/>
    </row>
    <row r="61" spans="1:9" s="113" customFormat="1" ht="27" customHeight="1">
      <c r="A61" s="1032" t="s">
        <v>70</v>
      </c>
      <c r="B61" s="1033"/>
      <c r="C61" s="1033"/>
      <c r="D61" s="1033"/>
      <c r="E61" s="1033"/>
      <c r="F61" s="1033"/>
      <c r="G61" s="1033"/>
      <c r="H61" s="1033"/>
      <c r="I61" s="1034"/>
    </row>
    <row r="62" spans="1:9" s="113" customFormat="1" ht="13.5" customHeight="1">
      <c r="A62" s="1032" t="s">
        <v>656</v>
      </c>
      <c r="B62" s="1033"/>
      <c r="C62" s="1033"/>
      <c r="D62" s="1033"/>
      <c r="E62" s="1033"/>
      <c r="F62" s="1033"/>
      <c r="G62" s="1033"/>
      <c r="H62" s="1033"/>
      <c r="I62" s="1034"/>
    </row>
    <row r="63" spans="1:9" s="113" customFormat="1" ht="27" customHeight="1" thickBot="1">
      <c r="A63" s="1035" t="s">
        <v>655</v>
      </c>
      <c r="B63" s="1036"/>
      <c r="C63" s="1036"/>
      <c r="D63" s="1036"/>
      <c r="E63" s="1036"/>
      <c r="F63" s="1036"/>
      <c r="G63" s="1036"/>
      <c r="H63" s="1036"/>
      <c r="I63" s="1037"/>
    </row>
    <row r="64" spans="1:9" s="113" customFormat="1" ht="13.5" customHeight="1"/>
    <row r="65" spans="1:9" s="113" customFormat="1" ht="13.5" customHeight="1" thickBot="1">
      <c r="A65" s="113" t="s">
        <v>1386</v>
      </c>
    </row>
    <row r="66" spans="1:9" s="113" customFormat="1" ht="27" customHeight="1" thickBot="1">
      <c r="A66" s="1107" t="s">
        <v>1038</v>
      </c>
      <c r="B66" s="1038"/>
      <c r="C66" s="235" t="s">
        <v>830</v>
      </c>
      <c r="D66" s="235" t="s">
        <v>1025</v>
      </c>
      <c r="E66" s="235" t="s">
        <v>1039</v>
      </c>
      <c r="F66" s="235" t="s">
        <v>1040</v>
      </c>
      <c r="G66" s="1038" t="s">
        <v>1041</v>
      </c>
      <c r="H66" s="1038"/>
      <c r="I66" s="1039"/>
    </row>
    <row r="67" spans="1:9" s="113" customFormat="1">
      <c r="A67" s="1233"/>
      <c r="B67" s="1057"/>
      <c r="C67" s="349"/>
      <c r="D67" s="350"/>
      <c r="E67" s="350"/>
      <c r="F67" s="351"/>
      <c r="G67" s="1040"/>
      <c r="H67" s="1040"/>
      <c r="I67" s="1041"/>
    </row>
    <row r="68" spans="1:9" s="113" customFormat="1">
      <c r="A68" s="1142"/>
      <c r="B68" s="1044"/>
      <c r="C68" s="353"/>
      <c r="D68" s="354"/>
      <c r="E68" s="354"/>
      <c r="F68" s="355"/>
      <c r="G68" s="1025"/>
      <c r="H68" s="1025"/>
      <c r="I68" s="1026"/>
    </row>
    <row r="69" spans="1:9" s="113" customFormat="1">
      <c r="A69" s="1142"/>
      <c r="B69" s="1044"/>
      <c r="C69" s="353"/>
      <c r="D69" s="354"/>
      <c r="E69" s="354"/>
      <c r="F69" s="355"/>
      <c r="G69" s="1025"/>
      <c r="H69" s="1025"/>
      <c r="I69" s="1026"/>
    </row>
    <row r="70" spans="1:9" s="113" customFormat="1">
      <c r="A70" s="1142"/>
      <c r="B70" s="1044"/>
      <c r="C70" s="353"/>
      <c r="D70" s="354"/>
      <c r="E70" s="354"/>
      <c r="F70" s="355"/>
      <c r="G70" s="1025"/>
      <c r="H70" s="1025"/>
      <c r="I70" s="1026"/>
    </row>
    <row r="71" spans="1:9" s="113" customFormat="1">
      <c r="A71" s="1142"/>
      <c r="B71" s="1044"/>
      <c r="C71" s="353"/>
      <c r="D71" s="354"/>
      <c r="E71" s="354"/>
      <c r="F71" s="355"/>
      <c r="G71" s="1025"/>
      <c r="H71" s="1025"/>
      <c r="I71" s="1026"/>
    </row>
    <row r="72" spans="1:9" s="113" customFormat="1">
      <c r="A72" s="1142"/>
      <c r="B72" s="1044"/>
      <c r="C72" s="353"/>
      <c r="D72" s="354"/>
      <c r="E72" s="354"/>
      <c r="F72" s="355"/>
      <c r="G72" s="1025"/>
      <c r="H72" s="1025"/>
      <c r="I72" s="1026"/>
    </row>
    <row r="73" spans="1:9" s="113" customFormat="1">
      <c r="A73" s="1142"/>
      <c r="B73" s="1044"/>
      <c r="C73" s="353"/>
      <c r="D73" s="354"/>
      <c r="E73" s="354"/>
      <c r="F73" s="355"/>
      <c r="G73" s="1025"/>
      <c r="H73" s="1025"/>
      <c r="I73" s="1026"/>
    </row>
    <row r="74" spans="1:9" s="113" customFormat="1">
      <c r="A74" s="1142"/>
      <c r="B74" s="1044"/>
      <c r="C74" s="353"/>
      <c r="D74" s="354"/>
      <c r="E74" s="354"/>
      <c r="F74" s="355"/>
      <c r="G74" s="1025"/>
      <c r="H74" s="1025"/>
      <c r="I74" s="1026"/>
    </row>
    <row r="75" spans="1:9" s="113" customFormat="1">
      <c r="A75" s="1142"/>
      <c r="B75" s="1044"/>
      <c r="C75" s="353"/>
      <c r="D75" s="354"/>
      <c r="E75" s="354"/>
      <c r="F75" s="355"/>
      <c r="G75" s="1025"/>
      <c r="H75" s="1025"/>
      <c r="I75" s="1026"/>
    </row>
    <row r="76" spans="1:9" s="113" customFormat="1" ht="13" thickBot="1">
      <c r="A76" s="1147"/>
      <c r="B76" s="1049"/>
      <c r="C76" s="357"/>
      <c r="D76" s="358"/>
      <c r="E76" s="358"/>
      <c r="F76" s="359"/>
      <c r="G76" s="1027"/>
      <c r="H76" s="1027"/>
      <c r="I76" s="1028"/>
    </row>
  </sheetData>
  <sheetProtection sheet="1" objects="1" scenarios="1" formatRows="0"/>
  <customSheetViews>
    <customSheetView guid="{5FBC50CB-3E08-4B56-AFD1-12B9F91E8308}" showGridLines="0" fitToPage="1" hiddenRows="1">
      <pageSetup paperSize="9" scale="90" orientation="portrait"/>
      <headerFooter alignWithMargins="0"/>
    </customSheetView>
    <customSheetView guid="{C754446C-5585-4458-A42A-F2417FB7555A}" fitToPage="1" hiddenRows="1">
      <pageSetup paperSize="9" scale="90" orientation="portrait"/>
      <headerFooter alignWithMargins="0"/>
    </customSheetView>
    <customSheetView guid="{90CDF4A5-69E1-409D-BE6A-F24A1874C0D7}" fitToPage="1" hiddenRows="1">
      <pageSetup paperSize="9" scale="90" orientation="portrait"/>
      <headerFooter alignWithMargins="0"/>
    </customSheetView>
    <customSheetView guid="{46A1E5AE-FDE6-413A-A40F-F7880A0D792D}" showGridLines="0" fitToPage="1" hiddenRows="1">
      <pageSetup paperSize="9" scale="90" orientation="portrait"/>
      <headerFooter alignWithMargins="0"/>
    </customSheetView>
  </customSheetViews>
  <mergeCells count="63">
    <mergeCell ref="A76:B76"/>
    <mergeCell ref="G66:I66"/>
    <mergeCell ref="G67:I67"/>
    <mergeCell ref="G68:I68"/>
    <mergeCell ref="G69:I69"/>
    <mergeCell ref="G70:I70"/>
    <mergeCell ref="G71:I71"/>
    <mergeCell ref="G72:I72"/>
    <mergeCell ref="G73:I73"/>
    <mergeCell ref="G74:I74"/>
    <mergeCell ref="G75:I75"/>
    <mergeCell ref="G76:I76"/>
    <mergeCell ref="A71:B71"/>
    <mergeCell ref="A72:B72"/>
    <mergeCell ref="A73:B73"/>
    <mergeCell ref="A74:B74"/>
    <mergeCell ref="A75:B75"/>
    <mergeCell ref="A66:B66"/>
    <mergeCell ref="A67:B67"/>
    <mergeCell ref="A68:B68"/>
    <mergeCell ref="A69:B69"/>
    <mergeCell ref="A70:B70"/>
    <mergeCell ref="A59:I59"/>
    <mergeCell ref="A60:I60"/>
    <mergeCell ref="A61:I61"/>
    <mergeCell ref="A62:I62"/>
    <mergeCell ref="A63:I63"/>
    <mergeCell ref="B56:E56"/>
    <mergeCell ref="F53:I53"/>
    <mergeCell ref="F54:I54"/>
    <mergeCell ref="F55:I55"/>
    <mergeCell ref="F56:I56"/>
    <mergeCell ref="D51:I51"/>
    <mergeCell ref="B53:E53"/>
    <mergeCell ref="A51:C51"/>
    <mergeCell ref="B54:E54"/>
    <mergeCell ref="B55:E55"/>
    <mergeCell ref="B46:C46"/>
    <mergeCell ref="A45:A47"/>
    <mergeCell ref="A50:C50"/>
    <mergeCell ref="C8:E8"/>
    <mergeCell ref="A11:A16"/>
    <mergeCell ref="A8:A9"/>
    <mergeCell ref="B8:B9"/>
    <mergeCell ref="B45:C45"/>
    <mergeCell ref="B47:C47"/>
    <mergeCell ref="A44:I44"/>
    <mergeCell ref="D45:I45"/>
    <mergeCell ref="D46:I46"/>
    <mergeCell ref="D47:I47"/>
    <mergeCell ref="A49:I49"/>
    <mergeCell ref="D50:I50"/>
    <mergeCell ref="A4:I4"/>
    <mergeCell ref="A5:I5"/>
    <mergeCell ref="H33:I33"/>
    <mergeCell ref="A36:A41"/>
    <mergeCell ref="C33:G33"/>
    <mergeCell ref="A23:A28"/>
    <mergeCell ref="C32:I32"/>
    <mergeCell ref="A32:A34"/>
    <mergeCell ref="A29:E29"/>
    <mergeCell ref="B32:B34"/>
    <mergeCell ref="A17:A22"/>
  </mergeCells>
  <phoneticPr fontId="6" type="noConversion"/>
  <dataValidations disablePrompts="1" count="2">
    <dataValidation type="list" allowBlank="1" showInputMessage="1" showErrorMessage="1" sqref="C67:C76">
      <formula1>QualityHML</formula1>
    </dataValidation>
    <dataValidation type="list" allowBlank="1" showInputMessage="1" showErrorMessage="1" sqref="F67:F76">
      <formula1>TypeOfInventory</formula1>
    </dataValidation>
  </dataValidations>
  <hyperlinks>
    <hyperlink ref="A1" location="Select_your_country" display="Select_your_country"/>
    <hyperlink ref="A5:F5" location="Indicator_4.3" display="Related SoEF definitions: Forest, Other wooded land, Naturalness, Undisturbed by man, Semi-natural, Plantation."/>
    <hyperlink ref="A11:A16" location="Forest" display="Forest "/>
    <hyperlink ref="A17:A22" location="Other_wooded_land" display="Other wooded land "/>
    <hyperlink ref="C9" location="Undisturbed_by_man__forest_other_wooded_land" display="Undisturbed by man1)"/>
    <hyperlink ref="D9" location="Semi_natural_forest_other_wooded_land" display="Semi-natural"/>
    <hyperlink ref="E9" location="Plantation" display="Plantations"/>
    <hyperlink ref="A23:A28" location="Total_forest_and_other_wooded_land" display="Total forest and other wooded land  "/>
    <hyperlink ref="A36:A41" location="Forest" display="Forest "/>
    <hyperlink ref="C33:F33" location="Semi_natural_forest_other_wooded_land" display="Semi-natural"/>
    <hyperlink ref="H33:I33" location="Plantation" display="Plantations"/>
  </hyperlinks>
  <pageMargins left="0.75" right="0.75" top="1" bottom="1" header="0.5" footer="0.5"/>
  <pageSetup paperSize="9" scale="90"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83EE0DCC-C299-48AE-8B0E-9E22342880C9}">
            <xm:f>C12&lt;&gt;'Pre-filling'!AIH64</xm:f>
            <x14:dxf>
              <font>
                <b val="0"/>
                <i/>
              </font>
            </x14:dxf>
          </x14:cfRule>
          <xm:sqref>C12:E16 C18:E22 C24:E28</xm:sqref>
        </x14:conditionalFormatting>
      </x14:conditionalFormattings>
    </ex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enableFormatConditionsCalculation="0"/>
  <dimension ref="A1:G91"/>
  <sheetViews>
    <sheetView showGridLines="0" workbookViewId="0"/>
  </sheetViews>
  <sheetFormatPr baseColWidth="10" defaultColWidth="8.83203125" defaultRowHeight="12" x14ac:dyDescent="0"/>
  <cols>
    <col min="1" max="1" width="33.5" style="270" customWidth="1"/>
    <col min="2" max="4" width="14.5" style="270" customWidth="1"/>
    <col min="5" max="5" width="17.33203125" style="270" customWidth="1"/>
    <col min="6" max="7" width="19.5" style="270" customWidth="1"/>
    <col min="8" max="16384" width="8.83203125" style="270"/>
  </cols>
  <sheetData>
    <row r="1" spans="1:7" ht="13.5" customHeight="1">
      <c r="A1" s="311" t="str">
        <f xml:space="preserve"> IF(ISBLANK(General!$B$13), "", General!$B$13)</f>
        <v>Select your country…</v>
      </c>
    </row>
    <row r="2" spans="1:7" ht="13.5" customHeight="1">
      <c r="A2" s="295" t="s">
        <v>931</v>
      </c>
    </row>
    <row r="3" spans="1:7" ht="13.5" customHeight="1" thickBot="1"/>
    <row r="4" spans="1:7" ht="13.5" customHeight="1">
      <c r="A4" s="1113" t="s">
        <v>1578</v>
      </c>
      <c r="B4" s="1114"/>
      <c r="C4" s="1114"/>
      <c r="D4" s="1114"/>
      <c r="E4" s="1114"/>
      <c r="F4" s="1114"/>
      <c r="G4" s="1470"/>
    </row>
    <row r="5" spans="1:7" ht="13.5" customHeight="1" thickBot="1">
      <c r="A5" s="1118" t="s">
        <v>1476</v>
      </c>
      <c r="B5" s="1119"/>
      <c r="C5" s="1119"/>
      <c r="D5" s="1119"/>
      <c r="E5" s="1119"/>
      <c r="F5" s="1119"/>
      <c r="G5" s="1120"/>
    </row>
    <row r="6" spans="1:7" ht="13.5" customHeight="1"/>
    <row r="7" spans="1:7" s="113" customFormat="1" ht="13.5" customHeight="1" thickBot="1">
      <c r="A7" s="113" t="s">
        <v>932</v>
      </c>
    </row>
    <row r="8" spans="1:7" s="113" customFormat="1" ht="27" customHeight="1">
      <c r="A8" s="1084" t="s">
        <v>1025</v>
      </c>
      <c r="B8" s="1124" t="s">
        <v>1026</v>
      </c>
      <c r="C8" s="1130" t="s">
        <v>1389</v>
      </c>
      <c r="D8" s="1131"/>
    </row>
    <row r="9" spans="1:7" s="113" customFormat="1" ht="27" customHeight="1" thickBot="1">
      <c r="A9" s="1085"/>
      <c r="B9" s="1047"/>
      <c r="C9" s="236" t="s">
        <v>1050</v>
      </c>
      <c r="D9" s="260" t="s">
        <v>933</v>
      </c>
    </row>
    <row r="10" spans="1:7" s="113" customFormat="1" ht="13.5" hidden="1" customHeight="1">
      <c r="A10" s="261"/>
      <c r="B10" s="262"/>
      <c r="C10" s="262" t="s">
        <v>1434</v>
      </c>
      <c r="D10" s="262" t="s">
        <v>1434</v>
      </c>
    </row>
    <row r="11" spans="1:7" s="113" customFormat="1" ht="12.75" customHeight="1">
      <c r="A11" s="1178" t="s">
        <v>1053</v>
      </c>
      <c r="B11" s="115">
        <v>2020</v>
      </c>
      <c r="C11" s="192"/>
      <c r="D11" s="187"/>
    </row>
    <row r="12" spans="1:7" s="113" customFormat="1" ht="12.75" customHeight="1">
      <c r="A12" s="1178"/>
      <c r="B12" s="115">
        <v>2015</v>
      </c>
      <c r="C12" s="192" t="e">
        <f ca="1">'Pre-filling'!AKA64</f>
        <v>#NAME?</v>
      </c>
      <c r="D12" s="187" t="e">
        <f ca="1">'Pre-filling'!AKB64</f>
        <v>#NAME?</v>
      </c>
    </row>
    <row r="13" spans="1:7" s="113" customFormat="1" ht="12.75" customHeight="1">
      <c r="A13" s="1178"/>
      <c r="B13" s="115">
        <v>2010</v>
      </c>
      <c r="C13" s="192" t="e">
        <f ca="1">'Pre-filling'!AKA65</f>
        <v>#NAME?</v>
      </c>
      <c r="D13" s="187" t="e">
        <f ca="1">'Pre-filling'!AKB65</f>
        <v>#NAME?</v>
      </c>
    </row>
    <row r="14" spans="1:7" s="113" customFormat="1" ht="12.75" customHeight="1">
      <c r="A14" s="1180"/>
      <c r="B14" s="116">
        <v>2005</v>
      </c>
      <c r="C14" s="194" t="e">
        <f ca="1">'Pre-filling'!AKA66</f>
        <v>#NAME?</v>
      </c>
      <c r="D14" s="189" t="e">
        <f ca="1">'Pre-filling'!AKB66</f>
        <v>#NAME?</v>
      </c>
    </row>
    <row r="15" spans="1:7" s="113" customFormat="1" ht="12.75" customHeight="1">
      <c r="A15" s="1180"/>
      <c r="B15" s="116">
        <v>2000</v>
      </c>
      <c r="C15" s="194" t="e">
        <f ca="1">'Pre-filling'!AKA67</f>
        <v>#NAME?</v>
      </c>
      <c r="D15" s="189" t="e">
        <f ca="1">'Pre-filling'!AKB67</f>
        <v>#NAME?</v>
      </c>
    </row>
    <row r="16" spans="1:7" s="113" customFormat="1" ht="12.75" customHeight="1">
      <c r="A16" s="1180"/>
      <c r="B16" s="116">
        <v>1990</v>
      </c>
      <c r="C16" s="194" t="e">
        <f ca="1">'Pre-filling'!AKA68</f>
        <v>#NAME?</v>
      </c>
      <c r="D16" s="189" t="e">
        <f ca="1">'Pre-filling'!AKB68</f>
        <v>#NAME?</v>
      </c>
    </row>
    <row r="17" spans="1:4" s="113" customFormat="1" ht="12.75" customHeight="1">
      <c r="A17" s="1180" t="s">
        <v>1170</v>
      </c>
      <c r="B17" s="116">
        <v>2015</v>
      </c>
      <c r="C17" s="188"/>
      <c r="D17" s="189"/>
    </row>
    <row r="18" spans="1:4" s="113" customFormat="1" ht="12.75" customHeight="1">
      <c r="A18" s="1180"/>
      <c r="B18" s="116">
        <v>2010</v>
      </c>
      <c r="C18" s="188" t="e">
        <f ca="1">'Pre-filling'!AKA70</f>
        <v>#NAME?</v>
      </c>
      <c r="D18" s="189" t="e">
        <f ca="1">'Pre-filling'!AKB70</f>
        <v>#NAME?</v>
      </c>
    </row>
    <row r="19" spans="1:4" s="113" customFormat="1" ht="12.75" customHeight="1">
      <c r="A19" s="1180"/>
      <c r="B19" s="116">
        <v>2005</v>
      </c>
      <c r="C19" s="188" t="e">
        <f ca="1">'Pre-filling'!AKA71</f>
        <v>#NAME?</v>
      </c>
      <c r="D19" s="189" t="e">
        <f ca="1">'Pre-filling'!AKB71</f>
        <v>#NAME?</v>
      </c>
    </row>
    <row r="20" spans="1:4" s="113" customFormat="1" ht="12.75" customHeight="1">
      <c r="A20" s="1180"/>
      <c r="B20" s="116">
        <v>2000</v>
      </c>
      <c r="C20" s="188" t="e">
        <f ca="1">'Pre-filling'!AKA72</f>
        <v>#NAME?</v>
      </c>
      <c r="D20" s="189" t="e">
        <f ca="1">'Pre-filling'!AKB72</f>
        <v>#NAME?</v>
      </c>
    </row>
    <row r="21" spans="1:4" s="113" customFormat="1" ht="12.75" customHeight="1">
      <c r="A21" s="1180"/>
      <c r="B21" s="116">
        <v>1990</v>
      </c>
      <c r="C21" s="188" t="e">
        <f ca="1">'Pre-filling'!AKA73</f>
        <v>#NAME?</v>
      </c>
      <c r="D21" s="189" t="e">
        <f ca="1">'Pre-filling'!AKB73</f>
        <v>#NAME?</v>
      </c>
    </row>
    <row r="22" spans="1:4" s="113" customFormat="1" ht="12.75" customHeight="1">
      <c r="A22" s="1180" t="s">
        <v>1054</v>
      </c>
      <c r="B22" s="116">
        <v>2015</v>
      </c>
      <c r="C22" s="188"/>
      <c r="D22" s="189"/>
    </row>
    <row r="23" spans="1:4" s="113" customFormat="1" ht="12.75" customHeight="1">
      <c r="A23" s="1180"/>
      <c r="B23" s="116">
        <v>2010</v>
      </c>
      <c r="C23" s="188" t="e">
        <f ca="1">'Pre-filling'!AKA75</f>
        <v>#NAME?</v>
      </c>
      <c r="D23" s="189" t="e">
        <f ca="1">'Pre-filling'!AKB75</f>
        <v>#NAME?</v>
      </c>
    </row>
    <row r="24" spans="1:4" s="113" customFormat="1" ht="12.75" customHeight="1">
      <c r="A24" s="1180"/>
      <c r="B24" s="116">
        <v>2005</v>
      </c>
      <c r="C24" s="188" t="e">
        <f ca="1">'Pre-filling'!AKA76</f>
        <v>#NAME?</v>
      </c>
      <c r="D24" s="189" t="e">
        <f ca="1">'Pre-filling'!AKB76</f>
        <v>#NAME?</v>
      </c>
    </row>
    <row r="25" spans="1:4" s="113" customFormat="1" ht="12.75" customHeight="1">
      <c r="A25" s="1180"/>
      <c r="B25" s="116">
        <v>2000</v>
      </c>
      <c r="C25" s="188" t="e">
        <f ca="1">'Pre-filling'!AKA77</f>
        <v>#NAME?</v>
      </c>
      <c r="D25" s="189" t="e">
        <f ca="1">'Pre-filling'!AKB77</f>
        <v>#NAME?</v>
      </c>
    </row>
    <row r="26" spans="1:4" s="113" customFormat="1" ht="12.75" customHeight="1" thickBot="1">
      <c r="A26" s="1118"/>
      <c r="B26" s="257">
        <v>1990</v>
      </c>
      <c r="C26" s="190" t="e">
        <f ca="1">'Pre-filling'!AKA78</f>
        <v>#NAME?</v>
      </c>
      <c r="D26" s="191" t="e">
        <f ca="1">'Pre-filling'!AKB78</f>
        <v>#NAME?</v>
      </c>
    </row>
    <row r="27" spans="1:4" s="113" customFormat="1" ht="13.5" customHeight="1"/>
    <row r="28" spans="1:4" s="113" customFormat="1" ht="13.5" customHeight="1" thickBot="1">
      <c r="A28" s="113" t="s">
        <v>1430</v>
      </c>
    </row>
    <row r="29" spans="1:4" s="113" customFormat="1" ht="13.5" customHeight="1">
      <c r="A29" s="1468" t="s">
        <v>934</v>
      </c>
      <c r="B29" s="1471" t="s">
        <v>1433</v>
      </c>
      <c r="C29" s="1472"/>
      <c r="D29" s="1473"/>
    </row>
    <row r="30" spans="1:4" s="113" customFormat="1" ht="13.5" customHeight="1" thickBot="1">
      <c r="A30" s="1469"/>
      <c r="B30" s="236">
        <v>2005</v>
      </c>
      <c r="C30" s="236">
        <v>2010</v>
      </c>
      <c r="D30" s="238">
        <v>2015</v>
      </c>
    </row>
    <row r="31" spans="1:4" s="113" customFormat="1" ht="13.5" hidden="1" customHeight="1" thickBot="1">
      <c r="A31" s="106"/>
      <c r="B31" s="105" t="s">
        <v>1434</v>
      </c>
      <c r="C31" s="105" t="s">
        <v>1434</v>
      </c>
      <c r="D31" s="105" t="s">
        <v>1434</v>
      </c>
    </row>
    <row r="32" spans="1:4" s="113" customFormat="1">
      <c r="A32" s="233" t="e">
        <f ca="1">'Pre-filling'!AKY63</f>
        <v>#NAME?</v>
      </c>
      <c r="B32" s="228" t="e">
        <f ca="1">'Pre-filling'!AKZ63</f>
        <v>#NAME?</v>
      </c>
      <c r="C32" s="202" t="e">
        <f ca="1">'Pre-filling'!ALA63</f>
        <v>#NAME?</v>
      </c>
      <c r="D32" s="187"/>
    </row>
    <row r="33" spans="1:4" s="113" customFormat="1">
      <c r="A33" s="233" t="e">
        <f ca="1">'Pre-filling'!AKY64</f>
        <v>#NAME?</v>
      </c>
      <c r="B33" s="229" t="e">
        <f ca="1">'Pre-filling'!AKZ64</f>
        <v>#NAME?</v>
      </c>
      <c r="C33" s="230" t="e">
        <f ca="1">'Pre-filling'!ALA64</f>
        <v>#NAME?</v>
      </c>
      <c r="D33" s="187"/>
    </row>
    <row r="34" spans="1:4" s="113" customFormat="1">
      <c r="A34" s="233" t="e">
        <f ca="1">'Pre-filling'!AKY65</f>
        <v>#NAME?</v>
      </c>
      <c r="B34" s="229" t="e">
        <f ca="1">'Pre-filling'!AKZ65</f>
        <v>#NAME?</v>
      </c>
      <c r="C34" s="230" t="e">
        <f ca="1">'Pre-filling'!ALA65</f>
        <v>#NAME?</v>
      </c>
      <c r="D34" s="187"/>
    </row>
    <row r="35" spans="1:4" s="113" customFormat="1">
      <c r="A35" s="233" t="e">
        <f ca="1">'Pre-filling'!AKY66</f>
        <v>#NAME?</v>
      </c>
      <c r="B35" s="229" t="e">
        <f ca="1">'Pre-filling'!AKZ66</f>
        <v>#NAME?</v>
      </c>
      <c r="C35" s="230" t="e">
        <f ca="1">'Pre-filling'!ALA66</f>
        <v>#NAME?</v>
      </c>
      <c r="D35" s="187"/>
    </row>
    <row r="36" spans="1:4" s="113" customFormat="1">
      <c r="A36" s="233" t="e">
        <f ca="1">'Pre-filling'!AKY67</f>
        <v>#NAME?</v>
      </c>
      <c r="B36" s="229" t="e">
        <f ca="1">'Pre-filling'!AKZ67</f>
        <v>#NAME?</v>
      </c>
      <c r="C36" s="230" t="e">
        <f ca="1">'Pre-filling'!ALA67</f>
        <v>#NAME?</v>
      </c>
      <c r="D36" s="187"/>
    </row>
    <row r="37" spans="1:4" s="113" customFormat="1">
      <c r="A37" s="233" t="e">
        <f ca="1">'Pre-filling'!AKY68</f>
        <v>#NAME?</v>
      </c>
      <c r="B37" s="229" t="e">
        <f ca="1">'Pre-filling'!AKZ68</f>
        <v>#NAME?</v>
      </c>
      <c r="C37" s="230" t="e">
        <f ca="1">'Pre-filling'!ALA68</f>
        <v>#NAME?</v>
      </c>
      <c r="D37" s="187"/>
    </row>
    <row r="38" spans="1:4" s="113" customFormat="1" ht="13" thickBot="1">
      <c r="A38" s="234" t="e">
        <f ca="1">'Pre-filling'!AKY69</f>
        <v>#NAME?</v>
      </c>
      <c r="B38" s="231" t="e">
        <f ca="1">'Pre-filling'!AKZ69</f>
        <v>#NAME?</v>
      </c>
      <c r="C38" s="232" t="e">
        <f ca="1">'Pre-filling'!ALA69</f>
        <v>#NAME?</v>
      </c>
      <c r="D38" s="205"/>
    </row>
    <row r="39" spans="1:4" s="113" customFormat="1" ht="13.5" customHeight="1"/>
    <row r="40" spans="1:4" s="113" customFormat="1" ht="13.5" customHeight="1" thickBot="1">
      <c r="A40" s="113" t="s">
        <v>935</v>
      </c>
      <c r="B40" s="446"/>
    </row>
    <row r="41" spans="1:4" s="113" customFormat="1" ht="13.5" customHeight="1">
      <c r="A41" s="1468" t="s">
        <v>1384</v>
      </c>
      <c r="B41" s="1471" t="s">
        <v>71</v>
      </c>
      <c r="C41" s="1474"/>
      <c r="D41" s="1475"/>
    </row>
    <row r="42" spans="1:4" s="113" customFormat="1" ht="13.5" customHeight="1" thickBot="1">
      <c r="A42" s="1469"/>
      <c r="B42" s="236">
        <v>2005</v>
      </c>
      <c r="C42" s="236">
        <v>2010</v>
      </c>
      <c r="D42" s="238">
        <v>2015</v>
      </c>
    </row>
    <row r="43" spans="1:4" s="113" customFormat="1" ht="13.5" hidden="1" customHeight="1" thickBot="1">
      <c r="A43" s="106"/>
      <c r="B43" s="105" t="s">
        <v>1434</v>
      </c>
      <c r="C43" s="105" t="s">
        <v>1434</v>
      </c>
      <c r="D43" s="105" t="s">
        <v>1434</v>
      </c>
    </row>
    <row r="44" spans="1:4" s="113" customFormat="1">
      <c r="A44" s="233" t="e">
        <f ca="1">'Pre-filling'!ALW63</f>
        <v>#NAME?</v>
      </c>
      <c r="B44" s="228" t="e">
        <f ca="1">'Pre-filling'!ALX63</f>
        <v>#NAME?</v>
      </c>
      <c r="C44" s="202" t="e">
        <f ca="1">'Pre-filling'!ALY63</f>
        <v>#NAME?</v>
      </c>
      <c r="D44" s="187"/>
    </row>
    <row r="45" spans="1:4" s="113" customFormat="1">
      <c r="A45" s="233" t="e">
        <f ca="1">'Pre-filling'!ALW64</f>
        <v>#NAME?</v>
      </c>
      <c r="B45" s="229" t="e">
        <f ca="1">'Pre-filling'!ALX64</f>
        <v>#NAME?</v>
      </c>
      <c r="C45" s="230" t="e">
        <f ca="1">'Pre-filling'!ALY64</f>
        <v>#NAME?</v>
      </c>
      <c r="D45" s="187"/>
    </row>
    <row r="46" spans="1:4" s="113" customFormat="1">
      <c r="A46" s="233" t="e">
        <f ca="1">'Pre-filling'!ALW65</f>
        <v>#NAME?</v>
      </c>
      <c r="B46" s="229" t="e">
        <f ca="1">'Pre-filling'!ALX65</f>
        <v>#NAME?</v>
      </c>
      <c r="C46" s="230" t="e">
        <f ca="1">'Pre-filling'!ALY65</f>
        <v>#NAME?</v>
      </c>
      <c r="D46" s="187"/>
    </row>
    <row r="47" spans="1:4" s="113" customFormat="1">
      <c r="A47" s="233" t="e">
        <f ca="1">'Pre-filling'!ALW66</f>
        <v>#NAME?</v>
      </c>
      <c r="B47" s="229" t="e">
        <f ca="1">'Pre-filling'!ALX66</f>
        <v>#NAME?</v>
      </c>
      <c r="C47" s="230" t="e">
        <f ca="1">'Pre-filling'!ALY66</f>
        <v>#NAME?</v>
      </c>
      <c r="D47" s="187"/>
    </row>
    <row r="48" spans="1:4" s="113" customFormat="1">
      <c r="A48" s="233" t="e">
        <f ca="1">'Pre-filling'!ALW67</f>
        <v>#NAME?</v>
      </c>
      <c r="B48" s="229" t="e">
        <f ca="1">'Pre-filling'!ALX67</f>
        <v>#NAME?</v>
      </c>
      <c r="C48" s="230" t="e">
        <f ca="1">'Pre-filling'!ALY67</f>
        <v>#NAME?</v>
      </c>
      <c r="D48" s="187"/>
    </row>
    <row r="49" spans="1:7" s="113" customFormat="1">
      <c r="A49" s="233" t="e">
        <f ca="1">'Pre-filling'!ALW68</f>
        <v>#NAME?</v>
      </c>
      <c r="B49" s="229" t="e">
        <f ca="1">'Pre-filling'!ALX68</f>
        <v>#NAME?</v>
      </c>
      <c r="C49" s="230" t="e">
        <f ca="1">'Pre-filling'!ALY68</f>
        <v>#NAME?</v>
      </c>
      <c r="D49" s="187"/>
    </row>
    <row r="50" spans="1:7" s="113" customFormat="1" ht="13" thickBot="1">
      <c r="A50" s="234" t="e">
        <f ca="1">'Pre-filling'!ALW69</f>
        <v>#NAME?</v>
      </c>
      <c r="B50" s="231" t="e">
        <f ca="1">'Pre-filling'!ALX69</f>
        <v>#NAME?</v>
      </c>
      <c r="C50" s="232" t="e">
        <f ca="1">'Pre-filling'!ALY69</f>
        <v>#NAME?</v>
      </c>
      <c r="D50" s="205"/>
    </row>
    <row r="51" spans="1:7" s="113" customFormat="1" ht="13.5" customHeight="1">
      <c r="A51" s="10"/>
    </row>
    <row r="52" spans="1:7" s="113" customFormat="1" ht="13.5" customHeight="1" thickBot="1">
      <c r="A52" s="113" t="s">
        <v>1032</v>
      </c>
    </row>
    <row r="53" spans="1:7" ht="27" customHeight="1" thickBot="1">
      <c r="A53" s="1074" t="s">
        <v>314</v>
      </c>
      <c r="B53" s="1075"/>
      <c r="C53" s="1075"/>
      <c r="D53" s="1075"/>
      <c r="E53" s="1075"/>
      <c r="F53" s="1075"/>
      <c r="G53" s="1076"/>
    </row>
    <row r="54" spans="1:7" ht="13.5" customHeight="1">
      <c r="A54" s="1090" t="s">
        <v>313</v>
      </c>
      <c r="B54" s="1089" t="s">
        <v>1490</v>
      </c>
      <c r="C54" s="1089"/>
      <c r="D54" s="1057"/>
      <c r="E54" s="1057"/>
      <c r="F54" s="1057"/>
      <c r="G54" s="1058"/>
    </row>
    <row r="55" spans="1:7" ht="13.5" customHeight="1">
      <c r="A55" s="1091"/>
      <c r="B55" s="1087" t="s">
        <v>1491</v>
      </c>
      <c r="C55" s="1087"/>
      <c r="D55" s="1044"/>
      <c r="E55" s="1044"/>
      <c r="F55" s="1044"/>
      <c r="G55" s="1045"/>
    </row>
    <row r="56" spans="1:7" ht="52.5" customHeight="1" thickBot="1">
      <c r="A56" s="1092"/>
      <c r="B56" s="1088" t="s">
        <v>1492</v>
      </c>
      <c r="C56" s="1088"/>
      <c r="D56" s="1049"/>
      <c r="E56" s="1049"/>
      <c r="F56" s="1049"/>
      <c r="G56" s="1050"/>
    </row>
    <row r="57" spans="1:7" ht="13.5" customHeight="1" thickBot="1">
      <c r="A57" s="447"/>
      <c r="B57" s="447"/>
      <c r="C57" s="447"/>
      <c r="D57" s="448"/>
      <c r="E57" s="448"/>
      <c r="F57" s="448"/>
    </row>
    <row r="58" spans="1:7" ht="27" customHeight="1" thickBot="1">
      <c r="A58" s="1074" t="s">
        <v>657</v>
      </c>
      <c r="B58" s="1075"/>
      <c r="C58" s="1075"/>
      <c r="D58" s="1075"/>
      <c r="E58" s="1075"/>
      <c r="F58" s="1075"/>
      <c r="G58" s="1076"/>
    </row>
    <row r="59" spans="1:7" ht="13.5" customHeight="1">
      <c r="A59" s="1168" t="s">
        <v>658</v>
      </c>
      <c r="B59" s="1169"/>
      <c r="C59" s="1169"/>
      <c r="D59" s="1057"/>
      <c r="E59" s="1057"/>
      <c r="F59" s="1057"/>
      <c r="G59" s="1058"/>
    </row>
    <row r="60" spans="1:7" ht="27" customHeight="1">
      <c r="A60" s="1138" t="s">
        <v>659</v>
      </c>
      <c r="B60" s="1139"/>
      <c r="C60" s="1139"/>
      <c r="D60" s="1044"/>
      <c r="E60" s="1044"/>
      <c r="F60" s="1044"/>
      <c r="G60" s="1045"/>
    </row>
    <row r="61" spans="1:7" ht="13.5" customHeight="1" thickBot="1">
      <c r="A61" s="1140" t="s">
        <v>660</v>
      </c>
      <c r="B61" s="1141"/>
      <c r="C61" s="1141"/>
      <c r="D61" s="1049"/>
      <c r="E61" s="1049"/>
      <c r="F61" s="1049"/>
      <c r="G61" s="1050"/>
    </row>
    <row r="62" spans="1:7" s="113" customFormat="1" ht="13.5" customHeight="1" thickBot="1">
      <c r="A62" s="369"/>
      <c r="B62" s="10"/>
      <c r="C62" s="379"/>
      <c r="D62" s="379"/>
      <c r="E62" s="379"/>
    </row>
    <row r="63" spans="1:7" s="113" customFormat="1" ht="27" customHeight="1" thickBot="1">
      <c r="A63" s="242" t="s">
        <v>1025</v>
      </c>
      <c r="B63" s="1038" t="s">
        <v>1033</v>
      </c>
      <c r="C63" s="1038"/>
      <c r="D63" s="1038"/>
      <c r="E63" s="1038" t="s">
        <v>1034</v>
      </c>
      <c r="F63" s="1038"/>
      <c r="G63" s="1039"/>
    </row>
    <row r="64" spans="1:7" s="113" customFormat="1" ht="13.5" customHeight="1">
      <c r="A64" s="375" t="s">
        <v>936</v>
      </c>
      <c r="B64" s="1234"/>
      <c r="C64" s="1234"/>
      <c r="D64" s="1234"/>
      <c r="E64" s="1234"/>
      <c r="F64" s="1234"/>
      <c r="G64" s="1235"/>
    </row>
    <row r="65" spans="1:7" s="113" customFormat="1" ht="27" customHeight="1">
      <c r="A65" s="249" t="s">
        <v>937</v>
      </c>
      <c r="B65" s="1063"/>
      <c r="C65" s="1063"/>
      <c r="D65" s="1063"/>
      <c r="E65" s="1063"/>
      <c r="F65" s="1063"/>
      <c r="G65" s="1197"/>
    </row>
    <row r="66" spans="1:7" s="113" customFormat="1" ht="27" customHeight="1">
      <c r="A66" s="249" t="s">
        <v>938</v>
      </c>
      <c r="B66" s="1063"/>
      <c r="C66" s="1063"/>
      <c r="D66" s="1063"/>
      <c r="E66" s="1063"/>
      <c r="F66" s="1063"/>
      <c r="G66" s="1197"/>
    </row>
    <row r="67" spans="1:7" s="113" customFormat="1" ht="13.5" customHeight="1" thickBot="1">
      <c r="A67" s="251" t="s">
        <v>1385</v>
      </c>
      <c r="B67" s="1211"/>
      <c r="C67" s="1211"/>
      <c r="D67" s="1211"/>
      <c r="E67" s="1211"/>
      <c r="F67" s="1211"/>
      <c r="G67" s="1212"/>
    </row>
    <row r="68" spans="1:7" s="113" customFormat="1" ht="13.5" customHeight="1"/>
    <row r="69" spans="1:7" s="113" customFormat="1" ht="13.5" customHeight="1" thickBot="1">
      <c r="A69" s="113" t="s">
        <v>1090</v>
      </c>
    </row>
    <row r="70" spans="1:7" s="113" customFormat="1" ht="13.5" customHeight="1">
      <c r="A70" s="1380" t="s">
        <v>72</v>
      </c>
      <c r="B70" s="1327"/>
      <c r="C70" s="1327"/>
      <c r="D70" s="1327"/>
      <c r="E70" s="1327"/>
      <c r="F70" s="1327"/>
      <c r="G70" s="1328"/>
    </row>
    <row r="71" spans="1:7" s="113" customFormat="1" ht="54" customHeight="1">
      <c r="A71" s="1303" t="s">
        <v>2047</v>
      </c>
      <c r="B71" s="1033"/>
      <c r="C71" s="1033"/>
      <c r="D71" s="1033"/>
      <c r="E71" s="1033"/>
      <c r="F71" s="1033"/>
      <c r="G71" s="1034"/>
    </row>
    <row r="72" spans="1:7" s="113" customFormat="1" ht="27" customHeight="1">
      <c r="A72" s="1303" t="s">
        <v>76</v>
      </c>
      <c r="B72" s="1310"/>
      <c r="C72" s="1310"/>
      <c r="D72" s="1310"/>
      <c r="E72" s="1310"/>
      <c r="F72" s="1310"/>
      <c r="G72" s="1311"/>
    </row>
    <row r="73" spans="1:7" s="113" customFormat="1" ht="13.5" customHeight="1">
      <c r="A73" s="1032" t="s">
        <v>661</v>
      </c>
      <c r="B73" s="1033"/>
      <c r="C73" s="1033"/>
      <c r="D73" s="1033"/>
      <c r="E73" s="1033"/>
      <c r="F73" s="1033"/>
      <c r="G73" s="1034"/>
    </row>
    <row r="74" spans="1:7" s="113" customFormat="1" ht="13.5" customHeight="1">
      <c r="A74" s="1032" t="s">
        <v>271</v>
      </c>
      <c r="B74" s="1033"/>
      <c r="C74" s="1033"/>
      <c r="D74" s="1033"/>
      <c r="E74" s="1033"/>
      <c r="F74" s="1033"/>
      <c r="G74" s="1034"/>
    </row>
    <row r="75" spans="1:7" s="113" customFormat="1" ht="43.5" customHeight="1">
      <c r="A75" s="1032" t="s">
        <v>851</v>
      </c>
      <c r="B75" s="1033"/>
      <c r="C75" s="1033"/>
      <c r="D75" s="1033"/>
      <c r="E75" s="1033"/>
      <c r="F75" s="1033"/>
      <c r="G75" s="1034"/>
    </row>
    <row r="76" spans="1:7" s="113" customFormat="1" ht="27" customHeight="1">
      <c r="A76" s="1032" t="s">
        <v>850</v>
      </c>
      <c r="B76" s="1033"/>
      <c r="C76" s="1033"/>
      <c r="D76" s="1033"/>
      <c r="E76" s="1033"/>
      <c r="F76" s="1033"/>
      <c r="G76" s="1034"/>
    </row>
    <row r="77" spans="1:7" s="113" customFormat="1" ht="40.5" customHeight="1" thickBot="1">
      <c r="A77" s="1035" t="s">
        <v>662</v>
      </c>
      <c r="B77" s="1036"/>
      <c r="C77" s="1036"/>
      <c r="D77" s="1036"/>
      <c r="E77" s="1036"/>
      <c r="F77" s="1036"/>
      <c r="G77" s="1037"/>
    </row>
    <row r="78" spans="1:7" s="113" customFormat="1" ht="13.5" customHeight="1"/>
    <row r="79" spans="1:7" s="113" customFormat="1" ht="13.5" customHeight="1" thickBot="1">
      <c r="A79" s="113" t="s">
        <v>1037</v>
      </c>
    </row>
    <row r="80" spans="1:7" s="113" customFormat="1" ht="27" customHeight="1" thickBot="1">
      <c r="A80" s="242" t="s">
        <v>1038</v>
      </c>
      <c r="B80" s="235" t="s">
        <v>830</v>
      </c>
      <c r="C80" s="235" t="s">
        <v>1025</v>
      </c>
      <c r="D80" s="235" t="s">
        <v>1039</v>
      </c>
      <c r="E80" s="235" t="s">
        <v>1040</v>
      </c>
      <c r="F80" s="1038" t="s">
        <v>1041</v>
      </c>
      <c r="G80" s="1039"/>
    </row>
    <row r="81" spans="1:7" s="113" customFormat="1">
      <c r="A81" s="348"/>
      <c r="B81" s="349"/>
      <c r="C81" s="350"/>
      <c r="D81" s="350"/>
      <c r="E81" s="351"/>
      <c r="F81" s="1040"/>
      <c r="G81" s="1041"/>
    </row>
    <row r="82" spans="1:7" s="113" customFormat="1">
      <c r="A82" s="352"/>
      <c r="B82" s="353"/>
      <c r="C82" s="354"/>
      <c r="D82" s="354"/>
      <c r="E82" s="355"/>
      <c r="F82" s="1025"/>
      <c r="G82" s="1026"/>
    </row>
    <row r="83" spans="1:7" s="113" customFormat="1">
      <c r="A83" s="352"/>
      <c r="B83" s="353"/>
      <c r="C83" s="354"/>
      <c r="D83" s="354"/>
      <c r="E83" s="355"/>
      <c r="F83" s="1025"/>
      <c r="G83" s="1026"/>
    </row>
    <row r="84" spans="1:7" s="113" customFormat="1">
      <c r="A84" s="352"/>
      <c r="B84" s="353"/>
      <c r="C84" s="354"/>
      <c r="D84" s="354"/>
      <c r="E84" s="355"/>
      <c r="F84" s="1025"/>
      <c r="G84" s="1026"/>
    </row>
    <row r="85" spans="1:7" s="113" customFormat="1">
      <c r="A85" s="352"/>
      <c r="B85" s="353"/>
      <c r="C85" s="354"/>
      <c r="D85" s="354"/>
      <c r="E85" s="355"/>
      <c r="F85" s="1025"/>
      <c r="G85" s="1026"/>
    </row>
    <row r="86" spans="1:7" s="113" customFormat="1">
      <c r="A86" s="352"/>
      <c r="B86" s="353"/>
      <c r="C86" s="354"/>
      <c r="D86" s="354"/>
      <c r="E86" s="355"/>
      <c r="F86" s="1025"/>
      <c r="G86" s="1026"/>
    </row>
    <row r="87" spans="1:7" s="113" customFormat="1">
      <c r="A87" s="352"/>
      <c r="B87" s="353"/>
      <c r="C87" s="354"/>
      <c r="D87" s="354"/>
      <c r="E87" s="355"/>
      <c r="F87" s="1025"/>
      <c r="G87" s="1026"/>
    </row>
    <row r="88" spans="1:7" s="113" customFormat="1">
      <c r="A88" s="352"/>
      <c r="B88" s="353"/>
      <c r="C88" s="354"/>
      <c r="D88" s="354"/>
      <c r="E88" s="355"/>
      <c r="F88" s="1025"/>
      <c r="G88" s="1026"/>
    </row>
    <row r="89" spans="1:7" s="113" customFormat="1">
      <c r="A89" s="352"/>
      <c r="B89" s="353"/>
      <c r="C89" s="354"/>
      <c r="D89" s="354"/>
      <c r="E89" s="355"/>
      <c r="F89" s="1025"/>
      <c r="G89" s="1026"/>
    </row>
    <row r="90" spans="1:7" s="113" customFormat="1" ht="13" thickBot="1">
      <c r="A90" s="356"/>
      <c r="B90" s="357"/>
      <c r="C90" s="358"/>
      <c r="D90" s="358"/>
      <c r="E90" s="359"/>
      <c r="F90" s="1027"/>
      <c r="G90" s="1028"/>
    </row>
    <row r="91" spans="1:7" ht="13.5" customHeight="1"/>
  </sheetData>
  <sheetProtection sheet="1" objects="1" scenarios="1" formatRows="0" insertRows="0"/>
  <customSheetViews>
    <customSheetView guid="{5FBC50CB-3E08-4B56-AFD1-12B9F91E8308}" showGridLines="0" hiddenRows="1">
      <selection activeCell="A5" sqref="A5:D5"/>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selection activeCell="A5" sqref="A5:D5"/>
      <pageSetup paperSize="9" orientation="portrait"/>
      <headerFooter alignWithMargins="0"/>
    </customSheetView>
  </customSheetViews>
  <mergeCells count="56">
    <mergeCell ref="A4:G4"/>
    <mergeCell ref="A5:G5"/>
    <mergeCell ref="A11:A16"/>
    <mergeCell ref="A17:A21"/>
    <mergeCell ref="A59:C59"/>
    <mergeCell ref="D54:G54"/>
    <mergeCell ref="A54:A56"/>
    <mergeCell ref="B29:D29"/>
    <mergeCell ref="B41:D41"/>
    <mergeCell ref="C8:D8"/>
    <mergeCell ref="A8:A9"/>
    <mergeCell ref="B8:B9"/>
    <mergeCell ref="D55:G55"/>
    <mergeCell ref="D56:G56"/>
    <mergeCell ref="B55:C55"/>
    <mergeCell ref="A58:G58"/>
    <mergeCell ref="A53:G53"/>
    <mergeCell ref="B54:C54"/>
    <mergeCell ref="A61:C61"/>
    <mergeCell ref="A22:A26"/>
    <mergeCell ref="A29:A30"/>
    <mergeCell ref="A41:A42"/>
    <mergeCell ref="B56:C56"/>
    <mergeCell ref="B64:D64"/>
    <mergeCell ref="E63:G63"/>
    <mergeCell ref="E64:G64"/>
    <mergeCell ref="D59:G59"/>
    <mergeCell ref="D60:G60"/>
    <mergeCell ref="D61:G61"/>
    <mergeCell ref="A60:C60"/>
    <mergeCell ref="B63:D63"/>
    <mergeCell ref="E65:G65"/>
    <mergeCell ref="B65:D65"/>
    <mergeCell ref="E67:G67"/>
    <mergeCell ref="A70:G70"/>
    <mergeCell ref="A71:G71"/>
    <mergeCell ref="B66:D66"/>
    <mergeCell ref="B67:D67"/>
    <mergeCell ref="E66:G66"/>
    <mergeCell ref="A72:G72"/>
    <mergeCell ref="A73:G73"/>
    <mergeCell ref="A74:G74"/>
    <mergeCell ref="A75:G75"/>
    <mergeCell ref="A76:G76"/>
    <mergeCell ref="A77:G77"/>
    <mergeCell ref="F80:G80"/>
    <mergeCell ref="F81:G81"/>
    <mergeCell ref="F82:G82"/>
    <mergeCell ref="F83:G83"/>
    <mergeCell ref="F89:G89"/>
    <mergeCell ref="F90:G90"/>
    <mergeCell ref="F84:G84"/>
    <mergeCell ref="F85:G85"/>
    <mergeCell ref="F86:G86"/>
    <mergeCell ref="F87:G87"/>
    <mergeCell ref="F88:G88"/>
  </mergeCells>
  <phoneticPr fontId="6" type="noConversion"/>
  <dataValidations disablePrompts="1" count="2">
    <dataValidation type="list" allowBlank="1" showInputMessage="1" showErrorMessage="1" sqref="E81:E90">
      <formula1>TypeOfInventory</formula1>
    </dataValidation>
    <dataValidation type="list" allowBlank="1" showInputMessage="1" showErrorMessage="1" sqref="B81:B90">
      <formula1>QualityHML</formula1>
    </dataValidation>
  </dataValidations>
  <hyperlinks>
    <hyperlink ref="A1" location="Select_your_country" display="Select_your_country"/>
    <hyperlink ref="A5:D5" location="Indicator_4.4" display="Related SoEF definitions: Forest, Other wooded land, Introduced tree species, Invasive introduced tree species."/>
    <hyperlink ref="A11:A16" location="Forest" display="Forest "/>
    <hyperlink ref="A17:A21" location="Other_wooded_land" display="Other wooded land "/>
    <hyperlink ref="C8:D8" location="Introduced_species" display="Area of stands dominated by introduced tree species (1000 ha)"/>
    <hyperlink ref="D9" location="Invasive_introduced_tree_species" display="…of which: invasive"/>
    <hyperlink ref="A22:A26" location="Total_forest_and_other_wooded_land" display="Total forest and other wooded land  "/>
    <hyperlink ref="A29:A30" location="Introduced_species" display="Scientific name of introduced tree species"/>
    <hyperlink ref="A41:A42" location="Invasive_introduced_tree_species" display="Scientific name of invasive tree species"/>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3" id="{6665015D-CA75-4E31-8B58-67EC7521BA1E}">
            <xm:f>C12&lt;&gt;'Pre-filling'!AKA64</xm:f>
            <x14:dxf>
              <font>
                <b val="0"/>
                <i/>
              </font>
            </x14:dxf>
          </x14:cfRule>
          <xm:sqref>C12:D16 C23:D26 C18:D21</xm:sqref>
        </x14:conditionalFormatting>
        <x14:conditionalFormatting xmlns:xm="http://schemas.microsoft.com/office/excel/2006/main">
          <x14:cfRule type="expression" priority="2" id="{C9642DA2-9987-435C-8A69-3FAA7F62A344}">
            <xm:f>B32&lt;&gt;'Pre-filling'!AKZ63</xm:f>
            <x14:dxf>
              <font>
                <b val="0"/>
                <i/>
              </font>
            </x14:dxf>
          </x14:cfRule>
          <xm:sqref>B32:C38</xm:sqref>
        </x14:conditionalFormatting>
        <x14:conditionalFormatting xmlns:xm="http://schemas.microsoft.com/office/excel/2006/main">
          <x14:cfRule type="expression" priority="1" id="{51BA44D4-8B21-4C8D-BABE-559C5FE96DCE}">
            <xm:f>B44&lt;&gt;'Pre-filling'!ALX63</xm:f>
            <x14:dxf>
              <font>
                <b val="0"/>
                <i/>
              </font>
            </x14:dxf>
          </x14:cfRule>
          <xm:sqref>B44:C50</xm:sqref>
        </x14:conditionalFormatting>
      </x14:conditionalFormattings>
    </ex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enableFormatConditionsCalculation="0"/>
  <dimension ref="A1:L64"/>
  <sheetViews>
    <sheetView showGridLines="0" workbookViewId="0"/>
  </sheetViews>
  <sheetFormatPr baseColWidth="10" defaultColWidth="8.83203125" defaultRowHeight="12" x14ac:dyDescent="0"/>
  <cols>
    <col min="1" max="1" width="29.83203125" style="270" customWidth="1"/>
    <col min="2" max="2" width="12" style="270" customWidth="1"/>
    <col min="3" max="5" width="17.33203125" style="270" customWidth="1"/>
    <col min="6" max="7" width="18.5" style="270" customWidth="1"/>
    <col min="8" max="16384" width="8.83203125" style="270"/>
  </cols>
  <sheetData>
    <row r="1" spans="1:7" ht="13.5" customHeight="1">
      <c r="A1" s="311" t="str">
        <f xml:space="preserve"> IF(ISBLANK(General!$B$13), "", General!$B$13)</f>
        <v>Select your country…</v>
      </c>
    </row>
    <row r="2" spans="1:7" ht="13.5" customHeight="1">
      <c r="A2" s="295" t="s">
        <v>939</v>
      </c>
    </row>
    <row r="3" spans="1:7" ht="13.5" customHeight="1" thickBot="1"/>
    <row r="4" spans="1:7" ht="13.5" customHeight="1">
      <c r="A4" s="1329" t="s">
        <v>1814</v>
      </c>
      <c r="B4" s="1330"/>
      <c r="C4" s="1330"/>
      <c r="D4" s="1330"/>
      <c r="E4" s="1330"/>
      <c r="F4" s="1330"/>
      <c r="G4" s="1331"/>
    </row>
    <row r="5" spans="1:7" ht="13.5" customHeight="1" thickBot="1">
      <c r="A5" s="1118" t="s">
        <v>1477</v>
      </c>
      <c r="B5" s="1119"/>
      <c r="C5" s="1119"/>
      <c r="D5" s="1119"/>
      <c r="E5" s="1119"/>
      <c r="F5" s="1119"/>
      <c r="G5" s="1120"/>
    </row>
    <row r="6" spans="1:7" ht="13.5" customHeight="1">
      <c r="A6" s="295"/>
    </row>
    <row r="7" spans="1:7" s="113" customFormat="1" ht="13.5" customHeight="1" thickBot="1">
      <c r="A7" s="113" t="s">
        <v>1387</v>
      </c>
    </row>
    <row r="8" spans="1:7" s="113" customFormat="1" ht="13.5" customHeight="1">
      <c r="A8" s="1084" t="s">
        <v>1025</v>
      </c>
      <c r="B8" s="1124" t="s">
        <v>1026</v>
      </c>
      <c r="C8" s="1130" t="s">
        <v>1388</v>
      </c>
      <c r="D8" s="1130"/>
      <c r="E8" s="1131"/>
    </row>
    <row r="9" spans="1:7" s="113" customFormat="1" ht="13.5" customHeight="1" thickBot="1">
      <c r="A9" s="1085"/>
      <c r="B9" s="1047"/>
      <c r="C9" s="236" t="s">
        <v>1050</v>
      </c>
      <c r="D9" s="236" t="s">
        <v>940</v>
      </c>
      <c r="E9" s="238" t="s">
        <v>941</v>
      </c>
    </row>
    <row r="10" spans="1:7" s="113" customFormat="1" ht="13.5" hidden="1" customHeight="1">
      <c r="A10" s="261"/>
      <c r="B10" s="262"/>
      <c r="C10" s="262" t="s">
        <v>1434</v>
      </c>
      <c r="D10" s="262" t="s">
        <v>1434</v>
      </c>
      <c r="E10" s="262" t="s">
        <v>1434</v>
      </c>
    </row>
    <row r="11" spans="1:7" s="113" customFormat="1" ht="13.5" customHeight="1">
      <c r="A11" s="1178" t="s">
        <v>1028</v>
      </c>
      <c r="B11" s="115">
        <v>2015</v>
      </c>
      <c r="C11" s="186"/>
      <c r="D11" s="186"/>
      <c r="E11" s="187"/>
    </row>
    <row r="12" spans="1:7" s="113" customFormat="1" ht="13.5" customHeight="1">
      <c r="A12" s="1178"/>
      <c r="B12" s="115">
        <v>2010</v>
      </c>
      <c r="C12" s="186" t="e">
        <f ca="1">'Pre-filling'!AMT64</f>
        <v>#NAME?</v>
      </c>
      <c r="D12" s="186" t="e">
        <f ca="1">'Pre-filling'!AMU64</f>
        <v>#NAME?</v>
      </c>
      <c r="E12" s="187" t="e">
        <f ca="1">'Pre-filling'!AMV64</f>
        <v>#NAME?</v>
      </c>
    </row>
    <row r="13" spans="1:7" s="113" customFormat="1" ht="13.5" customHeight="1">
      <c r="A13" s="1180"/>
      <c r="B13" s="116">
        <v>2005</v>
      </c>
      <c r="C13" s="186" t="e">
        <f ca="1">'Pre-filling'!AMT65</f>
        <v>#NAME?</v>
      </c>
      <c r="D13" s="188" t="e">
        <f ca="1">'Pre-filling'!AMU65</f>
        <v>#NAME?</v>
      </c>
      <c r="E13" s="189" t="e">
        <f ca="1">'Pre-filling'!AMV65</f>
        <v>#NAME?</v>
      </c>
    </row>
    <row r="14" spans="1:7" s="113" customFormat="1" ht="13.5" customHeight="1">
      <c r="A14" s="1180"/>
      <c r="B14" s="116">
        <v>2000</v>
      </c>
      <c r="C14" s="186" t="e">
        <f ca="1">'Pre-filling'!AMT66</f>
        <v>#NAME?</v>
      </c>
      <c r="D14" s="188" t="e">
        <f ca="1">'Pre-filling'!AMU66</f>
        <v>#NAME?</v>
      </c>
      <c r="E14" s="189" t="e">
        <f ca="1">'Pre-filling'!AMV66</f>
        <v>#NAME?</v>
      </c>
    </row>
    <row r="15" spans="1:7" s="113" customFormat="1" ht="13.5" customHeight="1">
      <c r="A15" s="1180"/>
      <c r="B15" s="116">
        <v>1990</v>
      </c>
      <c r="C15" s="186" t="e">
        <f ca="1">'Pre-filling'!AMT67</f>
        <v>#NAME?</v>
      </c>
      <c r="D15" s="188" t="e">
        <f ca="1">'Pre-filling'!AMU67</f>
        <v>#NAME?</v>
      </c>
      <c r="E15" s="189" t="e">
        <f ca="1">'Pre-filling'!AMV67</f>
        <v>#NAME?</v>
      </c>
    </row>
    <row r="16" spans="1:7" s="113" customFormat="1" ht="13.5" customHeight="1">
      <c r="A16" s="1180" t="s">
        <v>1170</v>
      </c>
      <c r="B16" s="116">
        <v>2015</v>
      </c>
      <c r="C16" s="186"/>
      <c r="D16" s="188"/>
      <c r="E16" s="189"/>
    </row>
    <row r="17" spans="1:12" s="113" customFormat="1" ht="13.5" customHeight="1">
      <c r="A17" s="1180"/>
      <c r="B17" s="116">
        <v>2010</v>
      </c>
      <c r="C17" s="186" t="e">
        <f ca="1">'Pre-filling'!AMT69</f>
        <v>#NAME?</v>
      </c>
      <c r="D17" s="188" t="e">
        <f ca="1">'Pre-filling'!AMU69</f>
        <v>#NAME?</v>
      </c>
      <c r="E17" s="189" t="e">
        <f ca="1">'Pre-filling'!AMV69</f>
        <v>#NAME?</v>
      </c>
    </row>
    <row r="18" spans="1:12" s="113" customFormat="1" ht="13.5" customHeight="1">
      <c r="A18" s="1180"/>
      <c r="B18" s="116">
        <v>2005</v>
      </c>
      <c r="C18" s="186" t="e">
        <f ca="1">'Pre-filling'!AMT70</f>
        <v>#NAME?</v>
      </c>
      <c r="D18" s="188" t="e">
        <f ca="1">'Pre-filling'!AMU70</f>
        <v>#NAME?</v>
      </c>
      <c r="E18" s="189" t="e">
        <f ca="1">'Pre-filling'!AMV70</f>
        <v>#NAME?</v>
      </c>
    </row>
    <row r="19" spans="1:12" s="113" customFormat="1" ht="13.5" customHeight="1">
      <c r="A19" s="1180"/>
      <c r="B19" s="116">
        <v>2000</v>
      </c>
      <c r="C19" s="186" t="e">
        <f ca="1">'Pre-filling'!AMT71</f>
        <v>#NAME?</v>
      </c>
      <c r="D19" s="188" t="e">
        <f ca="1">'Pre-filling'!AMU71</f>
        <v>#NAME?</v>
      </c>
      <c r="E19" s="189" t="e">
        <f ca="1">'Pre-filling'!AMV71</f>
        <v>#NAME?</v>
      </c>
    </row>
    <row r="20" spans="1:12" s="113" customFormat="1" ht="13.5" customHeight="1">
      <c r="A20" s="1180"/>
      <c r="B20" s="116">
        <v>1990</v>
      </c>
      <c r="C20" s="186" t="e">
        <f ca="1">'Pre-filling'!AMT72</f>
        <v>#NAME?</v>
      </c>
      <c r="D20" s="188" t="e">
        <f ca="1">'Pre-filling'!AMU72</f>
        <v>#NAME?</v>
      </c>
      <c r="E20" s="189" t="e">
        <f ca="1">'Pre-filling'!AMV72</f>
        <v>#NAME?</v>
      </c>
    </row>
    <row r="21" spans="1:12" s="113" customFormat="1" ht="13.5" customHeight="1">
      <c r="A21" s="1180" t="s">
        <v>1031</v>
      </c>
      <c r="B21" s="116">
        <v>2015</v>
      </c>
      <c r="C21" s="186"/>
      <c r="D21" s="188"/>
      <c r="E21" s="189"/>
    </row>
    <row r="22" spans="1:12" s="113" customFormat="1" ht="13.5" customHeight="1">
      <c r="A22" s="1180"/>
      <c r="B22" s="116">
        <v>2010</v>
      </c>
      <c r="C22" s="186" t="e">
        <f ca="1">'Pre-filling'!AMT74</f>
        <v>#NAME?</v>
      </c>
      <c r="D22" s="188" t="e">
        <f ca="1">'Pre-filling'!AMU74</f>
        <v>#NAME?</v>
      </c>
      <c r="E22" s="189" t="e">
        <f ca="1">'Pre-filling'!AMV74</f>
        <v>#NAME?</v>
      </c>
    </row>
    <row r="23" spans="1:12" s="113" customFormat="1" ht="13.5" customHeight="1">
      <c r="A23" s="1180"/>
      <c r="B23" s="116">
        <v>2005</v>
      </c>
      <c r="C23" s="186" t="e">
        <f ca="1">'Pre-filling'!AMT75</f>
        <v>#NAME?</v>
      </c>
      <c r="D23" s="188" t="e">
        <f ca="1">'Pre-filling'!AMU75</f>
        <v>#NAME?</v>
      </c>
      <c r="E23" s="189" t="e">
        <f ca="1">'Pre-filling'!AMV75</f>
        <v>#NAME?</v>
      </c>
    </row>
    <row r="24" spans="1:12" s="113" customFormat="1" ht="13.5" customHeight="1">
      <c r="A24" s="1180"/>
      <c r="B24" s="116">
        <v>2000</v>
      </c>
      <c r="C24" s="186" t="e">
        <f ca="1">'Pre-filling'!AMT76</f>
        <v>#NAME?</v>
      </c>
      <c r="D24" s="188" t="e">
        <f ca="1">'Pre-filling'!AMU76</f>
        <v>#NAME?</v>
      </c>
      <c r="E24" s="189" t="e">
        <f ca="1">'Pre-filling'!AMV76</f>
        <v>#NAME?</v>
      </c>
    </row>
    <row r="25" spans="1:12" s="113" customFormat="1" ht="13.5" customHeight="1">
      <c r="A25" s="1180"/>
      <c r="B25" s="116">
        <v>1990</v>
      </c>
      <c r="C25" s="186" t="e">
        <f ca="1">'Pre-filling'!AMT77</f>
        <v>#NAME?</v>
      </c>
      <c r="D25" s="188" t="e">
        <f ca="1">'Pre-filling'!AMU77</f>
        <v>#NAME?</v>
      </c>
      <c r="E25" s="189" t="e">
        <f ca="1">'Pre-filling'!AMV77</f>
        <v>#NAME?</v>
      </c>
    </row>
    <row r="26" spans="1:12" s="113" customFormat="1" ht="27" customHeight="1">
      <c r="A26" s="1482" t="s">
        <v>712</v>
      </c>
      <c r="B26" s="1483"/>
      <c r="C26" s="1483"/>
      <c r="D26" s="1483"/>
      <c r="E26" s="1484"/>
      <c r="F26" s="605"/>
    </row>
    <row r="27" spans="1:12" s="113" customFormat="1" ht="13.5" customHeight="1">
      <c r="A27" s="327" t="s">
        <v>1051</v>
      </c>
      <c r="B27" s="116">
        <v>2015</v>
      </c>
      <c r="C27" s="188"/>
      <c r="D27" s="188"/>
      <c r="E27" s="189"/>
    </row>
    <row r="28" spans="1:12" s="113" customFormat="1" ht="13.5" customHeight="1" thickBot="1">
      <c r="A28" s="330" t="s">
        <v>1052</v>
      </c>
      <c r="B28" s="257">
        <v>2015</v>
      </c>
      <c r="C28" s="190"/>
      <c r="D28" s="190"/>
      <c r="E28" s="191"/>
    </row>
    <row r="29" spans="1:12" s="113" customFormat="1" ht="13.5" customHeight="1"/>
    <row r="30" spans="1:12" s="113" customFormat="1" ht="13.5" customHeight="1" thickBot="1">
      <c r="A30" s="113" t="s">
        <v>1032</v>
      </c>
    </row>
    <row r="31" spans="1:12" ht="27" customHeight="1" thickBot="1">
      <c r="A31" s="1219" t="s">
        <v>668</v>
      </c>
      <c r="B31" s="1220"/>
      <c r="C31" s="1220"/>
      <c r="D31" s="1220"/>
      <c r="E31" s="1221"/>
      <c r="F31" s="113"/>
      <c r="G31" s="113"/>
      <c r="H31" s="113"/>
      <c r="I31" s="113"/>
      <c r="J31" s="113"/>
      <c r="K31" s="113"/>
      <c r="L31" s="113"/>
    </row>
    <row r="32" spans="1:12" s="113" customFormat="1" ht="13.5" customHeight="1">
      <c r="A32" s="1290" t="s">
        <v>839</v>
      </c>
      <c r="B32" s="1291"/>
      <c r="C32" s="1291"/>
      <c r="D32" s="1291"/>
      <c r="E32" s="449"/>
    </row>
    <row r="33" spans="1:7" s="113" customFormat="1" ht="13.5" customHeight="1">
      <c r="A33" s="1479" t="s">
        <v>1459</v>
      </c>
      <c r="B33" s="1485" t="s">
        <v>664</v>
      </c>
      <c r="C33" s="1486"/>
      <c r="D33" s="1487"/>
      <c r="E33" s="450"/>
    </row>
    <row r="34" spans="1:7" s="113" customFormat="1" ht="13.5" customHeight="1">
      <c r="A34" s="1480"/>
      <c r="B34" s="1485" t="s">
        <v>665</v>
      </c>
      <c r="C34" s="1486"/>
      <c r="D34" s="1487"/>
      <c r="E34" s="450"/>
    </row>
    <row r="35" spans="1:7" s="113" customFormat="1" ht="13.5" customHeight="1">
      <c r="A35" s="1480"/>
      <c r="B35" s="1485" t="s">
        <v>663</v>
      </c>
      <c r="C35" s="1486"/>
      <c r="D35" s="1487"/>
      <c r="E35" s="215"/>
    </row>
    <row r="36" spans="1:7" s="113" customFormat="1" ht="13.5" customHeight="1">
      <c r="A36" s="1480"/>
      <c r="B36" s="1485" t="s">
        <v>666</v>
      </c>
      <c r="C36" s="1486"/>
      <c r="D36" s="1487"/>
      <c r="E36" s="450"/>
    </row>
    <row r="37" spans="1:7" s="113" customFormat="1" ht="13.5" customHeight="1" thickBot="1">
      <c r="A37" s="1481"/>
      <c r="B37" s="1488" t="s">
        <v>667</v>
      </c>
      <c r="C37" s="1489"/>
      <c r="D37" s="1490"/>
      <c r="E37" s="201"/>
    </row>
    <row r="38" spans="1:7" s="113" customFormat="1" ht="13.5" customHeight="1" thickBot="1"/>
    <row r="39" spans="1:7" s="113" customFormat="1" ht="27" customHeight="1" thickBot="1">
      <c r="A39" s="242" t="s">
        <v>1025</v>
      </c>
      <c r="B39" s="1038" t="s">
        <v>1033</v>
      </c>
      <c r="C39" s="1038"/>
      <c r="D39" s="1038"/>
      <c r="E39" s="1038" t="s">
        <v>1034</v>
      </c>
      <c r="F39" s="1038"/>
      <c r="G39" s="1039"/>
    </row>
    <row r="40" spans="1:7" s="113" customFormat="1" ht="13.5" customHeight="1">
      <c r="A40" s="375" t="s">
        <v>1011</v>
      </c>
      <c r="B40" s="1234"/>
      <c r="C40" s="1234"/>
      <c r="D40" s="1234"/>
      <c r="E40" s="1234"/>
      <c r="F40" s="1234"/>
      <c r="G40" s="1235"/>
    </row>
    <row r="41" spans="1:7" s="113" customFormat="1" ht="13.5" customHeight="1" thickBot="1">
      <c r="A41" s="251" t="s">
        <v>1012</v>
      </c>
      <c r="B41" s="1211"/>
      <c r="C41" s="1211"/>
      <c r="D41" s="1211"/>
      <c r="E41" s="1211"/>
      <c r="F41" s="1211"/>
      <c r="G41" s="1212"/>
    </row>
    <row r="42" spans="1:7" s="113" customFormat="1" ht="13.5" customHeight="1">
      <c r="A42" s="369"/>
      <c r="B42" s="369"/>
      <c r="C42" s="369"/>
      <c r="D42" s="369"/>
      <c r="E42" s="369"/>
    </row>
    <row r="43" spans="1:7" s="365" customFormat="1" ht="13.5" customHeight="1" thickBot="1">
      <c r="A43" s="113" t="s">
        <v>1090</v>
      </c>
      <c r="B43" s="113"/>
      <c r="C43" s="113"/>
      <c r="D43" s="113"/>
      <c r="E43" s="113"/>
      <c r="F43" s="113"/>
    </row>
    <row r="44" spans="1:7" s="365" customFormat="1" ht="13.5" customHeight="1">
      <c r="A44" s="1380" t="s">
        <v>73</v>
      </c>
      <c r="B44" s="1327"/>
      <c r="C44" s="1327"/>
      <c r="D44" s="1327"/>
      <c r="E44" s="1327"/>
      <c r="F44" s="1327"/>
      <c r="G44" s="1328"/>
    </row>
    <row r="45" spans="1:7" s="365" customFormat="1" ht="54" customHeight="1">
      <c r="A45" s="1029" t="s">
        <v>2059</v>
      </c>
      <c r="B45" s="1030"/>
      <c r="C45" s="1030"/>
      <c r="D45" s="1030"/>
      <c r="E45" s="1030"/>
      <c r="F45" s="1030"/>
      <c r="G45" s="1031"/>
    </row>
    <row r="46" spans="1:7" s="365" customFormat="1" ht="27" customHeight="1">
      <c r="A46" s="1032" t="s">
        <v>62</v>
      </c>
      <c r="B46" s="1033"/>
      <c r="C46" s="1033"/>
      <c r="D46" s="1033"/>
      <c r="E46" s="1033"/>
      <c r="F46" s="1033"/>
      <c r="G46" s="1034"/>
    </row>
    <row r="47" spans="1:7" s="365" customFormat="1" ht="13.5" customHeight="1">
      <c r="A47" s="1032" t="s">
        <v>643</v>
      </c>
      <c r="B47" s="1033"/>
      <c r="C47" s="1033"/>
      <c r="D47" s="1033"/>
      <c r="E47" s="1033"/>
      <c r="F47" s="1033"/>
      <c r="G47" s="1034"/>
    </row>
    <row r="48" spans="1:7" s="365" customFormat="1" ht="54" customHeight="1">
      <c r="A48" s="1476" t="s">
        <v>1752</v>
      </c>
      <c r="B48" s="1477"/>
      <c r="C48" s="1477"/>
      <c r="D48" s="1477"/>
      <c r="E48" s="1477"/>
      <c r="F48" s="1477"/>
      <c r="G48" s="1478"/>
    </row>
    <row r="49" spans="1:7" s="365" customFormat="1" ht="13.5" customHeight="1">
      <c r="A49" s="1032" t="s">
        <v>799</v>
      </c>
      <c r="B49" s="1033"/>
      <c r="C49" s="1033"/>
      <c r="D49" s="1033"/>
      <c r="E49" s="1033"/>
      <c r="F49" s="1033"/>
      <c r="G49" s="1034"/>
    </row>
    <row r="50" spans="1:7" s="365" customFormat="1" ht="13.5" customHeight="1" thickBot="1">
      <c r="A50" s="1035" t="s">
        <v>800</v>
      </c>
      <c r="B50" s="1036"/>
      <c r="C50" s="1036"/>
      <c r="D50" s="1036"/>
      <c r="E50" s="1036"/>
      <c r="F50" s="1036"/>
      <c r="G50" s="1037"/>
    </row>
    <row r="51" spans="1:7" s="113" customFormat="1" ht="13.5" customHeight="1"/>
    <row r="52" spans="1:7" s="113" customFormat="1" ht="13.5" customHeight="1" thickBot="1">
      <c r="A52" s="113" t="s">
        <v>1386</v>
      </c>
    </row>
    <row r="53" spans="1:7" s="113" customFormat="1" ht="27" customHeight="1" thickBot="1">
      <c r="A53" s="242" t="s">
        <v>1038</v>
      </c>
      <c r="B53" s="235" t="s">
        <v>830</v>
      </c>
      <c r="C53" s="235" t="s">
        <v>1025</v>
      </c>
      <c r="D53" s="235" t="s">
        <v>1039</v>
      </c>
      <c r="E53" s="235" t="s">
        <v>1040</v>
      </c>
      <c r="F53" s="1038" t="s">
        <v>1041</v>
      </c>
      <c r="G53" s="1039"/>
    </row>
    <row r="54" spans="1:7" s="113" customFormat="1">
      <c r="A54" s="348"/>
      <c r="B54" s="349"/>
      <c r="C54" s="350"/>
      <c r="D54" s="350"/>
      <c r="E54" s="351"/>
      <c r="F54" s="1040"/>
      <c r="G54" s="1041"/>
    </row>
    <row r="55" spans="1:7" s="113" customFormat="1">
      <c r="A55" s="352"/>
      <c r="B55" s="353"/>
      <c r="C55" s="354"/>
      <c r="D55" s="354"/>
      <c r="E55" s="355"/>
      <c r="F55" s="1025"/>
      <c r="G55" s="1026"/>
    </row>
    <row r="56" spans="1:7" s="113" customFormat="1">
      <c r="A56" s="352"/>
      <c r="B56" s="353"/>
      <c r="C56" s="354"/>
      <c r="D56" s="354"/>
      <c r="E56" s="355"/>
      <c r="F56" s="1025"/>
      <c r="G56" s="1026"/>
    </row>
    <row r="57" spans="1:7" s="113" customFormat="1">
      <c r="A57" s="352"/>
      <c r="B57" s="353"/>
      <c r="C57" s="354"/>
      <c r="D57" s="354"/>
      <c r="E57" s="355"/>
      <c r="F57" s="1025"/>
      <c r="G57" s="1026"/>
    </row>
    <row r="58" spans="1:7" s="113" customFormat="1">
      <c r="A58" s="352"/>
      <c r="B58" s="353"/>
      <c r="C58" s="354"/>
      <c r="D58" s="354"/>
      <c r="E58" s="355"/>
      <c r="F58" s="1025"/>
      <c r="G58" s="1026"/>
    </row>
    <row r="59" spans="1:7" s="113" customFormat="1">
      <c r="A59" s="352"/>
      <c r="B59" s="353"/>
      <c r="C59" s="354"/>
      <c r="D59" s="354"/>
      <c r="E59" s="355"/>
      <c r="F59" s="1025"/>
      <c r="G59" s="1026"/>
    </row>
    <row r="60" spans="1:7" s="113" customFormat="1">
      <c r="A60" s="352"/>
      <c r="B60" s="353"/>
      <c r="C60" s="354"/>
      <c r="D60" s="354"/>
      <c r="E60" s="355"/>
      <c r="F60" s="1025"/>
      <c r="G60" s="1026"/>
    </row>
    <row r="61" spans="1:7" s="113" customFormat="1">
      <c r="A61" s="352"/>
      <c r="B61" s="353"/>
      <c r="C61" s="354"/>
      <c r="D61" s="354"/>
      <c r="E61" s="355"/>
      <c r="F61" s="1025"/>
      <c r="G61" s="1026"/>
    </row>
    <row r="62" spans="1:7" s="113" customFormat="1">
      <c r="A62" s="352"/>
      <c r="B62" s="353"/>
      <c r="C62" s="354"/>
      <c r="D62" s="354"/>
      <c r="E62" s="355"/>
      <c r="F62" s="1025"/>
      <c r="G62" s="1026"/>
    </row>
    <row r="63" spans="1:7" s="113" customFormat="1" ht="13" thickBot="1">
      <c r="A63" s="356"/>
      <c r="B63" s="357"/>
      <c r="C63" s="358"/>
      <c r="D63" s="358"/>
      <c r="E63" s="359"/>
      <c r="F63" s="1027"/>
      <c r="G63" s="1028"/>
    </row>
    <row r="64" spans="1:7" ht="13.5" customHeight="1"/>
  </sheetData>
  <sheetProtection sheet="1" objects="1" scenarios="1" formatRows="0"/>
  <customSheetViews>
    <customSheetView guid="{5FBC50CB-3E08-4B56-AFD1-12B9F91E8308}" showGridLines="0" hiddenRows="1">
      <selection activeCell="A5" sqref="A5:E5"/>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selection activeCell="A5" sqref="A5:E5"/>
      <pageSetup paperSize="9" orientation="portrait"/>
      <headerFooter alignWithMargins="0"/>
    </customSheetView>
  </customSheetViews>
  <mergeCells count="41">
    <mergeCell ref="A44:G44"/>
    <mergeCell ref="A45:G45"/>
    <mergeCell ref="A16:A20"/>
    <mergeCell ref="A21:A25"/>
    <mergeCell ref="A8:A9"/>
    <mergeCell ref="B40:D40"/>
    <mergeCell ref="B8:B9"/>
    <mergeCell ref="C8:E8"/>
    <mergeCell ref="A11:A15"/>
    <mergeCell ref="A4:G4"/>
    <mergeCell ref="A5:G5"/>
    <mergeCell ref="E39:G39"/>
    <mergeCell ref="E40:G40"/>
    <mergeCell ref="E41:G41"/>
    <mergeCell ref="A33:A37"/>
    <mergeCell ref="A26:E26"/>
    <mergeCell ref="B39:D39"/>
    <mergeCell ref="A32:D32"/>
    <mergeCell ref="B33:D33"/>
    <mergeCell ref="B41:D41"/>
    <mergeCell ref="A31:E31"/>
    <mergeCell ref="B34:D34"/>
    <mergeCell ref="B35:D35"/>
    <mergeCell ref="B36:D36"/>
    <mergeCell ref="B37:D37"/>
    <mergeCell ref="A46:G46"/>
    <mergeCell ref="A47:G47"/>
    <mergeCell ref="A48:G48"/>
    <mergeCell ref="A49:G49"/>
    <mergeCell ref="A50:G50"/>
    <mergeCell ref="F53:G53"/>
    <mergeCell ref="F54:G54"/>
    <mergeCell ref="F55:G55"/>
    <mergeCell ref="F56:G56"/>
    <mergeCell ref="F57:G57"/>
    <mergeCell ref="F63:G63"/>
    <mergeCell ref="F58:G58"/>
    <mergeCell ref="F59:G59"/>
    <mergeCell ref="F60:G60"/>
    <mergeCell ref="F61:G61"/>
    <mergeCell ref="F62:G62"/>
  </mergeCells>
  <phoneticPr fontId="6" type="noConversion"/>
  <dataValidations disablePrompts="1" count="2">
    <dataValidation type="list" allowBlank="1" showInputMessage="1" showErrorMessage="1" sqref="E54:E63">
      <formula1>TypeOfInventory</formula1>
    </dataValidation>
    <dataValidation type="list" allowBlank="1" showInputMessage="1" showErrorMessage="1" sqref="B54:B63">
      <formula1>QualityHML</formula1>
    </dataValidation>
  </dataValidations>
  <hyperlinks>
    <hyperlink ref="A1" location="Select_your_country" display="Select_your_country"/>
    <hyperlink ref="A5:E5" location="Indicator_4.5" display="Related SoEF definitions: Forest, Other wooded land, Deadwood."/>
    <hyperlink ref="A11:A15" location="Forest" display="Forest "/>
    <hyperlink ref="A16:A20" location="Other_wooded_land" display="Other wooded land "/>
    <hyperlink ref="A27" location="Coniferous" display="Coniferous"/>
    <hyperlink ref="A28" location="Broadleaved" display="Broadleaved"/>
    <hyperlink ref="A21:A25" location="Total_forest_and_other_wooded_land" display="Total forest and other wooded land  "/>
    <hyperlink ref="C8:E8" location="Deadwood" display="Volume of deadwood (m³/ha)"/>
  </hyperlink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875" r:id="rId3" name="Check Box 11">
              <controlPr defaultSize="0" autoFill="0" autoLine="0" autoPict="0">
                <anchor moveWithCells="1" sizeWithCells="1">
                  <from>
                    <xdr:col>4</xdr:col>
                    <xdr:colOff>0</xdr:colOff>
                    <xdr:row>30</xdr:row>
                    <xdr:rowOff>330200</xdr:rowOff>
                  </from>
                  <to>
                    <xdr:col>4</xdr:col>
                    <xdr:colOff>533400</xdr:colOff>
                    <xdr:row>32</xdr:row>
                    <xdr:rowOff>12700</xdr:rowOff>
                  </to>
                </anchor>
              </controlPr>
            </control>
          </mc:Choice>
          <mc:Fallback/>
        </mc:AlternateContent>
        <mc:AlternateContent xmlns:mc="http://schemas.openxmlformats.org/markup-compatibility/2006">
          <mc:Choice Requires="x14">
            <control shapeId="36876" r:id="rId4" name="Check Box 12">
              <controlPr defaultSize="0" autoFill="0" autoLine="0" autoPict="0">
                <anchor moveWithCells="1" sizeWithCells="1">
                  <from>
                    <xdr:col>4</xdr:col>
                    <xdr:colOff>609600</xdr:colOff>
                    <xdr:row>30</xdr:row>
                    <xdr:rowOff>330200</xdr:rowOff>
                  </from>
                  <to>
                    <xdr:col>5</xdr:col>
                    <xdr:colOff>0</xdr:colOff>
                    <xdr:row>32</xdr:row>
                    <xdr:rowOff>12700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1" id="{D02ED3DE-5579-4AAC-8234-5E15CDC76CAF}">
            <xm:f>C12&lt;&gt;'Pre-filling'!AMT64</xm:f>
            <x14:dxf>
              <font>
                <b val="0"/>
                <i/>
              </font>
            </x14:dxf>
          </x14:cfRule>
          <xm:sqref>C12:E15 C22:E25 C17:E20</xm:sqref>
        </x14:conditionalFormatting>
      </x14:conditionalFormattings>
    </ex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enableFormatConditionsCalculation="0">
    <tabColor rgb="FF7030A0"/>
  </sheetPr>
  <dimension ref="A1:D26"/>
  <sheetViews>
    <sheetView showGridLines="0" showRowColHeaders="0" workbookViewId="0"/>
  </sheetViews>
  <sheetFormatPr baseColWidth="10" defaultColWidth="8.83203125" defaultRowHeight="12" x14ac:dyDescent="0"/>
  <cols>
    <col min="1" max="1" width="28.1640625" style="173" customWidth="1"/>
    <col min="2" max="3" width="24.6640625" style="173" customWidth="1"/>
    <col min="4" max="4" width="29.33203125" style="173" customWidth="1"/>
    <col min="5" max="16384" width="8.83203125" style="173"/>
  </cols>
  <sheetData>
    <row r="1" spans="1:4" ht="13.5" customHeight="1">
      <c r="A1" s="388" t="str">
        <f xml:space="preserve"> IF(ISBLANK(General!$B$13), "", General!$B$13)</f>
        <v>Select your country…</v>
      </c>
      <c r="B1" s="388"/>
    </row>
    <row r="2" spans="1:4" ht="13.5" customHeight="1">
      <c r="A2" s="382" t="s">
        <v>265</v>
      </c>
    </row>
    <row r="3" spans="1:4" ht="13.5" customHeight="1" thickBot="1"/>
    <row r="4" spans="1:4" ht="27" customHeight="1" thickBot="1">
      <c r="A4" s="1269" t="s">
        <v>1709</v>
      </c>
      <c r="B4" s="1270"/>
      <c r="C4" s="1270"/>
      <c r="D4" s="1271"/>
    </row>
    <row r="5" spans="1:4" ht="13.5" customHeight="1" thickBot="1"/>
    <row r="6" spans="1:4" ht="27" customHeight="1">
      <c r="A6" s="171" t="s">
        <v>410</v>
      </c>
      <c r="B6" s="1251" t="s">
        <v>1437</v>
      </c>
      <c r="C6" s="1251"/>
      <c r="D6" s="1252"/>
    </row>
    <row r="7" spans="1:4" ht="63.75" customHeight="1" thickBot="1">
      <c r="A7" s="451" t="s">
        <v>199</v>
      </c>
      <c r="B7" s="1276" t="s">
        <v>184</v>
      </c>
      <c r="C7" s="1276"/>
      <c r="D7" s="1277"/>
    </row>
    <row r="8" spans="1:4" ht="13.5" customHeight="1"/>
    <row r="9" spans="1:4" ht="13.5" customHeight="1" thickBot="1">
      <c r="A9" s="173" t="s">
        <v>1706</v>
      </c>
    </row>
    <row r="10" spans="1:4" ht="51" customHeight="1">
      <c r="A10" s="1260" t="s">
        <v>185</v>
      </c>
      <c r="B10" s="1261"/>
      <c r="C10" s="1261"/>
      <c r="D10" s="1262"/>
    </row>
    <row r="11" spans="1:4" ht="13.5" customHeight="1" thickBot="1">
      <c r="A11" s="1266" t="s">
        <v>186</v>
      </c>
      <c r="B11" s="1267"/>
      <c r="C11" s="1267"/>
      <c r="D11" s="1268"/>
    </row>
    <row r="12" spans="1:4" ht="13.5" customHeight="1" thickBot="1"/>
    <row r="13" spans="1:4" ht="27" customHeight="1">
      <c r="A13" s="171" t="s">
        <v>414</v>
      </c>
      <c r="B13" s="248" t="s">
        <v>415</v>
      </c>
      <c r="C13" s="248" t="s">
        <v>416</v>
      </c>
      <c r="D13" s="172" t="s">
        <v>417</v>
      </c>
    </row>
    <row r="14" spans="1:4" ht="27" customHeight="1">
      <c r="A14" s="394" t="s">
        <v>187</v>
      </c>
      <c r="B14" s="396" t="s">
        <v>190</v>
      </c>
      <c r="C14" s="396" t="s">
        <v>188</v>
      </c>
      <c r="D14" s="735" t="s">
        <v>2098</v>
      </c>
    </row>
    <row r="15" spans="1:4" ht="27" customHeight="1">
      <c r="A15" s="384" t="s">
        <v>189</v>
      </c>
      <c r="B15" s="385" t="s">
        <v>190</v>
      </c>
      <c r="C15" s="385" t="s">
        <v>188</v>
      </c>
      <c r="D15" s="733" t="s">
        <v>2098</v>
      </c>
    </row>
    <row r="16" spans="1:4" ht="27" customHeight="1" thickBot="1">
      <c r="A16" s="386" t="s">
        <v>191</v>
      </c>
      <c r="B16" s="387" t="s">
        <v>190</v>
      </c>
      <c r="C16" s="387" t="s">
        <v>188</v>
      </c>
      <c r="D16" s="734" t="s">
        <v>2098</v>
      </c>
    </row>
    <row r="17" spans="1:4" ht="13.5" customHeight="1">
      <c r="A17" s="173" t="s">
        <v>883</v>
      </c>
    </row>
    <row r="18" spans="1:4" ht="13.5" customHeight="1" thickBot="1">
      <c r="A18" s="173" t="s">
        <v>421</v>
      </c>
    </row>
    <row r="19" spans="1:4" ht="13.5" customHeight="1" thickBot="1">
      <c r="A19" s="1491" t="s">
        <v>150</v>
      </c>
      <c r="B19" s="1492"/>
      <c r="C19" s="1492"/>
      <c r="D19" s="1493"/>
    </row>
    <row r="20" spans="1:4" ht="13.5" customHeight="1"/>
    <row r="21" spans="1:4" ht="13.5" customHeight="1" thickBot="1">
      <c r="A21" s="173" t="s">
        <v>423</v>
      </c>
    </row>
    <row r="22" spans="1:4" ht="27" customHeight="1">
      <c r="A22" s="171" t="s">
        <v>1025</v>
      </c>
      <c r="B22" s="1251" t="s">
        <v>424</v>
      </c>
      <c r="C22" s="1251"/>
      <c r="D22" s="1252"/>
    </row>
    <row r="23" spans="1:4" ht="13.5" customHeight="1">
      <c r="A23" s="394" t="s">
        <v>894</v>
      </c>
      <c r="B23" s="1272" t="s">
        <v>192</v>
      </c>
      <c r="C23" s="1272"/>
      <c r="D23" s="1273"/>
    </row>
    <row r="24" spans="1:4" ht="27" customHeight="1">
      <c r="A24" s="384" t="s">
        <v>193</v>
      </c>
      <c r="B24" s="1256" t="s">
        <v>194</v>
      </c>
      <c r="C24" s="1256"/>
      <c r="D24" s="1257"/>
    </row>
    <row r="25" spans="1:4" ht="51" customHeight="1">
      <c r="A25" s="384" t="s">
        <v>195</v>
      </c>
      <c r="B25" s="1256" t="s">
        <v>196</v>
      </c>
      <c r="C25" s="1256"/>
      <c r="D25" s="1257"/>
    </row>
    <row r="26" spans="1:4" ht="63.75" customHeight="1" thickBot="1">
      <c r="A26" s="386" t="s">
        <v>197</v>
      </c>
      <c r="B26" s="1258" t="s">
        <v>198</v>
      </c>
      <c r="C26" s="1258"/>
      <c r="D26" s="1259"/>
    </row>
  </sheetData>
  <sheetProtection sheet="1" objects="1" scenarios="1"/>
  <mergeCells count="11">
    <mergeCell ref="A4:D4"/>
    <mergeCell ref="B24:D24"/>
    <mergeCell ref="B25:D25"/>
    <mergeCell ref="B26:D26"/>
    <mergeCell ref="B7:D7"/>
    <mergeCell ref="B6:D6"/>
    <mergeCell ref="A10:D10"/>
    <mergeCell ref="A11:D11"/>
    <mergeCell ref="B22:D22"/>
    <mergeCell ref="B23:D23"/>
    <mergeCell ref="A19:D19"/>
  </mergeCells>
  <phoneticPr fontId="56" type="noConversion"/>
  <hyperlinks>
    <hyperlink ref="A1" location="Select_your_country" display="Select_your_country"/>
    <hyperlink ref="A4:D4" location="Indicators_4.6__4.7" display="Pan-European indicator 4.6: Area managed for conservation and utilisation of forest tree genetic resources (in situ and ex situ gene conservation) and area managed for seed production"/>
  </hyperlinks>
  <pageMargins left="0.7" right="0.7" top="0.75" bottom="0.75" header="0.3" footer="0.3"/>
  <pageSetup paperSize="9" orientation="portrait" verticalDpi="0"/>
  <legacyDrawing r:id="rId1"/>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enableFormatConditionsCalculation="0">
    <tabColor rgb="FF7030A0"/>
  </sheetPr>
  <dimension ref="A1:F19"/>
  <sheetViews>
    <sheetView showGridLines="0" workbookViewId="0"/>
  </sheetViews>
  <sheetFormatPr baseColWidth="10" defaultColWidth="8.83203125" defaultRowHeight="12" x14ac:dyDescent="0"/>
  <cols>
    <col min="1" max="1" width="28.1640625" style="173" customWidth="1"/>
    <col min="2" max="3" width="24.6640625" style="173" customWidth="1"/>
    <col min="4" max="4" width="29.33203125" style="173" customWidth="1"/>
    <col min="5" max="16384" width="8.83203125" style="173"/>
  </cols>
  <sheetData>
    <row r="1" spans="1:4">
      <c r="A1" s="388" t="str">
        <f xml:space="preserve"> IF(ISBLANK(General!$B$13), "", General!$B$13)</f>
        <v>Select your country…</v>
      </c>
      <c r="B1" s="388"/>
    </row>
    <row r="2" spans="1:4">
      <c r="A2" s="382" t="s">
        <v>1815</v>
      </c>
    </row>
    <row r="3" spans="1:4" ht="13" thickBot="1"/>
    <row r="4" spans="1:4" ht="13" thickBot="1">
      <c r="A4" s="1269" t="s">
        <v>1710</v>
      </c>
      <c r="B4" s="1270"/>
      <c r="C4" s="1270"/>
      <c r="D4" s="1271"/>
    </row>
    <row r="5" spans="1:4" ht="13" thickBot="1"/>
    <row r="6" spans="1:4" ht="27" customHeight="1">
      <c r="A6" s="171" t="s">
        <v>410</v>
      </c>
      <c r="B6" s="1251" t="s">
        <v>1437</v>
      </c>
      <c r="C6" s="1251"/>
      <c r="D6" s="1252"/>
    </row>
    <row r="7" spans="1:4" ht="38.25" customHeight="1" thickBot="1">
      <c r="A7" s="452" t="s">
        <v>200</v>
      </c>
      <c r="B7" s="1258" t="s">
        <v>201</v>
      </c>
      <c r="C7" s="1258"/>
      <c r="D7" s="1259"/>
    </row>
    <row r="9" spans="1:4" ht="13" thickBot="1">
      <c r="A9" s="173" t="s">
        <v>1706</v>
      </c>
    </row>
    <row r="10" spans="1:4" ht="63.75" customHeight="1">
      <c r="A10" s="1260" t="s">
        <v>202</v>
      </c>
      <c r="B10" s="1261"/>
      <c r="C10" s="1261"/>
      <c r="D10" s="1262"/>
    </row>
    <row r="11" spans="1:4" ht="38.25" customHeight="1">
      <c r="A11" s="1263" t="s">
        <v>203</v>
      </c>
      <c r="B11" s="1264"/>
      <c r="C11" s="1264"/>
      <c r="D11" s="1265"/>
    </row>
    <row r="12" spans="1:4" ht="13" thickBot="1">
      <c r="A12" s="1266" t="s">
        <v>186</v>
      </c>
      <c r="B12" s="1267"/>
      <c r="C12" s="1267"/>
      <c r="D12" s="1268"/>
    </row>
    <row r="14" spans="1:4" ht="13" thickBot="1">
      <c r="A14" s="173" t="s">
        <v>421</v>
      </c>
    </row>
    <row r="15" spans="1:4" ht="38.25" customHeight="1">
      <c r="A15" s="1260" t="s">
        <v>204</v>
      </c>
      <c r="B15" s="1261"/>
      <c r="C15" s="1261"/>
      <c r="D15" s="1262"/>
    </row>
    <row r="16" spans="1:4" ht="76.5" customHeight="1" thickBot="1">
      <c r="A16" s="1266" t="s">
        <v>205</v>
      </c>
      <c r="B16" s="1267"/>
      <c r="C16" s="1267"/>
      <c r="D16" s="1268"/>
    </row>
    <row r="18" spans="1:6" ht="13" thickBot="1">
      <c r="A18" s="173" t="s">
        <v>423</v>
      </c>
    </row>
    <row r="19" spans="1:6" ht="13" thickBot="1">
      <c r="A19" s="1494"/>
      <c r="B19" s="1495"/>
      <c r="C19" s="1495"/>
      <c r="D19" s="1496"/>
      <c r="E19" s="453"/>
      <c r="F19" s="453"/>
    </row>
  </sheetData>
  <sheetProtection sheet="1" objects="1" scenarios="1"/>
  <mergeCells count="9">
    <mergeCell ref="A15:D15"/>
    <mergeCell ref="A16:D16"/>
    <mergeCell ref="A12:D12"/>
    <mergeCell ref="A19:D19"/>
    <mergeCell ref="A4:D4"/>
    <mergeCell ref="B6:D6"/>
    <mergeCell ref="B7:D7"/>
    <mergeCell ref="A10:D10"/>
    <mergeCell ref="A11:D11"/>
  </mergeCells>
  <phoneticPr fontId="56" type="noConversion"/>
  <hyperlinks>
    <hyperlink ref="A1" location="Select_your_country" display="Select_your_country"/>
    <hyperlink ref="A4:D4" location="Indicators_4.6__4.7" display="Pan-European indicator 4.7: Area of continuous forest and of patches of forest separated by non-forest lands"/>
  </hyperlinks>
  <pageMargins left="0.7" right="0.7" top="0.75" bottom="0.75" header="0.3" footer="0.3"/>
  <pageSetup paperSize="9" orientation="portrait" verticalDpi="0"/>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enableFormatConditionsCalculation="0"/>
  <dimension ref="A1:K81"/>
  <sheetViews>
    <sheetView showGridLines="0" workbookViewId="0"/>
  </sheetViews>
  <sheetFormatPr baseColWidth="10" defaultColWidth="8.83203125" defaultRowHeight="12" x14ac:dyDescent="0"/>
  <cols>
    <col min="1" max="1" width="24.1640625" style="270" customWidth="1"/>
    <col min="2" max="2" width="8.33203125" style="270" customWidth="1"/>
    <col min="3" max="7" width="18.1640625" style="270" customWidth="1"/>
    <col min="8" max="16384" width="8.83203125" style="270"/>
  </cols>
  <sheetData>
    <row r="1" spans="1:11" ht="13.5" customHeight="1">
      <c r="A1" s="311" t="str">
        <f xml:space="preserve"> IF(ISBLANK(General!$B$13), "", General!$B$13)</f>
        <v>Select your country…</v>
      </c>
    </row>
    <row r="2" spans="1:11" ht="13.5" customHeight="1">
      <c r="A2" s="295" t="s">
        <v>942</v>
      </c>
    </row>
    <row r="3" spans="1:11" ht="13.5" customHeight="1" thickBot="1"/>
    <row r="4" spans="1:11" ht="27" customHeight="1">
      <c r="A4" s="1185" t="s">
        <v>1478</v>
      </c>
      <c r="B4" s="1186"/>
      <c r="C4" s="1186"/>
      <c r="D4" s="1186"/>
      <c r="E4" s="1186"/>
      <c r="F4" s="1186"/>
      <c r="G4" s="1187"/>
    </row>
    <row r="5" spans="1:11" ht="13.5" customHeight="1" thickBot="1">
      <c r="A5" s="1118" t="s">
        <v>1479</v>
      </c>
      <c r="B5" s="1119"/>
      <c r="C5" s="1119"/>
      <c r="D5" s="1119"/>
      <c r="E5" s="1119"/>
      <c r="F5" s="1119"/>
      <c r="G5" s="1120"/>
    </row>
    <row r="6" spans="1:11" ht="13.5" customHeight="1"/>
    <row r="7" spans="1:11" s="113" customFormat="1" ht="13.5" customHeight="1" thickBot="1">
      <c r="A7" s="113" t="s">
        <v>943</v>
      </c>
    </row>
    <row r="8" spans="1:11" s="113" customFormat="1" ht="13.5" customHeight="1">
      <c r="A8" s="1084" t="s">
        <v>1025</v>
      </c>
      <c r="B8" s="1124" t="s">
        <v>1026</v>
      </c>
      <c r="C8" s="1124" t="s">
        <v>944</v>
      </c>
      <c r="D8" s="1130" t="s">
        <v>895</v>
      </c>
      <c r="E8" s="1130"/>
      <c r="F8" s="1130"/>
      <c r="G8" s="1131"/>
    </row>
    <row r="9" spans="1:11" s="113" customFormat="1" ht="13.5" customHeight="1">
      <c r="A9" s="1190"/>
      <c r="B9" s="1188"/>
      <c r="C9" s="1188"/>
      <c r="D9" s="37" t="s">
        <v>945</v>
      </c>
      <c r="E9" s="37" t="s">
        <v>946</v>
      </c>
      <c r="F9" s="37" t="s">
        <v>947</v>
      </c>
      <c r="G9" s="41" t="s">
        <v>948</v>
      </c>
    </row>
    <row r="10" spans="1:11" s="113" customFormat="1" ht="13.5" customHeight="1" thickBot="1">
      <c r="A10" s="1085"/>
      <c r="B10" s="1047"/>
      <c r="C10" s="1047" t="s">
        <v>949</v>
      </c>
      <c r="D10" s="1047"/>
      <c r="E10" s="1047"/>
      <c r="F10" s="1047"/>
      <c r="G10" s="1048"/>
    </row>
    <row r="11" spans="1:11" s="113" customFormat="1" ht="13.5" hidden="1" customHeight="1">
      <c r="A11" s="261"/>
      <c r="B11" s="262"/>
      <c r="C11" s="262" t="s">
        <v>1434</v>
      </c>
      <c r="D11" s="262" t="s">
        <v>1434</v>
      </c>
      <c r="E11" s="262" t="s">
        <v>1434</v>
      </c>
      <c r="F11" s="262" t="s">
        <v>1434</v>
      </c>
      <c r="G11" s="262" t="s">
        <v>1434</v>
      </c>
    </row>
    <row r="12" spans="1:11" s="113" customFormat="1" ht="13.5" customHeight="1">
      <c r="A12" s="1105" t="s">
        <v>950</v>
      </c>
      <c r="B12" s="115">
        <v>2015</v>
      </c>
      <c r="C12" s="186"/>
      <c r="D12" s="186"/>
      <c r="E12" s="186"/>
      <c r="F12" s="186"/>
      <c r="G12" s="187"/>
      <c r="K12" s="604"/>
    </row>
    <row r="13" spans="1:11" s="113" customFormat="1" ht="13.5" customHeight="1">
      <c r="A13" s="1105"/>
      <c r="B13" s="115">
        <v>2010</v>
      </c>
      <c r="C13" s="186" t="e">
        <f ca="1">'Pre-filling'!AOJ65</f>
        <v>#NAME?</v>
      </c>
      <c r="D13" s="186" t="e">
        <f ca="1">'Pre-filling'!AOK65</f>
        <v>#NAME?</v>
      </c>
      <c r="E13" s="186" t="e">
        <f ca="1">'Pre-filling'!AOL65</f>
        <v>#NAME?</v>
      </c>
      <c r="F13" s="186" t="e">
        <f ca="1">'Pre-filling'!AOM65</f>
        <v>#NAME?</v>
      </c>
      <c r="G13" s="187" t="e">
        <f ca="1">'Pre-filling'!AON65</f>
        <v>#NAME?</v>
      </c>
    </row>
    <row r="14" spans="1:11" s="113" customFormat="1" ht="13.5" customHeight="1">
      <c r="A14" s="1138"/>
      <c r="B14" s="116">
        <v>2005</v>
      </c>
      <c r="C14" s="188" t="e">
        <f ca="1">'Pre-filling'!AOJ66</f>
        <v>#NAME?</v>
      </c>
      <c r="D14" s="188" t="e">
        <f ca="1">'Pre-filling'!AOK66</f>
        <v>#NAME?</v>
      </c>
      <c r="E14" s="188" t="e">
        <f ca="1">'Pre-filling'!AOL66</f>
        <v>#NAME?</v>
      </c>
      <c r="F14" s="188" t="e">
        <f ca="1">'Pre-filling'!AOM66</f>
        <v>#NAME?</v>
      </c>
      <c r="G14" s="189" t="e">
        <f ca="1">'Pre-filling'!AON66</f>
        <v>#NAME?</v>
      </c>
    </row>
    <row r="15" spans="1:11" s="113" customFormat="1" ht="13.5" customHeight="1">
      <c r="A15" s="1138"/>
      <c r="B15" s="116">
        <v>2000</v>
      </c>
      <c r="C15" s="188" t="e">
        <f ca="1">'Pre-filling'!AOJ67</f>
        <v>#NAME?</v>
      </c>
      <c r="D15" s="188" t="e">
        <f ca="1">'Pre-filling'!AOK67</f>
        <v>#NAME?</v>
      </c>
      <c r="E15" s="188" t="e">
        <f ca="1">'Pre-filling'!AOL67</f>
        <v>#NAME?</v>
      </c>
      <c r="F15" s="188" t="e">
        <f ca="1">'Pre-filling'!AOM67</f>
        <v>#NAME?</v>
      </c>
      <c r="G15" s="189" t="e">
        <f ca="1">'Pre-filling'!AON67</f>
        <v>#NAME?</v>
      </c>
    </row>
    <row r="16" spans="1:11" s="113" customFormat="1" ht="13.5" customHeight="1">
      <c r="A16" s="1138"/>
      <c r="B16" s="116">
        <v>1990</v>
      </c>
      <c r="C16" s="188" t="e">
        <f ca="1">'Pre-filling'!AOJ68</f>
        <v>#NAME?</v>
      </c>
      <c r="D16" s="188" t="e">
        <f ca="1">'Pre-filling'!AOK68</f>
        <v>#NAME?</v>
      </c>
      <c r="E16" s="188" t="e">
        <f ca="1">'Pre-filling'!AOL68</f>
        <v>#NAME?</v>
      </c>
      <c r="F16" s="188" t="e">
        <f ca="1">'Pre-filling'!AOM68</f>
        <v>#NAME?</v>
      </c>
      <c r="G16" s="189" t="e">
        <f ca="1">'Pre-filling'!AON68</f>
        <v>#NAME?</v>
      </c>
    </row>
    <row r="17" spans="1:7" s="113" customFormat="1" ht="13.5" customHeight="1">
      <c r="A17" s="1138" t="s">
        <v>951</v>
      </c>
      <c r="B17" s="116">
        <v>2015</v>
      </c>
      <c r="C17" s="188"/>
      <c r="D17" s="188"/>
      <c r="E17" s="188"/>
      <c r="F17" s="188"/>
      <c r="G17" s="189"/>
    </row>
    <row r="18" spans="1:7" s="113" customFormat="1" ht="13.5" customHeight="1">
      <c r="A18" s="1138"/>
      <c r="B18" s="116">
        <v>2010</v>
      </c>
      <c r="C18" s="188" t="e">
        <f ca="1">'Pre-filling'!AOJ70</f>
        <v>#NAME?</v>
      </c>
      <c r="D18" s="188" t="e">
        <f ca="1">'Pre-filling'!AOK70</f>
        <v>#NAME?</v>
      </c>
      <c r="E18" s="188" t="e">
        <f ca="1">'Pre-filling'!AOL70</f>
        <v>#NAME?</v>
      </c>
      <c r="F18" s="188" t="e">
        <f ca="1">'Pre-filling'!AOM70</f>
        <v>#NAME?</v>
      </c>
      <c r="G18" s="189" t="e">
        <f ca="1">'Pre-filling'!AON70</f>
        <v>#NAME?</v>
      </c>
    </row>
    <row r="19" spans="1:7" s="113" customFormat="1" ht="13.5" customHeight="1">
      <c r="A19" s="1138"/>
      <c r="B19" s="116">
        <v>2005</v>
      </c>
      <c r="C19" s="188" t="e">
        <f ca="1">'Pre-filling'!AOJ71</f>
        <v>#NAME?</v>
      </c>
      <c r="D19" s="188" t="e">
        <f ca="1">'Pre-filling'!AOK71</f>
        <v>#NAME?</v>
      </c>
      <c r="E19" s="188" t="e">
        <f ca="1">'Pre-filling'!AOL71</f>
        <v>#NAME?</v>
      </c>
      <c r="F19" s="188" t="e">
        <f ca="1">'Pre-filling'!AOM71</f>
        <v>#NAME?</v>
      </c>
      <c r="G19" s="189" t="e">
        <f ca="1">'Pre-filling'!AON71</f>
        <v>#NAME?</v>
      </c>
    </row>
    <row r="20" spans="1:7" s="113" customFormat="1" ht="13.5" customHeight="1">
      <c r="A20" s="1138"/>
      <c r="B20" s="116">
        <v>2000</v>
      </c>
      <c r="C20" s="188" t="e">
        <f ca="1">'Pre-filling'!AOJ72</f>
        <v>#NAME?</v>
      </c>
      <c r="D20" s="188" t="e">
        <f ca="1">'Pre-filling'!AOK72</f>
        <v>#NAME?</v>
      </c>
      <c r="E20" s="188" t="e">
        <f ca="1">'Pre-filling'!AOL72</f>
        <v>#NAME?</v>
      </c>
      <c r="F20" s="188" t="e">
        <f ca="1">'Pre-filling'!AOM72</f>
        <v>#NAME?</v>
      </c>
      <c r="G20" s="189" t="e">
        <f ca="1">'Pre-filling'!AON72</f>
        <v>#NAME?</v>
      </c>
    </row>
    <row r="21" spans="1:7" s="113" customFormat="1" ht="13.5" customHeight="1">
      <c r="A21" s="1138"/>
      <c r="B21" s="116">
        <v>1990</v>
      </c>
      <c r="C21" s="188" t="e">
        <f ca="1">'Pre-filling'!AOJ73</f>
        <v>#NAME?</v>
      </c>
      <c r="D21" s="188" t="e">
        <f ca="1">'Pre-filling'!AOK73</f>
        <v>#NAME?</v>
      </c>
      <c r="E21" s="188" t="e">
        <f ca="1">'Pre-filling'!AOL73</f>
        <v>#NAME?</v>
      </c>
      <c r="F21" s="188" t="e">
        <f ca="1">'Pre-filling'!AOM73</f>
        <v>#NAME?</v>
      </c>
      <c r="G21" s="189" t="e">
        <f ca="1">'Pre-filling'!AON73</f>
        <v>#NAME?</v>
      </c>
    </row>
    <row r="22" spans="1:7" s="113" customFormat="1" ht="13.5" customHeight="1">
      <c r="A22" s="1138" t="s">
        <v>952</v>
      </c>
      <c r="B22" s="116">
        <v>2015</v>
      </c>
      <c r="C22" s="188"/>
      <c r="D22" s="188"/>
      <c r="E22" s="188"/>
      <c r="F22" s="188"/>
      <c r="G22" s="189"/>
    </row>
    <row r="23" spans="1:7" s="113" customFormat="1" ht="13.5" customHeight="1">
      <c r="A23" s="1138"/>
      <c r="B23" s="116">
        <v>2010</v>
      </c>
      <c r="C23" s="188" t="e">
        <f ca="1">'Pre-filling'!AOJ75</f>
        <v>#NAME?</v>
      </c>
      <c r="D23" s="188" t="e">
        <f ca="1">'Pre-filling'!AOK75</f>
        <v>#NAME?</v>
      </c>
      <c r="E23" s="188" t="e">
        <f ca="1">'Pre-filling'!AOL75</f>
        <v>#NAME?</v>
      </c>
      <c r="F23" s="188" t="e">
        <f ca="1">'Pre-filling'!AOM75</f>
        <v>#NAME?</v>
      </c>
      <c r="G23" s="189" t="e">
        <f ca="1">'Pre-filling'!AON75</f>
        <v>#NAME?</v>
      </c>
    </row>
    <row r="24" spans="1:7" s="113" customFormat="1" ht="13.5" customHeight="1">
      <c r="A24" s="1138"/>
      <c r="B24" s="116">
        <v>2005</v>
      </c>
      <c r="C24" s="188" t="e">
        <f ca="1">'Pre-filling'!AOJ76</f>
        <v>#NAME?</v>
      </c>
      <c r="D24" s="188" t="e">
        <f ca="1">'Pre-filling'!AOK76</f>
        <v>#NAME?</v>
      </c>
      <c r="E24" s="188" t="e">
        <f ca="1">'Pre-filling'!AOL76</f>
        <v>#NAME?</v>
      </c>
      <c r="F24" s="188" t="e">
        <f ca="1">'Pre-filling'!AOM76</f>
        <v>#NAME?</v>
      </c>
      <c r="G24" s="189" t="e">
        <f ca="1">'Pre-filling'!AON76</f>
        <v>#NAME?</v>
      </c>
    </row>
    <row r="25" spans="1:7" s="113" customFormat="1" ht="13.5" customHeight="1">
      <c r="A25" s="1138"/>
      <c r="B25" s="116">
        <v>2000</v>
      </c>
      <c r="C25" s="188" t="e">
        <f ca="1">'Pre-filling'!AOJ77</f>
        <v>#NAME?</v>
      </c>
      <c r="D25" s="188" t="e">
        <f ca="1">'Pre-filling'!AOK77</f>
        <v>#NAME?</v>
      </c>
      <c r="E25" s="188" t="e">
        <f ca="1">'Pre-filling'!AOL77</f>
        <v>#NAME?</v>
      </c>
      <c r="F25" s="188" t="e">
        <f ca="1">'Pre-filling'!AOM77</f>
        <v>#NAME?</v>
      </c>
      <c r="G25" s="189" t="e">
        <f ca="1">'Pre-filling'!AON77</f>
        <v>#NAME?</v>
      </c>
    </row>
    <row r="26" spans="1:7" s="113" customFormat="1" ht="13.5" customHeight="1">
      <c r="A26" s="1138"/>
      <c r="B26" s="116">
        <v>1990</v>
      </c>
      <c r="C26" s="188" t="e">
        <f ca="1">'Pre-filling'!AOJ78</f>
        <v>#NAME?</v>
      </c>
      <c r="D26" s="188" t="e">
        <f ca="1">'Pre-filling'!AOK78</f>
        <v>#NAME?</v>
      </c>
      <c r="E26" s="188" t="e">
        <f ca="1">'Pre-filling'!AOL78</f>
        <v>#NAME?</v>
      </c>
      <c r="F26" s="188" t="e">
        <f ca="1">'Pre-filling'!AOM78</f>
        <v>#NAME?</v>
      </c>
      <c r="G26" s="189" t="e">
        <f ca="1">'Pre-filling'!AON78</f>
        <v>#NAME?</v>
      </c>
    </row>
    <row r="27" spans="1:7" s="113" customFormat="1" ht="13.5" customHeight="1">
      <c r="A27" s="1138" t="s">
        <v>953</v>
      </c>
      <c r="B27" s="116">
        <v>2015</v>
      </c>
      <c r="C27" s="188"/>
      <c r="D27" s="188"/>
      <c r="E27" s="188"/>
      <c r="F27" s="188"/>
      <c r="G27" s="189"/>
    </row>
    <row r="28" spans="1:7" s="113" customFormat="1" ht="13.5" customHeight="1">
      <c r="A28" s="1138"/>
      <c r="B28" s="116">
        <v>2010</v>
      </c>
      <c r="C28" s="188" t="e">
        <f ca="1">'Pre-filling'!AOJ80</f>
        <v>#NAME?</v>
      </c>
      <c r="D28" s="188" t="e">
        <f ca="1">'Pre-filling'!AOK80</f>
        <v>#NAME?</v>
      </c>
      <c r="E28" s="188" t="e">
        <f ca="1">'Pre-filling'!AOL80</f>
        <v>#NAME?</v>
      </c>
      <c r="F28" s="188" t="e">
        <f ca="1">'Pre-filling'!AOM80</f>
        <v>#NAME?</v>
      </c>
      <c r="G28" s="189" t="e">
        <f ca="1">'Pre-filling'!AON80</f>
        <v>#NAME?</v>
      </c>
    </row>
    <row r="29" spans="1:7" s="113" customFormat="1" ht="13.5" customHeight="1">
      <c r="A29" s="1138"/>
      <c r="B29" s="116">
        <v>2005</v>
      </c>
      <c r="C29" s="188" t="e">
        <f ca="1">'Pre-filling'!AOJ81</f>
        <v>#NAME?</v>
      </c>
      <c r="D29" s="188" t="e">
        <f ca="1">'Pre-filling'!AOK81</f>
        <v>#NAME?</v>
      </c>
      <c r="E29" s="188" t="e">
        <f ca="1">'Pre-filling'!AOL81</f>
        <v>#NAME?</v>
      </c>
      <c r="F29" s="188" t="e">
        <f ca="1">'Pre-filling'!AOM81</f>
        <v>#NAME?</v>
      </c>
      <c r="G29" s="189" t="e">
        <f ca="1">'Pre-filling'!AON81</f>
        <v>#NAME?</v>
      </c>
    </row>
    <row r="30" spans="1:7" s="113" customFormat="1" ht="13.5" customHeight="1">
      <c r="A30" s="1138"/>
      <c r="B30" s="116">
        <v>2000</v>
      </c>
      <c r="C30" s="188" t="e">
        <f ca="1">'Pre-filling'!AOJ82</f>
        <v>#NAME?</v>
      </c>
      <c r="D30" s="188" t="e">
        <f ca="1">'Pre-filling'!AOK82</f>
        <v>#NAME?</v>
      </c>
      <c r="E30" s="188" t="e">
        <f ca="1">'Pre-filling'!AOL82</f>
        <v>#NAME?</v>
      </c>
      <c r="F30" s="188" t="e">
        <f ca="1">'Pre-filling'!AOM82</f>
        <v>#NAME?</v>
      </c>
      <c r="G30" s="189" t="e">
        <f ca="1">'Pre-filling'!AON82</f>
        <v>#NAME?</v>
      </c>
    </row>
    <row r="31" spans="1:7" s="113" customFormat="1" ht="13.5" customHeight="1">
      <c r="A31" s="1138"/>
      <c r="B31" s="116">
        <v>1990</v>
      </c>
      <c r="C31" s="188" t="e">
        <f ca="1">'Pre-filling'!AOJ83</f>
        <v>#NAME?</v>
      </c>
      <c r="D31" s="188" t="e">
        <f ca="1">'Pre-filling'!AOK83</f>
        <v>#NAME?</v>
      </c>
      <c r="E31" s="188" t="e">
        <f ca="1">'Pre-filling'!AOL83</f>
        <v>#NAME?</v>
      </c>
      <c r="F31" s="188" t="e">
        <f ca="1">'Pre-filling'!AOM83</f>
        <v>#NAME?</v>
      </c>
      <c r="G31" s="189" t="e">
        <f ca="1">'Pre-filling'!AON83</f>
        <v>#NAME?</v>
      </c>
    </row>
    <row r="32" spans="1:7" s="113" customFormat="1" ht="13.5" customHeight="1">
      <c r="A32" s="1138" t="s">
        <v>954</v>
      </c>
      <c r="B32" s="116">
        <v>2015</v>
      </c>
      <c r="C32" s="188"/>
      <c r="D32" s="188"/>
      <c r="E32" s="188"/>
      <c r="F32" s="188"/>
      <c r="G32" s="189"/>
    </row>
    <row r="33" spans="1:9" s="113" customFormat="1" ht="13.5" customHeight="1">
      <c r="A33" s="1138"/>
      <c r="B33" s="116">
        <v>2010</v>
      </c>
      <c r="C33" s="188" t="e">
        <f ca="1">'Pre-filling'!AOJ85</f>
        <v>#NAME?</v>
      </c>
      <c r="D33" s="188" t="e">
        <f ca="1">'Pre-filling'!AOK85</f>
        <v>#NAME?</v>
      </c>
      <c r="E33" s="188" t="e">
        <f ca="1">'Pre-filling'!AOL85</f>
        <v>#NAME?</v>
      </c>
      <c r="F33" s="188" t="e">
        <f ca="1">'Pre-filling'!AOM85</f>
        <v>#NAME?</v>
      </c>
      <c r="G33" s="189" t="e">
        <f ca="1">'Pre-filling'!AON85</f>
        <v>#NAME?</v>
      </c>
    </row>
    <row r="34" spans="1:9" s="113" customFormat="1" ht="13.5" customHeight="1">
      <c r="A34" s="1138"/>
      <c r="B34" s="116">
        <v>2005</v>
      </c>
      <c r="C34" s="188" t="e">
        <f ca="1">'Pre-filling'!AOJ86</f>
        <v>#NAME?</v>
      </c>
      <c r="D34" s="188" t="e">
        <f ca="1">'Pre-filling'!AOK86</f>
        <v>#NAME?</v>
      </c>
      <c r="E34" s="188" t="e">
        <f ca="1">'Pre-filling'!AOL86</f>
        <v>#NAME?</v>
      </c>
      <c r="F34" s="188" t="e">
        <f ca="1">'Pre-filling'!AOM86</f>
        <v>#NAME?</v>
      </c>
      <c r="G34" s="189" t="e">
        <f ca="1">'Pre-filling'!AON86</f>
        <v>#NAME?</v>
      </c>
    </row>
    <row r="35" spans="1:9" s="113" customFormat="1" ht="13.5" customHeight="1">
      <c r="A35" s="1138"/>
      <c r="B35" s="116">
        <v>2000</v>
      </c>
      <c r="C35" s="188" t="e">
        <f ca="1">'Pre-filling'!AOJ87</f>
        <v>#NAME?</v>
      </c>
      <c r="D35" s="188" t="e">
        <f ca="1">'Pre-filling'!AOK87</f>
        <v>#NAME?</v>
      </c>
      <c r="E35" s="188" t="e">
        <f ca="1">'Pre-filling'!AOL87</f>
        <v>#NAME?</v>
      </c>
      <c r="F35" s="188" t="e">
        <f ca="1">'Pre-filling'!AOM87</f>
        <v>#NAME?</v>
      </c>
      <c r="G35" s="189" t="e">
        <f ca="1">'Pre-filling'!AON87</f>
        <v>#NAME?</v>
      </c>
    </row>
    <row r="36" spans="1:9" s="113" customFormat="1" ht="13.5" customHeight="1">
      <c r="A36" s="1138"/>
      <c r="B36" s="116">
        <v>1990</v>
      </c>
      <c r="C36" s="188" t="e">
        <f ca="1">'Pre-filling'!AOJ88</f>
        <v>#NAME?</v>
      </c>
      <c r="D36" s="188" t="e">
        <f ca="1">'Pre-filling'!AOK88</f>
        <v>#NAME?</v>
      </c>
      <c r="E36" s="188" t="e">
        <f ca="1">'Pre-filling'!AOL88</f>
        <v>#NAME?</v>
      </c>
      <c r="F36" s="188" t="e">
        <f ca="1">'Pre-filling'!AOM88</f>
        <v>#NAME?</v>
      </c>
      <c r="G36" s="189" t="e">
        <f ca="1">'Pre-filling'!AON88</f>
        <v>#NAME?</v>
      </c>
    </row>
    <row r="37" spans="1:9" s="113" customFormat="1" ht="13.5" customHeight="1">
      <c r="A37" s="1138" t="s">
        <v>955</v>
      </c>
      <c r="B37" s="116">
        <v>2015</v>
      </c>
      <c r="C37" s="188"/>
      <c r="D37" s="188"/>
      <c r="E37" s="188"/>
      <c r="F37" s="188"/>
      <c r="G37" s="189"/>
    </row>
    <row r="38" spans="1:9" s="113" customFormat="1" ht="13.5" customHeight="1">
      <c r="A38" s="1138"/>
      <c r="B38" s="116">
        <v>2010</v>
      </c>
      <c r="C38" s="188" t="e">
        <f ca="1">'Pre-filling'!AOJ90</f>
        <v>#NAME?</v>
      </c>
      <c r="D38" s="188" t="e">
        <f ca="1">'Pre-filling'!AOK90</f>
        <v>#NAME?</v>
      </c>
      <c r="E38" s="188" t="e">
        <f ca="1">'Pre-filling'!AOL90</f>
        <v>#NAME?</v>
      </c>
      <c r="F38" s="188" t="e">
        <f ca="1">'Pre-filling'!AOM90</f>
        <v>#NAME?</v>
      </c>
      <c r="G38" s="189" t="e">
        <f ca="1">'Pre-filling'!AON90</f>
        <v>#NAME?</v>
      </c>
    </row>
    <row r="39" spans="1:9" s="113" customFormat="1" ht="13.5" customHeight="1">
      <c r="A39" s="1138"/>
      <c r="B39" s="116">
        <v>2005</v>
      </c>
      <c r="C39" s="188" t="e">
        <f ca="1">'Pre-filling'!AOJ91</f>
        <v>#NAME?</v>
      </c>
      <c r="D39" s="188" t="e">
        <f ca="1">'Pre-filling'!AOK91</f>
        <v>#NAME?</v>
      </c>
      <c r="E39" s="188" t="e">
        <f ca="1">'Pre-filling'!AOL91</f>
        <v>#NAME?</v>
      </c>
      <c r="F39" s="188" t="e">
        <f ca="1">'Pre-filling'!AOM91</f>
        <v>#NAME?</v>
      </c>
      <c r="G39" s="189" t="e">
        <f ca="1">'Pre-filling'!AON91</f>
        <v>#NAME?</v>
      </c>
    </row>
    <row r="40" spans="1:9" s="113" customFormat="1" ht="13.5" customHeight="1">
      <c r="A40" s="1138"/>
      <c r="B40" s="116">
        <v>2000</v>
      </c>
      <c r="C40" s="188" t="e">
        <f ca="1">'Pre-filling'!AOJ92</f>
        <v>#NAME?</v>
      </c>
      <c r="D40" s="188" t="e">
        <f ca="1">'Pre-filling'!AOK92</f>
        <v>#NAME?</v>
      </c>
      <c r="E40" s="188" t="e">
        <f ca="1">'Pre-filling'!AOL92</f>
        <v>#NAME?</v>
      </c>
      <c r="F40" s="188" t="e">
        <f ca="1">'Pre-filling'!AOM92</f>
        <v>#NAME?</v>
      </c>
      <c r="G40" s="189" t="e">
        <f ca="1">'Pre-filling'!AON92</f>
        <v>#NAME?</v>
      </c>
    </row>
    <row r="41" spans="1:9" s="113" customFormat="1" ht="13.5" customHeight="1">
      <c r="A41" s="1138"/>
      <c r="B41" s="116">
        <v>1990</v>
      </c>
      <c r="C41" s="188" t="e">
        <f ca="1">'Pre-filling'!AOJ93</f>
        <v>#NAME?</v>
      </c>
      <c r="D41" s="188" t="e">
        <f ca="1">'Pre-filling'!AOK93</f>
        <v>#NAME?</v>
      </c>
      <c r="E41" s="188" t="e">
        <f ca="1">'Pre-filling'!AOL93</f>
        <v>#NAME?</v>
      </c>
      <c r="F41" s="188" t="e">
        <f ca="1">'Pre-filling'!AOM93</f>
        <v>#NAME?</v>
      </c>
      <c r="G41" s="189" t="e">
        <f ca="1">'Pre-filling'!AON93</f>
        <v>#NAME?</v>
      </c>
    </row>
    <row r="42" spans="1:9" s="113" customFormat="1" ht="13.5" customHeight="1">
      <c r="A42" s="1138" t="s">
        <v>956</v>
      </c>
      <c r="B42" s="116">
        <v>2015</v>
      </c>
      <c r="C42" s="188"/>
      <c r="D42" s="188"/>
      <c r="E42" s="188"/>
      <c r="F42" s="188"/>
      <c r="G42" s="189"/>
    </row>
    <row r="43" spans="1:9" s="113" customFormat="1" ht="13.5" customHeight="1">
      <c r="A43" s="1138"/>
      <c r="B43" s="116">
        <v>2010</v>
      </c>
      <c r="C43" s="188" t="e">
        <f ca="1">'Pre-filling'!AOJ95</f>
        <v>#NAME?</v>
      </c>
      <c r="D43" s="188" t="e">
        <f ca="1">'Pre-filling'!AOK95</f>
        <v>#NAME?</v>
      </c>
      <c r="E43" s="188" t="e">
        <f ca="1">'Pre-filling'!AOL95</f>
        <v>#NAME?</v>
      </c>
      <c r="F43" s="188" t="e">
        <f ca="1">'Pre-filling'!AOM95</f>
        <v>#NAME?</v>
      </c>
      <c r="G43" s="189" t="e">
        <f ca="1">'Pre-filling'!AON95</f>
        <v>#NAME?</v>
      </c>
    </row>
    <row r="44" spans="1:9" s="113" customFormat="1" ht="13.5" customHeight="1">
      <c r="A44" s="1138"/>
      <c r="B44" s="116">
        <v>2005</v>
      </c>
      <c r="C44" s="188" t="e">
        <f ca="1">'Pre-filling'!AOJ96</f>
        <v>#NAME?</v>
      </c>
      <c r="D44" s="188" t="e">
        <f ca="1">'Pre-filling'!AOK96</f>
        <v>#NAME?</v>
      </c>
      <c r="E44" s="188" t="e">
        <f ca="1">'Pre-filling'!AOL96</f>
        <v>#NAME?</v>
      </c>
      <c r="F44" s="188" t="e">
        <f ca="1">'Pre-filling'!AOM96</f>
        <v>#NAME?</v>
      </c>
      <c r="G44" s="189" t="e">
        <f ca="1">'Pre-filling'!AON96</f>
        <v>#NAME?</v>
      </c>
    </row>
    <row r="45" spans="1:9" s="113" customFormat="1" ht="13.5" customHeight="1">
      <c r="A45" s="1138"/>
      <c r="B45" s="116">
        <v>2000</v>
      </c>
      <c r="C45" s="188" t="e">
        <f ca="1">'Pre-filling'!AOJ97</f>
        <v>#NAME?</v>
      </c>
      <c r="D45" s="188" t="e">
        <f ca="1">'Pre-filling'!AOK97</f>
        <v>#NAME?</v>
      </c>
      <c r="E45" s="188" t="e">
        <f ca="1">'Pre-filling'!AOL97</f>
        <v>#NAME?</v>
      </c>
      <c r="F45" s="188" t="e">
        <f ca="1">'Pre-filling'!AOM97</f>
        <v>#NAME?</v>
      </c>
      <c r="G45" s="189" t="e">
        <f ca="1">'Pre-filling'!AON97</f>
        <v>#NAME?</v>
      </c>
    </row>
    <row r="46" spans="1:9" s="113" customFormat="1" ht="13.5" customHeight="1" thickBot="1">
      <c r="A46" s="1140"/>
      <c r="B46" s="257">
        <v>1990</v>
      </c>
      <c r="C46" s="190" t="e">
        <f ca="1">'Pre-filling'!AOJ98</f>
        <v>#NAME?</v>
      </c>
      <c r="D46" s="190" t="e">
        <f ca="1">'Pre-filling'!AOK98</f>
        <v>#NAME?</v>
      </c>
      <c r="E46" s="190" t="e">
        <f ca="1">'Pre-filling'!AOL98</f>
        <v>#NAME?</v>
      </c>
      <c r="F46" s="190" t="e">
        <f ca="1">'Pre-filling'!AOM98</f>
        <v>#NAME?</v>
      </c>
      <c r="G46" s="191" t="e">
        <f ca="1">'Pre-filling'!AON98</f>
        <v>#NAME?</v>
      </c>
    </row>
    <row r="47" spans="1:9" s="113" customFormat="1" ht="13.5" customHeight="1">
      <c r="A47" s="369"/>
      <c r="B47" s="10"/>
      <c r="C47" s="10"/>
      <c r="D47" s="10"/>
      <c r="E47" s="379"/>
      <c r="F47" s="379"/>
      <c r="G47" s="379"/>
      <c r="H47" s="379"/>
      <c r="I47" s="379"/>
    </row>
    <row r="48" spans="1:9" s="113" customFormat="1" ht="13.5" customHeight="1" thickBot="1">
      <c r="A48" s="113" t="s">
        <v>1032</v>
      </c>
    </row>
    <row r="49" spans="1:7" s="113" customFormat="1" ht="27" customHeight="1" thickBot="1">
      <c r="A49" s="1465" t="s">
        <v>1834</v>
      </c>
      <c r="B49" s="1466"/>
      <c r="C49" s="1466"/>
      <c r="D49" s="1466"/>
      <c r="E49" s="1466"/>
      <c r="F49" s="1466"/>
      <c r="G49" s="1467"/>
    </row>
    <row r="50" spans="1:7" s="113" customFormat="1" ht="27" customHeight="1">
      <c r="A50" s="1105" t="s">
        <v>669</v>
      </c>
      <c r="B50" s="1106"/>
      <c r="C50" s="1106"/>
      <c r="D50" s="1057"/>
      <c r="E50" s="1057"/>
      <c r="F50" s="1057"/>
      <c r="G50" s="1058"/>
    </row>
    <row r="51" spans="1:7" s="113" customFormat="1" ht="27" customHeight="1" thickBot="1">
      <c r="A51" s="1140" t="s">
        <v>670</v>
      </c>
      <c r="B51" s="1141"/>
      <c r="C51" s="1141"/>
      <c r="D51" s="1049"/>
      <c r="E51" s="1049"/>
      <c r="F51" s="1049"/>
      <c r="G51" s="1050"/>
    </row>
    <row r="52" spans="1:7" s="113" customFormat="1" ht="13.5" customHeight="1" thickBot="1"/>
    <row r="53" spans="1:7" s="113" customFormat="1" ht="27" customHeight="1" thickBot="1">
      <c r="A53" s="1107" t="s">
        <v>1025</v>
      </c>
      <c r="B53" s="1038"/>
      <c r="C53" s="1159" t="s">
        <v>1033</v>
      </c>
      <c r="D53" s="1167"/>
      <c r="E53" s="1196"/>
      <c r="F53" s="1159" t="s">
        <v>1034</v>
      </c>
      <c r="G53" s="1160"/>
    </row>
    <row r="54" spans="1:7" s="113" customFormat="1" ht="13.5" customHeight="1">
      <c r="A54" s="1105" t="s">
        <v>1055</v>
      </c>
      <c r="B54" s="1106"/>
      <c r="C54" s="1284"/>
      <c r="D54" s="1285"/>
      <c r="E54" s="1322"/>
      <c r="F54" s="1284"/>
      <c r="G54" s="1286"/>
    </row>
    <row r="55" spans="1:7" s="113" customFormat="1" ht="13.5" customHeight="1">
      <c r="A55" s="1138" t="s">
        <v>957</v>
      </c>
      <c r="B55" s="1139"/>
      <c r="C55" s="1287"/>
      <c r="D55" s="1288"/>
      <c r="E55" s="1062"/>
      <c r="F55" s="1287"/>
      <c r="G55" s="1289"/>
    </row>
    <row r="56" spans="1:7" s="113" customFormat="1" ht="13.5" customHeight="1">
      <c r="A56" s="1138" t="s">
        <v>958</v>
      </c>
      <c r="B56" s="1139"/>
      <c r="C56" s="1287"/>
      <c r="D56" s="1288"/>
      <c r="E56" s="1062"/>
      <c r="F56" s="1287"/>
      <c r="G56" s="1289"/>
    </row>
    <row r="57" spans="1:7" s="113" customFormat="1" ht="13.5" customHeight="1">
      <c r="A57" s="1138" t="s">
        <v>959</v>
      </c>
      <c r="B57" s="1139"/>
      <c r="C57" s="1287"/>
      <c r="D57" s="1288"/>
      <c r="E57" s="1062"/>
      <c r="F57" s="1287"/>
      <c r="G57" s="1289"/>
    </row>
    <row r="58" spans="1:7" s="113" customFormat="1" ht="13.5" customHeight="1">
      <c r="A58" s="1138" t="s">
        <v>960</v>
      </c>
      <c r="B58" s="1139"/>
      <c r="C58" s="1287"/>
      <c r="D58" s="1288"/>
      <c r="E58" s="1062"/>
      <c r="F58" s="1287"/>
      <c r="G58" s="1289"/>
    </row>
    <row r="59" spans="1:7" s="113" customFormat="1" ht="13.5" customHeight="1">
      <c r="A59" s="1138" t="s">
        <v>961</v>
      </c>
      <c r="B59" s="1139"/>
      <c r="C59" s="1287"/>
      <c r="D59" s="1288"/>
      <c r="E59" s="1062"/>
      <c r="F59" s="1287"/>
      <c r="G59" s="1289"/>
    </row>
    <row r="60" spans="1:7" s="113" customFormat="1" ht="13.5" customHeight="1">
      <c r="A60" s="1138" t="s">
        <v>962</v>
      </c>
      <c r="B60" s="1139"/>
      <c r="C60" s="1287"/>
      <c r="D60" s="1288"/>
      <c r="E60" s="1062"/>
      <c r="F60" s="1287"/>
      <c r="G60" s="1289"/>
    </row>
    <row r="61" spans="1:7" s="113" customFormat="1" ht="13.5" customHeight="1" thickBot="1">
      <c r="A61" s="1443" t="s">
        <v>963</v>
      </c>
      <c r="B61" s="1444"/>
      <c r="C61" s="1320"/>
      <c r="D61" s="1379"/>
      <c r="E61" s="1321"/>
      <c r="F61" s="1320"/>
      <c r="G61" s="1497"/>
    </row>
    <row r="62" spans="1:7" s="113" customFormat="1" ht="13.5" customHeight="1"/>
    <row r="63" spans="1:7" s="113" customFormat="1" ht="13.5" customHeight="1" thickBot="1">
      <c r="A63" s="113" t="s">
        <v>964</v>
      </c>
    </row>
    <row r="64" spans="1:7" s="113" customFormat="1" ht="13.5" customHeight="1">
      <c r="A64" s="1380" t="s">
        <v>73</v>
      </c>
      <c r="B64" s="1327"/>
      <c r="C64" s="1327"/>
      <c r="D64" s="1327"/>
      <c r="E64" s="1327"/>
      <c r="F64" s="1327"/>
      <c r="G64" s="1328"/>
    </row>
    <row r="65" spans="1:7" s="113" customFormat="1" ht="54" customHeight="1">
      <c r="A65" s="1029" t="s">
        <v>2060</v>
      </c>
      <c r="B65" s="1030"/>
      <c r="C65" s="1030"/>
      <c r="D65" s="1030"/>
      <c r="E65" s="1030"/>
      <c r="F65" s="1030"/>
      <c r="G65" s="1031"/>
    </row>
    <row r="66" spans="1:7" s="113" customFormat="1" ht="27" customHeight="1">
      <c r="A66" s="1032" t="s">
        <v>74</v>
      </c>
      <c r="B66" s="1033"/>
      <c r="C66" s="1033"/>
      <c r="D66" s="1033"/>
      <c r="E66" s="1033"/>
      <c r="F66" s="1033"/>
      <c r="G66" s="1034"/>
    </row>
    <row r="67" spans="1:7" s="113" customFormat="1" ht="13.5" customHeight="1">
      <c r="A67" s="1032" t="s">
        <v>672</v>
      </c>
      <c r="B67" s="1033"/>
      <c r="C67" s="1033"/>
      <c r="D67" s="1033"/>
      <c r="E67" s="1033"/>
      <c r="F67" s="1033"/>
      <c r="G67" s="1034"/>
    </row>
    <row r="68" spans="1:7" s="113" customFormat="1" ht="13.5" customHeight="1" thickBot="1">
      <c r="A68" s="1035" t="s">
        <v>671</v>
      </c>
      <c r="B68" s="1036"/>
      <c r="C68" s="1036"/>
      <c r="D68" s="1036"/>
      <c r="E68" s="1036"/>
      <c r="F68" s="1036"/>
      <c r="G68" s="1037"/>
    </row>
    <row r="69" spans="1:7" s="113" customFormat="1" ht="13.5" customHeight="1"/>
    <row r="70" spans="1:7" s="113" customFormat="1" ht="13.5" customHeight="1" thickBot="1">
      <c r="A70" s="113" t="s">
        <v>1037</v>
      </c>
    </row>
    <row r="71" spans="1:7" s="113" customFormat="1" ht="27" customHeight="1" thickBot="1">
      <c r="A71" s="242" t="s">
        <v>1038</v>
      </c>
      <c r="B71" s="235" t="s">
        <v>830</v>
      </c>
      <c r="C71" s="235" t="s">
        <v>1025</v>
      </c>
      <c r="D71" s="235" t="s">
        <v>1039</v>
      </c>
      <c r="E71" s="235" t="s">
        <v>1040</v>
      </c>
      <c r="F71" s="1159" t="s">
        <v>1041</v>
      </c>
      <c r="G71" s="1160"/>
    </row>
    <row r="72" spans="1:7" s="113" customFormat="1">
      <c r="A72" s="348"/>
      <c r="B72" s="349"/>
      <c r="C72" s="350"/>
      <c r="D72" s="350"/>
      <c r="E72" s="351"/>
      <c r="F72" s="1225"/>
      <c r="G72" s="1227"/>
    </row>
    <row r="73" spans="1:7" s="113" customFormat="1">
      <c r="A73" s="352"/>
      <c r="B73" s="353"/>
      <c r="C73" s="350"/>
      <c r="D73" s="354"/>
      <c r="E73" s="351"/>
      <c r="F73" s="1228"/>
      <c r="G73" s="1230"/>
    </row>
    <row r="74" spans="1:7" s="113" customFormat="1">
      <c r="A74" s="352"/>
      <c r="B74" s="353"/>
      <c r="C74" s="350"/>
      <c r="D74" s="354"/>
      <c r="E74" s="351"/>
      <c r="F74" s="1228"/>
      <c r="G74" s="1230"/>
    </row>
    <row r="75" spans="1:7" s="113" customFormat="1">
      <c r="A75" s="352"/>
      <c r="B75" s="353"/>
      <c r="C75" s="350"/>
      <c r="D75" s="354"/>
      <c r="E75" s="351"/>
      <c r="F75" s="1228"/>
      <c r="G75" s="1230"/>
    </row>
    <row r="76" spans="1:7" s="113" customFormat="1">
      <c r="A76" s="352"/>
      <c r="B76" s="353"/>
      <c r="C76" s="350"/>
      <c r="D76" s="354"/>
      <c r="E76" s="351"/>
      <c r="F76" s="1228"/>
      <c r="G76" s="1230"/>
    </row>
    <row r="77" spans="1:7" s="113" customFormat="1">
      <c r="A77" s="352"/>
      <c r="B77" s="353"/>
      <c r="C77" s="350"/>
      <c r="D77" s="354"/>
      <c r="E77" s="351"/>
      <c r="F77" s="1228"/>
      <c r="G77" s="1230"/>
    </row>
    <row r="78" spans="1:7" s="113" customFormat="1">
      <c r="A78" s="352"/>
      <c r="B78" s="353"/>
      <c r="C78" s="354"/>
      <c r="D78" s="354"/>
      <c r="E78" s="351"/>
      <c r="F78" s="1228"/>
      <c r="G78" s="1230"/>
    </row>
    <row r="79" spans="1:7" s="113" customFormat="1">
      <c r="A79" s="352"/>
      <c r="B79" s="353"/>
      <c r="C79" s="354"/>
      <c r="D79" s="354"/>
      <c r="E79" s="355"/>
      <c r="F79" s="1228"/>
      <c r="G79" s="1230"/>
    </row>
    <row r="80" spans="1:7" s="113" customFormat="1">
      <c r="A80" s="352"/>
      <c r="B80" s="353"/>
      <c r="C80" s="354"/>
      <c r="D80" s="354"/>
      <c r="E80" s="355"/>
      <c r="F80" s="1228"/>
      <c r="G80" s="1230"/>
    </row>
    <row r="81" spans="1:7" s="113" customFormat="1" ht="13" thickBot="1">
      <c r="A81" s="356"/>
      <c r="B81" s="357"/>
      <c r="C81" s="358"/>
      <c r="D81" s="358"/>
      <c r="E81" s="359"/>
      <c r="F81" s="1222"/>
      <c r="G81" s="1224"/>
    </row>
  </sheetData>
  <sheetProtection sheet="1" objects="1" scenarios="1" formatRows="0"/>
  <customSheetViews>
    <customSheetView guid="{5FBC50CB-3E08-4B56-AFD1-12B9F91E8308}" showGridLines="0" hiddenRows="1">
      <selection activeCell="A5" sqref="A5:G5"/>
      <headerFooter alignWithMargins="0"/>
    </customSheetView>
    <customSheetView guid="{C754446C-5585-4458-A42A-F2417FB7555A}" hiddenRows="1">
      <headerFooter alignWithMargins="0"/>
    </customSheetView>
    <customSheetView guid="{90CDF4A5-69E1-409D-BE6A-F24A1874C0D7}" hiddenRows="1">
      <headerFooter alignWithMargins="0"/>
    </customSheetView>
    <customSheetView guid="{46A1E5AE-FDE6-413A-A40F-F7880A0D792D}" showGridLines="0" hiddenRows="1">
      <selection activeCell="A5" sqref="A5:G5"/>
      <headerFooter alignWithMargins="0"/>
    </customSheetView>
  </customSheetViews>
  <mergeCells count="62">
    <mergeCell ref="A12:A16"/>
    <mergeCell ref="F81:G81"/>
    <mergeCell ref="A4:G4"/>
    <mergeCell ref="A5:G5"/>
    <mergeCell ref="A32:A36"/>
    <mergeCell ref="A37:A41"/>
    <mergeCell ref="A42:A46"/>
    <mergeCell ref="F77:G77"/>
    <mergeCell ref="F78:G78"/>
    <mergeCell ref="F79:G79"/>
    <mergeCell ref="F80:G80"/>
    <mergeCell ref="A8:A10"/>
    <mergeCell ref="B8:B10"/>
    <mergeCell ref="C8:C9"/>
    <mergeCell ref="D8:G8"/>
    <mergeCell ref="C10:G10"/>
    <mergeCell ref="F76:G76"/>
    <mergeCell ref="A17:A21"/>
    <mergeCell ref="A57:B57"/>
    <mergeCell ref="A22:A26"/>
    <mergeCell ref="F53:G53"/>
    <mergeCell ref="F73:G73"/>
    <mergeCell ref="A55:B55"/>
    <mergeCell ref="A61:B61"/>
    <mergeCell ref="A59:B59"/>
    <mergeCell ref="C60:E60"/>
    <mergeCell ref="A27:A31"/>
    <mergeCell ref="A49:G49"/>
    <mergeCell ref="A53:B53"/>
    <mergeCell ref="A54:B54"/>
    <mergeCell ref="A60:B60"/>
    <mergeCell ref="F55:G55"/>
    <mergeCell ref="F56:G56"/>
    <mergeCell ref="C57:E57"/>
    <mergeCell ref="C58:E58"/>
    <mergeCell ref="D50:G50"/>
    <mergeCell ref="D51:G51"/>
    <mergeCell ref="C53:E53"/>
    <mergeCell ref="A50:C50"/>
    <mergeCell ref="A51:C51"/>
    <mergeCell ref="F75:G75"/>
    <mergeCell ref="A58:B58"/>
    <mergeCell ref="F71:G71"/>
    <mergeCell ref="A56:B56"/>
    <mergeCell ref="F54:G54"/>
    <mergeCell ref="C55:E55"/>
    <mergeCell ref="C56:E56"/>
    <mergeCell ref="F74:G74"/>
    <mergeCell ref="C59:E59"/>
    <mergeCell ref="F72:G72"/>
    <mergeCell ref="C54:E54"/>
    <mergeCell ref="C61:E61"/>
    <mergeCell ref="F61:G61"/>
    <mergeCell ref="F57:G57"/>
    <mergeCell ref="F58:G58"/>
    <mergeCell ref="F59:G59"/>
    <mergeCell ref="F60:G60"/>
    <mergeCell ref="A65:G65"/>
    <mergeCell ref="A66:G66"/>
    <mergeCell ref="A67:G67"/>
    <mergeCell ref="A68:G68"/>
    <mergeCell ref="A64:G64"/>
  </mergeCells>
  <phoneticPr fontId="6" type="noConversion"/>
  <dataValidations count="2">
    <dataValidation type="list" allowBlank="1" showInputMessage="1" showErrorMessage="1" sqref="B72:B81">
      <formula1>QualityHML</formula1>
    </dataValidation>
    <dataValidation type="list" allowBlank="1" showInputMessage="1" showErrorMessage="1" sqref="E72:E81">
      <formula1>TypeOfInventory</formula1>
    </dataValidation>
  </dataValidations>
  <hyperlinks>
    <hyperlink ref="A1" location="Select_your_country" display="Select_your_country"/>
    <hyperlink ref="A5:G5" location="Indicator_4.8" display="Related SoEF definitions: Forest species, Vulnerable, Endangered, Critically endangered, Extinct in the wild."/>
    <hyperlink ref="D8:G8" location="Forest_species" display="Threatened forest species"/>
    <hyperlink ref="D9" location="Vulnerable" display="Vulnerable"/>
    <hyperlink ref="E9" location="Endangered" display="Endangered"/>
    <hyperlink ref="F9" location="Critically_endangered" display="Critically endangered"/>
    <hyperlink ref="G9" location="Extinct_in_the_wild" display="Extinct in the wild"/>
  </hyperlinks>
  <pageMargins left="0.75" right="0.75" top="1" bottom="1" header="0.5" footer="0.5"/>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DA35FC48-126D-46A6-BD49-F12B19C74FAE}">
            <xm:f>C13&lt;&gt;'Pre-filling'!AOJ65</xm:f>
            <x14:dxf>
              <font>
                <b val="0"/>
                <i/>
              </font>
            </x14:dxf>
          </x14:cfRule>
          <xm:sqref>C13:G16 C43:G46 C38:G41 C33:G36 C28:G31 C23:G26 C18:G21</xm:sqref>
        </x14:conditionalFormatting>
      </x14:conditionalFormattings>
    </ex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enableFormatConditionsCalculation="0"/>
  <dimension ref="A1:G64"/>
  <sheetViews>
    <sheetView showGridLines="0" workbookViewId="0"/>
  </sheetViews>
  <sheetFormatPr baseColWidth="10" defaultColWidth="8.83203125" defaultRowHeight="12" x14ac:dyDescent="0"/>
  <cols>
    <col min="1" max="1" width="25.1640625" style="292" customWidth="1"/>
    <col min="2" max="2" width="15.5" style="292" customWidth="1"/>
    <col min="3" max="7" width="13.5" style="292" customWidth="1"/>
    <col min="8" max="16384" width="8.83203125" style="292"/>
  </cols>
  <sheetData>
    <row r="1" spans="1:7" ht="13.5" customHeight="1">
      <c r="A1" s="311" t="str">
        <f xml:space="preserve"> IF(ISBLANK(General!$B$13), "", General!$B$13)</f>
        <v>Select your country…</v>
      </c>
    </row>
    <row r="2" spans="1:7" ht="13.5" customHeight="1">
      <c r="A2" s="454" t="s">
        <v>965</v>
      </c>
    </row>
    <row r="3" spans="1:7" ht="13.5" customHeight="1" thickBot="1"/>
    <row r="4" spans="1:7" ht="27" customHeight="1">
      <c r="A4" s="1510" t="s">
        <v>75</v>
      </c>
      <c r="B4" s="1511"/>
      <c r="C4" s="1511"/>
      <c r="D4" s="1511"/>
      <c r="E4" s="1511"/>
      <c r="F4" s="1511"/>
      <c r="G4" s="1512"/>
    </row>
    <row r="5" spans="1:7" ht="13.5" customHeight="1" thickBot="1">
      <c r="A5" s="1513" t="s">
        <v>1480</v>
      </c>
      <c r="B5" s="1514"/>
      <c r="C5" s="1514"/>
      <c r="D5" s="1514"/>
      <c r="E5" s="1514"/>
      <c r="F5" s="1514"/>
      <c r="G5" s="1515"/>
    </row>
    <row r="6" spans="1:7" ht="13.5" customHeight="1"/>
    <row r="7" spans="1:7" s="6" customFormat="1" ht="13.5" customHeight="1" thickBot="1">
      <c r="A7" s="6" t="s">
        <v>966</v>
      </c>
    </row>
    <row r="8" spans="1:7" s="6" customFormat="1" ht="13.5" customHeight="1">
      <c r="A8" s="1521" t="s">
        <v>1025</v>
      </c>
      <c r="B8" s="1516" t="s">
        <v>1026</v>
      </c>
      <c r="C8" s="1130" t="s">
        <v>968</v>
      </c>
      <c r="D8" s="1130" t="s">
        <v>1235</v>
      </c>
      <c r="E8" s="1130" t="s">
        <v>1236</v>
      </c>
      <c r="F8" s="1131" t="s">
        <v>1237</v>
      </c>
    </row>
    <row r="9" spans="1:7" s="6" customFormat="1" ht="13.5" customHeight="1">
      <c r="A9" s="1522"/>
      <c r="B9" s="1517"/>
      <c r="C9" s="1314"/>
      <c r="D9" s="1314"/>
      <c r="E9" s="1314"/>
      <c r="F9" s="1247"/>
    </row>
    <row r="10" spans="1:7" s="6" customFormat="1" ht="13.5" customHeight="1" thickBot="1">
      <c r="A10" s="1523"/>
      <c r="B10" s="1518"/>
      <c r="C10" s="1519" t="s">
        <v>1269</v>
      </c>
      <c r="D10" s="1518"/>
      <c r="E10" s="1518"/>
      <c r="F10" s="1520"/>
    </row>
    <row r="11" spans="1:7" s="6" customFormat="1" ht="13.5" hidden="1" customHeight="1">
      <c r="A11" s="8"/>
      <c r="B11" s="5"/>
      <c r="C11" s="5" t="s">
        <v>1434</v>
      </c>
      <c r="D11" s="5" t="s">
        <v>1434</v>
      </c>
      <c r="E11" s="5" t="s">
        <v>1434</v>
      </c>
      <c r="F11" s="7" t="s">
        <v>1434</v>
      </c>
    </row>
    <row r="12" spans="1:7" s="6" customFormat="1" ht="13.5" customHeight="1">
      <c r="A12" s="1178" t="s">
        <v>967</v>
      </c>
      <c r="B12" s="455">
        <v>2020</v>
      </c>
      <c r="C12" s="192"/>
      <c r="D12" s="192"/>
      <c r="E12" s="192"/>
      <c r="F12" s="193"/>
    </row>
    <row r="13" spans="1:7" s="6" customFormat="1" ht="13.5" customHeight="1">
      <c r="A13" s="1178"/>
      <c r="B13" s="455">
        <v>2015</v>
      </c>
      <c r="C13" s="192" t="e">
        <f ca="1">'Pre-filling'!ATT65</f>
        <v>#NAME?</v>
      </c>
      <c r="D13" s="192" t="e">
        <f ca="1">'Pre-filling'!ATU65</f>
        <v>#NAME?</v>
      </c>
      <c r="E13" s="192" t="e">
        <f ca="1">'Pre-filling'!ATV65</f>
        <v>#NAME?</v>
      </c>
      <c r="F13" s="193" t="e">
        <f ca="1">'Pre-filling'!ATW65</f>
        <v>#NAME?</v>
      </c>
    </row>
    <row r="14" spans="1:7" s="6" customFormat="1" ht="13.5" customHeight="1">
      <c r="A14" s="1178"/>
      <c r="B14" s="455">
        <v>2010</v>
      </c>
      <c r="C14" s="192" t="e">
        <f ca="1">'Pre-filling'!ATT66</f>
        <v>#NAME?</v>
      </c>
      <c r="D14" s="192" t="e">
        <f ca="1">'Pre-filling'!ATU66</f>
        <v>#NAME?</v>
      </c>
      <c r="E14" s="192" t="e">
        <f ca="1">'Pre-filling'!ATV66</f>
        <v>#NAME?</v>
      </c>
      <c r="F14" s="193" t="e">
        <f ca="1">'Pre-filling'!ATW66</f>
        <v>#NAME?</v>
      </c>
    </row>
    <row r="15" spans="1:7" s="6" customFormat="1" ht="13.5" customHeight="1">
      <c r="A15" s="1180"/>
      <c r="B15" s="456">
        <v>2005</v>
      </c>
      <c r="C15" s="194" t="e">
        <f ca="1">'Pre-filling'!ATT67</f>
        <v>#NAME?</v>
      </c>
      <c r="D15" s="194" t="e">
        <f ca="1">'Pre-filling'!ATU67</f>
        <v>#NAME?</v>
      </c>
      <c r="E15" s="194" t="e">
        <f ca="1">'Pre-filling'!ATV67</f>
        <v>#NAME?</v>
      </c>
      <c r="F15" s="195" t="e">
        <f ca="1">'Pre-filling'!ATW67</f>
        <v>#NAME?</v>
      </c>
    </row>
    <row r="16" spans="1:7" s="6" customFormat="1" ht="13.5" customHeight="1">
      <c r="A16" s="1180"/>
      <c r="B16" s="456">
        <v>2000</v>
      </c>
      <c r="C16" s="194" t="e">
        <f ca="1">'Pre-filling'!ATT68</f>
        <v>#NAME?</v>
      </c>
      <c r="D16" s="194" t="e">
        <f ca="1">'Pre-filling'!ATU68</f>
        <v>#NAME?</v>
      </c>
      <c r="E16" s="194" t="e">
        <f ca="1">'Pre-filling'!ATV68</f>
        <v>#NAME?</v>
      </c>
      <c r="F16" s="457" t="e">
        <f ca="1">'Pre-filling'!ATW68</f>
        <v>#NAME?</v>
      </c>
    </row>
    <row r="17" spans="1:7" s="6" customFormat="1" ht="13.5" customHeight="1">
      <c r="A17" s="1180"/>
      <c r="B17" s="456">
        <v>1990</v>
      </c>
      <c r="C17" s="194" t="e">
        <f ca="1">'Pre-filling'!ATT69</f>
        <v>#NAME?</v>
      </c>
      <c r="D17" s="194" t="e">
        <f ca="1">'Pre-filling'!ATU69</f>
        <v>#NAME?</v>
      </c>
      <c r="E17" s="194" t="e">
        <f ca="1">'Pre-filling'!ATV69</f>
        <v>#NAME?</v>
      </c>
      <c r="F17" s="195" t="e">
        <f ca="1">'Pre-filling'!ATW69</f>
        <v>#NAME?</v>
      </c>
    </row>
    <row r="18" spans="1:7" s="6" customFormat="1" ht="13.5" customHeight="1">
      <c r="A18" s="1180" t="s">
        <v>1030</v>
      </c>
      <c r="B18" s="456">
        <v>2020</v>
      </c>
      <c r="C18" s="188"/>
      <c r="D18" s="188"/>
      <c r="E18" s="188"/>
      <c r="F18" s="189"/>
    </row>
    <row r="19" spans="1:7" s="6" customFormat="1" ht="13.5" customHeight="1">
      <c r="A19" s="1180"/>
      <c r="B19" s="456">
        <v>2015</v>
      </c>
      <c r="C19" s="188" t="e">
        <f ca="1">'Pre-filling'!ATT71</f>
        <v>#NAME?</v>
      </c>
      <c r="D19" s="188" t="e">
        <f ca="1">'Pre-filling'!ATU71</f>
        <v>#NAME?</v>
      </c>
      <c r="E19" s="188" t="e">
        <f ca="1">'Pre-filling'!ATV71</f>
        <v>#NAME?</v>
      </c>
      <c r="F19" s="189" t="e">
        <f ca="1">'Pre-filling'!ATW71</f>
        <v>#NAME?</v>
      </c>
    </row>
    <row r="20" spans="1:7" s="6" customFormat="1" ht="13.5" customHeight="1">
      <c r="A20" s="1180"/>
      <c r="B20" s="456">
        <v>2010</v>
      </c>
      <c r="C20" s="188" t="e">
        <f ca="1">'Pre-filling'!ATT72</f>
        <v>#NAME?</v>
      </c>
      <c r="D20" s="188" t="e">
        <f ca="1">'Pre-filling'!ATU72</f>
        <v>#NAME?</v>
      </c>
      <c r="E20" s="188" t="e">
        <f ca="1">'Pre-filling'!ATV72</f>
        <v>#NAME?</v>
      </c>
      <c r="F20" s="189" t="e">
        <f ca="1">'Pre-filling'!ATW72</f>
        <v>#NAME?</v>
      </c>
    </row>
    <row r="21" spans="1:7" s="6" customFormat="1" ht="13.5" customHeight="1">
      <c r="A21" s="1180"/>
      <c r="B21" s="456">
        <v>2005</v>
      </c>
      <c r="C21" s="188" t="e">
        <f ca="1">'Pre-filling'!ATT73</f>
        <v>#NAME?</v>
      </c>
      <c r="D21" s="188" t="e">
        <f ca="1">'Pre-filling'!ATU73</f>
        <v>#NAME?</v>
      </c>
      <c r="E21" s="188" t="e">
        <f ca="1">'Pre-filling'!ATV73</f>
        <v>#NAME?</v>
      </c>
      <c r="F21" s="189" t="e">
        <f ca="1">'Pre-filling'!ATW73</f>
        <v>#NAME?</v>
      </c>
    </row>
    <row r="22" spans="1:7" s="6" customFormat="1" ht="13.5" customHeight="1">
      <c r="A22" s="1180"/>
      <c r="B22" s="456">
        <v>2000</v>
      </c>
      <c r="C22" s="188" t="e">
        <f ca="1">'Pre-filling'!ATT74</f>
        <v>#NAME?</v>
      </c>
      <c r="D22" s="188" t="e">
        <f ca="1">'Pre-filling'!ATU74</f>
        <v>#NAME?</v>
      </c>
      <c r="E22" s="188" t="e">
        <f ca="1">'Pre-filling'!ATV74</f>
        <v>#NAME?</v>
      </c>
      <c r="F22" s="189" t="e">
        <f ca="1">'Pre-filling'!ATW74</f>
        <v>#NAME?</v>
      </c>
    </row>
    <row r="23" spans="1:7" s="6" customFormat="1" ht="13.5" customHeight="1">
      <c r="A23" s="1180"/>
      <c r="B23" s="456">
        <v>1990</v>
      </c>
      <c r="C23" s="188" t="e">
        <f ca="1">'Pre-filling'!ATT75</f>
        <v>#NAME?</v>
      </c>
      <c r="D23" s="188" t="e">
        <f ca="1">'Pre-filling'!ATU75</f>
        <v>#NAME?</v>
      </c>
      <c r="E23" s="188" t="e">
        <f ca="1">'Pre-filling'!ATV75</f>
        <v>#NAME?</v>
      </c>
      <c r="F23" s="189" t="e">
        <f ca="1">'Pre-filling'!ATW75</f>
        <v>#NAME?</v>
      </c>
    </row>
    <row r="24" spans="1:7" s="6" customFormat="1" ht="13.5" customHeight="1">
      <c r="A24" s="1180" t="s">
        <v>1031</v>
      </c>
      <c r="B24" s="456">
        <v>2020</v>
      </c>
      <c r="C24" s="188"/>
      <c r="D24" s="188"/>
      <c r="E24" s="188"/>
      <c r="F24" s="189"/>
    </row>
    <row r="25" spans="1:7" s="6" customFormat="1" ht="13.5" customHeight="1">
      <c r="A25" s="1180"/>
      <c r="B25" s="456">
        <v>2015</v>
      </c>
      <c r="C25" s="188" t="e">
        <f ca="1">'Pre-filling'!ATT77</f>
        <v>#NAME?</v>
      </c>
      <c r="D25" s="188" t="e">
        <f ca="1">'Pre-filling'!ATU77</f>
        <v>#NAME?</v>
      </c>
      <c r="E25" s="188" t="e">
        <f ca="1">'Pre-filling'!ATV77</f>
        <v>#NAME?</v>
      </c>
      <c r="F25" s="189" t="e">
        <f ca="1">'Pre-filling'!ATW77</f>
        <v>#NAME?</v>
      </c>
    </row>
    <row r="26" spans="1:7" s="6" customFormat="1" ht="13.5" customHeight="1">
      <c r="A26" s="1180"/>
      <c r="B26" s="456">
        <v>2010</v>
      </c>
      <c r="C26" s="188" t="e">
        <f ca="1">'Pre-filling'!ATT78</f>
        <v>#NAME?</v>
      </c>
      <c r="D26" s="188" t="e">
        <f ca="1">'Pre-filling'!ATU78</f>
        <v>#NAME?</v>
      </c>
      <c r="E26" s="188" t="e">
        <f ca="1">'Pre-filling'!ATV78</f>
        <v>#NAME?</v>
      </c>
      <c r="F26" s="189" t="e">
        <f ca="1">'Pre-filling'!ATW78</f>
        <v>#NAME?</v>
      </c>
    </row>
    <row r="27" spans="1:7" s="6" customFormat="1" ht="13.5" customHeight="1">
      <c r="A27" s="1180"/>
      <c r="B27" s="456">
        <v>2005</v>
      </c>
      <c r="C27" s="188" t="e">
        <f ca="1">'Pre-filling'!ATT79</f>
        <v>#NAME?</v>
      </c>
      <c r="D27" s="188" t="e">
        <f ca="1">'Pre-filling'!ATU79</f>
        <v>#NAME?</v>
      </c>
      <c r="E27" s="188" t="e">
        <f ca="1">'Pre-filling'!ATV79</f>
        <v>#NAME?</v>
      </c>
      <c r="F27" s="189" t="e">
        <f ca="1">'Pre-filling'!ATW79</f>
        <v>#NAME?</v>
      </c>
    </row>
    <row r="28" spans="1:7" s="6" customFormat="1" ht="13.5" customHeight="1">
      <c r="A28" s="1180"/>
      <c r="B28" s="456">
        <v>2000</v>
      </c>
      <c r="C28" s="188" t="e">
        <f ca="1">'Pre-filling'!ATT80</f>
        <v>#NAME?</v>
      </c>
      <c r="D28" s="188" t="e">
        <f ca="1">'Pre-filling'!ATU80</f>
        <v>#NAME?</v>
      </c>
      <c r="E28" s="188" t="e">
        <f ca="1">'Pre-filling'!ATV80</f>
        <v>#NAME?</v>
      </c>
      <c r="F28" s="189" t="e">
        <f ca="1">'Pre-filling'!ATW80</f>
        <v>#NAME?</v>
      </c>
    </row>
    <row r="29" spans="1:7" s="6" customFormat="1" ht="13.5" customHeight="1" thickBot="1">
      <c r="A29" s="1118"/>
      <c r="B29" s="458">
        <v>1990</v>
      </c>
      <c r="C29" s="190" t="e">
        <f ca="1">'Pre-filling'!ATT81</f>
        <v>#NAME?</v>
      </c>
      <c r="D29" s="190" t="e">
        <f ca="1">'Pre-filling'!ATU81</f>
        <v>#NAME?</v>
      </c>
      <c r="E29" s="190" t="e">
        <f ca="1">'Pre-filling'!ATV81</f>
        <v>#NAME?</v>
      </c>
      <c r="F29" s="191" t="e">
        <f ca="1">'Pre-filling'!ATW81</f>
        <v>#NAME?</v>
      </c>
    </row>
    <row r="30" spans="1:7" s="6" customFormat="1" ht="13.5" customHeight="1"/>
    <row r="31" spans="1:7" s="6" customFormat="1" ht="13.5" customHeight="1" thickBot="1">
      <c r="A31" s="6" t="s">
        <v>1032</v>
      </c>
    </row>
    <row r="32" spans="1:7" ht="27" customHeight="1" thickBot="1">
      <c r="A32" s="1074" t="s">
        <v>314</v>
      </c>
      <c r="B32" s="1075"/>
      <c r="C32" s="1075"/>
      <c r="D32" s="1075"/>
      <c r="E32" s="1075"/>
      <c r="F32" s="1075"/>
      <c r="G32" s="1076"/>
    </row>
    <row r="33" spans="1:7" ht="13.5" customHeight="1">
      <c r="A33" s="1524" t="s">
        <v>46</v>
      </c>
      <c r="B33" s="1527" t="s">
        <v>1490</v>
      </c>
      <c r="C33" s="1527"/>
      <c r="D33" s="1057"/>
      <c r="E33" s="1057"/>
      <c r="F33" s="1057"/>
      <c r="G33" s="1058"/>
    </row>
    <row r="34" spans="1:7" ht="13.5" customHeight="1">
      <c r="A34" s="1525"/>
      <c r="B34" s="1528" t="s">
        <v>1491</v>
      </c>
      <c r="C34" s="1528"/>
      <c r="D34" s="1044"/>
      <c r="E34" s="1044"/>
      <c r="F34" s="1044"/>
      <c r="G34" s="1045"/>
    </row>
    <row r="35" spans="1:7" ht="54.75" customHeight="1" thickBot="1">
      <c r="A35" s="1526"/>
      <c r="B35" s="1532" t="s">
        <v>1492</v>
      </c>
      <c r="C35" s="1532"/>
      <c r="D35" s="1049"/>
      <c r="E35" s="1049"/>
      <c r="F35" s="1049"/>
      <c r="G35" s="1050"/>
    </row>
    <row r="36" spans="1:7" s="270" customFormat="1" ht="13" thickBot="1">
      <c r="A36" s="447"/>
      <c r="B36" s="447"/>
      <c r="C36" s="447"/>
      <c r="D36" s="448"/>
      <c r="E36" s="448"/>
      <c r="F36" s="448"/>
    </row>
    <row r="37" spans="1:7" s="6" customFormat="1" ht="27" customHeight="1" thickBot="1">
      <c r="A37" s="92" t="s">
        <v>1025</v>
      </c>
      <c r="B37" s="1504" t="s">
        <v>1033</v>
      </c>
      <c r="C37" s="1504"/>
      <c r="D37" s="1504"/>
      <c r="E37" s="1504" t="s">
        <v>1034</v>
      </c>
      <c r="F37" s="1504"/>
      <c r="G37" s="1505"/>
    </row>
    <row r="38" spans="1:7" s="6" customFormat="1" ht="13.5" customHeight="1">
      <c r="A38" s="459" t="s">
        <v>1390</v>
      </c>
      <c r="B38" s="1234"/>
      <c r="C38" s="1234"/>
      <c r="D38" s="1234"/>
      <c r="E38" s="1234"/>
      <c r="F38" s="1234"/>
      <c r="G38" s="1235"/>
    </row>
    <row r="39" spans="1:7" s="6" customFormat="1" ht="13.5" customHeight="1">
      <c r="A39" s="1529" t="s">
        <v>801</v>
      </c>
      <c r="B39" s="1530"/>
      <c r="C39" s="1530"/>
      <c r="D39" s="1530"/>
      <c r="E39" s="1530"/>
      <c r="F39" s="1530"/>
      <c r="G39" s="1531"/>
    </row>
    <row r="40" spans="1:7" s="6" customFormat="1" ht="13.5" customHeight="1">
      <c r="A40" s="460" t="s">
        <v>1238</v>
      </c>
      <c r="B40" s="1063"/>
      <c r="C40" s="1063"/>
      <c r="D40" s="1063"/>
      <c r="E40" s="1063"/>
      <c r="F40" s="1063"/>
      <c r="G40" s="1197"/>
    </row>
    <row r="41" spans="1:7" s="6" customFormat="1" ht="13.5" customHeight="1">
      <c r="A41" s="460" t="s">
        <v>1239</v>
      </c>
      <c r="B41" s="1063"/>
      <c r="C41" s="1063"/>
      <c r="D41" s="1063"/>
      <c r="E41" s="1063"/>
      <c r="F41" s="1063"/>
      <c r="G41" s="1197"/>
    </row>
    <row r="42" spans="1:7" s="6" customFormat="1" ht="13.5" customHeight="1">
      <c r="A42" s="460" t="s">
        <v>1240</v>
      </c>
      <c r="B42" s="1063"/>
      <c r="C42" s="1063"/>
      <c r="D42" s="1063"/>
      <c r="E42" s="1063"/>
      <c r="F42" s="1063"/>
      <c r="G42" s="1197"/>
    </row>
    <row r="43" spans="1:7" s="6" customFormat="1" ht="13.5" customHeight="1">
      <c r="A43" s="460" t="s">
        <v>1241</v>
      </c>
      <c r="B43" s="1063"/>
      <c r="C43" s="1063"/>
      <c r="D43" s="1063"/>
      <c r="E43" s="1063"/>
      <c r="F43" s="1063"/>
      <c r="G43" s="1197"/>
    </row>
    <row r="44" spans="1:7" s="6" customFormat="1" ht="13" thickBot="1">
      <c r="A44" s="356"/>
      <c r="B44" s="1211"/>
      <c r="C44" s="1211"/>
      <c r="D44" s="1211"/>
      <c r="E44" s="1211"/>
      <c r="F44" s="1211"/>
      <c r="G44" s="1212"/>
    </row>
    <row r="45" spans="1:7" s="6" customFormat="1" ht="13.5" customHeight="1"/>
    <row r="46" spans="1:7" s="6" customFormat="1" ht="13.5" customHeight="1" thickBot="1">
      <c r="A46" s="6" t="s">
        <v>1090</v>
      </c>
    </row>
    <row r="47" spans="1:7" s="6" customFormat="1" ht="54" customHeight="1">
      <c r="A47" s="1506" t="s">
        <v>1570</v>
      </c>
      <c r="B47" s="1507"/>
      <c r="C47" s="1507"/>
      <c r="D47" s="1507"/>
      <c r="E47" s="1507"/>
      <c r="F47" s="1507"/>
      <c r="G47" s="1508"/>
    </row>
    <row r="48" spans="1:7" s="6" customFormat="1" ht="67.5" customHeight="1">
      <c r="A48" s="1509" t="s">
        <v>1816</v>
      </c>
      <c r="B48" s="1499"/>
      <c r="C48" s="1499"/>
      <c r="D48" s="1499"/>
      <c r="E48" s="1499"/>
      <c r="F48" s="1499"/>
      <c r="G48" s="1500"/>
    </row>
    <row r="49" spans="1:7" s="6" customFormat="1" ht="27" customHeight="1">
      <c r="A49" s="1498" t="s">
        <v>76</v>
      </c>
      <c r="B49" s="1499"/>
      <c r="C49" s="1499"/>
      <c r="D49" s="1499"/>
      <c r="E49" s="1499"/>
      <c r="F49" s="1499"/>
      <c r="G49" s="1500"/>
    </row>
    <row r="50" spans="1:7" s="6" customFormat="1" ht="13.5" customHeight="1">
      <c r="A50" s="1498" t="s">
        <v>643</v>
      </c>
      <c r="B50" s="1499"/>
      <c r="C50" s="1499"/>
      <c r="D50" s="1499"/>
      <c r="E50" s="1499"/>
      <c r="F50" s="1499"/>
      <c r="G50" s="1500"/>
    </row>
    <row r="51" spans="1:7" s="6" customFormat="1" ht="27" customHeight="1" thickBot="1">
      <c r="A51" s="1501" t="s">
        <v>1817</v>
      </c>
      <c r="B51" s="1502"/>
      <c r="C51" s="1502"/>
      <c r="D51" s="1502"/>
      <c r="E51" s="1502"/>
      <c r="F51" s="1502"/>
      <c r="G51" s="1503"/>
    </row>
    <row r="52" spans="1:7" s="6" customFormat="1" ht="13.5" customHeight="1"/>
    <row r="53" spans="1:7" s="6" customFormat="1" ht="13.5" customHeight="1" thickBot="1">
      <c r="A53" s="6" t="s">
        <v>1037</v>
      </c>
    </row>
    <row r="54" spans="1:7" s="6" customFormat="1" ht="27" customHeight="1" thickBot="1">
      <c r="A54" s="92" t="s">
        <v>1038</v>
      </c>
      <c r="B54" s="264" t="s">
        <v>830</v>
      </c>
      <c r="C54" s="264" t="s">
        <v>1025</v>
      </c>
      <c r="D54" s="264" t="s">
        <v>1039</v>
      </c>
      <c r="E54" s="264" t="s">
        <v>1040</v>
      </c>
      <c r="F54" s="1504" t="s">
        <v>1041</v>
      </c>
      <c r="G54" s="1505"/>
    </row>
    <row r="55" spans="1:7" s="6" customFormat="1">
      <c r="A55" s="348"/>
      <c r="B55" s="349"/>
      <c r="C55" s="350"/>
      <c r="D55" s="350"/>
      <c r="E55" s="351"/>
      <c r="F55" s="1040"/>
      <c r="G55" s="1041"/>
    </row>
    <row r="56" spans="1:7" s="6" customFormat="1">
      <c r="A56" s="352"/>
      <c r="B56" s="353"/>
      <c r="C56" s="354"/>
      <c r="D56" s="354"/>
      <c r="E56" s="355"/>
      <c r="F56" s="1025"/>
      <c r="G56" s="1026"/>
    </row>
    <row r="57" spans="1:7" s="6" customFormat="1">
      <c r="A57" s="352"/>
      <c r="B57" s="353"/>
      <c r="C57" s="354"/>
      <c r="D57" s="354"/>
      <c r="E57" s="355"/>
      <c r="F57" s="1025"/>
      <c r="G57" s="1026"/>
    </row>
    <row r="58" spans="1:7" s="6" customFormat="1">
      <c r="A58" s="352"/>
      <c r="B58" s="353"/>
      <c r="C58" s="354"/>
      <c r="D58" s="354"/>
      <c r="E58" s="355"/>
      <c r="F58" s="1025"/>
      <c r="G58" s="1026"/>
    </row>
    <row r="59" spans="1:7" s="6" customFormat="1">
      <c r="A59" s="352"/>
      <c r="B59" s="353"/>
      <c r="C59" s="354"/>
      <c r="D59" s="354"/>
      <c r="E59" s="355"/>
      <c r="F59" s="1025"/>
      <c r="G59" s="1026"/>
    </row>
    <row r="60" spans="1:7" s="6" customFormat="1">
      <c r="A60" s="352"/>
      <c r="B60" s="353"/>
      <c r="C60" s="354"/>
      <c r="D60" s="354"/>
      <c r="E60" s="355"/>
      <c r="F60" s="1025"/>
      <c r="G60" s="1026"/>
    </row>
    <row r="61" spans="1:7" s="6" customFormat="1">
      <c r="A61" s="352"/>
      <c r="B61" s="353"/>
      <c r="C61" s="354"/>
      <c r="D61" s="354"/>
      <c r="E61" s="355"/>
      <c r="F61" s="1025"/>
      <c r="G61" s="1026"/>
    </row>
    <row r="62" spans="1:7" s="6" customFormat="1">
      <c r="A62" s="352"/>
      <c r="B62" s="353"/>
      <c r="C62" s="354"/>
      <c r="D62" s="354"/>
      <c r="E62" s="355"/>
      <c r="F62" s="1025"/>
      <c r="G62" s="1026"/>
    </row>
    <row r="63" spans="1:7" s="6" customFormat="1">
      <c r="A63" s="352"/>
      <c r="B63" s="353"/>
      <c r="C63" s="354"/>
      <c r="D63" s="354"/>
      <c r="E63" s="355"/>
      <c r="F63" s="1025"/>
      <c r="G63" s="1026"/>
    </row>
    <row r="64" spans="1:7" s="6" customFormat="1" ht="13" thickBot="1">
      <c r="A64" s="356"/>
      <c r="B64" s="357"/>
      <c r="C64" s="358"/>
      <c r="D64" s="358"/>
      <c r="E64" s="359"/>
      <c r="F64" s="1027"/>
      <c r="G64" s="1028"/>
    </row>
  </sheetData>
  <sheetProtection sheet="1" objects="1" scenarios="1" formatRows="0"/>
  <customSheetViews>
    <customSheetView guid="{5FBC50CB-3E08-4B56-AFD1-12B9F91E8308}" showGridLines="0" hiddenRows="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pageSetup paperSize="9" orientation="portrait"/>
      <headerFooter alignWithMargins="0"/>
    </customSheetView>
  </customSheetViews>
  <mergeCells count="51">
    <mergeCell ref="B42:D42"/>
    <mergeCell ref="B41:D41"/>
    <mergeCell ref="A33:A35"/>
    <mergeCell ref="B33:C33"/>
    <mergeCell ref="B34:C34"/>
    <mergeCell ref="D35:G35"/>
    <mergeCell ref="E37:G37"/>
    <mergeCell ref="E38:G38"/>
    <mergeCell ref="A39:G39"/>
    <mergeCell ref="E40:G40"/>
    <mergeCell ref="E41:G41"/>
    <mergeCell ref="E42:G42"/>
    <mergeCell ref="B35:C35"/>
    <mergeCell ref="B37:D37"/>
    <mergeCell ref="B38:D38"/>
    <mergeCell ref="B40:D40"/>
    <mergeCell ref="A4:G4"/>
    <mergeCell ref="A5:G5"/>
    <mergeCell ref="A32:G32"/>
    <mergeCell ref="D33:G33"/>
    <mergeCell ref="D34:G34"/>
    <mergeCell ref="C8:C9"/>
    <mergeCell ref="F8:F9"/>
    <mergeCell ref="A12:A17"/>
    <mergeCell ref="B8:B10"/>
    <mergeCell ref="C10:F10"/>
    <mergeCell ref="A18:A23"/>
    <mergeCell ref="D8:D9"/>
    <mergeCell ref="A24:A29"/>
    <mergeCell ref="A8:A10"/>
    <mergeCell ref="E8:E9"/>
    <mergeCell ref="E43:G43"/>
    <mergeCell ref="E44:G44"/>
    <mergeCell ref="A47:G47"/>
    <mergeCell ref="A48:G48"/>
    <mergeCell ref="A49:G49"/>
    <mergeCell ref="B44:D44"/>
    <mergeCell ref="B43:D43"/>
    <mergeCell ref="A50:G50"/>
    <mergeCell ref="A51:G51"/>
    <mergeCell ref="F54:G54"/>
    <mergeCell ref="F55:G55"/>
    <mergeCell ref="F56:G56"/>
    <mergeCell ref="F62:G62"/>
    <mergeCell ref="F63:G63"/>
    <mergeCell ref="F64:G64"/>
    <mergeCell ref="F57:G57"/>
    <mergeCell ref="F58:G58"/>
    <mergeCell ref="F59:G59"/>
    <mergeCell ref="F60:G60"/>
    <mergeCell ref="F61:G61"/>
  </mergeCells>
  <phoneticPr fontId="6" type="noConversion"/>
  <dataValidations count="2">
    <dataValidation type="list" allowBlank="1" showInputMessage="1" showErrorMessage="1" sqref="B55:B64">
      <formula1>QualityHML</formula1>
    </dataValidation>
    <dataValidation type="list" allowBlank="1" showInputMessage="1" showErrorMessage="1" sqref="E55:E64">
      <formula1>TypeOfInventory</formula1>
    </dataValidation>
  </dataValidations>
  <hyperlinks>
    <hyperlink ref="A1" location="Select_your_country" display="Select_your_country"/>
    <hyperlink ref="A5:F5" location="Indicators_4.9__5.1__5.2" display="Related SoEF definitions: Forest, Other wooded land, MCPFE Classes 1.1, 1.2, 1.3, and Class 2."/>
    <hyperlink ref="A12:A17" location="Forest" display="Forest  "/>
    <hyperlink ref="A18:A23" location="Other_wooded_land" display="Other wooded land"/>
    <hyperlink ref="C8:C9" location="MCPFE_Class_1.1__Main_Management_Objective_Biodiversity_“No_Active_Intervention”" display="MCPFE Class 1.1"/>
    <hyperlink ref="D8:D9" location="MCPFE_Class_1.2__Main_Management_Objective_Biodiversity_“Minimum_Intervention”" display="MCPFE Class 1.2"/>
    <hyperlink ref="E8:E9" location="MCPFE_Class_1.3__Main_Management_Objective_Biodiversity_“Conservation_Through_Active_Management”" display="MCPFE Class 1.3"/>
    <hyperlink ref="F8:F9" location="MCPFE_Class_2__Main_Management_Objective_“Protection_of_Landscapes_and_Specific_Natural_Elements”" display="MCPFE Class 2"/>
    <hyperlink ref="A24:A29" location="Total_forest_and_other_wooded_land" display="Total forest and other wooded land  "/>
    <hyperlink ref="A5:G5" location="Indicators_4.9__5.1" display="Related SoEF definitions: Forest, Other wooded land, MCPFE Classes 1.1, 1.2, 1.3, and Class 2."/>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E2ECCAF4-8D1C-4A54-B0BB-C4EEB9C4F93D}">
            <xm:f>C13&lt;&gt;'Pre-filling'!ATT65</xm:f>
            <x14:dxf>
              <font>
                <b val="0"/>
                <i/>
              </font>
            </x14:dxf>
          </x14:cfRule>
          <xm:sqref>C13:F17 C25:F29 C19:F23</xm:sqref>
        </x14:conditionalFormatting>
      </x14:conditionalFormattings>
    </ex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tabColor rgb="FF7030A0"/>
  </sheetPr>
  <dimension ref="A1:E59"/>
  <sheetViews>
    <sheetView showGridLines="0" workbookViewId="0"/>
  </sheetViews>
  <sheetFormatPr baseColWidth="10" defaultColWidth="8.83203125" defaultRowHeight="12" x14ac:dyDescent="0"/>
  <cols>
    <col min="1" max="1" width="30" style="174" customWidth="1"/>
    <col min="2" max="2" width="10.5" style="174" customWidth="1"/>
    <col min="3" max="5" width="20.83203125" style="174" customWidth="1"/>
    <col min="6" max="6" width="8.83203125" style="174" customWidth="1"/>
    <col min="7" max="16384" width="8.83203125" style="174"/>
  </cols>
  <sheetData>
    <row r="1" spans="1:5" ht="13.5" customHeight="1">
      <c r="A1" s="28" t="str">
        <f xml:space="preserve"> IF(ISBLANK(General!$B$13), "", General!$B$13)</f>
        <v>Select your country…</v>
      </c>
    </row>
    <row r="2" spans="1:5" ht="13.5" customHeight="1">
      <c r="A2" s="112" t="s">
        <v>1818</v>
      </c>
    </row>
    <row r="3" spans="1:5" ht="13.5" customHeight="1" thickBot="1"/>
    <row r="4" spans="1:5" ht="13.5" customHeight="1">
      <c r="A4" s="1549" t="s">
        <v>1711</v>
      </c>
      <c r="B4" s="1550"/>
      <c r="C4" s="1550"/>
      <c r="D4" s="1550"/>
      <c r="E4" s="1551"/>
    </row>
    <row r="5" spans="1:5" ht="13.5" customHeight="1" thickBot="1">
      <c r="A5" s="1552" t="s">
        <v>1584</v>
      </c>
      <c r="B5" s="1553"/>
      <c r="C5" s="1553"/>
      <c r="D5" s="1553"/>
      <c r="E5" s="1554"/>
    </row>
    <row r="6" spans="1:5" ht="13.5" customHeight="1" thickBot="1">
      <c r="A6" s="461"/>
      <c r="B6" s="462"/>
      <c r="C6" s="462"/>
      <c r="D6" s="462"/>
    </row>
    <row r="7" spans="1:5" ht="27" customHeight="1">
      <c r="A7" s="175" t="s">
        <v>410</v>
      </c>
      <c r="B7" s="1547" t="s">
        <v>1437</v>
      </c>
      <c r="C7" s="1547"/>
      <c r="D7" s="1547"/>
      <c r="E7" s="1548"/>
    </row>
    <row r="8" spans="1:5" ht="67.5" customHeight="1" thickBot="1">
      <c r="A8" s="464" t="s">
        <v>284</v>
      </c>
      <c r="B8" s="1545" t="s">
        <v>1819</v>
      </c>
      <c r="C8" s="1545"/>
      <c r="D8" s="1545"/>
      <c r="E8" s="1546"/>
    </row>
    <row r="9" spans="1:5" ht="13.5" customHeight="1">
      <c r="A9" s="463"/>
      <c r="B9" s="463"/>
      <c r="C9" s="463"/>
      <c r="D9" s="463"/>
    </row>
    <row r="10" spans="1:5" ht="13.5" customHeight="1" thickBot="1">
      <c r="A10" s="463" t="s">
        <v>1706</v>
      </c>
      <c r="B10" s="463"/>
      <c r="C10" s="463"/>
      <c r="D10" s="463"/>
    </row>
    <row r="11" spans="1:5" ht="77" customHeight="1" thickBot="1">
      <c r="A11" s="1542" t="s">
        <v>1585</v>
      </c>
      <c r="B11" s="1543"/>
      <c r="C11" s="1543"/>
      <c r="D11" s="1543"/>
      <c r="E11" s="1544"/>
    </row>
    <row r="12" spans="1:5" ht="13.5" customHeight="1">
      <c r="A12" s="465"/>
      <c r="B12" s="465"/>
      <c r="C12" s="465"/>
      <c r="D12" s="465"/>
    </row>
    <row r="13" spans="1:5" ht="13.5" customHeight="1" thickBot="1">
      <c r="A13" s="174" t="s">
        <v>1032</v>
      </c>
      <c r="B13" s="463"/>
      <c r="C13" s="463"/>
      <c r="D13" s="463"/>
    </row>
    <row r="14" spans="1:5" ht="27" customHeight="1" thickBot="1">
      <c r="A14" s="1539" t="s">
        <v>1820</v>
      </c>
      <c r="B14" s="1540"/>
      <c r="C14" s="1540"/>
      <c r="D14" s="1540"/>
      <c r="E14" s="1541"/>
    </row>
    <row r="15" spans="1:5" ht="54" customHeight="1">
      <c r="A15" s="1533" t="s">
        <v>1712</v>
      </c>
      <c r="B15" s="1534"/>
      <c r="C15" s="1234"/>
      <c r="D15" s="1234"/>
      <c r="E15" s="1235"/>
    </row>
    <row r="16" spans="1:5" ht="27" customHeight="1">
      <c r="A16" s="1535" t="s">
        <v>1713</v>
      </c>
      <c r="B16" s="1536"/>
      <c r="C16" s="1063"/>
      <c r="D16" s="1063"/>
      <c r="E16" s="1197"/>
    </row>
    <row r="17" spans="1:5" ht="13.5" customHeight="1" thickBot="1">
      <c r="A17" s="1537" t="s">
        <v>1586</v>
      </c>
      <c r="B17" s="1538"/>
      <c r="C17" s="1211"/>
      <c r="D17" s="1211"/>
      <c r="E17" s="1212"/>
    </row>
    <row r="18" spans="1:5">
      <c r="A18" s="463"/>
      <c r="B18" s="463"/>
      <c r="C18" s="463"/>
      <c r="D18" s="463"/>
    </row>
    <row r="19" spans="1:5">
      <c r="A19" s="463"/>
      <c r="B19" s="463"/>
      <c r="C19" s="463"/>
      <c r="D19" s="463"/>
    </row>
    <row r="20" spans="1:5">
      <c r="A20" s="463"/>
      <c r="B20" s="463"/>
      <c r="C20" s="463"/>
      <c r="D20" s="463"/>
    </row>
    <row r="21" spans="1:5">
      <c r="A21" s="463"/>
      <c r="B21" s="463"/>
      <c r="C21" s="463"/>
      <c r="D21" s="463"/>
    </row>
    <row r="22" spans="1:5">
      <c r="A22" s="463"/>
      <c r="B22" s="463"/>
      <c r="C22" s="463"/>
      <c r="D22" s="463"/>
    </row>
    <row r="23" spans="1:5">
      <c r="A23" s="463"/>
      <c r="B23" s="463"/>
      <c r="C23" s="463"/>
      <c r="D23" s="463"/>
    </row>
    <row r="24" spans="1:5">
      <c r="A24" s="463"/>
      <c r="B24" s="463"/>
      <c r="C24" s="463"/>
      <c r="D24" s="463"/>
    </row>
    <row r="25" spans="1:5">
      <c r="A25" s="463"/>
      <c r="B25" s="463"/>
      <c r="C25" s="463"/>
      <c r="D25" s="463"/>
    </row>
    <row r="26" spans="1:5">
      <c r="A26" s="463"/>
      <c r="B26" s="463"/>
      <c r="C26" s="463"/>
      <c r="D26" s="463"/>
    </row>
    <row r="27" spans="1:5">
      <c r="A27" s="463"/>
      <c r="B27" s="463"/>
      <c r="C27" s="463"/>
      <c r="D27" s="463"/>
    </row>
    <row r="28" spans="1:5">
      <c r="A28" s="463"/>
      <c r="B28" s="463"/>
      <c r="C28" s="463"/>
      <c r="D28" s="463"/>
    </row>
    <row r="29" spans="1:5">
      <c r="A29" s="463"/>
      <c r="B29" s="463"/>
      <c r="C29" s="463"/>
      <c r="D29" s="463"/>
    </row>
    <row r="30" spans="1:5">
      <c r="A30" s="463"/>
      <c r="B30" s="463"/>
      <c r="C30" s="463"/>
      <c r="D30" s="463"/>
    </row>
    <row r="31" spans="1:5">
      <c r="A31" s="463"/>
      <c r="B31" s="463"/>
      <c r="C31" s="463"/>
      <c r="D31" s="463"/>
    </row>
    <row r="32" spans="1:5">
      <c r="A32" s="463"/>
      <c r="B32" s="463"/>
      <c r="C32" s="463"/>
      <c r="D32" s="463"/>
    </row>
    <row r="33" spans="1:4">
      <c r="A33" s="463"/>
      <c r="B33" s="463"/>
      <c r="C33" s="463"/>
      <c r="D33" s="463"/>
    </row>
    <row r="34" spans="1:4">
      <c r="A34" s="463"/>
      <c r="B34" s="463"/>
      <c r="C34" s="463"/>
      <c r="D34" s="463"/>
    </row>
    <row r="35" spans="1:4">
      <c r="A35" s="463"/>
      <c r="B35" s="463"/>
      <c r="C35" s="463"/>
      <c r="D35" s="463"/>
    </row>
    <row r="36" spans="1:4">
      <c r="A36" s="463"/>
      <c r="B36" s="463"/>
      <c r="C36" s="463"/>
      <c r="D36" s="463"/>
    </row>
    <row r="37" spans="1:4">
      <c r="A37" s="463"/>
      <c r="B37" s="463"/>
      <c r="C37" s="463"/>
      <c r="D37" s="463"/>
    </row>
    <row r="38" spans="1:4">
      <c r="A38" s="463"/>
      <c r="B38" s="463"/>
      <c r="C38" s="463"/>
      <c r="D38" s="463"/>
    </row>
    <row r="39" spans="1:4">
      <c r="A39" s="463"/>
      <c r="B39" s="463"/>
      <c r="C39" s="463"/>
      <c r="D39" s="463"/>
    </row>
    <row r="40" spans="1:4">
      <c r="A40" s="463"/>
      <c r="B40" s="463"/>
      <c r="C40" s="463"/>
      <c r="D40" s="463"/>
    </row>
    <row r="41" spans="1:4">
      <c r="A41" s="463"/>
      <c r="B41" s="463"/>
      <c r="C41" s="463"/>
      <c r="D41" s="463"/>
    </row>
    <row r="42" spans="1:4">
      <c r="A42" s="463"/>
      <c r="B42" s="463"/>
      <c r="C42" s="463"/>
      <c r="D42" s="463"/>
    </row>
    <row r="43" spans="1:4">
      <c r="A43" s="463"/>
      <c r="B43" s="463"/>
      <c r="C43" s="463"/>
      <c r="D43" s="463"/>
    </row>
    <row r="44" spans="1:4">
      <c r="A44" s="463"/>
      <c r="B44" s="463"/>
      <c r="C44" s="463"/>
      <c r="D44" s="463"/>
    </row>
    <row r="45" spans="1:4">
      <c r="A45" s="463"/>
      <c r="B45" s="463"/>
      <c r="C45" s="463"/>
      <c r="D45" s="463"/>
    </row>
    <row r="46" spans="1:4">
      <c r="A46" s="463"/>
      <c r="B46" s="463"/>
      <c r="C46" s="463"/>
      <c r="D46" s="463"/>
    </row>
    <row r="47" spans="1:4">
      <c r="A47" s="463"/>
      <c r="B47" s="463"/>
      <c r="C47" s="463"/>
      <c r="D47" s="463"/>
    </row>
    <row r="48" spans="1:4">
      <c r="A48" s="463"/>
      <c r="B48" s="463"/>
      <c r="C48" s="463"/>
      <c r="D48" s="463"/>
    </row>
    <row r="49" spans="1:4">
      <c r="A49" s="463"/>
      <c r="B49" s="463"/>
      <c r="C49" s="463"/>
      <c r="D49" s="463"/>
    </row>
    <row r="50" spans="1:4">
      <c r="A50" s="463"/>
      <c r="B50" s="463"/>
      <c r="C50" s="463"/>
      <c r="D50" s="463"/>
    </row>
    <row r="51" spans="1:4">
      <c r="A51" s="463"/>
      <c r="B51" s="463"/>
      <c r="C51" s="463"/>
      <c r="D51" s="463"/>
    </row>
    <row r="52" spans="1:4">
      <c r="A52" s="463"/>
      <c r="B52" s="463"/>
      <c r="C52" s="463"/>
      <c r="D52" s="463"/>
    </row>
    <row r="53" spans="1:4">
      <c r="A53" s="463"/>
      <c r="B53" s="463"/>
      <c r="C53" s="463"/>
      <c r="D53" s="463"/>
    </row>
    <row r="54" spans="1:4">
      <c r="A54" s="463"/>
      <c r="B54" s="463"/>
      <c r="C54" s="463"/>
      <c r="D54" s="463"/>
    </row>
    <row r="55" spans="1:4">
      <c r="A55" s="463"/>
      <c r="B55" s="463"/>
      <c r="C55" s="463"/>
      <c r="D55" s="463"/>
    </row>
    <row r="56" spans="1:4">
      <c r="A56" s="463"/>
      <c r="B56" s="463"/>
      <c r="C56" s="463"/>
      <c r="D56" s="463"/>
    </row>
    <row r="57" spans="1:4">
      <c r="A57" s="463"/>
      <c r="B57" s="463"/>
      <c r="C57" s="463"/>
      <c r="D57" s="463"/>
    </row>
    <row r="58" spans="1:4">
      <c r="A58" s="463"/>
      <c r="B58" s="463"/>
      <c r="C58" s="463"/>
      <c r="D58" s="463"/>
    </row>
    <row r="59" spans="1:4">
      <c r="A59" s="463"/>
      <c r="B59" s="463"/>
      <c r="C59" s="463"/>
      <c r="D59" s="463"/>
    </row>
  </sheetData>
  <sheetProtection sheet="1" objects="1" scenarios="1" formatRows="0"/>
  <mergeCells count="12">
    <mergeCell ref="A11:E11"/>
    <mergeCell ref="B8:E8"/>
    <mergeCell ref="B7:E7"/>
    <mergeCell ref="A4:E4"/>
    <mergeCell ref="A5:E5"/>
    <mergeCell ref="A15:B15"/>
    <mergeCell ref="A16:B16"/>
    <mergeCell ref="A17:B17"/>
    <mergeCell ref="A14:E14"/>
    <mergeCell ref="C15:E15"/>
    <mergeCell ref="C16:E16"/>
    <mergeCell ref="C17:E17"/>
  </mergeCells>
  <hyperlinks>
    <hyperlink ref="A1" location="Select_your_country" display="Select_your_country"/>
    <hyperlink ref="A15" r:id="rId1" display="Are you satisfied with the international list (http://www.ebcc.info/index.php?ID=632), would you improve it, or would you prefer to have natrional list?"/>
    <hyperlink ref="A16" r:id="rId2" display="Reliability of the data and calculation of the index (method is described here)"/>
  </hyperlinks>
  <pageMargins left="0.7" right="0.7" top="0.75" bottom="0.75" header="0.3" footer="0.3"/>
  <pageSetup paperSize="9" orientation="portrait" verticalDpi="0"/>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enableFormatConditionsCalculation="0"/>
  <dimension ref="A1:G62"/>
  <sheetViews>
    <sheetView showGridLines="0" workbookViewId="0"/>
  </sheetViews>
  <sheetFormatPr baseColWidth="10" defaultColWidth="8.83203125" defaultRowHeight="12" x14ac:dyDescent="0"/>
  <cols>
    <col min="1" max="1" width="31.1640625" style="270" customWidth="1"/>
    <col min="2" max="2" width="14" style="270" customWidth="1"/>
    <col min="3" max="5" width="18.5" style="270" customWidth="1"/>
    <col min="6" max="7" width="20" style="270" customWidth="1"/>
    <col min="8" max="16384" width="8.83203125" style="270"/>
  </cols>
  <sheetData>
    <row r="1" spans="1:7" ht="13.5" customHeight="1">
      <c r="A1" s="311" t="str">
        <f xml:space="preserve"> IF(ISBLANK(General!$B$13), "", General!$B$13)</f>
        <v>Select your country…</v>
      </c>
    </row>
    <row r="2" spans="1:7" ht="13.5" customHeight="1">
      <c r="A2" s="295" t="s">
        <v>1581</v>
      </c>
    </row>
    <row r="3" spans="1:7" ht="13.5" customHeight="1">
      <c r="A3" s="466" t="s">
        <v>726</v>
      </c>
    </row>
    <row r="4" spans="1:7" ht="13.5" customHeight="1" thickBot="1"/>
    <row r="5" spans="1:7" ht="27" customHeight="1">
      <c r="A5" s="1329" t="s">
        <v>1582</v>
      </c>
      <c r="B5" s="1330"/>
      <c r="C5" s="1330"/>
      <c r="D5" s="1330"/>
      <c r="E5" s="1330"/>
      <c r="F5" s="1330"/>
      <c r="G5" s="1331"/>
    </row>
    <row r="6" spans="1:7" s="277" customFormat="1" ht="13.5" customHeight="1" thickBot="1">
      <c r="A6" s="1332" t="s">
        <v>1481</v>
      </c>
      <c r="B6" s="1333"/>
      <c r="C6" s="1333"/>
      <c r="D6" s="1333"/>
      <c r="E6" s="1333"/>
      <c r="F6" s="1333"/>
      <c r="G6" s="1334"/>
    </row>
    <row r="7" spans="1:7" ht="13.5" customHeight="1">
      <c r="A7" s="295"/>
    </row>
    <row r="8" spans="1:7" s="113" customFormat="1" ht="13.5" customHeight="1" thickBot="1">
      <c r="A8" s="174" t="s">
        <v>1821</v>
      </c>
    </row>
    <row r="9" spans="1:7" s="113" customFormat="1" ht="13.5" customHeight="1">
      <c r="A9" s="1084" t="s">
        <v>1025</v>
      </c>
      <c r="B9" s="1124" t="s">
        <v>1026</v>
      </c>
      <c r="C9" s="1130" t="s">
        <v>1757</v>
      </c>
      <c r="D9" s="1130"/>
      <c r="E9" s="1131"/>
    </row>
    <row r="10" spans="1:7" s="113" customFormat="1" ht="40.5" customHeight="1" thickBot="1">
      <c r="A10" s="1085"/>
      <c r="B10" s="1364"/>
      <c r="C10" s="236" t="s">
        <v>1391</v>
      </c>
      <c r="D10" s="236" t="s">
        <v>1392</v>
      </c>
      <c r="E10" s="238" t="s">
        <v>1050</v>
      </c>
    </row>
    <row r="11" spans="1:7" s="113" customFormat="1" ht="13.5" hidden="1" customHeight="1">
      <c r="A11" s="261"/>
      <c r="B11" s="262"/>
      <c r="C11" s="262" t="s">
        <v>1434</v>
      </c>
      <c r="D11" s="262" t="s">
        <v>1434</v>
      </c>
      <c r="E11" s="100" t="s">
        <v>1434</v>
      </c>
    </row>
    <row r="12" spans="1:7" s="113" customFormat="1" ht="13.5" customHeight="1">
      <c r="A12" s="1178" t="s">
        <v>1053</v>
      </c>
      <c r="B12" s="115">
        <v>2020</v>
      </c>
      <c r="C12" s="192"/>
      <c r="D12" s="202"/>
      <c r="E12" s="187"/>
    </row>
    <row r="13" spans="1:7" s="113" customFormat="1" ht="13.5" customHeight="1">
      <c r="A13" s="1178"/>
      <c r="B13" s="115">
        <v>2015</v>
      </c>
      <c r="C13" s="192" t="e">
        <f ca="1">'Pre-filling'!AWB64</f>
        <v>#NAME?</v>
      </c>
      <c r="D13" s="202" t="e">
        <f ca="1">'Pre-filling'!AWC64</f>
        <v>#NAME?</v>
      </c>
      <c r="E13" s="187" t="e">
        <f ca="1">'Pre-filling'!AWD64</f>
        <v>#NAME?</v>
      </c>
    </row>
    <row r="14" spans="1:7" s="113" customFormat="1" ht="13.5" customHeight="1">
      <c r="A14" s="1178"/>
      <c r="B14" s="115">
        <v>2010</v>
      </c>
      <c r="C14" s="192" t="e">
        <f ca="1">'Pre-filling'!AWB65</f>
        <v>#NAME?</v>
      </c>
      <c r="D14" s="202" t="e">
        <f ca="1">'Pre-filling'!AWC65</f>
        <v>#NAME?</v>
      </c>
      <c r="E14" s="187" t="e">
        <f ca="1">'Pre-filling'!AWD65</f>
        <v>#NAME?</v>
      </c>
    </row>
    <row r="15" spans="1:7" s="113" customFormat="1" ht="13.5" customHeight="1">
      <c r="A15" s="1180"/>
      <c r="B15" s="116">
        <v>2005</v>
      </c>
      <c r="C15" s="192" t="e">
        <f ca="1">'Pre-filling'!AWB66</f>
        <v>#NAME?</v>
      </c>
      <c r="D15" s="202" t="e">
        <f ca="1">'Pre-filling'!AWC66</f>
        <v>#NAME?</v>
      </c>
      <c r="E15" s="187" t="e">
        <f ca="1">'Pre-filling'!AWD66</f>
        <v>#NAME?</v>
      </c>
    </row>
    <row r="16" spans="1:7" s="113" customFormat="1" ht="13.5" customHeight="1">
      <c r="A16" s="1180"/>
      <c r="B16" s="116">
        <v>2000</v>
      </c>
      <c r="C16" s="192" t="e">
        <f ca="1">'Pre-filling'!AWB67</f>
        <v>#NAME?</v>
      </c>
      <c r="D16" s="202" t="e">
        <f ca="1">'Pre-filling'!AWC67</f>
        <v>#NAME?</v>
      </c>
      <c r="E16" s="187" t="e">
        <f ca="1">'Pre-filling'!AWD67</f>
        <v>#NAME?</v>
      </c>
    </row>
    <row r="17" spans="1:7" s="113" customFormat="1" ht="13.5" customHeight="1">
      <c r="A17" s="1180"/>
      <c r="B17" s="116">
        <v>1990</v>
      </c>
      <c r="C17" s="192" t="e">
        <f ca="1">'Pre-filling'!AWB68</f>
        <v>#NAME?</v>
      </c>
      <c r="D17" s="202" t="e">
        <f ca="1">'Pre-filling'!AWC68</f>
        <v>#NAME?</v>
      </c>
      <c r="E17" s="187" t="e">
        <f ca="1">'Pre-filling'!AWD68</f>
        <v>#NAME?</v>
      </c>
    </row>
    <row r="18" spans="1:7" s="113" customFormat="1" ht="13.5" customHeight="1">
      <c r="A18" s="1180" t="s">
        <v>1030</v>
      </c>
      <c r="B18" s="116">
        <v>2020</v>
      </c>
      <c r="C18" s="186"/>
      <c r="D18" s="230"/>
      <c r="E18" s="189"/>
    </row>
    <row r="19" spans="1:7" s="113" customFormat="1" ht="13.5" customHeight="1">
      <c r="A19" s="1180"/>
      <c r="B19" s="116">
        <v>2015</v>
      </c>
      <c r="C19" s="186" t="e">
        <f ca="1">'Pre-filling'!AWB70</f>
        <v>#NAME?</v>
      </c>
      <c r="D19" s="230" t="e">
        <f ca="1">'Pre-filling'!AWC70</f>
        <v>#NAME?</v>
      </c>
      <c r="E19" s="189" t="e">
        <f ca="1">'Pre-filling'!AWD70</f>
        <v>#NAME?</v>
      </c>
    </row>
    <row r="20" spans="1:7" s="113" customFormat="1" ht="13.5" customHeight="1">
      <c r="A20" s="1180"/>
      <c r="B20" s="116">
        <v>2010</v>
      </c>
      <c r="C20" s="186" t="e">
        <f ca="1">'Pre-filling'!AWB71</f>
        <v>#NAME?</v>
      </c>
      <c r="D20" s="230" t="e">
        <f ca="1">'Pre-filling'!AWC71</f>
        <v>#NAME?</v>
      </c>
      <c r="E20" s="189" t="e">
        <f ca="1">'Pre-filling'!AWD71</f>
        <v>#NAME?</v>
      </c>
    </row>
    <row r="21" spans="1:7" s="113" customFormat="1" ht="13.5" customHeight="1">
      <c r="A21" s="1180"/>
      <c r="B21" s="116">
        <v>2005</v>
      </c>
      <c r="C21" s="186" t="e">
        <f ca="1">'Pre-filling'!AWB72</f>
        <v>#NAME?</v>
      </c>
      <c r="D21" s="230" t="e">
        <f ca="1">'Pre-filling'!AWC72</f>
        <v>#NAME?</v>
      </c>
      <c r="E21" s="189" t="e">
        <f ca="1">'Pre-filling'!AWD72</f>
        <v>#NAME?</v>
      </c>
    </row>
    <row r="22" spans="1:7" s="113" customFormat="1" ht="13.5" customHeight="1">
      <c r="A22" s="1180"/>
      <c r="B22" s="116">
        <v>2000</v>
      </c>
      <c r="C22" s="186" t="e">
        <f ca="1">'Pre-filling'!AWB73</f>
        <v>#NAME?</v>
      </c>
      <c r="D22" s="230" t="e">
        <f ca="1">'Pre-filling'!AWC73</f>
        <v>#NAME?</v>
      </c>
      <c r="E22" s="189" t="e">
        <f ca="1">'Pre-filling'!AWD73</f>
        <v>#NAME?</v>
      </c>
    </row>
    <row r="23" spans="1:7" s="113" customFormat="1" ht="13.5" customHeight="1">
      <c r="A23" s="1180"/>
      <c r="B23" s="116">
        <v>1990</v>
      </c>
      <c r="C23" s="186" t="e">
        <f ca="1">'Pre-filling'!AWB74</f>
        <v>#NAME?</v>
      </c>
      <c r="D23" s="230" t="e">
        <f ca="1">'Pre-filling'!AWC74</f>
        <v>#NAME?</v>
      </c>
      <c r="E23" s="189" t="e">
        <f ca="1">'Pre-filling'!AWD74</f>
        <v>#NAME?</v>
      </c>
    </row>
    <row r="24" spans="1:7" s="113" customFormat="1" ht="13.5" customHeight="1">
      <c r="A24" s="1180" t="s">
        <v>1031</v>
      </c>
      <c r="B24" s="116">
        <v>2020</v>
      </c>
      <c r="C24" s="186"/>
      <c r="D24" s="230"/>
      <c r="E24" s="189"/>
    </row>
    <row r="25" spans="1:7" s="113" customFormat="1" ht="13.5" customHeight="1">
      <c r="A25" s="1180"/>
      <c r="B25" s="116">
        <v>2015</v>
      </c>
      <c r="C25" s="186" t="e">
        <f ca="1">'Pre-filling'!AWB76</f>
        <v>#NAME?</v>
      </c>
      <c r="D25" s="230" t="e">
        <f ca="1">'Pre-filling'!AWC76</f>
        <v>#NAME?</v>
      </c>
      <c r="E25" s="189" t="e">
        <f ca="1">'Pre-filling'!AWD76</f>
        <v>#NAME?</v>
      </c>
    </row>
    <row r="26" spans="1:7" s="113" customFormat="1" ht="13.5" customHeight="1">
      <c r="A26" s="1180"/>
      <c r="B26" s="116">
        <v>2010</v>
      </c>
      <c r="C26" s="186" t="e">
        <f ca="1">'Pre-filling'!AWB77</f>
        <v>#NAME?</v>
      </c>
      <c r="D26" s="230" t="e">
        <f ca="1">'Pre-filling'!AWC77</f>
        <v>#NAME?</v>
      </c>
      <c r="E26" s="189" t="e">
        <f ca="1">'Pre-filling'!AWD77</f>
        <v>#NAME?</v>
      </c>
    </row>
    <row r="27" spans="1:7" s="113" customFormat="1" ht="13.5" customHeight="1">
      <c r="A27" s="1180"/>
      <c r="B27" s="116">
        <v>2005</v>
      </c>
      <c r="C27" s="186" t="e">
        <f ca="1">'Pre-filling'!AWB78</f>
        <v>#NAME?</v>
      </c>
      <c r="D27" s="230" t="e">
        <f ca="1">'Pre-filling'!AWC78</f>
        <v>#NAME?</v>
      </c>
      <c r="E27" s="189" t="e">
        <f ca="1">'Pre-filling'!AWD78</f>
        <v>#NAME?</v>
      </c>
    </row>
    <row r="28" spans="1:7" s="113" customFormat="1" ht="13.5" customHeight="1">
      <c r="A28" s="1180"/>
      <c r="B28" s="116">
        <v>2000</v>
      </c>
      <c r="C28" s="186" t="e">
        <f ca="1">'Pre-filling'!AWB79</f>
        <v>#NAME?</v>
      </c>
      <c r="D28" s="230" t="e">
        <f ca="1">'Pre-filling'!AWC79</f>
        <v>#NAME?</v>
      </c>
      <c r="E28" s="189" t="e">
        <f ca="1">'Pre-filling'!AWD79</f>
        <v>#NAME?</v>
      </c>
    </row>
    <row r="29" spans="1:7" s="113" customFormat="1" ht="13.5" customHeight="1" thickBot="1">
      <c r="A29" s="1118"/>
      <c r="B29" s="257">
        <v>1990</v>
      </c>
      <c r="C29" s="232" t="e">
        <f ca="1">'Pre-filling'!AWB80</f>
        <v>#NAME?</v>
      </c>
      <c r="D29" s="232" t="e">
        <f ca="1">'Pre-filling'!AWC80</f>
        <v>#NAME?</v>
      </c>
      <c r="E29" s="191" t="e">
        <f ca="1">'Pre-filling'!AWD80</f>
        <v>#NAME?</v>
      </c>
    </row>
    <row r="30" spans="1:7" s="113" customFormat="1" ht="13.5" customHeight="1"/>
    <row r="31" spans="1:7" s="113" customFormat="1" ht="13.5" customHeight="1" thickBot="1">
      <c r="A31" s="113" t="s">
        <v>1032</v>
      </c>
    </row>
    <row r="32" spans="1:7" ht="27" customHeight="1" thickBot="1">
      <c r="A32" s="1074" t="s">
        <v>314</v>
      </c>
      <c r="B32" s="1075"/>
      <c r="C32" s="1075"/>
      <c r="D32" s="1075"/>
      <c r="E32" s="1075"/>
      <c r="F32" s="1075"/>
      <c r="G32" s="1076"/>
    </row>
    <row r="33" spans="1:7" ht="13.5" customHeight="1">
      <c r="A33" s="1090" t="s">
        <v>313</v>
      </c>
      <c r="B33" s="1089" t="s">
        <v>1490</v>
      </c>
      <c r="C33" s="1089"/>
      <c r="D33" s="1057"/>
      <c r="E33" s="1057"/>
      <c r="F33" s="1057"/>
      <c r="G33" s="1058"/>
    </row>
    <row r="34" spans="1:7" ht="13.5" customHeight="1">
      <c r="A34" s="1091"/>
      <c r="B34" s="1087" t="s">
        <v>1491</v>
      </c>
      <c r="C34" s="1087"/>
      <c r="D34" s="1044"/>
      <c r="E34" s="1044"/>
      <c r="F34" s="1044"/>
      <c r="G34" s="1045"/>
    </row>
    <row r="35" spans="1:7" ht="54" customHeight="1" thickBot="1">
      <c r="A35" s="1092"/>
      <c r="B35" s="1088" t="s">
        <v>1492</v>
      </c>
      <c r="C35" s="1088"/>
      <c r="D35" s="1049"/>
      <c r="E35" s="1049"/>
      <c r="F35" s="1049"/>
      <c r="G35" s="1050"/>
    </row>
    <row r="36" spans="1:7" ht="13.5" customHeight="1" thickBot="1">
      <c r="A36" s="447"/>
      <c r="B36" s="447"/>
      <c r="C36" s="447"/>
      <c r="D36" s="448"/>
      <c r="E36" s="448"/>
      <c r="F36" s="448"/>
    </row>
    <row r="37" spans="1:7" s="113" customFormat="1" ht="27" customHeight="1" thickBot="1">
      <c r="A37" s="242" t="s">
        <v>1025</v>
      </c>
      <c r="B37" s="1038" t="s">
        <v>1033</v>
      </c>
      <c r="C37" s="1038"/>
      <c r="D37" s="1038"/>
      <c r="E37" s="1038" t="s">
        <v>1034</v>
      </c>
      <c r="F37" s="1038"/>
      <c r="G37" s="1039"/>
    </row>
    <row r="38" spans="1:7" s="113" customFormat="1" ht="13.5" customHeight="1">
      <c r="A38" s="467" t="s">
        <v>1055</v>
      </c>
      <c r="B38" s="1234"/>
      <c r="C38" s="1234"/>
      <c r="D38" s="1234"/>
      <c r="E38" s="1234"/>
      <c r="F38" s="1234"/>
      <c r="G38" s="1235"/>
    </row>
    <row r="39" spans="1:7" s="113" customFormat="1" ht="40.5" customHeight="1">
      <c r="A39" s="1237" t="s">
        <v>673</v>
      </c>
      <c r="B39" s="1104"/>
      <c r="C39" s="1104"/>
      <c r="D39" s="1104"/>
      <c r="E39" s="1104"/>
      <c r="F39" s="1104"/>
      <c r="G39" s="1555"/>
    </row>
    <row r="40" spans="1:7" s="113" customFormat="1" ht="27" customHeight="1">
      <c r="A40" s="468" t="s">
        <v>1391</v>
      </c>
      <c r="B40" s="1063"/>
      <c r="C40" s="1063"/>
      <c r="D40" s="1063"/>
      <c r="E40" s="1063"/>
      <c r="F40" s="1063"/>
      <c r="G40" s="1197"/>
    </row>
    <row r="41" spans="1:7" s="113" customFormat="1" ht="27" customHeight="1" thickBot="1">
      <c r="A41" s="469" t="s">
        <v>1393</v>
      </c>
      <c r="B41" s="1211"/>
      <c r="C41" s="1211"/>
      <c r="D41" s="1211"/>
      <c r="E41" s="1211"/>
      <c r="F41" s="1211"/>
      <c r="G41" s="1212"/>
    </row>
    <row r="42" spans="1:7" s="113" customFormat="1" ht="13.5" customHeight="1">
      <c r="A42" s="369"/>
      <c r="B42" s="470"/>
      <c r="C42" s="470"/>
      <c r="D42" s="470"/>
      <c r="E42" s="470"/>
      <c r="F42" s="470"/>
    </row>
    <row r="43" spans="1:7" s="365" customFormat="1" ht="13.5" customHeight="1" thickBot="1">
      <c r="A43" s="113" t="s">
        <v>1090</v>
      </c>
      <c r="B43" s="113"/>
      <c r="C43" s="113"/>
      <c r="D43" s="113"/>
      <c r="E43" s="113"/>
      <c r="F43" s="113"/>
    </row>
    <row r="44" spans="1:7" s="365" customFormat="1" ht="40.5" customHeight="1">
      <c r="A44" s="1380" t="s">
        <v>1571</v>
      </c>
      <c r="B44" s="1327"/>
      <c r="C44" s="1327"/>
      <c r="D44" s="1327"/>
      <c r="E44" s="1327"/>
      <c r="F44" s="1327"/>
      <c r="G44" s="1328"/>
    </row>
    <row r="45" spans="1:7" s="365" customFormat="1" ht="54" customHeight="1">
      <c r="A45" s="1303" t="s">
        <v>2061</v>
      </c>
      <c r="B45" s="1033"/>
      <c r="C45" s="1033"/>
      <c r="D45" s="1033"/>
      <c r="E45" s="1033"/>
      <c r="F45" s="1033"/>
      <c r="G45" s="1034"/>
    </row>
    <row r="46" spans="1:7" s="365" customFormat="1" ht="27" customHeight="1">
      <c r="A46" s="1032" t="s">
        <v>77</v>
      </c>
      <c r="B46" s="1033"/>
      <c r="C46" s="1033"/>
      <c r="D46" s="1033"/>
      <c r="E46" s="1033"/>
      <c r="F46" s="1033"/>
      <c r="G46" s="1034"/>
    </row>
    <row r="47" spans="1:7" s="365" customFormat="1" ht="13.5" customHeight="1">
      <c r="A47" s="1032" t="s">
        <v>656</v>
      </c>
      <c r="B47" s="1033"/>
      <c r="C47" s="1033"/>
      <c r="D47" s="1033"/>
      <c r="E47" s="1033"/>
      <c r="F47" s="1033"/>
      <c r="G47" s="1034"/>
    </row>
    <row r="48" spans="1:7" s="365" customFormat="1" ht="27" customHeight="1">
      <c r="A48" s="1032" t="s">
        <v>78</v>
      </c>
      <c r="B48" s="1033"/>
      <c r="C48" s="1033"/>
      <c r="D48" s="1033"/>
      <c r="E48" s="1033"/>
      <c r="F48" s="1033"/>
      <c r="G48" s="1034"/>
    </row>
    <row r="49" spans="1:7" s="365" customFormat="1" ht="51.75" customHeight="1" thickBot="1">
      <c r="A49" s="1035" t="s">
        <v>852</v>
      </c>
      <c r="B49" s="1036"/>
      <c r="C49" s="1036"/>
      <c r="D49" s="1036"/>
      <c r="E49" s="1036"/>
      <c r="F49" s="1036"/>
      <c r="G49" s="1037"/>
    </row>
    <row r="50" spans="1:7" s="113" customFormat="1" ht="13.5" customHeight="1"/>
    <row r="51" spans="1:7" s="113" customFormat="1" ht="13.5" customHeight="1" thickBot="1">
      <c r="A51" s="113" t="s">
        <v>1037</v>
      </c>
    </row>
    <row r="52" spans="1:7" s="113" customFormat="1" ht="27" customHeight="1" thickBot="1">
      <c r="A52" s="242" t="s">
        <v>1038</v>
      </c>
      <c r="B52" s="235" t="s">
        <v>830</v>
      </c>
      <c r="C52" s="235" t="s">
        <v>1025</v>
      </c>
      <c r="D52" s="235" t="s">
        <v>1039</v>
      </c>
      <c r="E52" s="235" t="s">
        <v>1040</v>
      </c>
      <c r="F52" s="1038" t="s">
        <v>1041</v>
      </c>
      <c r="G52" s="1039"/>
    </row>
    <row r="53" spans="1:7" s="113" customFormat="1">
      <c r="A53" s="348"/>
      <c r="B53" s="349"/>
      <c r="C53" s="350"/>
      <c r="D53" s="350"/>
      <c r="E53" s="351"/>
      <c r="F53" s="1040"/>
      <c r="G53" s="1041"/>
    </row>
    <row r="54" spans="1:7" s="113" customFormat="1">
      <c r="A54" s="352"/>
      <c r="B54" s="353"/>
      <c r="C54" s="354"/>
      <c r="D54" s="354"/>
      <c r="E54" s="355"/>
      <c r="F54" s="1025"/>
      <c r="G54" s="1026"/>
    </row>
    <row r="55" spans="1:7" s="113" customFormat="1">
      <c r="A55" s="352"/>
      <c r="B55" s="353"/>
      <c r="C55" s="354"/>
      <c r="D55" s="354"/>
      <c r="E55" s="355"/>
      <c r="F55" s="1025"/>
      <c r="G55" s="1026"/>
    </row>
    <row r="56" spans="1:7" s="113" customFormat="1">
      <c r="A56" s="352"/>
      <c r="B56" s="353"/>
      <c r="C56" s="354"/>
      <c r="D56" s="354"/>
      <c r="E56" s="355"/>
      <c r="F56" s="1025"/>
      <c r="G56" s="1026"/>
    </row>
    <row r="57" spans="1:7" s="113" customFormat="1">
      <c r="A57" s="352"/>
      <c r="B57" s="353"/>
      <c r="C57" s="354"/>
      <c r="D57" s="354"/>
      <c r="E57" s="355"/>
      <c r="F57" s="1025"/>
      <c r="G57" s="1026"/>
    </row>
    <row r="58" spans="1:7" s="113" customFormat="1">
      <c r="A58" s="352"/>
      <c r="B58" s="353"/>
      <c r="C58" s="354"/>
      <c r="D58" s="354"/>
      <c r="E58" s="355"/>
      <c r="F58" s="1025"/>
      <c r="G58" s="1026"/>
    </row>
    <row r="59" spans="1:7" s="113" customFormat="1">
      <c r="A59" s="352"/>
      <c r="B59" s="353"/>
      <c r="C59" s="354"/>
      <c r="D59" s="354"/>
      <c r="E59" s="355"/>
      <c r="F59" s="1025"/>
      <c r="G59" s="1026"/>
    </row>
    <row r="60" spans="1:7" s="113" customFormat="1">
      <c r="A60" s="352"/>
      <c r="B60" s="353"/>
      <c r="C60" s="354"/>
      <c r="D60" s="354"/>
      <c r="E60" s="355"/>
      <c r="F60" s="1025"/>
      <c r="G60" s="1026"/>
    </row>
    <row r="61" spans="1:7" s="113" customFormat="1">
      <c r="A61" s="352"/>
      <c r="B61" s="353"/>
      <c r="C61" s="354"/>
      <c r="D61" s="354"/>
      <c r="E61" s="355"/>
      <c r="F61" s="1025"/>
      <c r="G61" s="1026"/>
    </row>
    <row r="62" spans="1:7" s="113" customFormat="1" ht="13" thickBot="1">
      <c r="A62" s="356"/>
      <c r="B62" s="357"/>
      <c r="C62" s="358"/>
      <c r="D62" s="358"/>
      <c r="E62" s="359"/>
      <c r="F62" s="1027"/>
      <c r="G62" s="1028"/>
    </row>
  </sheetData>
  <sheetProtection sheet="1" objects="1" scenarios="1" formatRows="0"/>
  <customSheetViews>
    <customSheetView guid="{5FBC50CB-3E08-4B56-AFD1-12B9F91E8308}" showGridLines="0" hiddenRows="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pageSetup paperSize="9" orientation="portrait"/>
      <headerFooter alignWithMargins="0"/>
    </customSheetView>
  </customSheetViews>
  <mergeCells count="42">
    <mergeCell ref="A5:G5"/>
    <mergeCell ref="A6:G6"/>
    <mergeCell ref="A32:G32"/>
    <mergeCell ref="A12:A17"/>
    <mergeCell ref="A18:A23"/>
    <mergeCell ref="A24:A29"/>
    <mergeCell ref="C9:E9"/>
    <mergeCell ref="A9:A10"/>
    <mergeCell ref="B9:B10"/>
    <mergeCell ref="D34:G34"/>
    <mergeCell ref="D35:G35"/>
    <mergeCell ref="B38:D38"/>
    <mergeCell ref="B37:D37"/>
    <mergeCell ref="B40:D40"/>
    <mergeCell ref="E37:G37"/>
    <mergeCell ref="E38:G38"/>
    <mergeCell ref="A39:G39"/>
    <mergeCell ref="E40:G40"/>
    <mergeCell ref="A33:A35"/>
    <mergeCell ref="B33:C33"/>
    <mergeCell ref="B34:C34"/>
    <mergeCell ref="B35:C35"/>
    <mergeCell ref="D33:G33"/>
    <mergeCell ref="E41:G41"/>
    <mergeCell ref="A44:G44"/>
    <mergeCell ref="A45:G45"/>
    <mergeCell ref="A46:G46"/>
    <mergeCell ref="B41:D41"/>
    <mergeCell ref="A47:G47"/>
    <mergeCell ref="A48:G48"/>
    <mergeCell ref="A49:G49"/>
    <mergeCell ref="F52:G52"/>
    <mergeCell ref="F53:G53"/>
    <mergeCell ref="F59:G59"/>
    <mergeCell ref="F60:G60"/>
    <mergeCell ref="F61:G61"/>
    <mergeCell ref="F62:G62"/>
    <mergeCell ref="F54:G54"/>
    <mergeCell ref="F55:G55"/>
    <mergeCell ref="F56:G56"/>
    <mergeCell ref="F57:G57"/>
    <mergeCell ref="F58:G58"/>
  </mergeCells>
  <phoneticPr fontId="6" type="noConversion"/>
  <dataValidations count="2">
    <dataValidation type="list" allowBlank="1" showInputMessage="1" showErrorMessage="1" sqref="B53:B62">
      <formula1>QualityHML</formula1>
    </dataValidation>
    <dataValidation type="list" allowBlank="1" showInputMessage="1" showErrorMessage="1" sqref="E53:E62">
      <formula1>TypeOfInventory</formula1>
    </dataValidation>
  </dataValidations>
  <hyperlinks>
    <hyperlink ref="A1" location="Select_your_country" display="Select_your_country"/>
    <hyperlink ref="A6:E6" location="Indicators_4.9__5.1__5.2" display="Related SoEF definitions: Forest, Other wooded land, MCPFE Class 3"/>
    <hyperlink ref="A12:A17" location="Forest" display="Forest "/>
    <hyperlink ref="A18:A23" location="Other_wooded_land" display="Other wooded land"/>
    <hyperlink ref="C9:E9" location="MCPFE_Class_3__Main_Management_Objective_“Protective_Functions”" display="Protective forests - MCPFE Class 3"/>
    <hyperlink ref="A24:A29" location="Total_forest_and_other_wooded_land" display="Total forest and other wooded land  "/>
    <hyperlink ref="A6:G6" location="Indicators_4.9__5.1" display="Related SoEF definitions: Forest, Other wooded land, MCPFE Class 3"/>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85917E8C-66CD-4461-B5E6-EA9AB8B50C46}">
            <xm:f>C13&lt;&gt;'Pre-filling'!AWB64</xm:f>
            <x14:dxf>
              <font>
                <b val="0"/>
                <i/>
              </font>
            </x14:dxf>
          </x14:cfRule>
          <xm:sqref>C13:E17 C25:E29 C19:E23</xm:sqref>
        </x14:conditionalFormatting>
      </x14:conditionalFormattings>
    </ex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enableFormatConditionsCalculation="0"/>
  <dimension ref="A1:J54"/>
  <sheetViews>
    <sheetView showGridLines="0" workbookViewId="0"/>
  </sheetViews>
  <sheetFormatPr baseColWidth="10" defaultColWidth="8.83203125" defaultRowHeight="12" x14ac:dyDescent="0"/>
  <cols>
    <col min="1" max="1" width="21.83203125" style="270" customWidth="1"/>
    <col min="2" max="10" width="9.5" style="270" customWidth="1"/>
    <col min="11" max="16384" width="8.83203125" style="270"/>
  </cols>
  <sheetData>
    <row r="1" spans="1:10" ht="13.5" customHeight="1">
      <c r="A1" s="311" t="str">
        <f xml:space="preserve"> IF(ISBLANK(General!$B$13), "", General!$B$13)</f>
        <v>Select your country…</v>
      </c>
      <c r="B1" s="312"/>
      <c r="C1" s="312"/>
    </row>
    <row r="2" spans="1:10" ht="13.5" customHeight="1">
      <c r="A2" s="295" t="s">
        <v>969</v>
      </c>
    </row>
    <row r="3" spans="1:10" ht="13.5" customHeight="1" thickBot="1"/>
    <row r="4" spans="1:10" ht="13.5" customHeight="1">
      <c r="A4" s="1372" t="s">
        <v>1482</v>
      </c>
      <c r="B4" s="1373"/>
      <c r="C4" s="1373"/>
      <c r="D4" s="1373"/>
      <c r="E4" s="1373"/>
      <c r="F4" s="1373"/>
      <c r="G4" s="1373"/>
      <c r="H4" s="1373"/>
      <c r="I4" s="1373"/>
      <c r="J4" s="1374"/>
    </row>
    <row r="5" spans="1:10" ht="13.5" customHeight="1" thickBot="1">
      <c r="A5" s="1423" t="s">
        <v>868</v>
      </c>
      <c r="B5" s="1424"/>
      <c r="C5" s="1424"/>
      <c r="D5" s="1424"/>
      <c r="E5" s="1424"/>
      <c r="F5" s="1424"/>
      <c r="G5" s="1424"/>
      <c r="H5" s="1424"/>
      <c r="I5" s="1424"/>
      <c r="J5" s="1425"/>
    </row>
    <row r="6" spans="1:10" ht="13.5" customHeight="1">
      <c r="A6" s="295"/>
    </row>
    <row r="7" spans="1:10" s="113" customFormat="1" ht="13.5" customHeight="1" thickBot="1">
      <c r="A7" s="113" t="s">
        <v>970</v>
      </c>
    </row>
    <row r="8" spans="1:10" s="113" customFormat="1" ht="13.5" customHeight="1">
      <c r="A8" s="1084" t="s">
        <v>1025</v>
      </c>
      <c r="B8" s="1124" t="s">
        <v>1026</v>
      </c>
      <c r="C8" s="1124" t="s">
        <v>1396</v>
      </c>
      <c r="D8" s="1124" t="s">
        <v>971</v>
      </c>
      <c r="E8" s="1124" t="s">
        <v>1394</v>
      </c>
      <c r="F8" s="1124"/>
      <c r="G8" s="1124"/>
      <c r="H8" s="1124"/>
      <c r="I8" s="1124"/>
      <c r="J8" s="1174"/>
    </row>
    <row r="9" spans="1:10" s="113" customFormat="1" ht="13.5" customHeight="1">
      <c r="A9" s="1190"/>
      <c r="B9" s="1188"/>
      <c r="C9" s="1188"/>
      <c r="D9" s="1188"/>
      <c r="E9" s="1188" t="s">
        <v>740</v>
      </c>
      <c r="F9" s="1188"/>
      <c r="G9" s="1188" t="s">
        <v>1432</v>
      </c>
      <c r="H9" s="1188"/>
      <c r="I9" s="1188" t="s">
        <v>741</v>
      </c>
      <c r="J9" s="1189"/>
    </row>
    <row r="10" spans="1:10" s="113" customFormat="1" ht="27" customHeight="1" thickBot="1">
      <c r="A10" s="1085"/>
      <c r="B10" s="1047"/>
      <c r="C10" s="1047"/>
      <c r="D10" s="1047"/>
      <c r="E10" s="236" t="s">
        <v>1395</v>
      </c>
      <c r="F10" s="236" t="s">
        <v>734</v>
      </c>
      <c r="G10" s="236" t="s">
        <v>1395</v>
      </c>
      <c r="H10" s="236" t="s">
        <v>734</v>
      </c>
      <c r="I10" s="236" t="s">
        <v>1395</v>
      </c>
      <c r="J10" s="238" t="s">
        <v>734</v>
      </c>
    </row>
    <row r="11" spans="1:10" s="113" customFormat="1" ht="13.5" hidden="1" customHeight="1">
      <c r="A11" s="144"/>
      <c r="B11" s="145"/>
      <c r="C11" s="145" t="s">
        <v>1434</v>
      </c>
      <c r="D11" s="145" t="s">
        <v>1434</v>
      </c>
      <c r="E11" s="145" t="s">
        <v>1434</v>
      </c>
      <c r="F11" s="145" t="s">
        <v>1434</v>
      </c>
      <c r="G11" s="145" t="s">
        <v>1434</v>
      </c>
      <c r="H11" s="145" t="s">
        <v>1434</v>
      </c>
      <c r="I11" s="145" t="s">
        <v>1434</v>
      </c>
      <c r="J11" s="145" t="s">
        <v>1434</v>
      </c>
    </row>
    <row r="12" spans="1:10" s="113" customFormat="1" ht="13.5" customHeight="1">
      <c r="A12" s="1178" t="s">
        <v>972</v>
      </c>
      <c r="B12" s="115">
        <v>2015</v>
      </c>
      <c r="C12" s="192"/>
      <c r="D12" s="198"/>
      <c r="E12" s="186"/>
      <c r="F12" s="186"/>
      <c r="G12" s="186"/>
      <c r="H12" s="186"/>
      <c r="I12" s="186"/>
      <c r="J12" s="187"/>
    </row>
    <row r="13" spans="1:10" s="113" customFormat="1" ht="13.5" customHeight="1">
      <c r="A13" s="1178"/>
      <c r="B13" s="115">
        <v>2010</v>
      </c>
      <c r="C13" s="192" t="e">
        <f ca="1">'Pre-filling'!AXU65</f>
        <v>#NAME?</v>
      </c>
      <c r="D13" s="198" t="e">
        <f ca="1">'Pre-filling'!AXV65</f>
        <v>#NAME?</v>
      </c>
      <c r="E13" s="186" t="e">
        <f ca="1">'Pre-filling'!AXW65</f>
        <v>#NAME?</v>
      </c>
      <c r="F13" s="186" t="e">
        <f ca="1">'Pre-filling'!AXX65</f>
        <v>#NAME?</v>
      </c>
      <c r="G13" s="186" t="e">
        <f ca="1">'Pre-filling'!AXY65</f>
        <v>#NAME?</v>
      </c>
      <c r="H13" s="186" t="e">
        <f ca="1">'Pre-filling'!AXZ65</f>
        <v>#NAME?</v>
      </c>
      <c r="I13" s="186" t="e">
        <f ca="1">'Pre-filling'!AYA65</f>
        <v>#NAME?</v>
      </c>
      <c r="J13" s="187" t="e">
        <f ca="1">'Pre-filling'!AYB65</f>
        <v>#NAME?</v>
      </c>
    </row>
    <row r="14" spans="1:10" s="113" customFormat="1" ht="13.5" customHeight="1">
      <c r="A14" s="1180"/>
      <c r="B14" s="116">
        <v>2005</v>
      </c>
      <c r="C14" s="192" t="e">
        <f ca="1">'Pre-filling'!AXU66</f>
        <v>#NAME?</v>
      </c>
      <c r="D14" s="199" t="e">
        <f ca="1">'Pre-filling'!AXV66</f>
        <v>#NAME?</v>
      </c>
      <c r="E14" s="188" t="e">
        <f ca="1">'Pre-filling'!AXW66</f>
        <v>#NAME?</v>
      </c>
      <c r="F14" s="188" t="e">
        <f ca="1">'Pre-filling'!AXX66</f>
        <v>#NAME?</v>
      </c>
      <c r="G14" s="188" t="e">
        <f ca="1">'Pre-filling'!AXY66</f>
        <v>#NAME?</v>
      </c>
      <c r="H14" s="188" t="e">
        <f ca="1">'Pre-filling'!AXZ66</f>
        <v>#NAME?</v>
      </c>
      <c r="I14" s="188" t="e">
        <f ca="1">'Pre-filling'!AYA66</f>
        <v>#NAME?</v>
      </c>
      <c r="J14" s="189" t="e">
        <f ca="1">'Pre-filling'!AYB66</f>
        <v>#NAME?</v>
      </c>
    </row>
    <row r="15" spans="1:10" s="113" customFormat="1" ht="13.5" customHeight="1">
      <c r="A15" s="1180"/>
      <c r="B15" s="116">
        <v>2000</v>
      </c>
      <c r="C15" s="192" t="e">
        <f ca="1">'Pre-filling'!AXU67</f>
        <v>#NAME?</v>
      </c>
      <c r="D15" s="199" t="e">
        <f ca="1">'Pre-filling'!AXV67</f>
        <v>#NAME?</v>
      </c>
      <c r="E15" s="188" t="e">
        <f ca="1">'Pre-filling'!AXW67</f>
        <v>#NAME?</v>
      </c>
      <c r="F15" s="188" t="e">
        <f ca="1">'Pre-filling'!AXX67</f>
        <v>#NAME?</v>
      </c>
      <c r="G15" s="188" t="e">
        <f ca="1">'Pre-filling'!AXY67</f>
        <v>#NAME?</v>
      </c>
      <c r="H15" s="188" t="e">
        <f ca="1">'Pre-filling'!AXZ67</f>
        <v>#NAME?</v>
      </c>
      <c r="I15" s="188" t="e">
        <f ca="1">'Pre-filling'!AYA67</f>
        <v>#NAME?</v>
      </c>
      <c r="J15" s="189" t="e">
        <f ca="1">'Pre-filling'!AYB67</f>
        <v>#NAME?</v>
      </c>
    </row>
    <row r="16" spans="1:10" s="113" customFormat="1" ht="13.5" customHeight="1">
      <c r="A16" s="1180"/>
      <c r="B16" s="116">
        <v>1990</v>
      </c>
      <c r="C16" s="192" t="e">
        <f ca="1">'Pre-filling'!AXU68</f>
        <v>#NAME?</v>
      </c>
      <c r="D16" s="199" t="e">
        <f ca="1">'Pre-filling'!AXV68</f>
        <v>#NAME?</v>
      </c>
      <c r="E16" s="188" t="e">
        <f ca="1">'Pre-filling'!AXW68</f>
        <v>#NAME?</v>
      </c>
      <c r="F16" s="188" t="e">
        <f ca="1">'Pre-filling'!AXX68</f>
        <v>#NAME?</v>
      </c>
      <c r="G16" s="188" t="e">
        <f ca="1">'Pre-filling'!AXY68</f>
        <v>#NAME?</v>
      </c>
      <c r="H16" s="188" t="e">
        <f ca="1">'Pre-filling'!AXZ68</f>
        <v>#NAME?</v>
      </c>
      <c r="I16" s="188" t="e">
        <f ca="1">'Pre-filling'!AYA68</f>
        <v>#NAME?</v>
      </c>
      <c r="J16" s="189" t="e">
        <f ca="1">'Pre-filling'!AYB68</f>
        <v>#NAME?</v>
      </c>
    </row>
    <row r="17" spans="1:10" s="113" customFormat="1" ht="13.5" customHeight="1">
      <c r="A17" s="1180" t="s">
        <v>973</v>
      </c>
      <c r="B17" s="116">
        <v>2015</v>
      </c>
      <c r="C17" s="192"/>
      <c r="D17" s="199"/>
      <c r="E17" s="188"/>
      <c r="F17" s="188"/>
      <c r="G17" s="188"/>
      <c r="H17" s="188"/>
      <c r="I17" s="188"/>
      <c r="J17" s="189"/>
    </row>
    <row r="18" spans="1:10" s="113" customFormat="1" ht="13.5" customHeight="1">
      <c r="A18" s="1180"/>
      <c r="B18" s="116">
        <v>2010</v>
      </c>
      <c r="C18" s="192" t="e">
        <f ca="1">'Pre-filling'!AXU70</f>
        <v>#NAME?</v>
      </c>
      <c r="D18" s="199" t="e">
        <f ca="1">'Pre-filling'!AXV70</f>
        <v>#NAME?</v>
      </c>
      <c r="E18" s="188" t="e">
        <f ca="1">'Pre-filling'!AXW70</f>
        <v>#NAME?</v>
      </c>
      <c r="F18" s="188" t="e">
        <f ca="1">'Pre-filling'!AXX70</f>
        <v>#NAME?</v>
      </c>
      <c r="G18" s="188" t="e">
        <f ca="1">'Pre-filling'!AXY70</f>
        <v>#NAME?</v>
      </c>
      <c r="H18" s="188" t="e">
        <f ca="1">'Pre-filling'!AXZ70</f>
        <v>#NAME?</v>
      </c>
      <c r="I18" s="188" t="e">
        <f ca="1">'Pre-filling'!AYA70</f>
        <v>#NAME?</v>
      </c>
      <c r="J18" s="189" t="e">
        <f ca="1">'Pre-filling'!AYB70</f>
        <v>#NAME?</v>
      </c>
    </row>
    <row r="19" spans="1:10" s="113" customFormat="1" ht="13.5" customHeight="1">
      <c r="A19" s="1180"/>
      <c r="B19" s="116">
        <v>2005</v>
      </c>
      <c r="C19" s="192" t="e">
        <f ca="1">'Pre-filling'!AXU71</f>
        <v>#NAME?</v>
      </c>
      <c r="D19" s="199" t="e">
        <f ca="1">'Pre-filling'!AXV71</f>
        <v>#NAME?</v>
      </c>
      <c r="E19" s="188" t="e">
        <f ca="1">'Pre-filling'!AXW71</f>
        <v>#NAME?</v>
      </c>
      <c r="F19" s="188" t="e">
        <f ca="1">'Pre-filling'!AXX71</f>
        <v>#NAME?</v>
      </c>
      <c r="G19" s="188" t="e">
        <f ca="1">'Pre-filling'!AXY71</f>
        <v>#NAME?</v>
      </c>
      <c r="H19" s="188" t="e">
        <f ca="1">'Pre-filling'!AXZ71</f>
        <v>#NAME?</v>
      </c>
      <c r="I19" s="188" t="e">
        <f ca="1">'Pre-filling'!AYA71</f>
        <v>#NAME?</v>
      </c>
      <c r="J19" s="189" t="e">
        <f ca="1">'Pre-filling'!AYB71</f>
        <v>#NAME?</v>
      </c>
    </row>
    <row r="20" spans="1:10" s="113" customFormat="1" ht="13.5" customHeight="1">
      <c r="A20" s="1180"/>
      <c r="B20" s="116">
        <v>2000</v>
      </c>
      <c r="C20" s="192" t="e">
        <f ca="1">'Pre-filling'!AXU72</f>
        <v>#NAME?</v>
      </c>
      <c r="D20" s="199" t="e">
        <f ca="1">'Pre-filling'!AXV72</f>
        <v>#NAME?</v>
      </c>
      <c r="E20" s="188" t="e">
        <f ca="1">'Pre-filling'!AXW72</f>
        <v>#NAME?</v>
      </c>
      <c r="F20" s="188" t="e">
        <f ca="1">'Pre-filling'!AXX72</f>
        <v>#NAME?</v>
      </c>
      <c r="G20" s="188" t="e">
        <f ca="1">'Pre-filling'!AXY72</f>
        <v>#NAME?</v>
      </c>
      <c r="H20" s="188" t="e">
        <f ca="1">'Pre-filling'!AXZ72</f>
        <v>#NAME?</v>
      </c>
      <c r="I20" s="188" t="e">
        <f ca="1">'Pre-filling'!AYA72</f>
        <v>#NAME?</v>
      </c>
      <c r="J20" s="189" t="e">
        <f ca="1">'Pre-filling'!AYB72</f>
        <v>#NAME?</v>
      </c>
    </row>
    <row r="21" spans="1:10" s="113" customFormat="1" ht="13.5" customHeight="1">
      <c r="A21" s="1180"/>
      <c r="B21" s="116">
        <v>1990</v>
      </c>
      <c r="C21" s="192" t="e">
        <f ca="1">'Pre-filling'!AXU73</f>
        <v>#NAME?</v>
      </c>
      <c r="D21" s="199" t="e">
        <f ca="1">'Pre-filling'!AXV73</f>
        <v>#NAME?</v>
      </c>
      <c r="E21" s="188" t="e">
        <f ca="1">'Pre-filling'!AXW73</f>
        <v>#NAME?</v>
      </c>
      <c r="F21" s="188" t="e">
        <f ca="1">'Pre-filling'!AXX73</f>
        <v>#NAME?</v>
      </c>
      <c r="G21" s="188" t="e">
        <f ca="1">'Pre-filling'!AXY73</f>
        <v>#NAME?</v>
      </c>
      <c r="H21" s="188" t="e">
        <f ca="1">'Pre-filling'!AXZ73</f>
        <v>#NAME?</v>
      </c>
      <c r="I21" s="188" t="e">
        <f ca="1">'Pre-filling'!AYA73</f>
        <v>#NAME?</v>
      </c>
      <c r="J21" s="189" t="e">
        <f ca="1">'Pre-filling'!AYB73</f>
        <v>#NAME?</v>
      </c>
    </row>
    <row r="22" spans="1:10" s="113" customFormat="1" ht="13.5" customHeight="1">
      <c r="A22" s="1180" t="s">
        <v>1589</v>
      </c>
      <c r="B22" s="116">
        <v>2015</v>
      </c>
      <c r="C22" s="194"/>
      <c r="D22" s="199"/>
      <c r="E22" s="188"/>
      <c r="F22" s="188"/>
      <c r="G22" s="188"/>
      <c r="H22" s="188"/>
      <c r="I22" s="188"/>
      <c r="J22" s="189"/>
    </row>
    <row r="23" spans="1:10" s="113" customFormat="1" ht="13.5" customHeight="1">
      <c r="A23" s="1180"/>
      <c r="B23" s="116">
        <v>2010</v>
      </c>
      <c r="C23" s="194" t="e">
        <f ca="1">'Pre-filling'!AXU75</f>
        <v>#NAME?</v>
      </c>
      <c r="D23" s="199" t="e">
        <f ca="1">'Pre-filling'!AXV75</f>
        <v>#NAME?</v>
      </c>
      <c r="E23" s="188" t="e">
        <f ca="1">'Pre-filling'!AXW75</f>
        <v>#NAME?</v>
      </c>
      <c r="F23" s="188" t="e">
        <f ca="1">'Pre-filling'!AXX75</f>
        <v>#NAME?</v>
      </c>
      <c r="G23" s="188" t="e">
        <f ca="1">'Pre-filling'!AXY75</f>
        <v>#NAME?</v>
      </c>
      <c r="H23" s="188" t="e">
        <f ca="1">'Pre-filling'!AXZ75</f>
        <v>#NAME?</v>
      </c>
      <c r="I23" s="188" t="e">
        <f ca="1">'Pre-filling'!AYA75</f>
        <v>#NAME?</v>
      </c>
      <c r="J23" s="189" t="e">
        <f ca="1">'Pre-filling'!AYB75</f>
        <v>#NAME?</v>
      </c>
    </row>
    <row r="24" spans="1:10" s="113" customFormat="1" ht="13.5" customHeight="1">
      <c r="A24" s="1180"/>
      <c r="B24" s="116">
        <v>2005</v>
      </c>
      <c r="C24" s="194" t="e">
        <f ca="1">'Pre-filling'!AXU76</f>
        <v>#NAME?</v>
      </c>
      <c r="D24" s="199" t="e">
        <f ca="1">'Pre-filling'!AXV76</f>
        <v>#NAME?</v>
      </c>
      <c r="E24" s="188" t="e">
        <f ca="1">'Pre-filling'!AXW76</f>
        <v>#NAME?</v>
      </c>
      <c r="F24" s="188" t="e">
        <f ca="1">'Pre-filling'!AXX76</f>
        <v>#NAME?</v>
      </c>
      <c r="G24" s="188" t="e">
        <f ca="1">'Pre-filling'!AXY76</f>
        <v>#NAME?</v>
      </c>
      <c r="H24" s="188" t="e">
        <f ca="1">'Pre-filling'!AXZ76</f>
        <v>#NAME?</v>
      </c>
      <c r="I24" s="188" t="e">
        <f ca="1">'Pre-filling'!AYA76</f>
        <v>#NAME?</v>
      </c>
      <c r="J24" s="189" t="e">
        <f ca="1">'Pre-filling'!AYB76</f>
        <v>#NAME?</v>
      </c>
    </row>
    <row r="25" spans="1:10" s="113" customFormat="1" ht="13.5" customHeight="1">
      <c r="A25" s="1180"/>
      <c r="B25" s="116">
        <v>2000</v>
      </c>
      <c r="C25" s="194" t="e">
        <f ca="1">'Pre-filling'!AXU77</f>
        <v>#NAME?</v>
      </c>
      <c r="D25" s="199" t="e">
        <f ca="1">'Pre-filling'!AXV77</f>
        <v>#NAME?</v>
      </c>
      <c r="E25" s="188" t="e">
        <f ca="1">'Pre-filling'!AXW77</f>
        <v>#NAME?</v>
      </c>
      <c r="F25" s="188" t="e">
        <f ca="1">'Pre-filling'!AXX77</f>
        <v>#NAME?</v>
      </c>
      <c r="G25" s="188" t="e">
        <f ca="1">'Pre-filling'!AXY77</f>
        <v>#NAME?</v>
      </c>
      <c r="H25" s="188" t="e">
        <f ca="1">'Pre-filling'!AXZ77</f>
        <v>#NAME?</v>
      </c>
      <c r="I25" s="188" t="e">
        <f ca="1">'Pre-filling'!AYA77</f>
        <v>#NAME?</v>
      </c>
      <c r="J25" s="189" t="e">
        <f ca="1">'Pre-filling'!AYB77</f>
        <v>#NAME?</v>
      </c>
    </row>
    <row r="26" spans="1:10" s="113" customFormat="1" ht="13.5" customHeight="1" thickBot="1">
      <c r="A26" s="1118"/>
      <c r="B26" s="257">
        <v>1990</v>
      </c>
      <c r="C26" s="196" t="e">
        <f ca="1">'Pre-filling'!AXU78</f>
        <v>#NAME?</v>
      </c>
      <c r="D26" s="200" t="e">
        <f ca="1">'Pre-filling'!AXV78</f>
        <v>#NAME?</v>
      </c>
      <c r="E26" s="200" t="e">
        <f ca="1">'Pre-filling'!AXW78</f>
        <v>#NAME?</v>
      </c>
      <c r="F26" s="200" t="e">
        <f ca="1">'Pre-filling'!AXX78</f>
        <v>#NAME?</v>
      </c>
      <c r="G26" s="200" t="e">
        <f ca="1">'Pre-filling'!AXY78</f>
        <v>#NAME?</v>
      </c>
      <c r="H26" s="200" t="e">
        <f ca="1">'Pre-filling'!AXZ78</f>
        <v>#NAME?</v>
      </c>
      <c r="I26" s="200" t="e">
        <f ca="1">'Pre-filling'!AYA78</f>
        <v>#NAME?</v>
      </c>
      <c r="J26" s="201" t="e">
        <f ca="1">'Pre-filling'!AYB78</f>
        <v>#NAME?</v>
      </c>
    </row>
    <row r="27" spans="1:10" s="113" customFormat="1" ht="13.5" customHeight="1">
      <c r="A27" s="369"/>
      <c r="B27" s="10"/>
      <c r="C27" s="10"/>
      <c r="D27" s="10"/>
      <c r="E27" s="379"/>
      <c r="F27" s="379"/>
      <c r="G27" s="379"/>
      <c r="H27" s="379"/>
      <c r="I27" s="379"/>
    </row>
    <row r="28" spans="1:10" s="113" customFormat="1" ht="13.5" customHeight="1" thickBot="1">
      <c r="A28" s="113" t="s">
        <v>1032</v>
      </c>
    </row>
    <row r="29" spans="1:10" s="113" customFormat="1" ht="27" customHeight="1" thickBot="1">
      <c r="A29" s="1558" t="s">
        <v>1704</v>
      </c>
      <c r="B29" s="1559"/>
      <c r="C29" s="1560"/>
      <c r="D29" s="1561"/>
      <c r="E29" s="1562"/>
    </row>
    <row r="30" spans="1:10" ht="13.5" customHeight="1" thickBot="1">
      <c r="A30" s="447"/>
      <c r="B30" s="447"/>
      <c r="C30" s="447"/>
      <c r="D30" s="448"/>
      <c r="E30" s="448"/>
      <c r="F30" s="448"/>
    </row>
    <row r="31" spans="1:10" s="113" customFormat="1" ht="27" customHeight="1" thickBot="1">
      <c r="A31" s="1195" t="s">
        <v>1025</v>
      </c>
      <c r="B31" s="1196"/>
      <c r="C31" s="1159" t="s">
        <v>974</v>
      </c>
      <c r="D31" s="1167"/>
      <c r="E31" s="1167"/>
      <c r="F31" s="1196"/>
      <c r="G31" s="1159" t="s">
        <v>1034</v>
      </c>
      <c r="H31" s="1167"/>
      <c r="I31" s="1167"/>
      <c r="J31" s="1160"/>
    </row>
    <row r="32" spans="1:10" s="113" customFormat="1" ht="13.5" customHeight="1">
      <c r="A32" s="1563" t="s">
        <v>1055</v>
      </c>
      <c r="B32" s="1564"/>
      <c r="C32" s="1225"/>
      <c r="D32" s="1226"/>
      <c r="E32" s="1226"/>
      <c r="F32" s="1309"/>
      <c r="G32" s="1225"/>
      <c r="H32" s="1226"/>
      <c r="I32" s="1226"/>
      <c r="J32" s="1227"/>
    </row>
    <row r="33" spans="1:10" s="113" customFormat="1" ht="27" customHeight="1">
      <c r="A33" s="1565" t="s">
        <v>1397</v>
      </c>
      <c r="B33" s="1566"/>
      <c r="C33" s="1228"/>
      <c r="D33" s="1229"/>
      <c r="E33" s="1229"/>
      <c r="F33" s="1318"/>
      <c r="G33" s="1228"/>
      <c r="H33" s="1229"/>
      <c r="I33" s="1229"/>
      <c r="J33" s="1230"/>
    </row>
    <row r="34" spans="1:10" s="113" customFormat="1" ht="27" customHeight="1" thickBot="1">
      <c r="A34" s="1443" t="s">
        <v>1398</v>
      </c>
      <c r="B34" s="1444"/>
      <c r="C34" s="1222"/>
      <c r="D34" s="1223"/>
      <c r="E34" s="1223"/>
      <c r="F34" s="1319"/>
      <c r="G34" s="1222"/>
      <c r="H34" s="1223"/>
      <c r="I34" s="1223"/>
      <c r="J34" s="1224"/>
    </row>
    <row r="35" spans="1:10" s="113" customFormat="1" ht="13.5" customHeight="1"/>
    <row r="36" spans="1:10" s="113" customFormat="1" ht="13.5" customHeight="1" thickBot="1">
      <c r="A36" s="113" t="s">
        <v>1090</v>
      </c>
    </row>
    <row r="37" spans="1:10" s="113" customFormat="1" ht="40.5" customHeight="1">
      <c r="A37" s="1380" t="s">
        <v>1572</v>
      </c>
      <c r="B37" s="1327"/>
      <c r="C37" s="1327"/>
      <c r="D37" s="1327"/>
      <c r="E37" s="1327"/>
      <c r="F37" s="1327"/>
      <c r="G37" s="1327"/>
      <c r="H37" s="1327"/>
      <c r="I37" s="1327"/>
      <c r="J37" s="1328"/>
    </row>
    <row r="38" spans="1:10" s="113" customFormat="1" ht="74.5" customHeight="1">
      <c r="A38" s="1303" t="s">
        <v>2062</v>
      </c>
      <c r="B38" s="1033"/>
      <c r="C38" s="1033"/>
      <c r="D38" s="1033"/>
      <c r="E38" s="1033"/>
      <c r="F38" s="1033"/>
      <c r="G38" s="1033"/>
      <c r="H38" s="1033"/>
      <c r="I38" s="1033"/>
      <c r="J38" s="1034"/>
    </row>
    <row r="39" spans="1:10" s="113" customFormat="1" ht="27" customHeight="1">
      <c r="A39" s="1032" t="s">
        <v>62</v>
      </c>
      <c r="B39" s="1033"/>
      <c r="C39" s="1033"/>
      <c r="D39" s="1033"/>
      <c r="E39" s="1033"/>
      <c r="F39" s="1033"/>
      <c r="G39" s="1033"/>
      <c r="H39" s="1033"/>
      <c r="I39" s="1033"/>
      <c r="J39" s="1034"/>
    </row>
    <row r="40" spans="1:10" s="113" customFormat="1" ht="27" customHeight="1">
      <c r="A40" s="1032" t="s">
        <v>674</v>
      </c>
      <c r="B40" s="1033"/>
      <c r="C40" s="1033"/>
      <c r="D40" s="1033"/>
      <c r="E40" s="1033"/>
      <c r="F40" s="1033"/>
      <c r="G40" s="1033"/>
      <c r="H40" s="1033"/>
      <c r="I40" s="1033"/>
      <c r="J40" s="1034"/>
    </row>
    <row r="41" spans="1:10" s="113" customFormat="1" ht="13.5" customHeight="1" thickBot="1">
      <c r="A41" s="1323" t="s">
        <v>1835</v>
      </c>
      <c r="B41" s="1556"/>
      <c r="C41" s="1556"/>
      <c r="D41" s="1556"/>
      <c r="E41" s="1556"/>
      <c r="F41" s="1556"/>
      <c r="G41" s="1556"/>
      <c r="H41" s="1556"/>
      <c r="I41" s="1556"/>
      <c r="J41" s="1557"/>
    </row>
    <row r="42" spans="1:10" s="113" customFormat="1" ht="13.5" customHeight="1"/>
    <row r="43" spans="1:10" s="113" customFormat="1" ht="13.5" customHeight="1" thickBot="1">
      <c r="A43" s="113" t="s">
        <v>1037</v>
      </c>
    </row>
    <row r="44" spans="1:10" s="113" customFormat="1" ht="27" customHeight="1" thickBot="1">
      <c r="A44" s="242" t="s">
        <v>1038</v>
      </c>
      <c r="B44" s="235" t="s">
        <v>830</v>
      </c>
      <c r="C44" s="1159" t="s">
        <v>1025</v>
      </c>
      <c r="D44" s="1196"/>
      <c r="E44" s="235" t="s">
        <v>1039</v>
      </c>
      <c r="F44" s="1159" t="s">
        <v>1040</v>
      </c>
      <c r="G44" s="1196"/>
      <c r="H44" s="1159" t="s">
        <v>1041</v>
      </c>
      <c r="I44" s="1167"/>
      <c r="J44" s="1160"/>
    </row>
    <row r="45" spans="1:10" s="113" customFormat="1">
      <c r="A45" s="348"/>
      <c r="B45" s="349"/>
      <c r="C45" s="1225"/>
      <c r="D45" s="1309"/>
      <c r="E45" s="350"/>
      <c r="F45" s="1284"/>
      <c r="G45" s="1322"/>
      <c r="H45" s="1225"/>
      <c r="I45" s="1226"/>
      <c r="J45" s="1227"/>
    </row>
    <row r="46" spans="1:10" s="113" customFormat="1">
      <c r="A46" s="352"/>
      <c r="B46" s="353"/>
      <c r="C46" s="1228"/>
      <c r="D46" s="1318"/>
      <c r="E46" s="354"/>
      <c r="F46" s="1287"/>
      <c r="G46" s="1062"/>
      <c r="H46" s="1228"/>
      <c r="I46" s="1229"/>
      <c r="J46" s="1230"/>
    </row>
    <row r="47" spans="1:10" s="113" customFormat="1">
      <c r="A47" s="352"/>
      <c r="B47" s="353"/>
      <c r="C47" s="1228"/>
      <c r="D47" s="1318"/>
      <c r="E47" s="354"/>
      <c r="F47" s="1287"/>
      <c r="G47" s="1062"/>
      <c r="H47" s="1228"/>
      <c r="I47" s="1229"/>
      <c r="J47" s="1230"/>
    </row>
    <row r="48" spans="1:10" s="113" customFormat="1">
      <c r="A48" s="352"/>
      <c r="B48" s="353"/>
      <c r="C48" s="1228"/>
      <c r="D48" s="1318"/>
      <c r="E48" s="354"/>
      <c r="F48" s="1287"/>
      <c r="G48" s="1062"/>
      <c r="H48" s="1228"/>
      <c r="I48" s="1229"/>
      <c r="J48" s="1230"/>
    </row>
    <row r="49" spans="1:10" s="113" customFormat="1">
      <c r="A49" s="352"/>
      <c r="B49" s="353"/>
      <c r="C49" s="1228"/>
      <c r="D49" s="1318"/>
      <c r="E49" s="354"/>
      <c r="F49" s="1287"/>
      <c r="G49" s="1062"/>
      <c r="H49" s="1228"/>
      <c r="I49" s="1229"/>
      <c r="J49" s="1230"/>
    </row>
    <row r="50" spans="1:10" s="113" customFormat="1">
      <c r="A50" s="352"/>
      <c r="B50" s="353"/>
      <c r="C50" s="1228"/>
      <c r="D50" s="1318"/>
      <c r="E50" s="354"/>
      <c r="F50" s="1287"/>
      <c r="G50" s="1062"/>
      <c r="H50" s="1228"/>
      <c r="I50" s="1229"/>
      <c r="J50" s="1230"/>
    </row>
    <row r="51" spans="1:10" s="113" customFormat="1">
      <c r="A51" s="352"/>
      <c r="B51" s="353"/>
      <c r="C51" s="1228"/>
      <c r="D51" s="1318"/>
      <c r="E51" s="354"/>
      <c r="F51" s="1287"/>
      <c r="G51" s="1062"/>
      <c r="H51" s="1228"/>
      <c r="I51" s="1229"/>
      <c r="J51" s="1230"/>
    </row>
    <row r="52" spans="1:10" s="113" customFormat="1">
      <c r="A52" s="352"/>
      <c r="B52" s="353"/>
      <c r="C52" s="1228"/>
      <c r="D52" s="1318"/>
      <c r="E52" s="354"/>
      <c r="F52" s="1287"/>
      <c r="G52" s="1062"/>
      <c r="H52" s="1228"/>
      <c r="I52" s="1229"/>
      <c r="J52" s="1230"/>
    </row>
    <row r="53" spans="1:10" s="113" customFormat="1">
      <c r="A53" s="352"/>
      <c r="B53" s="353"/>
      <c r="C53" s="1228"/>
      <c r="D53" s="1318"/>
      <c r="E53" s="354"/>
      <c r="F53" s="1287"/>
      <c r="G53" s="1062"/>
      <c r="H53" s="1228"/>
      <c r="I53" s="1229"/>
      <c r="J53" s="1230"/>
    </row>
    <row r="54" spans="1:10" s="113" customFormat="1" ht="13" thickBot="1">
      <c r="A54" s="356"/>
      <c r="B54" s="357"/>
      <c r="C54" s="1222"/>
      <c r="D54" s="1319"/>
      <c r="E54" s="358"/>
      <c r="F54" s="1320"/>
      <c r="G54" s="1321"/>
      <c r="H54" s="1222"/>
      <c r="I54" s="1223"/>
      <c r="J54" s="1224"/>
    </row>
  </sheetData>
  <sheetProtection sheet="1" objects="1" scenarios="1" formatRows="0"/>
  <customSheetViews>
    <customSheetView guid="{5FBC50CB-3E08-4B56-AFD1-12B9F91E8308}" showGridLines="0" hiddenRows="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pageSetup paperSize="9" orientation="portrait"/>
      <headerFooter alignWithMargins="0"/>
    </customSheetView>
  </customSheetViews>
  <mergeCells count="65">
    <mergeCell ref="A12:A16"/>
    <mergeCell ref="A4:J4"/>
    <mergeCell ref="A5:J5"/>
    <mergeCell ref="A8:A10"/>
    <mergeCell ref="B8:B10"/>
    <mergeCell ref="D8:D10"/>
    <mergeCell ref="E8:J8"/>
    <mergeCell ref="E9:F9"/>
    <mergeCell ref="C8:C10"/>
    <mergeCell ref="C54:D54"/>
    <mergeCell ref="G9:H9"/>
    <mergeCell ref="H50:J50"/>
    <mergeCell ref="H51:J51"/>
    <mergeCell ref="H52:J52"/>
    <mergeCell ref="H53:J53"/>
    <mergeCell ref="I9:J9"/>
    <mergeCell ref="H54:J54"/>
    <mergeCell ref="G31:J31"/>
    <mergeCell ref="H45:J45"/>
    <mergeCell ref="H46:J46"/>
    <mergeCell ref="A37:J37"/>
    <mergeCell ref="A40:J40"/>
    <mergeCell ref="A34:B34"/>
    <mergeCell ref="G33:J33"/>
    <mergeCell ref="G34:J34"/>
    <mergeCell ref="A17:A21"/>
    <mergeCell ref="A22:A26"/>
    <mergeCell ref="C48:D48"/>
    <mergeCell ref="A29:C29"/>
    <mergeCell ref="D29:E29"/>
    <mergeCell ref="C31:F31"/>
    <mergeCell ref="A31:B31"/>
    <mergeCell ref="C32:F32"/>
    <mergeCell ref="A38:J38"/>
    <mergeCell ref="A39:J39"/>
    <mergeCell ref="C34:F34"/>
    <mergeCell ref="A32:B32"/>
    <mergeCell ref="C33:F33"/>
    <mergeCell ref="A33:B33"/>
    <mergeCell ref="G32:J32"/>
    <mergeCell ref="H44:J44"/>
    <mergeCell ref="F53:G53"/>
    <mergeCell ref="F54:G54"/>
    <mergeCell ref="A41:J41"/>
    <mergeCell ref="C47:D47"/>
    <mergeCell ref="F45:G45"/>
    <mergeCell ref="C45:D45"/>
    <mergeCell ref="H48:J48"/>
    <mergeCell ref="F52:G52"/>
    <mergeCell ref="H49:J49"/>
    <mergeCell ref="C51:D51"/>
    <mergeCell ref="F51:G51"/>
    <mergeCell ref="F46:G46"/>
    <mergeCell ref="C49:D49"/>
    <mergeCell ref="H47:J47"/>
    <mergeCell ref="C52:D52"/>
    <mergeCell ref="C53:D53"/>
    <mergeCell ref="C50:D50"/>
    <mergeCell ref="F44:G44"/>
    <mergeCell ref="F47:G47"/>
    <mergeCell ref="F48:G48"/>
    <mergeCell ref="C46:D46"/>
    <mergeCell ref="C44:D44"/>
    <mergeCell ref="F49:G49"/>
    <mergeCell ref="F50:G50"/>
  </mergeCells>
  <phoneticPr fontId="6" type="noConversion"/>
  <dataValidations disablePrompts="1" count="2">
    <dataValidation type="list" allowBlank="1" showInputMessage="1" showErrorMessage="1" sqref="B45:B54">
      <formula1>QualityHML</formula1>
    </dataValidation>
    <dataValidation type="list" allowBlank="1" showInputMessage="1" showErrorMessage="1" sqref="F45:F54">
      <formula1>TypeOfInventory</formula1>
    </dataValidation>
  </dataValidations>
  <hyperlinks>
    <hyperlink ref="A1" location="Select_your_country" display="Select_your_country"/>
    <hyperlink ref="A5:J5" location="Indicator_6.1" display="Related SoEF definitions: Forest, Forest holding, Forest ownership, Public ownership, Private ownership, Unknown ownership."/>
    <hyperlink ref="A12:A16" location="Public_ownership" display="In public ownership"/>
    <hyperlink ref="A17:A21" location="Private_ownership" display="In private ownership"/>
    <hyperlink ref="A22:A26" location="Other_types_of_ownership_Unknown" display="Other types of ownership/unknown"/>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EF560C47-E30B-4257-BC6B-7C5CAC817917}">
            <xm:f>C13&lt;&gt;'Pre-filling'!AXU65</xm:f>
            <x14:dxf>
              <font>
                <b val="0"/>
                <i/>
              </font>
            </x14:dxf>
          </x14:cfRule>
          <xm:sqref>C13:J16 C23:J26 C18:J21</xm:sqref>
        </x14:conditionalFormatting>
      </x14:conditionalFormattings>
    </ex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dimension ref="A1:G68"/>
  <sheetViews>
    <sheetView showGridLines="0" workbookViewId="0"/>
  </sheetViews>
  <sheetFormatPr baseColWidth="10" defaultColWidth="8.83203125" defaultRowHeight="12" x14ac:dyDescent="0"/>
  <cols>
    <col min="1" max="1" width="27.5" style="270" customWidth="1"/>
    <col min="2" max="2" width="10.83203125" style="270" customWidth="1"/>
    <col min="3" max="4" width="19.5" style="270" customWidth="1"/>
    <col min="5" max="6" width="18.5" style="270" customWidth="1"/>
    <col min="7" max="16384" width="8.83203125" style="270"/>
  </cols>
  <sheetData>
    <row r="1" spans="1:7" ht="13.5" customHeight="1">
      <c r="A1" s="311" t="str">
        <f xml:space="preserve"> IF(ISBLANK(General!$B$13), "", General!$B$13)</f>
        <v>Select your country…</v>
      </c>
      <c r="B1" s="471"/>
      <c r="C1" s="312"/>
      <c r="D1" s="312"/>
    </row>
    <row r="2" spans="1:7" ht="13.5" customHeight="1">
      <c r="A2" s="295" t="s">
        <v>975</v>
      </c>
    </row>
    <row r="3" spans="1:7" ht="13.5" customHeight="1" thickBot="1"/>
    <row r="4" spans="1:7" ht="13.5" customHeight="1">
      <c r="A4" s="1567" t="s">
        <v>1483</v>
      </c>
      <c r="B4" s="1299"/>
      <c r="C4" s="1299"/>
      <c r="D4" s="1299"/>
      <c r="E4" s="1299"/>
      <c r="F4" s="1568"/>
    </row>
    <row r="5" spans="1:7" ht="27" customHeight="1" thickBot="1">
      <c r="A5" s="1071" t="s">
        <v>853</v>
      </c>
      <c r="B5" s="1072"/>
      <c r="C5" s="1072"/>
      <c r="D5" s="1072"/>
      <c r="E5" s="1072"/>
      <c r="F5" s="1073"/>
    </row>
    <row r="6" spans="1:7" ht="13.5" customHeight="1"/>
    <row r="7" spans="1:7" s="113" customFormat="1" ht="13.5" customHeight="1" thickBot="1">
      <c r="A7" s="113" t="s">
        <v>976</v>
      </c>
    </row>
    <row r="8" spans="1:7" s="113" customFormat="1" ht="13.5" customHeight="1">
      <c r="A8" s="1084" t="s">
        <v>1025</v>
      </c>
      <c r="B8" s="1124" t="s">
        <v>1026</v>
      </c>
      <c r="C8" s="1130" t="s">
        <v>977</v>
      </c>
      <c r="D8" s="1131"/>
    </row>
    <row r="9" spans="1:7" s="113" customFormat="1" ht="27" customHeight="1" thickBot="1">
      <c r="A9" s="1085"/>
      <c r="B9" s="1047"/>
      <c r="C9" s="237" t="s">
        <v>1718</v>
      </c>
      <c r="D9" s="238" t="s">
        <v>978</v>
      </c>
    </row>
    <row r="10" spans="1:7" s="113" customFormat="1" hidden="1">
      <c r="A10" s="261"/>
      <c r="B10" s="262"/>
      <c r="C10" s="262" t="s">
        <v>1434</v>
      </c>
      <c r="D10" s="100" t="s">
        <v>1434</v>
      </c>
    </row>
    <row r="11" spans="1:7" s="113" customFormat="1" ht="13.5" customHeight="1">
      <c r="A11" s="1081" t="s">
        <v>1399</v>
      </c>
      <c r="B11" s="150">
        <v>2015</v>
      </c>
      <c r="C11" s="220" t="e">
        <f ca="1">'Pre-filling'!BBM63</f>
        <v>#NAME?</v>
      </c>
      <c r="D11" s="472" t="e">
        <f ca="1">'Pre-filling'!BBN63</f>
        <v>#NAME?</v>
      </c>
    </row>
    <row r="12" spans="1:7" s="113" customFormat="1" ht="13.5" customHeight="1">
      <c r="A12" s="1081"/>
      <c r="B12" s="146">
        <v>2010</v>
      </c>
      <c r="C12" s="220" t="e">
        <f ca="1">'Pre-filling'!BBM64</f>
        <v>#NAME?</v>
      </c>
      <c r="D12" s="472" t="e">
        <f ca="1">'Pre-filling'!BBN64</f>
        <v>#NAME?</v>
      </c>
      <c r="E12" s="360"/>
    </row>
    <row r="13" spans="1:7" s="113" customFormat="1" ht="13.5" customHeight="1">
      <c r="A13" s="1081"/>
      <c r="B13" s="146">
        <v>2005</v>
      </c>
      <c r="C13" s="425" t="e">
        <f ca="1">'Pre-filling'!BBM65</f>
        <v>#NAME?</v>
      </c>
      <c r="D13" s="473" t="e">
        <f ca="1">'Pre-filling'!BBN65</f>
        <v>#NAME?</v>
      </c>
      <c r="E13" s="360"/>
      <c r="G13" s="432"/>
    </row>
    <row r="14" spans="1:7" s="113" customFormat="1" ht="13.5" customHeight="1">
      <c r="A14" s="1081"/>
      <c r="B14" s="146">
        <v>2000</v>
      </c>
      <c r="C14" s="425" t="e">
        <f ca="1">'Pre-filling'!BBM66</f>
        <v>#NAME?</v>
      </c>
      <c r="D14" s="473" t="e">
        <f ca="1">'Pre-filling'!BBN66</f>
        <v>#NAME?</v>
      </c>
      <c r="E14" s="360"/>
      <c r="G14" s="432"/>
    </row>
    <row r="15" spans="1:7" s="113" customFormat="1" ht="13.5" customHeight="1">
      <c r="A15" s="1082"/>
      <c r="B15" s="146">
        <v>1990</v>
      </c>
      <c r="C15" s="425" t="e">
        <f ca="1">'Pre-filling'!BBM67</f>
        <v>#NAME?</v>
      </c>
      <c r="D15" s="473" t="e">
        <f ca="1">'Pre-filling'!BBN67</f>
        <v>#NAME?</v>
      </c>
      <c r="E15" s="360"/>
      <c r="G15" s="474"/>
    </row>
    <row r="16" spans="1:7" s="113" customFormat="1" ht="13.5" customHeight="1">
      <c r="A16" s="1080" t="s">
        <v>1400</v>
      </c>
      <c r="B16" s="146">
        <v>2015</v>
      </c>
      <c r="C16" s="425" t="e">
        <f ca="1">'Pre-filling'!BBM68</f>
        <v>#NAME?</v>
      </c>
      <c r="D16" s="473" t="e">
        <f ca="1">'Pre-filling'!BBN68</f>
        <v>#NAME?</v>
      </c>
      <c r="E16" s="360"/>
      <c r="G16" s="474"/>
    </row>
    <row r="17" spans="1:7" s="113" customFormat="1" ht="13.5" customHeight="1">
      <c r="A17" s="1081"/>
      <c r="B17" s="146">
        <v>2010</v>
      </c>
      <c r="C17" s="425" t="e">
        <f ca="1">'Pre-filling'!BBM69</f>
        <v>#NAME?</v>
      </c>
      <c r="D17" s="473" t="e">
        <f ca="1">'Pre-filling'!BBN69</f>
        <v>#NAME?</v>
      </c>
      <c r="E17" s="360"/>
      <c r="G17" s="432"/>
    </row>
    <row r="18" spans="1:7" s="113" customFormat="1" ht="13.5" customHeight="1">
      <c r="A18" s="1081"/>
      <c r="B18" s="146">
        <v>2005</v>
      </c>
      <c r="C18" s="425" t="e">
        <f ca="1">'Pre-filling'!BBM70</f>
        <v>#NAME?</v>
      </c>
      <c r="D18" s="473" t="e">
        <f ca="1">'Pre-filling'!BBN70</f>
        <v>#NAME?</v>
      </c>
      <c r="E18" s="360"/>
      <c r="G18" s="432"/>
    </row>
    <row r="19" spans="1:7" s="113" customFormat="1" ht="13.5" customHeight="1">
      <c r="A19" s="1081"/>
      <c r="B19" s="146">
        <v>2000</v>
      </c>
      <c r="C19" s="425" t="e">
        <f ca="1">'Pre-filling'!BBM71</f>
        <v>#NAME?</v>
      </c>
      <c r="D19" s="473" t="e">
        <f ca="1">'Pre-filling'!BBN71</f>
        <v>#NAME?</v>
      </c>
      <c r="E19" s="360"/>
    </row>
    <row r="20" spans="1:7" s="113" customFormat="1" ht="13.5" customHeight="1">
      <c r="A20" s="1082"/>
      <c r="B20" s="146">
        <v>1990</v>
      </c>
      <c r="C20" s="425" t="e">
        <f ca="1">'Pre-filling'!BBM72</f>
        <v>#NAME?</v>
      </c>
      <c r="D20" s="473" t="e">
        <f ca="1">'Pre-filling'!BBN72</f>
        <v>#NAME?</v>
      </c>
      <c r="E20" s="360"/>
    </row>
    <row r="21" spans="1:7" s="113" customFormat="1" ht="13.5" customHeight="1">
      <c r="A21" s="1080" t="s">
        <v>1401</v>
      </c>
      <c r="B21" s="146">
        <v>2015</v>
      </c>
      <c r="C21" s="425" t="e">
        <f ca="1">'Pre-filling'!BBM73</f>
        <v>#NAME?</v>
      </c>
      <c r="D21" s="473" t="e">
        <f ca="1">'Pre-filling'!BBN73</f>
        <v>#NAME?</v>
      </c>
      <c r="E21" s="360"/>
    </row>
    <row r="22" spans="1:7" s="113" customFormat="1" ht="13.5" customHeight="1">
      <c r="A22" s="1081"/>
      <c r="B22" s="146">
        <v>2010</v>
      </c>
      <c r="C22" s="425" t="e">
        <f ca="1">'Pre-filling'!BBM74</f>
        <v>#NAME?</v>
      </c>
      <c r="D22" s="473" t="e">
        <f ca="1">'Pre-filling'!BBN74</f>
        <v>#NAME?</v>
      </c>
      <c r="E22" s="360"/>
    </row>
    <row r="23" spans="1:7" s="113" customFormat="1" ht="13.5" customHeight="1">
      <c r="A23" s="1081"/>
      <c r="B23" s="146">
        <v>2005</v>
      </c>
      <c r="C23" s="425" t="e">
        <f ca="1">'Pre-filling'!BBM75</f>
        <v>#NAME?</v>
      </c>
      <c r="D23" s="473" t="e">
        <f ca="1">'Pre-filling'!BBN75</f>
        <v>#NAME?</v>
      </c>
    </row>
    <row r="24" spans="1:7" s="113" customFormat="1" ht="13.5" customHeight="1">
      <c r="A24" s="1081"/>
      <c r="B24" s="146">
        <v>2000</v>
      </c>
      <c r="C24" s="425" t="e">
        <f ca="1">'Pre-filling'!BBM76</f>
        <v>#NAME?</v>
      </c>
      <c r="D24" s="473" t="e">
        <f ca="1">'Pre-filling'!BBN76</f>
        <v>#NAME?</v>
      </c>
    </row>
    <row r="25" spans="1:7" s="113" customFormat="1" ht="13.5" customHeight="1" thickBot="1">
      <c r="A25" s="1134"/>
      <c r="B25" s="149">
        <v>1990</v>
      </c>
      <c r="C25" s="475" t="e">
        <f ca="1">'Pre-filling'!BBM77</f>
        <v>#NAME?</v>
      </c>
      <c r="D25" s="476" t="e">
        <f ca="1">'Pre-filling'!BBN77</f>
        <v>#NAME?</v>
      </c>
    </row>
    <row r="26" spans="1:7" s="113" customFormat="1" ht="13.5" customHeight="1"/>
    <row r="27" spans="1:7" s="113" customFormat="1" ht="13.5" customHeight="1" thickBot="1">
      <c r="A27" s="113" t="s">
        <v>1032</v>
      </c>
    </row>
    <row r="28" spans="1:7" s="113" customFormat="1" ht="27" customHeight="1" thickBot="1">
      <c r="A28" s="242" t="s">
        <v>1025</v>
      </c>
      <c r="B28" s="1038" t="s">
        <v>1225</v>
      </c>
      <c r="C28" s="1038"/>
      <c r="D28" s="1038" t="s">
        <v>1034</v>
      </c>
      <c r="E28" s="1038"/>
      <c r="F28" s="1039"/>
    </row>
    <row r="29" spans="1:7" s="113" customFormat="1" ht="13.5" customHeight="1">
      <c r="A29" s="375" t="s">
        <v>1055</v>
      </c>
      <c r="B29" s="1057"/>
      <c r="C29" s="1057"/>
      <c r="D29" s="1057"/>
      <c r="E29" s="1057"/>
      <c r="F29" s="1058"/>
    </row>
    <row r="30" spans="1:7" s="113" customFormat="1" ht="13.5" customHeight="1">
      <c r="A30" s="249" t="s">
        <v>979</v>
      </c>
      <c r="B30" s="1044"/>
      <c r="C30" s="1044"/>
      <c r="D30" s="1044"/>
      <c r="E30" s="1044"/>
      <c r="F30" s="1045"/>
    </row>
    <row r="31" spans="1:7" s="113" customFormat="1" ht="27" customHeight="1">
      <c r="A31" s="249" t="s">
        <v>1220</v>
      </c>
      <c r="B31" s="1044"/>
      <c r="C31" s="1044"/>
      <c r="D31" s="1044"/>
      <c r="E31" s="1044"/>
      <c r="F31" s="1045"/>
    </row>
    <row r="32" spans="1:7" s="113" customFormat="1" ht="27" customHeight="1" thickBot="1">
      <c r="A32" s="251" t="s">
        <v>1221</v>
      </c>
      <c r="B32" s="1049"/>
      <c r="C32" s="1049"/>
      <c r="D32" s="1049"/>
      <c r="E32" s="1049"/>
      <c r="F32" s="1050"/>
    </row>
    <row r="33" spans="1:7" s="113" customFormat="1" ht="13.5" customHeight="1"/>
    <row r="34" spans="1:7" s="113" customFormat="1" ht="13.5" customHeight="1" thickBot="1">
      <c r="A34" s="113" t="s">
        <v>1090</v>
      </c>
    </row>
    <row r="35" spans="1:7" s="113" customFormat="1" ht="13.5" customHeight="1">
      <c r="A35" s="1380" t="s">
        <v>15</v>
      </c>
      <c r="B35" s="1327"/>
      <c r="C35" s="1327"/>
      <c r="D35" s="1327"/>
      <c r="E35" s="1327"/>
      <c r="F35" s="1328"/>
    </row>
    <row r="36" spans="1:7" s="113" customFormat="1" ht="40.5" customHeight="1">
      <c r="A36" s="1303" t="s">
        <v>2960</v>
      </c>
      <c r="B36" s="1033"/>
      <c r="C36" s="1033"/>
      <c r="D36" s="1033"/>
      <c r="E36" s="1033"/>
      <c r="F36" s="1034"/>
    </row>
    <row r="37" spans="1:7" s="113" customFormat="1" ht="27" customHeight="1">
      <c r="A37" s="1032" t="s">
        <v>62</v>
      </c>
      <c r="B37" s="1033"/>
      <c r="C37" s="1033"/>
      <c r="D37" s="1033"/>
      <c r="E37" s="1033"/>
      <c r="F37" s="1034"/>
    </row>
    <row r="38" spans="1:7" s="113" customFormat="1" ht="27" customHeight="1">
      <c r="A38" s="1413" t="s">
        <v>1846</v>
      </c>
      <c r="B38" s="1414"/>
      <c r="C38" s="1414"/>
      <c r="D38" s="1414"/>
      <c r="E38" s="1414"/>
      <c r="F38" s="1415"/>
      <c r="G38" s="544"/>
    </row>
    <row r="39" spans="1:7" s="113" customFormat="1" ht="40.5" customHeight="1">
      <c r="A39" s="1303" t="s">
        <v>1836</v>
      </c>
      <c r="B39" s="1310"/>
      <c r="C39" s="1310"/>
      <c r="D39" s="1310"/>
      <c r="E39" s="1310"/>
      <c r="F39" s="1311"/>
    </row>
    <row r="40" spans="1:7" s="113" customFormat="1" ht="40.5" customHeight="1">
      <c r="A40" s="1303" t="s">
        <v>1837</v>
      </c>
      <c r="B40" s="1310"/>
      <c r="C40" s="1310"/>
      <c r="D40" s="1310"/>
      <c r="E40" s="1310"/>
      <c r="F40" s="1311"/>
    </row>
    <row r="41" spans="1:7" s="113" customFormat="1" ht="27" customHeight="1">
      <c r="A41" s="1303" t="s">
        <v>1838</v>
      </c>
      <c r="B41" s="1310"/>
      <c r="C41" s="1310"/>
      <c r="D41" s="1310"/>
      <c r="E41" s="1310"/>
      <c r="F41" s="1311"/>
    </row>
    <row r="42" spans="1:7" s="113" customFormat="1" ht="27" customHeight="1">
      <c r="A42" s="1303" t="s">
        <v>679</v>
      </c>
      <c r="B42" s="1310"/>
      <c r="C42" s="1310"/>
      <c r="D42" s="1310"/>
      <c r="E42" s="1310"/>
      <c r="F42" s="1311"/>
    </row>
    <row r="43" spans="1:7" s="113" customFormat="1" ht="13.5" customHeight="1">
      <c r="A43" s="1303" t="s">
        <v>680</v>
      </c>
      <c r="B43" s="1310"/>
      <c r="C43" s="1310"/>
      <c r="D43" s="1310"/>
      <c r="E43" s="1310"/>
      <c r="F43" s="1311"/>
    </row>
    <row r="44" spans="1:7" s="113" customFormat="1" ht="13.5" customHeight="1">
      <c r="A44" s="1303" t="s">
        <v>675</v>
      </c>
      <c r="B44" s="1310"/>
      <c r="C44" s="1310"/>
      <c r="D44" s="1310"/>
      <c r="E44" s="1310"/>
      <c r="F44" s="1311"/>
    </row>
    <row r="45" spans="1:7" s="113" customFormat="1" ht="13.5" customHeight="1">
      <c r="A45" s="1303" t="s">
        <v>854</v>
      </c>
      <c r="B45" s="1310"/>
      <c r="C45" s="1310"/>
      <c r="D45" s="1310"/>
      <c r="E45" s="1310"/>
      <c r="F45" s="1311"/>
    </row>
    <row r="46" spans="1:7" s="113" customFormat="1" ht="13.5" customHeight="1">
      <c r="A46" s="1303" t="s">
        <v>79</v>
      </c>
      <c r="B46" s="1310"/>
      <c r="C46" s="1310"/>
      <c r="D46" s="1310"/>
      <c r="E46" s="1310"/>
      <c r="F46" s="1311"/>
    </row>
    <row r="47" spans="1:7" s="113" customFormat="1" ht="13.5" customHeight="1">
      <c r="A47" s="1303" t="s">
        <v>80</v>
      </c>
      <c r="B47" s="1310"/>
      <c r="C47" s="1310"/>
      <c r="D47" s="1310"/>
      <c r="E47" s="1310"/>
      <c r="F47" s="1311"/>
    </row>
    <row r="48" spans="1:7" s="113" customFormat="1" ht="13.5" customHeight="1">
      <c r="A48" s="1303" t="s">
        <v>81</v>
      </c>
      <c r="B48" s="1310"/>
      <c r="C48" s="1310"/>
      <c r="D48" s="1310"/>
      <c r="E48" s="1310"/>
      <c r="F48" s="1311"/>
    </row>
    <row r="49" spans="1:6" s="113" customFormat="1" ht="13.5" customHeight="1">
      <c r="A49" s="1303" t="s">
        <v>268</v>
      </c>
      <c r="B49" s="1310"/>
      <c r="C49" s="1310"/>
      <c r="D49" s="1310"/>
      <c r="E49" s="1310"/>
      <c r="F49" s="1311"/>
    </row>
    <row r="50" spans="1:6" s="113" customFormat="1" ht="13.5" customHeight="1">
      <c r="A50" s="1303" t="s">
        <v>82</v>
      </c>
      <c r="B50" s="1310"/>
      <c r="C50" s="1310"/>
      <c r="D50" s="1310"/>
      <c r="E50" s="1310"/>
      <c r="F50" s="1311"/>
    </row>
    <row r="51" spans="1:6" s="113" customFormat="1" ht="13.5" customHeight="1">
      <c r="A51" s="1303" t="s">
        <v>676</v>
      </c>
      <c r="B51" s="1310"/>
      <c r="C51" s="1310"/>
      <c r="D51" s="1310"/>
      <c r="E51" s="1310"/>
      <c r="F51" s="1311"/>
    </row>
    <row r="52" spans="1:6" s="113" customFormat="1" ht="13.5" customHeight="1">
      <c r="A52" s="1303" t="s">
        <v>677</v>
      </c>
      <c r="B52" s="1310"/>
      <c r="C52" s="1310"/>
      <c r="D52" s="1310"/>
      <c r="E52" s="1310"/>
      <c r="F52" s="1311"/>
    </row>
    <row r="53" spans="1:6" s="113" customFormat="1" ht="27" customHeight="1">
      <c r="A53" s="1303" t="s">
        <v>803</v>
      </c>
      <c r="B53" s="1310"/>
      <c r="C53" s="1310"/>
      <c r="D53" s="1310"/>
      <c r="E53" s="1310"/>
      <c r="F53" s="1311"/>
    </row>
    <row r="54" spans="1:6" s="113" customFormat="1" ht="13.5" customHeight="1">
      <c r="A54" s="1303" t="s">
        <v>678</v>
      </c>
      <c r="B54" s="1310"/>
      <c r="C54" s="1310"/>
      <c r="D54" s="1310"/>
      <c r="E54" s="1310"/>
      <c r="F54" s="1311"/>
    </row>
    <row r="55" spans="1:6" s="113" customFormat="1" ht="40.5" customHeight="1" thickBot="1">
      <c r="A55" s="1323" t="s">
        <v>681</v>
      </c>
      <c r="B55" s="1556"/>
      <c r="C55" s="1556"/>
      <c r="D55" s="1556"/>
      <c r="E55" s="1556"/>
      <c r="F55" s="1557"/>
    </row>
    <row r="56" spans="1:6" s="113" customFormat="1" ht="13.5" customHeight="1"/>
    <row r="57" spans="1:6" s="113" customFormat="1" ht="13.5" customHeight="1" thickBot="1">
      <c r="A57" s="113" t="s">
        <v>1037</v>
      </c>
    </row>
    <row r="58" spans="1:6" s="113" customFormat="1" ht="27" customHeight="1" thickBot="1">
      <c r="A58" s="242" t="s">
        <v>1038</v>
      </c>
      <c r="B58" s="235" t="s">
        <v>830</v>
      </c>
      <c r="C58" s="235" t="s">
        <v>1025</v>
      </c>
      <c r="D58" s="235" t="s">
        <v>1039</v>
      </c>
      <c r="E58" s="1038" t="s">
        <v>1041</v>
      </c>
      <c r="F58" s="1039"/>
    </row>
    <row r="59" spans="1:6" s="113" customFormat="1">
      <c r="A59" s="348"/>
      <c r="B59" s="349"/>
      <c r="C59" s="350"/>
      <c r="D59" s="350"/>
      <c r="E59" s="1040"/>
      <c r="F59" s="1041"/>
    </row>
    <row r="60" spans="1:6" s="113" customFormat="1">
      <c r="A60" s="352"/>
      <c r="B60" s="353"/>
      <c r="C60" s="354"/>
      <c r="D60" s="354"/>
      <c r="E60" s="1025"/>
      <c r="F60" s="1026"/>
    </row>
    <row r="61" spans="1:6" s="113" customFormat="1">
      <c r="A61" s="352"/>
      <c r="B61" s="353"/>
      <c r="C61" s="354"/>
      <c r="D61" s="354"/>
      <c r="E61" s="1025"/>
      <c r="F61" s="1026"/>
    </row>
    <row r="62" spans="1:6" s="113" customFormat="1">
      <c r="A62" s="352"/>
      <c r="B62" s="353"/>
      <c r="C62" s="354"/>
      <c r="D62" s="354"/>
      <c r="E62" s="1025"/>
      <c r="F62" s="1026"/>
    </row>
    <row r="63" spans="1:6" s="113" customFormat="1">
      <c r="A63" s="352"/>
      <c r="B63" s="353"/>
      <c r="C63" s="354"/>
      <c r="D63" s="354"/>
      <c r="E63" s="1025"/>
      <c r="F63" s="1026"/>
    </row>
    <row r="64" spans="1:6" s="113" customFormat="1">
      <c r="A64" s="352"/>
      <c r="B64" s="353"/>
      <c r="C64" s="354"/>
      <c r="D64" s="354"/>
      <c r="E64" s="1025"/>
      <c r="F64" s="1026"/>
    </row>
    <row r="65" spans="1:6" s="113" customFormat="1">
      <c r="A65" s="352"/>
      <c r="B65" s="353"/>
      <c r="C65" s="354"/>
      <c r="D65" s="354"/>
      <c r="E65" s="1025"/>
      <c r="F65" s="1026"/>
    </row>
    <row r="66" spans="1:6" s="113" customFormat="1">
      <c r="A66" s="352"/>
      <c r="B66" s="353"/>
      <c r="C66" s="354"/>
      <c r="D66" s="354"/>
      <c r="E66" s="1025"/>
      <c r="F66" s="1026"/>
    </row>
    <row r="67" spans="1:6" s="113" customFormat="1">
      <c r="A67" s="352"/>
      <c r="B67" s="353"/>
      <c r="C67" s="354"/>
      <c r="D67" s="354"/>
      <c r="E67" s="1025"/>
      <c r="F67" s="1026"/>
    </row>
    <row r="68" spans="1:6" s="113" customFormat="1" ht="13" thickBot="1">
      <c r="A68" s="356"/>
      <c r="B68" s="357"/>
      <c r="C68" s="358"/>
      <c r="D68" s="358"/>
      <c r="E68" s="1027"/>
      <c r="F68" s="1028"/>
    </row>
  </sheetData>
  <sheetProtection sheet="1" objects="1" scenarios="1" formatRows="0"/>
  <customSheetViews>
    <customSheetView guid="{5FBC50CB-3E08-4B56-AFD1-12B9F91E8308}" showGridLines="0" hiddenRows="1">
      <pageSetup paperSize="9" orientation="landscape"/>
      <headerFooter alignWithMargins="0"/>
    </customSheetView>
    <customSheetView guid="{C754446C-5585-4458-A42A-F2417FB7555A}" hiddenRows="1">
      <pageSetup paperSize="9" orientation="landscape"/>
      <headerFooter alignWithMargins="0"/>
    </customSheetView>
    <customSheetView guid="{90CDF4A5-69E1-409D-BE6A-F24A1874C0D7}" hiddenRows="1">
      <pageSetup paperSize="9" orientation="landscape"/>
      <headerFooter alignWithMargins="0"/>
    </customSheetView>
    <customSheetView guid="{46A1E5AE-FDE6-413A-A40F-F7880A0D792D}" showGridLines="0" hiddenRows="1">
      <pageSetup paperSize="9" orientation="landscape"/>
      <headerFooter alignWithMargins="0"/>
    </customSheetView>
  </customSheetViews>
  <mergeCells count="50">
    <mergeCell ref="A4:F4"/>
    <mergeCell ref="A5:F5"/>
    <mergeCell ref="B31:C31"/>
    <mergeCell ref="B32:C32"/>
    <mergeCell ref="A50:F50"/>
    <mergeCell ref="D29:F29"/>
    <mergeCell ref="D30:F30"/>
    <mergeCell ref="D31:F31"/>
    <mergeCell ref="D32:F32"/>
    <mergeCell ref="A35:F35"/>
    <mergeCell ref="A36:F36"/>
    <mergeCell ref="A37:F37"/>
    <mergeCell ref="A38:F38"/>
    <mergeCell ref="A39:F39"/>
    <mergeCell ref="A40:F40"/>
    <mergeCell ref="A41:F41"/>
    <mergeCell ref="B28:C28"/>
    <mergeCell ref="B30:C30"/>
    <mergeCell ref="C8:D8"/>
    <mergeCell ref="A8:A9"/>
    <mergeCell ref="B29:C29"/>
    <mergeCell ref="B8:B9"/>
    <mergeCell ref="A21:A25"/>
    <mergeCell ref="A16:A20"/>
    <mergeCell ref="A11:A15"/>
    <mergeCell ref="D28:F28"/>
    <mergeCell ref="A42:F42"/>
    <mergeCell ref="A43:F43"/>
    <mergeCell ref="A44:F44"/>
    <mergeCell ref="A52:F52"/>
    <mergeCell ref="A53:F53"/>
    <mergeCell ref="A51:F51"/>
    <mergeCell ref="A45:F45"/>
    <mergeCell ref="A46:F46"/>
    <mergeCell ref="A47:F47"/>
    <mergeCell ref="A48:F48"/>
    <mergeCell ref="A49:F49"/>
    <mergeCell ref="A54:F54"/>
    <mergeCell ref="A55:F55"/>
    <mergeCell ref="E58:F58"/>
    <mergeCell ref="E59:F59"/>
    <mergeCell ref="E60:F60"/>
    <mergeCell ref="E66:F66"/>
    <mergeCell ref="E67:F67"/>
    <mergeCell ref="E68:F68"/>
    <mergeCell ref="E61:F61"/>
    <mergeCell ref="E62:F62"/>
    <mergeCell ref="E63:F63"/>
    <mergeCell ref="E64:F64"/>
    <mergeCell ref="E65:F65"/>
  </mergeCells>
  <phoneticPr fontId="0" type="noConversion"/>
  <dataValidations disablePrompts="1" count="1">
    <dataValidation type="list" allowBlank="1" showInputMessage="1" showErrorMessage="1" sqref="B59:B68">
      <formula1>QualityHML</formula1>
    </dataValidation>
  </dataValidations>
  <hyperlinks>
    <hyperlink ref="A1" location="Select_your_country" display="Select_your_country"/>
    <hyperlink ref="A5:E5" location="Indicator_6.2" display="Related SoEF definitions: Gross Domestic Product, Gross Value Added, ISIC/NACE, Forestry (ISIC/NACE 02), Manufacture of wood and of products of wood (ISIC/NACE  16), Manufacture of paper and paper products (ISIC/NACE 17). "/>
    <hyperlink ref="C8:D8" location="Gross_Value_Added" display="Gross Value Added"/>
    <hyperlink ref="A11:A15" location="Forestry_and_logging__ISIC_NACE_02" display="Forestry (ISIC/NACE 02)"/>
    <hyperlink ref="A16:A20" location="Manufacture_of_wood_and_of_products_of_wood_and_cork__except_furniture__manufacture_of_articles_of_straw_and_plaiting_materials__ISIC_NACE_16" display="Manufacture of wood and articles in wood (ISIC/NACE 16)"/>
    <hyperlink ref="A21:A25" location="Manufacture_of_paper_and_paper_products__ISIC_NACE_17" display="Manufacture of paper and paper products (ISIC/NACE 17)"/>
    <hyperlink ref="A38:F38" location="National_currency_in_the_reporting_years" display="4.     Currency: Figures for each year should be reported in national currency. Countries should explicitly state what national currency is reported (and for what years if differing) in the National currency in the reporting years table."/>
  </hyperlinks>
  <pageMargins left="0.75" right="0.75" top="1" bottom="1" header="0.5" footer="0.5"/>
  <pageSetup paperSize="9" orientation="landscape"/>
  <headerFooter alignWithMargins="0"/>
  <extLst>
    <ext xmlns:x14="http://schemas.microsoft.com/office/spreadsheetml/2009/9/main" uri="{78C0D931-6437-407d-A8EE-F0AAD7539E65}">
      <x14:conditionalFormattings>
        <x14:conditionalFormatting xmlns:xm="http://schemas.microsoft.com/office/excel/2006/main">
          <x14:cfRule type="expression" priority="1" id="{9A7B972E-2977-4B14-8D17-70B863745535}">
            <xm:f>C11&lt;&gt;'Pre-filling'!BBM63</xm:f>
            <x14:dxf>
              <font>
                <b val="0"/>
                <i/>
              </font>
            </x14:dxf>
          </x14:cfRule>
          <xm:sqref>C11:D25</xm:sqref>
        </x14:conditionalFormatting>
      </x14:conditionalFormattings>
    </ex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dimension ref="A1:E45"/>
  <sheetViews>
    <sheetView showGridLines="0" workbookViewId="0">
      <selection sqref="A1:B1"/>
    </sheetView>
  </sheetViews>
  <sheetFormatPr baseColWidth="10" defaultColWidth="8.83203125" defaultRowHeight="12" x14ac:dyDescent="0"/>
  <cols>
    <col min="1" max="1" width="17.5" style="270" customWidth="1"/>
    <col min="2" max="2" width="8.5" style="270" customWidth="1"/>
    <col min="3" max="3" width="31.83203125" style="270" customWidth="1"/>
    <col min="4" max="4" width="29.5" style="270" customWidth="1"/>
    <col min="5" max="5" width="22.5" style="270" customWidth="1"/>
    <col min="6" max="16384" width="8.83203125" style="270"/>
  </cols>
  <sheetData>
    <row r="1" spans="1:5" ht="13.5" customHeight="1">
      <c r="A1" s="1242" t="str">
        <f xml:space="preserve"> IF(ISBLANK(General!$B$13), "", General!$B$13)</f>
        <v>Select your country…</v>
      </c>
      <c r="B1" s="1242"/>
      <c r="C1" s="312"/>
    </row>
    <row r="2" spans="1:5" ht="13.5" customHeight="1">
      <c r="A2" s="295" t="s">
        <v>1222</v>
      </c>
    </row>
    <row r="3" spans="1:5" ht="13.5" customHeight="1" thickBot="1"/>
    <row r="4" spans="1:5" ht="13.5" customHeight="1">
      <c r="A4" s="1115" t="s">
        <v>1484</v>
      </c>
      <c r="B4" s="1116"/>
      <c r="C4" s="1116"/>
      <c r="D4" s="1116"/>
      <c r="E4" s="1117"/>
    </row>
    <row r="5" spans="1:5" ht="13.5" customHeight="1" thickBot="1">
      <c r="A5" s="1569" t="s">
        <v>83</v>
      </c>
      <c r="B5" s="1570"/>
      <c r="C5" s="1570"/>
      <c r="D5" s="1570"/>
      <c r="E5" s="1571"/>
    </row>
    <row r="6" spans="1:5" ht="13.5" customHeight="1"/>
    <row r="7" spans="1:5" s="113" customFormat="1" ht="13.5" customHeight="1" thickBot="1">
      <c r="A7" s="113" t="s">
        <v>1223</v>
      </c>
      <c r="C7" s="360"/>
      <c r="D7" s="360"/>
    </row>
    <row r="8" spans="1:5" s="113" customFormat="1" ht="13.5" customHeight="1">
      <c r="A8" s="1084" t="s">
        <v>1025</v>
      </c>
      <c r="B8" s="1124" t="s">
        <v>1026</v>
      </c>
      <c r="C8" s="567" t="s">
        <v>1224</v>
      </c>
      <c r="D8" s="568" t="s">
        <v>1868</v>
      </c>
    </row>
    <row r="9" spans="1:5" s="113" customFormat="1" ht="13" thickBot="1">
      <c r="A9" s="1085"/>
      <c r="B9" s="1047"/>
      <c r="C9" s="1046" t="s">
        <v>1718</v>
      </c>
      <c r="D9" s="1048"/>
    </row>
    <row r="10" spans="1:5" s="113" customFormat="1" hidden="1">
      <c r="A10" s="574"/>
      <c r="B10" s="575"/>
      <c r="C10" s="575" t="s">
        <v>1434</v>
      </c>
      <c r="D10" s="100" t="s">
        <v>1434</v>
      </c>
    </row>
    <row r="11" spans="1:5" s="113" customFormat="1" ht="13.5" customHeight="1">
      <c r="A11" s="1081" t="s">
        <v>1399</v>
      </c>
      <c r="B11" s="150">
        <v>2015</v>
      </c>
      <c r="C11" s="188" t="e">
        <f ca="1">'Pre-filling'!BCQ63</f>
        <v>#NAME?</v>
      </c>
      <c r="D11" s="189" t="e">
        <f ca="1">'Pre-filling'!BCR63</f>
        <v>#NAME?</v>
      </c>
    </row>
    <row r="12" spans="1:5" s="113" customFormat="1" ht="13.5" customHeight="1">
      <c r="A12" s="1081"/>
      <c r="B12" s="146">
        <v>2010</v>
      </c>
      <c r="C12" s="188" t="e">
        <f ca="1">'Pre-filling'!BCQ64</f>
        <v>#NAME?</v>
      </c>
      <c r="D12" s="189" t="e">
        <f ca="1">'Pre-filling'!BCR64</f>
        <v>#NAME?</v>
      </c>
      <c r="E12" s="360"/>
    </row>
    <row r="13" spans="1:5" s="113" customFormat="1" ht="13.5" customHeight="1">
      <c r="A13" s="1081"/>
      <c r="B13" s="146">
        <v>2005</v>
      </c>
      <c r="C13" s="188" t="e">
        <f ca="1">'Pre-filling'!BCQ65</f>
        <v>#NAME?</v>
      </c>
      <c r="D13" s="189" t="e">
        <f ca="1">'Pre-filling'!BCR65</f>
        <v>#NAME?</v>
      </c>
    </row>
    <row r="14" spans="1:5" s="113" customFormat="1" ht="13.5" customHeight="1">
      <c r="A14" s="1081"/>
      <c r="B14" s="146">
        <v>2000</v>
      </c>
      <c r="C14" s="188" t="e">
        <f ca="1">'Pre-filling'!BCQ66</f>
        <v>#NAME?</v>
      </c>
      <c r="D14" s="189" t="e">
        <f ca="1">'Pre-filling'!BCR66</f>
        <v>#NAME?</v>
      </c>
    </row>
    <row r="15" spans="1:5" s="113" customFormat="1" ht="13.5" customHeight="1" thickBot="1">
      <c r="A15" s="1134"/>
      <c r="B15" s="149">
        <v>1990</v>
      </c>
      <c r="C15" s="190" t="e">
        <f ca="1">'Pre-filling'!BCQ67</f>
        <v>#NAME?</v>
      </c>
      <c r="D15" s="191" t="e">
        <f ca="1">'Pre-filling'!BCR67</f>
        <v>#NAME?</v>
      </c>
    </row>
    <row r="16" spans="1:5" s="113" customFormat="1" ht="13.5" customHeight="1"/>
    <row r="17" spans="1:5" s="113" customFormat="1" ht="13.5" customHeight="1" thickBot="1">
      <c r="A17" s="113" t="s">
        <v>1032</v>
      </c>
    </row>
    <row r="18" spans="1:5" s="113" customFormat="1" ht="27" customHeight="1" thickBot="1">
      <c r="A18" s="242" t="s">
        <v>1025</v>
      </c>
      <c r="B18" s="1038" t="s">
        <v>1225</v>
      </c>
      <c r="C18" s="1038"/>
      <c r="D18" s="1038" t="s">
        <v>1034</v>
      </c>
      <c r="E18" s="1039"/>
    </row>
    <row r="19" spans="1:5" s="113" customFormat="1" ht="13.5" customHeight="1">
      <c r="A19" s="375" t="s">
        <v>1055</v>
      </c>
      <c r="B19" s="1057"/>
      <c r="C19" s="1057"/>
      <c r="D19" s="1057"/>
      <c r="E19" s="1058"/>
    </row>
    <row r="20" spans="1:5" s="113" customFormat="1" ht="13.5" customHeight="1">
      <c r="A20" s="249" t="s">
        <v>1224</v>
      </c>
      <c r="B20" s="1044"/>
      <c r="C20" s="1044"/>
      <c r="D20" s="1044"/>
      <c r="E20" s="1045"/>
    </row>
    <row r="21" spans="1:5" s="113" customFormat="1" ht="27" customHeight="1" thickBot="1">
      <c r="A21" s="251" t="s">
        <v>84</v>
      </c>
      <c r="B21" s="1049"/>
      <c r="C21" s="1049"/>
      <c r="D21" s="1049"/>
      <c r="E21" s="1050"/>
    </row>
    <row r="22" spans="1:5" s="113" customFormat="1" ht="13.5" customHeight="1"/>
    <row r="23" spans="1:5" s="113" customFormat="1" ht="13.5" customHeight="1" thickBot="1">
      <c r="A23" s="113" t="s">
        <v>964</v>
      </c>
    </row>
    <row r="24" spans="1:5" s="113" customFormat="1" ht="13.5" customHeight="1">
      <c r="A24" s="1380" t="s">
        <v>264</v>
      </c>
      <c r="B24" s="1327"/>
      <c r="C24" s="1327"/>
      <c r="D24" s="1327"/>
      <c r="E24" s="1328"/>
    </row>
    <row r="25" spans="1:5" s="113" customFormat="1" ht="27" customHeight="1">
      <c r="A25" s="1303" t="s">
        <v>2959</v>
      </c>
      <c r="B25" s="1033"/>
      <c r="C25" s="1033"/>
      <c r="D25" s="1033"/>
      <c r="E25" s="1034"/>
    </row>
    <row r="26" spans="1:5" s="113" customFormat="1" ht="27" customHeight="1">
      <c r="A26" s="1303" t="s">
        <v>1822</v>
      </c>
      <c r="B26" s="1310"/>
      <c r="C26" s="1310"/>
      <c r="D26" s="1310"/>
      <c r="E26" s="1311"/>
    </row>
    <row r="27" spans="1:5" s="113" customFormat="1" ht="27" customHeight="1">
      <c r="A27" s="1413" t="s">
        <v>1847</v>
      </c>
      <c r="B27" s="1414"/>
      <c r="C27" s="1414"/>
      <c r="D27" s="1414"/>
      <c r="E27" s="1415"/>
    </row>
    <row r="28" spans="1:5" s="113" customFormat="1" ht="52" customHeight="1">
      <c r="A28" s="1032" t="s">
        <v>682</v>
      </c>
      <c r="B28" s="1033"/>
      <c r="C28" s="1033"/>
      <c r="D28" s="1033"/>
      <c r="E28" s="1034"/>
    </row>
    <row r="29" spans="1:5" s="113" customFormat="1" ht="52" customHeight="1">
      <c r="A29" s="1032" t="s">
        <v>683</v>
      </c>
      <c r="B29" s="1033"/>
      <c r="C29" s="1033"/>
      <c r="D29" s="1033"/>
      <c r="E29" s="1034"/>
    </row>
    <row r="30" spans="1:5" s="113" customFormat="1" ht="13.5" customHeight="1">
      <c r="A30" s="1303" t="s">
        <v>1839</v>
      </c>
      <c r="B30" s="1310"/>
      <c r="C30" s="1310"/>
      <c r="D30" s="1310"/>
      <c r="E30" s="1311"/>
    </row>
    <row r="31" spans="1:5" s="113" customFormat="1" ht="13.5" customHeight="1">
      <c r="A31" s="1303" t="s">
        <v>684</v>
      </c>
      <c r="B31" s="1310"/>
      <c r="C31" s="1310"/>
      <c r="D31" s="1310"/>
      <c r="E31" s="1311"/>
    </row>
    <row r="32" spans="1:5" s="129" customFormat="1" ht="27" customHeight="1" thickBot="1">
      <c r="A32" s="1572" t="s">
        <v>86</v>
      </c>
      <c r="B32" s="1573"/>
      <c r="C32" s="1573"/>
      <c r="D32" s="1573"/>
      <c r="E32" s="1574"/>
    </row>
    <row r="33" spans="1:5" s="113" customFormat="1" ht="13.5" customHeight="1"/>
    <row r="34" spans="1:5" s="113" customFormat="1" ht="13.5" customHeight="1" thickBot="1">
      <c r="A34" s="113" t="s">
        <v>1037</v>
      </c>
    </row>
    <row r="35" spans="1:5" s="113" customFormat="1" ht="40.5" customHeight="1" thickBot="1">
      <c r="A35" s="242" t="s">
        <v>1038</v>
      </c>
      <c r="B35" s="235" t="s">
        <v>830</v>
      </c>
      <c r="C35" s="235" t="s">
        <v>1025</v>
      </c>
      <c r="D35" s="235" t="s">
        <v>1039</v>
      </c>
      <c r="E35" s="239" t="s">
        <v>1041</v>
      </c>
    </row>
    <row r="36" spans="1:5" s="113" customFormat="1">
      <c r="A36" s="348"/>
      <c r="B36" s="349"/>
      <c r="C36" s="350"/>
      <c r="D36" s="350"/>
      <c r="E36" s="477"/>
    </row>
    <row r="37" spans="1:5" s="113" customFormat="1">
      <c r="A37" s="352"/>
      <c r="B37" s="353"/>
      <c r="C37" s="350"/>
      <c r="D37" s="354"/>
      <c r="E37" s="478"/>
    </row>
    <row r="38" spans="1:5" s="113" customFormat="1">
      <c r="A38" s="352"/>
      <c r="B38" s="353"/>
      <c r="C38" s="350"/>
      <c r="D38" s="354"/>
      <c r="E38" s="478"/>
    </row>
    <row r="39" spans="1:5" s="113" customFormat="1">
      <c r="A39" s="352"/>
      <c r="B39" s="353"/>
      <c r="C39" s="350"/>
      <c r="D39" s="354"/>
      <c r="E39" s="478"/>
    </row>
    <row r="40" spans="1:5" s="113" customFormat="1">
      <c r="A40" s="352"/>
      <c r="B40" s="353"/>
      <c r="C40" s="350"/>
      <c r="D40" s="354"/>
      <c r="E40" s="478"/>
    </row>
    <row r="41" spans="1:5" s="113" customFormat="1">
      <c r="A41" s="352"/>
      <c r="B41" s="353"/>
      <c r="C41" s="350"/>
      <c r="D41" s="354"/>
      <c r="E41" s="478"/>
    </row>
    <row r="42" spans="1:5" s="113" customFormat="1">
      <c r="A42" s="352"/>
      <c r="B42" s="353"/>
      <c r="C42" s="354"/>
      <c r="D42" s="354"/>
      <c r="E42" s="478"/>
    </row>
    <row r="43" spans="1:5" s="113" customFormat="1">
      <c r="A43" s="352"/>
      <c r="B43" s="353"/>
      <c r="C43" s="354"/>
      <c r="D43" s="354"/>
      <c r="E43" s="478"/>
    </row>
    <row r="44" spans="1:5" s="113" customFormat="1">
      <c r="A44" s="352"/>
      <c r="B44" s="353"/>
      <c r="C44" s="354"/>
      <c r="D44" s="354"/>
      <c r="E44" s="478"/>
    </row>
    <row r="45" spans="1:5" s="113" customFormat="1" ht="13" thickBot="1">
      <c r="A45" s="356"/>
      <c r="B45" s="357"/>
      <c r="C45" s="358"/>
      <c r="D45" s="358"/>
      <c r="E45" s="479"/>
    </row>
  </sheetData>
  <sheetProtection sheet="1" objects="1" scenarios="1" formatRows="0"/>
  <customSheetViews>
    <customSheetView guid="{5FBC50CB-3E08-4B56-AFD1-12B9F91E8308}" showGridLines="0" hiddenRows="1">
      <selection sqref="A1:B1"/>
      <headerFooter alignWithMargins="0"/>
    </customSheetView>
    <customSheetView guid="{C754446C-5585-4458-A42A-F2417FB7555A}" hiddenRows="1">
      <headerFooter alignWithMargins="0"/>
    </customSheetView>
    <customSheetView guid="{90CDF4A5-69E1-409D-BE6A-F24A1874C0D7}" hiddenRows="1">
      <headerFooter alignWithMargins="0"/>
    </customSheetView>
    <customSheetView guid="{46A1E5AE-FDE6-413A-A40F-F7880A0D792D}" showGridLines="0" hiddenRows="1">
      <selection sqref="A1:B1"/>
      <headerFooter alignWithMargins="0"/>
    </customSheetView>
  </customSheetViews>
  <mergeCells count="24">
    <mergeCell ref="D21:E21"/>
    <mergeCell ref="A32:E32"/>
    <mergeCell ref="A26:E26"/>
    <mergeCell ref="A29:E29"/>
    <mergeCell ref="A31:E31"/>
    <mergeCell ref="A30:E30"/>
    <mergeCell ref="A27:E27"/>
    <mergeCell ref="A28:E28"/>
    <mergeCell ref="A1:B1"/>
    <mergeCell ref="A25:E25"/>
    <mergeCell ref="B8:B9"/>
    <mergeCell ref="B19:C19"/>
    <mergeCell ref="B20:C20"/>
    <mergeCell ref="B18:C18"/>
    <mergeCell ref="A24:E24"/>
    <mergeCell ref="C9:D9"/>
    <mergeCell ref="A11:A15"/>
    <mergeCell ref="B21:C21"/>
    <mergeCell ref="A8:A9"/>
    <mergeCell ref="A4:E4"/>
    <mergeCell ref="A5:E5"/>
    <mergeCell ref="D18:E18"/>
    <mergeCell ref="D19:E19"/>
    <mergeCell ref="D20:E20"/>
  </mergeCells>
  <phoneticPr fontId="6" type="noConversion"/>
  <dataValidations disablePrompts="1" count="1">
    <dataValidation type="list" allowBlank="1" showInputMessage="1" showErrorMessage="1" sqref="B36:B45">
      <formula1>QualityHML</formula1>
    </dataValidation>
  </dataValidations>
  <hyperlinks>
    <hyperlink ref="A27" location="Currency!A1" display="4. Currency: Figures for each year should be reported in national currency. Countries should explicitly state what national currency is reported (and for what years if differing) in the National currency in the reporting years table."/>
    <hyperlink ref="A1:B1" location="Select_your_country" display="Select_your_country"/>
    <hyperlink ref="A5:D5" location="Indicator_6.3" display="Related SoEF definitions: Factor income, Net entrepreneurial income."/>
    <hyperlink ref="C8" location="Factor_income" display="Factor income"/>
    <hyperlink ref="D8" location="Net_entrepreneurial_income" display=" Net entrepreneurial income"/>
    <hyperlink ref="A27:E27" location="National_currency_in_the_reporting_years" display="4.     Currency: Figures for each year should be reported in national currency. Countries should explicitly state what national currency is reported (and for what years if differing) in the National currency in the reporting years table."/>
    <hyperlink ref="A11:A15" location="Forestry_and_logging__ISIC_NACE_02" display="Forestry (ISIC/NACE 02)"/>
  </hyperlinks>
  <pageMargins left="0.75" right="0.75" top="1" bottom="1" header="0.5" footer="0.5"/>
  <pageSetup paperSize="9" orientation="portrait"/>
  <headerFooter alignWithMargins="0"/>
  <extLst>
    <ext xmlns:x14="http://schemas.microsoft.com/office/spreadsheetml/2009/9/main" uri="{78C0D931-6437-407d-A8EE-F0AAD7539E65}">
      <x14:conditionalFormattings>
        <x14:conditionalFormatting xmlns:xm="http://schemas.microsoft.com/office/excel/2006/main">
          <x14:cfRule type="expression" priority="1" id="{19ADA417-D998-4584-9EB4-A853A76A3D3D}">
            <xm:f>C11&lt;&gt;'Pre-filling'!BCQ63</xm:f>
            <x14:dxf>
              <font>
                <b val="0"/>
                <i/>
              </font>
            </x14:dxf>
          </x14:cfRule>
          <xm:sqref>C11:D15</xm:sqref>
        </x14:conditionalFormatting>
      </x14:conditionalFormattings>
    </ex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dimension ref="A1:G75"/>
  <sheetViews>
    <sheetView showGridLines="0" workbookViewId="0"/>
  </sheetViews>
  <sheetFormatPr baseColWidth="10" defaultColWidth="8.83203125" defaultRowHeight="12" x14ac:dyDescent="0"/>
  <cols>
    <col min="1" max="1" width="22.83203125" style="480" customWidth="1"/>
    <col min="2" max="2" width="10.83203125" style="480" customWidth="1"/>
    <col min="3" max="3" width="20" style="480" customWidth="1"/>
    <col min="4" max="6" width="16.6640625" style="480" customWidth="1"/>
    <col min="7" max="13" width="8.83203125" style="480"/>
    <col min="14" max="14" width="11.1640625" style="480" bestFit="1" customWidth="1"/>
    <col min="15" max="16384" width="8.83203125" style="480"/>
  </cols>
  <sheetData>
    <row r="1" spans="1:7" ht="13.5" customHeight="1">
      <c r="A1" s="311" t="str">
        <f xml:space="preserve"> IF(ISBLANK(General!$B$13), "", General!$B$13)</f>
        <v>Select your country…</v>
      </c>
    </row>
    <row r="2" spans="1:7" ht="13.5" customHeight="1">
      <c r="A2" s="295" t="s">
        <v>1824</v>
      </c>
      <c r="B2" s="270"/>
      <c r="C2" s="270"/>
      <c r="D2" s="270"/>
      <c r="E2" s="270"/>
    </row>
    <row r="3" spans="1:7" ht="13.5" customHeight="1" thickBot="1">
      <c r="A3" s="270"/>
      <c r="B3" s="270"/>
      <c r="C3" s="270"/>
      <c r="D3" s="270"/>
      <c r="E3" s="270"/>
    </row>
    <row r="4" spans="1:7" ht="13.5" customHeight="1">
      <c r="A4" s="1113" t="s">
        <v>1823</v>
      </c>
      <c r="B4" s="1114"/>
      <c r="C4" s="1114"/>
      <c r="D4" s="1114"/>
      <c r="E4" s="1114"/>
      <c r="F4" s="1470"/>
    </row>
    <row r="5" spans="1:7" ht="25" customHeight="1" thickBot="1">
      <c r="A5" s="1118" t="s">
        <v>1562</v>
      </c>
      <c r="B5" s="1119"/>
      <c r="C5" s="1119"/>
      <c r="D5" s="1119"/>
      <c r="E5" s="1119"/>
      <c r="F5" s="1120"/>
    </row>
    <row r="6" spans="1:7" ht="13.5" customHeight="1"/>
    <row r="7" spans="1:7" ht="13.5" customHeight="1" thickBot="1">
      <c r="A7" s="480" t="s">
        <v>1720</v>
      </c>
    </row>
    <row r="8" spans="1:7" ht="13.5" customHeight="1">
      <c r="A8" s="1579" t="s">
        <v>1025</v>
      </c>
      <c r="B8" s="1577" t="s">
        <v>1026</v>
      </c>
      <c r="C8" s="1585" t="s">
        <v>1719</v>
      </c>
      <c r="D8" s="1586"/>
      <c r="E8" s="1586"/>
      <c r="F8" s="1587"/>
    </row>
    <row r="9" spans="1:7" ht="27" customHeight="1" thickBot="1">
      <c r="A9" s="1580"/>
      <c r="B9" s="1578"/>
      <c r="C9" s="151" t="s">
        <v>88</v>
      </c>
      <c r="D9" s="151" t="s">
        <v>89</v>
      </c>
      <c r="E9" s="151" t="s">
        <v>90</v>
      </c>
      <c r="F9" s="152" t="s">
        <v>1050</v>
      </c>
    </row>
    <row r="10" spans="1:7" ht="13.5" hidden="1" customHeight="1">
      <c r="A10" s="153"/>
      <c r="B10" s="154"/>
      <c r="C10" s="154" t="s">
        <v>1434</v>
      </c>
      <c r="D10" s="154" t="s">
        <v>1434</v>
      </c>
      <c r="E10" s="154" t="s">
        <v>1434</v>
      </c>
      <c r="F10" s="154" t="s">
        <v>1434</v>
      </c>
    </row>
    <row r="11" spans="1:7" ht="13.5" customHeight="1">
      <c r="A11" s="1081" t="s">
        <v>1399</v>
      </c>
      <c r="B11" s="155">
        <v>2015</v>
      </c>
      <c r="C11" s="481" t="e">
        <f ca="1">'Pre-filling'!BDA63</f>
        <v>#NAME?</v>
      </c>
      <c r="D11" s="481" t="e">
        <f ca="1">'Pre-filling'!BDB63</f>
        <v>#NAME?</v>
      </c>
      <c r="E11" s="481" t="e">
        <f ca="1">'Pre-filling'!BDC63</f>
        <v>#NAME?</v>
      </c>
      <c r="F11" s="482" t="e">
        <f ca="1">'Pre-filling'!BDD63</f>
        <v>#NAME?</v>
      </c>
    </row>
    <row r="12" spans="1:7" ht="13.5" customHeight="1">
      <c r="A12" s="1081"/>
      <c r="B12" s="155">
        <v>2010</v>
      </c>
      <c r="C12" s="481" t="e">
        <f ca="1">'Pre-filling'!BDA64</f>
        <v>#NAME?</v>
      </c>
      <c r="D12" s="481" t="e">
        <f ca="1">'Pre-filling'!BDB64</f>
        <v>#NAME?</v>
      </c>
      <c r="E12" s="481" t="e">
        <f ca="1">'Pre-filling'!BDC64</f>
        <v>#NAME?</v>
      </c>
      <c r="F12" s="482" t="e">
        <f ca="1">'Pre-filling'!BDD64</f>
        <v>#NAME?</v>
      </c>
    </row>
    <row r="13" spans="1:7" ht="13.5" customHeight="1">
      <c r="A13" s="1081"/>
      <c r="B13" s="155">
        <v>2005</v>
      </c>
      <c r="C13" s="481" t="e">
        <f ca="1">'Pre-filling'!BDA65</f>
        <v>#NAME?</v>
      </c>
      <c r="D13" s="481" t="e">
        <f ca="1">'Pre-filling'!BDB65</f>
        <v>#NAME?</v>
      </c>
      <c r="E13" s="481" t="e">
        <f ca="1">'Pre-filling'!BDC65</f>
        <v>#NAME?</v>
      </c>
      <c r="F13" s="482" t="e">
        <f ca="1">'Pre-filling'!BDD65</f>
        <v>#NAME?</v>
      </c>
    </row>
    <row r="14" spans="1:7" ht="13.5" customHeight="1">
      <c r="A14" s="1081"/>
      <c r="B14" s="155">
        <v>2000</v>
      </c>
      <c r="C14" s="481" t="e">
        <f ca="1">'Pre-filling'!BDA66</f>
        <v>#NAME?</v>
      </c>
      <c r="D14" s="481" t="e">
        <f ca="1">'Pre-filling'!BDB66</f>
        <v>#NAME?</v>
      </c>
      <c r="E14" s="481" t="e">
        <f ca="1">'Pre-filling'!BDC66</f>
        <v>#NAME?</v>
      </c>
      <c r="F14" s="482" t="e">
        <f ca="1">'Pre-filling'!BDD66</f>
        <v>#NAME?</v>
      </c>
    </row>
    <row r="15" spans="1:7" ht="13.5" customHeight="1" thickBot="1">
      <c r="A15" s="1134"/>
      <c r="B15" s="156">
        <v>1990</v>
      </c>
      <c r="C15" s="483" t="e">
        <f ca="1">'Pre-filling'!BDA67</f>
        <v>#NAME?</v>
      </c>
      <c r="D15" s="483" t="e">
        <f ca="1">'Pre-filling'!BDB67</f>
        <v>#NAME?</v>
      </c>
      <c r="E15" s="483" t="e">
        <f ca="1">'Pre-filling'!BDC67</f>
        <v>#NAME?</v>
      </c>
      <c r="F15" s="484" t="e">
        <f ca="1">'Pre-filling'!BDD67</f>
        <v>#NAME?</v>
      </c>
    </row>
    <row r="16" spans="1:7" ht="13.5" customHeight="1">
      <c r="A16" s="485"/>
      <c r="B16" s="486"/>
      <c r="C16" s="487"/>
      <c r="D16" s="488"/>
      <c r="E16" s="488"/>
      <c r="F16" s="488"/>
      <c r="G16" s="488"/>
    </row>
    <row r="17" spans="1:7" ht="13.5" customHeight="1" thickBot="1">
      <c r="A17" s="489" t="s">
        <v>1721</v>
      </c>
      <c r="B17" s="486"/>
      <c r="C17" s="487"/>
      <c r="D17" s="488"/>
      <c r="E17" s="488"/>
      <c r="F17" s="488"/>
    </row>
    <row r="18" spans="1:7" ht="27" customHeight="1">
      <c r="A18" s="1575" t="s">
        <v>1025</v>
      </c>
      <c r="B18" s="1577" t="s">
        <v>1026</v>
      </c>
      <c r="C18" s="97" t="s">
        <v>91</v>
      </c>
    </row>
    <row r="19" spans="1:7" ht="27" customHeight="1" thickBot="1">
      <c r="A19" s="1576"/>
      <c r="B19" s="1578"/>
      <c r="C19" s="761" t="s">
        <v>2979</v>
      </c>
    </row>
    <row r="20" spans="1:7" ht="13.5" hidden="1" customHeight="1">
      <c r="A20" s="599"/>
      <c r="B20" s="600"/>
      <c r="C20" s="601" t="s">
        <v>1434</v>
      </c>
    </row>
    <row r="21" spans="1:7" ht="13.5" customHeight="1">
      <c r="A21" s="1081" t="s">
        <v>1399</v>
      </c>
      <c r="B21" s="157">
        <v>2015</v>
      </c>
      <c r="C21" s="490" t="e">
        <f ca="1">'Pre-filling'!BDU63</f>
        <v>#NAME?</v>
      </c>
    </row>
    <row r="22" spans="1:7" ht="13.5" customHeight="1">
      <c r="A22" s="1081"/>
      <c r="B22" s="155">
        <v>2010</v>
      </c>
      <c r="C22" s="482" t="e">
        <f ca="1">'Pre-filling'!BDU64</f>
        <v>#NAME?</v>
      </c>
    </row>
    <row r="23" spans="1:7" ht="13.5" customHeight="1">
      <c r="A23" s="1081"/>
      <c r="B23" s="155">
        <v>2005</v>
      </c>
      <c r="C23" s="482" t="e">
        <f ca="1">'Pre-filling'!BDU65</f>
        <v>#NAME?</v>
      </c>
    </row>
    <row r="24" spans="1:7" ht="13.5" customHeight="1">
      <c r="A24" s="1081"/>
      <c r="B24" s="155">
        <v>2000</v>
      </c>
      <c r="C24" s="482" t="e">
        <f ca="1">'Pre-filling'!BDU66</f>
        <v>#NAME?</v>
      </c>
    </row>
    <row r="25" spans="1:7" ht="13.5" customHeight="1" thickBot="1">
      <c r="A25" s="1134"/>
      <c r="B25" s="156">
        <v>1990</v>
      </c>
      <c r="C25" s="484" t="e">
        <f ca="1">'Pre-filling'!BDU67</f>
        <v>#NAME?</v>
      </c>
    </row>
    <row r="26" spans="1:7" ht="13.5" customHeight="1">
      <c r="A26" s="491"/>
      <c r="B26" s="492"/>
      <c r="C26" s="493"/>
      <c r="D26" s="488"/>
      <c r="E26" s="488"/>
      <c r="F26" s="488"/>
      <c r="G26" s="488"/>
    </row>
    <row r="27" spans="1:7" ht="13.5" customHeight="1" thickBot="1">
      <c r="A27" s="158" t="s">
        <v>1722</v>
      </c>
      <c r="B27" s="492"/>
      <c r="C27" s="493"/>
      <c r="D27" s="488"/>
      <c r="E27" s="488"/>
      <c r="F27" s="488"/>
      <c r="G27" s="488"/>
    </row>
    <row r="28" spans="1:7" ht="13.5" customHeight="1">
      <c r="A28" s="1575" t="s">
        <v>1025</v>
      </c>
      <c r="B28" s="1577" t="s">
        <v>1026</v>
      </c>
      <c r="C28" s="582" t="s">
        <v>93</v>
      </c>
      <c r="D28" s="488"/>
      <c r="E28" s="488"/>
      <c r="F28" s="488"/>
    </row>
    <row r="29" spans="1:7" ht="27" customHeight="1" thickBot="1">
      <c r="A29" s="1576"/>
      <c r="B29" s="1578"/>
      <c r="C29" s="581" t="s">
        <v>1852</v>
      </c>
      <c r="D29" s="488"/>
      <c r="E29" s="488"/>
      <c r="F29" s="488"/>
    </row>
    <row r="30" spans="1:7" ht="13.5" hidden="1" customHeight="1">
      <c r="A30" s="599"/>
      <c r="B30" s="600"/>
      <c r="C30" s="602" t="s">
        <v>1434</v>
      </c>
      <c r="D30" s="488"/>
      <c r="E30" s="488"/>
      <c r="F30" s="488"/>
    </row>
    <row r="31" spans="1:7" ht="13.5" customHeight="1">
      <c r="A31" s="1081" t="s">
        <v>1399</v>
      </c>
      <c r="B31" s="157">
        <v>2015</v>
      </c>
      <c r="C31" s="535" t="e">
        <f ca="1">'Pre-filling'!BDZ63</f>
        <v>#NAME?</v>
      </c>
      <c r="D31" s="488"/>
      <c r="E31" s="488"/>
      <c r="F31" s="488"/>
    </row>
    <row r="32" spans="1:7" ht="13.5" customHeight="1">
      <c r="A32" s="1081"/>
      <c r="B32" s="155">
        <v>2010</v>
      </c>
      <c r="C32" s="536" t="e">
        <f ca="1">'Pre-filling'!BDZ64</f>
        <v>#NAME?</v>
      </c>
      <c r="D32" s="488"/>
      <c r="E32" s="488"/>
      <c r="F32" s="488"/>
    </row>
    <row r="33" spans="1:6" ht="13.5" customHeight="1">
      <c r="A33" s="1081"/>
      <c r="B33" s="155">
        <v>2005</v>
      </c>
      <c r="C33" s="536" t="e">
        <f ca="1">'Pre-filling'!BDZ65</f>
        <v>#NAME?</v>
      </c>
      <c r="D33" s="488"/>
      <c r="E33" s="488"/>
      <c r="F33" s="488"/>
    </row>
    <row r="34" spans="1:6" ht="13.5" customHeight="1">
      <c r="A34" s="1081"/>
      <c r="B34" s="155">
        <v>2000</v>
      </c>
      <c r="C34" s="536" t="e">
        <f ca="1">'Pre-filling'!BDZ66</f>
        <v>#NAME?</v>
      </c>
      <c r="D34" s="488"/>
      <c r="E34" s="488"/>
      <c r="F34" s="488"/>
    </row>
    <row r="35" spans="1:6" ht="13.5" customHeight="1" thickBot="1">
      <c r="A35" s="1134"/>
      <c r="B35" s="156">
        <v>1990</v>
      </c>
      <c r="C35" s="537" t="e">
        <f ca="1">'Pre-filling'!BDZ67</f>
        <v>#NAME?</v>
      </c>
      <c r="D35" s="488"/>
      <c r="E35" s="488"/>
      <c r="F35" s="488"/>
    </row>
    <row r="36" spans="1:6" ht="13.5" customHeight="1"/>
    <row r="37" spans="1:6" ht="13.5" customHeight="1" thickBot="1">
      <c r="A37" s="480" t="s">
        <v>1032</v>
      </c>
    </row>
    <row r="38" spans="1:6" ht="27" customHeight="1" thickBot="1">
      <c r="A38" s="1592" t="s">
        <v>1025</v>
      </c>
      <c r="B38" s="1588"/>
      <c r="C38" s="1588" t="s">
        <v>1033</v>
      </c>
      <c r="D38" s="1588"/>
      <c r="E38" s="1588" t="s">
        <v>1034</v>
      </c>
      <c r="F38" s="1589"/>
    </row>
    <row r="39" spans="1:6" ht="13.5" customHeight="1">
      <c r="A39" s="1590" t="s">
        <v>1055</v>
      </c>
      <c r="B39" s="1591"/>
      <c r="C39" s="1581"/>
      <c r="D39" s="1581"/>
      <c r="E39" s="1581"/>
      <c r="F39" s="1582"/>
    </row>
    <row r="40" spans="1:6" ht="13.5" customHeight="1">
      <c r="A40" s="1593" t="s">
        <v>94</v>
      </c>
      <c r="B40" s="1594"/>
      <c r="C40" s="1583"/>
      <c r="D40" s="1583"/>
      <c r="E40" s="1583"/>
      <c r="F40" s="1584"/>
    </row>
    <row r="41" spans="1:6" ht="27" customHeight="1">
      <c r="A41" s="1593" t="s">
        <v>95</v>
      </c>
      <c r="B41" s="1594"/>
      <c r="C41" s="1583"/>
      <c r="D41" s="1583"/>
      <c r="E41" s="1583"/>
      <c r="F41" s="1584"/>
    </row>
    <row r="42" spans="1:6" ht="27" customHeight="1">
      <c r="A42" s="1593" t="s">
        <v>96</v>
      </c>
      <c r="B42" s="1594"/>
      <c r="C42" s="1583"/>
      <c r="D42" s="1583"/>
      <c r="E42" s="1583"/>
      <c r="F42" s="1584"/>
    </row>
    <row r="43" spans="1:6" ht="13.5" customHeight="1">
      <c r="A43" s="1593" t="s">
        <v>97</v>
      </c>
      <c r="B43" s="1594"/>
      <c r="C43" s="1583"/>
      <c r="D43" s="1583"/>
      <c r="E43" s="1583"/>
      <c r="F43" s="1584"/>
    </row>
    <row r="44" spans="1:6" ht="13.5" customHeight="1">
      <c r="A44" s="1593" t="s">
        <v>98</v>
      </c>
      <c r="B44" s="1594"/>
      <c r="C44" s="1583"/>
      <c r="D44" s="1583"/>
      <c r="E44" s="1583"/>
      <c r="F44" s="1584"/>
    </row>
    <row r="45" spans="1:6" ht="27" customHeight="1">
      <c r="A45" s="1593" t="s">
        <v>99</v>
      </c>
      <c r="B45" s="1594"/>
      <c r="C45" s="1583"/>
      <c r="D45" s="1583"/>
      <c r="E45" s="1583"/>
      <c r="F45" s="1584"/>
    </row>
    <row r="46" spans="1:6" ht="27" customHeight="1">
      <c r="A46" s="1593" t="s">
        <v>100</v>
      </c>
      <c r="B46" s="1594"/>
      <c r="C46" s="1583"/>
      <c r="D46" s="1583"/>
      <c r="E46" s="1583"/>
      <c r="F46" s="1584"/>
    </row>
    <row r="47" spans="1:6" ht="13.5" customHeight="1">
      <c r="A47" s="1593" t="s">
        <v>92</v>
      </c>
      <c r="B47" s="1594"/>
      <c r="C47" s="1583"/>
      <c r="D47" s="1583"/>
      <c r="E47" s="1583"/>
      <c r="F47" s="1584"/>
    </row>
    <row r="48" spans="1:6" ht="13.5" customHeight="1" thickBot="1">
      <c r="A48" s="1604" t="s">
        <v>101</v>
      </c>
      <c r="B48" s="1605"/>
      <c r="C48" s="1595"/>
      <c r="D48" s="1595"/>
      <c r="E48" s="1595"/>
      <c r="F48" s="1596"/>
    </row>
    <row r="49" spans="1:6" ht="13.5" customHeight="1"/>
    <row r="50" spans="1:6" ht="13.5" customHeight="1" thickBot="1">
      <c r="A50" s="488" t="s">
        <v>1090</v>
      </c>
      <c r="B50" s="488"/>
      <c r="C50" s="488"/>
      <c r="D50" s="488"/>
      <c r="E50" s="488"/>
      <c r="F50" s="488"/>
    </row>
    <row r="51" spans="1:6" ht="13.5" customHeight="1">
      <c r="A51" s="1601" t="s">
        <v>1853</v>
      </c>
      <c r="B51" s="1602"/>
      <c r="C51" s="1602"/>
      <c r="D51" s="1602"/>
      <c r="E51" s="1602"/>
      <c r="F51" s="1603"/>
    </row>
    <row r="52" spans="1:6" ht="27" customHeight="1">
      <c r="A52" s="1597" t="s">
        <v>2958</v>
      </c>
      <c r="B52" s="1598"/>
      <c r="C52" s="1598"/>
      <c r="D52" s="1598"/>
      <c r="E52" s="1598"/>
      <c r="F52" s="1599"/>
    </row>
    <row r="53" spans="1:6" ht="53.5" customHeight="1">
      <c r="A53" s="1597" t="s">
        <v>1854</v>
      </c>
      <c r="B53" s="1598"/>
      <c r="C53" s="1598"/>
      <c r="D53" s="1598"/>
      <c r="E53" s="1598"/>
      <c r="F53" s="1599"/>
    </row>
    <row r="54" spans="1:6" ht="27" customHeight="1">
      <c r="A54" s="1597" t="s">
        <v>1855</v>
      </c>
      <c r="B54" s="1598"/>
      <c r="C54" s="1598"/>
      <c r="D54" s="1598"/>
      <c r="E54" s="1598"/>
      <c r="F54" s="1599"/>
    </row>
    <row r="55" spans="1:6" ht="54" customHeight="1">
      <c r="A55" s="1600" t="s">
        <v>1702</v>
      </c>
      <c r="B55" s="1375"/>
      <c r="C55" s="1375"/>
      <c r="D55" s="1375"/>
      <c r="E55" s="1375"/>
      <c r="F55" s="1376"/>
    </row>
    <row r="56" spans="1:6" ht="27" customHeight="1">
      <c r="A56" s="1597" t="s">
        <v>1856</v>
      </c>
      <c r="B56" s="1598"/>
      <c r="C56" s="1598"/>
      <c r="D56" s="1598"/>
      <c r="E56" s="1598"/>
      <c r="F56" s="1599"/>
    </row>
    <row r="57" spans="1:6" ht="130.5" customHeight="1">
      <c r="A57" s="1597" t="s">
        <v>1857</v>
      </c>
      <c r="B57" s="1598"/>
      <c r="C57" s="1598"/>
      <c r="D57" s="1598"/>
      <c r="E57" s="1598"/>
      <c r="F57" s="1599"/>
    </row>
    <row r="58" spans="1:6" ht="40.5" customHeight="1">
      <c r="A58" s="1597" t="s">
        <v>1858</v>
      </c>
      <c r="B58" s="1598"/>
      <c r="C58" s="1598"/>
      <c r="D58" s="1598"/>
      <c r="E58" s="1598"/>
      <c r="F58" s="1599"/>
    </row>
    <row r="59" spans="1:6" ht="27" customHeight="1">
      <c r="A59" s="1597" t="s">
        <v>1859</v>
      </c>
      <c r="B59" s="1598"/>
      <c r="C59" s="1598"/>
      <c r="D59" s="1598"/>
      <c r="E59" s="1598"/>
      <c r="F59" s="1599"/>
    </row>
    <row r="60" spans="1:6" ht="27" customHeight="1">
      <c r="A60" s="1597" t="s">
        <v>1860</v>
      </c>
      <c r="B60" s="1598"/>
      <c r="C60" s="1598"/>
      <c r="D60" s="1598"/>
      <c r="E60" s="1598"/>
      <c r="F60" s="1599"/>
    </row>
    <row r="61" spans="1:6" ht="40.5" customHeight="1">
      <c r="A61" s="1606" t="s">
        <v>1861</v>
      </c>
      <c r="B61" s="1607"/>
      <c r="C61" s="1607"/>
      <c r="D61" s="1607"/>
      <c r="E61" s="1607"/>
      <c r="F61" s="1608"/>
    </row>
    <row r="62" spans="1:6" ht="132.75" customHeight="1" thickBot="1">
      <c r="A62" s="1609" t="s">
        <v>1862</v>
      </c>
      <c r="B62" s="1610"/>
      <c r="C62" s="1610"/>
      <c r="D62" s="1610"/>
      <c r="E62" s="1610"/>
      <c r="F62" s="1611"/>
    </row>
    <row r="63" spans="1:6" ht="13.5" customHeight="1"/>
    <row r="64" spans="1:6" ht="13.5" customHeight="1" thickBot="1">
      <c r="A64" s="480" t="s">
        <v>1037</v>
      </c>
    </row>
    <row r="65" spans="1:6" ht="27" customHeight="1" thickBot="1">
      <c r="A65" s="266" t="s">
        <v>1038</v>
      </c>
      <c r="B65" s="159" t="s">
        <v>830</v>
      </c>
      <c r="C65" s="159" t="s">
        <v>1025</v>
      </c>
      <c r="D65" s="265" t="s">
        <v>1039</v>
      </c>
      <c r="E65" s="1588" t="s">
        <v>1041</v>
      </c>
      <c r="F65" s="1589"/>
    </row>
    <row r="66" spans="1:6">
      <c r="A66" s="494"/>
      <c r="B66" s="370"/>
      <c r="C66" s="495"/>
      <c r="D66" s="495"/>
      <c r="E66" s="1612"/>
      <c r="F66" s="1613"/>
    </row>
    <row r="67" spans="1:6">
      <c r="A67" s="496"/>
      <c r="B67" s="353"/>
      <c r="C67" s="497"/>
      <c r="D67" s="497"/>
      <c r="E67" s="1583"/>
      <c r="F67" s="1584"/>
    </row>
    <row r="68" spans="1:6">
      <c r="A68" s="496"/>
      <c r="B68" s="353"/>
      <c r="C68" s="497"/>
      <c r="D68" s="497"/>
      <c r="E68" s="1583"/>
      <c r="F68" s="1584"/>
    </row>
    <row r="69" spans="1:6">
      <c r="A69" s="496"/>
      <c r="B69" s="353"/>
      <c r="C69" s="497"/>
      <c r="D69" s="497"/>
      <c r="E69" s="1583"/>
      <c r="F69" s="1584"/>
    </row>
    <row r="70" spans="1:6">
      <c r="A70" s="496"/>
      <c r="B70" s="353"/>
      <c r="C70" s="497"/>
      <c r="D70" s="497"/>
      <c r="E70" s="1583"/>
      <c r="F70" s="1584"/>
    </row>
    <row r="71" spans="1:6">
      <c r="A71" s="496"/>
      <c r="B71" s="353"/>
      <c r="C71" s="497"/>
      <c r="D71" s="497"/>
      <c r="E71" s="1583"/>
      <c r="F71" s="1584"/>
    </row>
    <row r="72" spans="1:6">
      <c r="A72" s="496"/>
      <c r="B72" s="353"/>
      <c r="C72" s="497"/>
      <c r="D72" s="497"/>
      <c r="E72" s="1583"/>
      <c r="F72" s="1584"/>
    </row>
    <row r="73" spans="1:6">
      <c r="A73" s="496"/>
      <c r="B73" s="353"/>
      <c r="C73" s="497"/>
      <c r="D73" s="497"/>
      <c r="E73" s="1583"/>
      <c r="F73" s="1584"/>
    </row>
    <row r="74" spans="1:6">
      <c r="A74" s="496"/>
      <c r="B74" s="353"/>
      <c r="C74" s="497"/>
      <c r="D74" s="497"/>
      <c r="E74" s="1583"/>
      <c r="F74" s="1584"/>
    </row>
    <row r="75" spans="1:6" ht="13" thickBot="1">
      <c r="A75" s="498"/>
      <c r="B75" s="357"/>
      <c r="C75" s="499"/>
      <c r="D75" s="499"/>
      <c r="E75" s="1595"/>
      <c r="F75" s="1596"/>
    </row>
  </sheetData>
  <sheetProtection sheet="1" objects="1" scenarios="1" formatRows="0"/>
  <mergeCells count="68">
    <mergeCell ref="E68:F68"/>
    <mergeCell ref="E69:F69"/>
    <mergeCell ref="E75:F75"/>
    <mergeCell ref="E70:F70"/>
    <mergeCell ref="E71:F71"/>
    <mergeCell ref="E72:F72"/>
    <mergeCell ref="E73:F73"/>
    <mergeCell ref="E74:F74"/>
    <mergeCell ref="E65:F65"/>
    <mergeCell ref="A61:F61"/>
    <mergeCell ref="A62:F62"/>
    <mergeCell ref="E66:F66"/>
    <mergeCell ref="E67:F67"/>
    <mergeCell ref="E48:F48"/>
    <mergeCell ref="A57:F57"/>
    <mergeCell ref="A58:F58"/>
    <mergeCell ref="A59:F59"/>
    <mergeCell ref="A60:F60"/>
    <mergeCell ref="A54:F54"/>
    <mergeCell ref="A55:F55"/>
    <mergeCell ref="A56:F56"/>
    <mergeCell ref="A51:F51"/>
    <mergeCell ref="A52:F52"/>
    <mergeCell ref="A53:F53"/>
    <mergeCell ref="A48:B48"/>
    <mergeCell ref="C48:D48"/>
    <mergeCell ref="E47:F47"/>
    <mergeCell ref="A42:B42"/>
    <mergeCell ref="C42:D42"/>
    <mergeCell ref="A43:B43"/>
    <mergeCell ref="C43:D43"/>
    <mergeCell ref="A44:B44"/>
    <mergeCell ref="C44:D44"/>
    <mergeCell ref="A45:B45"/>
    <mergeCell ref="C45:D45"/>
    <mergeCell ref="A46:B46"/>
    <mergeCell ref="C46:D46"/>
    <mergeCell ref="A47:B47"/>
    <mergeCell ref="C47:D47"/>
    <mergeCell ref="E42:F42"/>
    <mergeCell ref="E43:F43"/>
    <mergeCell ref="E44:F44"/>
    <mergeCell ref="E45:F45"/>
    <mergeCell ref="E46:F46"/>
    <mergeCell ref="A40:B40"/>
    <mergeCell ref="C40:D40"/>
    <mergeCell ref="A41:B41"/>
    <mergeCell ref="C41:D41"/>
    <mergeCell ref="E41:F41"/>
    <mergeCell ref="A21:A25"/>
    <mergeCell ref="A8:A9"/>
    <mergeCell ref="B8:B9"/>
    <mergeCell ref="E39:F39"/>
    <mergeCell ref="E40:F40"/>
    <mergeCell ref="C8:F8"/>
    <mergeCell ref="E38:F38"/>
    <mergeCell ref="A28:A29"/>
    <mergeCell ref="B28:B29"/>
    <mergeCell ref="A39:B39"/>
    <mergeCell ref="C39:D39"/>
    <mergeCell ref="A31:A35"/>
    <mergeCell ref="A38:B38"/>
    <mergeCell ref="C38:D38"/>
    <mergeCell ref="A4:F4"/>
    <mergeCell ref="A5:F5"/>
    <mergeCell ref="A11:A15"/>
    <mergeCell ref="A18:A19"/>
    <mergeCell ref="B18:B19"/>
  </mergeCells>
  <dataValidations disablePrompts="1" count="1">
    <dataValidation type="list" allowBlank="1" showInputMessage="1" showErrorMessage="1" sqref="B66:B75">
      <formula1>QualityHML</formula1>
    </dataValidation>
  </dataValidations>
  <hyperlinks>
    <hyperlink ref="A1" location="Select_your_country" display="Select_your_country"/>
    <hyperlink ref="A5:E5" location="'SoEF Definitions'!A505:P517" display="Related SoEF definitions: Gross fixed capital formation, Fixed capital consumption, Capital transfers, Forest, Other wooded land, Government expenditures, Government revenues."/>
    <hyperlink ref="A5:F5" location="Indicator_6.4" display="Related SoEF definitions: Gross fixed capital formation, Fixed capital consumption, Capital transfers, Forest, Other wooded land, Government expenditures, Government revenues."/>
    <hyperlink ref="A11:A15" location="Forestry_and_logging__ISIC_NACE_02" display="Forestry (ISIC/NACE 02)"/>
    <hyperlink ref="A21:A25" location="Forestry_and_logging__ISIC_NACE_02" display="Forestry (ISIC/NACE 02)"/>
    <hyperlink ref="A31:A35" location="Forestry_and_logging__ISIC_NACE_02" display="Forestry (ISIC/NACE 02)"/>
    <hyperlink ref="C8:F8" location="Gross_fixed_capital_formation" display="Gross fixed capital formation (million national currency)"/>
    <hyperlink ref="C18" location="Fixed_capital_consumption" display="Fixed capital consumption (million national currency)"/>
    <hyperlink ref="C28" location="Capital_transfers" display="Capital transfers"/>
  </hyperlinks>
  <pageMargins left="0.75" right="0.75" top="1" bottom="1" header="0.5" footer="0.5"/>
  <pageSetup paperSize="9" orientation="portrait"/>
  <headerFooter alignWithMargins="0"/>
  <extLst>
    <ext xmlns:x14="http://schemas.microsoft.com/office/spreadsheetml/2009/9/main" uri="{78C0D931-6437-407d-A8EE-F0AAD7539E65}">
      <x14:conditionalFormattings>
        <x14:conditionalFormatting xmlns:xm="http://schemas.microsoft.com/office/excel/2006/main">
          <x14:cfRule type="expression" priority="3" id="{8E6440D8-D941-4527-9A5F-205BACEB404B}">
            <xm:f>C11&lt;&gt;'Pre-filling'!BDA63</xm:f>
            <x14:dxf>
              <font>
                <b val="0"/>
                <i/>
              </font>
            </x14:dxf>
          </x14:cfRule>
          <xm:sqref>C11:F15</xm:sqref>
        </x14:conditionalFormatting>
        <x14:conditionalFormatting xmlns:xm="http://schemas.microsoft.com/office/excel/2006/main">
          <x14:cfRule type="expression" priority="2" id="{A7B81BA2-7D39-4A9B-8F57-FA50B7A2F7CB}">
            <xm:f>C21&lt;&gt;'Pre-filling'!BDU63</xm:f>
            <x14:dxf>
              <font>
                <b val="0"/>
                <i/>
              </font>
            </x14:dxf>
          </x14:cfRule>
          <xm:sqref>C21:C25</xm:sqref>
        </x14:conditionalFormatting>
        <x14:conditionalFormatting xmlns:xm="http://schemas.microsoft.com/office/excel/2006/main">
          <x14:cfRule type="expression" priority="1" id="{E1B44297-7C9A-48D7-83E6-42EB542C04D7}">
            <xm:f>C31&lt;&gt;'Pre-filling'!BDZ63</xm:f>
            <x14:dxf>
              <font>
                <b val="0"/>
                <i/>
              </font>
            </x14:dxf>
          </x14:cfRule>
          <xm:sqref>C31:C35</xm:sqref>
        </x14:conditionalFormatting>
      </x14:conditionalFormattings>
    </ex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enableFormatConditionsCalculation="0">
    <pageSetUpPr fitToPage="1"/>
  </sheetPr>
  <dimension ref="A1:J85"/>
  <sheetViews>
    <sheetView showGridLines="0" workbookViewId="0"/>
  </sheetViews>
  <sheetFormatPr baseColWidth="10" defaultColWidth="8.83203125" defaultRowHeight="12" x14ac:dyDescent="0"/>
  <cols>
    <col min="1" max="1" width="26.1640625" style="270" customWidth="1"/>
    <col min="2" max="2" width="8.83203125" style="270"/>
    <col min="3" max="7" width="14.6640625" style="270" customWidth="1"/>
    <col min="8" max="16384" width="8.83203125" style="270"/>
  </cols>
  <sheetData>
    <row r="1" spans="1:10" ht="13.5" customHeight="1">
      <c r="A1" s="311" t="str">
        <f xml:space="preserve"> IF(ISBLANK(General!$B$13), "", General!$B$13)</f>
        <v>Select your country…</v>
      </c>
      <c r="B1" s="312"/>
      <c r="C1" s="312"/>
    </row>
    <row r="2" spans="1:10" ht="13.5" customHeight="1">
      <c r="A2" s="295" t="s">
        <v>1226</v>
      </c>
    </row>
    <row r="3" spans="1:10" ht="13.5" customHeight="1" thickBot="1"/>
    <row r="4" spans="1:10" ht="27" customHeight="1">
      <c r="A4" s="1185" t="s">
        <v>1485</v>
      </c>
      <c r="B4" s="1186"/>
      <c r="C4" s="1186"/>
      <c r="D4" s="1186"/>
      <c r="E4" s="1186"/>
      <c r="F4" s="1186"/>
      <c r="G4" s="1187"/>
    </row>
    <row r="5" spans="1:10" ht="13.5" customHeight="1" thickBot="1">
      <c r="A5" s="1332" t="s">
        <v>1486</v>
      </c>
      <c r="B5" s="1333"/>
      <c r="C5" s="1333"/>
      <c r="D5" s="1333"/>
      <c r="E5" s="1333"/>
      <c r="F5" s="1333"/>
      <c r="G5" s="1334"/>
    </row>
    <row r="6" spans="1:10" ht="13.5" customHeight="1"/>
    <row r="7" spans="1:10" s="113" customFormat="1" ht="13.5" customHeight="1" thickBot="1">
      <c r="A7" s="174" t="s">
        <v>1723</v>
      </c>
      <c r="C7" s="360"/>
      <c r="D7" s="360"/>
      <c r="E7" s="360"/>
      <c r="F7" s="360"/>
      <c r="G7" s="360"/>
    </row>
    <row r="8" spans="1:10" s="113" customFormat="1" ht="13.5" customHeight="1">
      <c r="A8" s="1084" t="s">
        <v>1025</v>
      </c>
      <c r="B8" s="1124" t="s">
        <v>1026</v>
      </c>
      <c r="C8" s="1124" t="s">
        <v>1050</v>
      </c>
      <c r="D8" s="1124" t="s">
        <v>1227</v>
      </c>
      <c r="E8" s="1124"/>
      <c r="F8" s="1124" t="s">
        <v>1228</v>
      </c>
      <c r="G8" s="1174"/>
    </row>
    <row r="9" spans="1:10" s="113" customFormat="1" ht="13.5" customHeight="1">
      <c r="A9" s="1190"/>
      <c r="B9" s="1615"/>
      <c r="C9" s="1615"/>
      <c r="D9" s="267" t="s">
        <v>1229</v>
      </c>
      <c r="E9" s="267" t="s">
        <v>1230</v>
      </c>
      <c r="F9" s="267" t="s">
        <v>1231</v>
      </c>
      <c r="G9" s="245" t="s">
        <v>1232</v>
      </c>
    </row>
    <row r="10" spans="1:10" s="113" customFormat="1" ht="13.5" customHeight="1" thickBot="1">
      <c r="A10" s="1085"/>
      <c r="B10" s="1047"/>
      <c r="C10" s="1046" t="s">
        <v>1724</v>
      </c>
      <c r="D10" s="1047"/>
      <c r="E10" s="1047"/>
      <c r="F10" s="1047"/>
      <c r="G10" s="1048"/>
    </row>
    <row r="11" spans="1:10" s="113" customFormat="1" ht="13.5" hidden="1" customHeight="1">
      <c r="A11" s="261"/>
      <c r="B11" s="262"/>
      <c r="C11" s="262" t="s">
        <v>1434</v>
      </c>
      <c r="D11" s="262" t="s">
        <v>1434</v>
      </c>
      <c r="E11" s="262" t="s">
        <v>1434</v>
      </c>
      <c r="F11" s="262" t="s">
        <v>1434</v>
      </c>
      <c r="G11" s="100" t="s">
        <v>1434</v>
      </c>
    </row>
    <row r="12" spans="1:10" s="113" customFormat="1" ht="13.5" customHeight="1">
      <c r="A12" s="1081" t="s">
        <v>1399</v>
      </c>
      <c r="B12" s="150">
        <v>2015</v>
      </c>
      <c r="C12" s="194" t="e">
        <f ca="1">'Pre-filling'!BEE64</f>
        <v>#NAME?</v>
      </c>
      <c r="D12" s="194" t="e">
        <f ca="1">'Pre-filling'!BEF64</f>
        <v>#NAME?</v>
      </c>
      <c r="E12" s="194" t="e">
        <f ca="1">'Pre-filling'!BEG64</f>
        <v>#NAME?</v>
      </c>
      <c r="F12" s="188"/>
      <c r="G12" s="189"/>
    </row>
    <row r="13" spans="1:10" s="113" customFormat="1" ht="13.5" customHeight="1">
      <c r="A13" s="1081"/>
      <c r="B13" s="116">
        <v>2010</v>
      </c>
      <c r="C13" s="194" t="e">
        <f ca="1">'Pre-filling'!BEE65</f>
        <v>#NAME?</v>
      </c>
      <c r="D13" s="194" t="e">
        <f ca="1">'Pre-filling'!BEF65</f>
        <v>#NAME?</v>
      </c>
      <c r="E13" s="194" t="e">
        <f ca="1">'Pre-filling'!BEG65</f>
        <v>#NAME?</v>
      </c>
      <c r="F13" s="188"/>
      <c r="G13" s="189"/>
      <c r="H13" s="360"/>
      <c r="J13" s="500"/>
    </row>
    <row r="14" spans="1:10" s="113" customFormat="1" ht="13.5" customHeight="1">
      <c r="A14" s="1081"/>
      <c r="B14" s="116">
        <v>2005</v>
      </c>
      <c r="C14" s="192" t="e">
        <f ca="1">'Pre-filling'!BEE66</f>
        <v>#NAME?</v>
      </c>
      <c r="D14" s="192" t="e">
        <f ca="1">'Pre-filling'!BEF66</f>
        <v>#NAME?</v>
      </c>
      <c r="E14" s="192" t="e">
        <f ca="1">'Pre-filling'!BEG66</f>
        <v>#NAME?</v>
      </c>
      <c r="F14" s="186"/>
      <c r="G14" s="187"/>
      <c r="H14" s="360"/>
    </row>
    <row r="15" spans="1:10" s="113" customFormat="1" ht="13.5" customHeight="1">
      <c r="A15" s="1081"/>
      <c r="B15" s="116">
        <v>2000</v>
      </c>
      <c r="C15" s="192" t="e">
        <f ca="1">'Pre-filling'!BEE67</f>
        <v>#NAME?</v>
      </c>
      <c r="D15" s="192" t="e">
        <f ca="1">'Pre-filling'!BEF67</f>
        <v>#NAME?</v>
      </c>
      <c r="E15" s="192" t="e">
        <f ca="1">'Pre-filling'!BEG67</f>
        <v>#NAME?</v>
      </c>
      <c r="F15" s="186"/>
      <c r="G15" s="187"/>
      <c r="H15" s="360"/>
    </row>
    <row r="16" spans="1:10" s="113" customFormat="1" ht="13.5" customHeight="1">
      <c r="A16" s="1082"/>
      <c r="B16" s="116">
        <v>1990</v>
      </c>
      <c r="C16" s="192" t="e">
        <f ca="1">'Pre-filling'!BEE68</f>
        <v>#NAME?</v>
      </c>
      <c r="D16" s="192" t="e">
        <f ca="1">'Pre-filling'!BEF68</f>
        <v>#NAME?</v>
      </c>
      <c r="E16" s="192" t="e">
        <f ca="1">'Pre-filling'!BEG68</f>
        <v>#NAME?</v>
      </c>
      <c r="F16" s="186"/>
      <c r="G16" s="187"/>
      <c r="H16" s="360"/>
    </row>
    <row r="17" spans="1:8" s="113" customFormat="1" ht="13.5" customHeight="1">
      <c r="A17" s="1080" t="s">
        <v>1400</v>
      </c>
      <c r="B17" s="116">
        <v>2015</v>
      </c>
      <c r="C17" s="186" t="e">
        <f ca="1">'Pre-filling'!BEE69</f>
        <v>#NAME?</v>
      </c>
      <c r="D17" s="186" t="e">
        <f ca="1">'Pre-filling'!BEF69</f>
        <v>#NAME?</v>
      </c>
      <c r="E17" s="186" t="e">
        <f ca="1">'Pre-filling'!BEG69</f>
        <v>#NAME?</v>
      </c>
      <c r="F17" s="186"/>
      <c r="G17" s="187"/>
      <c r="H17" s="360"/>
    </row>
    <row r="18" spans="1:8" s="113" customFormat="1" ht="13.5" customHeight="1">
      <c r="A18" s="1081"/>
      <c r="B18" s="116">
        <v>2010</v>
      </c>
      <c r="C18" s="188" t="e">
        <f ca="1">'Pre-filling'!BEE70</f>
        <v>#NAME?</v>
      </c>
      <c r="D18" s="188" t="e">
        <f ca="1">'Pre-filling'!BEF70</f>
        <v>#NAME?</v>
      </c>
      <c r="E18" s="188" t="e">
        <f ca="1">'Pre-filling'!BEG70</f>
        <v>#NAME?</v>
      </c>
      <c r="F18" s="188"/>
      <c r="G18" s="189"/>
      <c r="H18" s="360"/>
    </row>
    <row r="19" spans="1:8" s="113" customFormat="1" ht="13.5" customHeight="1">
      <c r="A19" s="1081"/>
      <c r="B19" s="116">
        <v>2005</v>
      </c>
      <c r="C19" s="188" t="e">
        <f ca="1">'Pre-filling'!BEE71</f>
        <v>#NAME?</v>
      </c>
      <c r="D19" s="188" t="e">
        <f ca="1">'Pre-filling'!BEF71</f>
        <v>#NAME?</v>
      </c>
      <c r="E19" s="188" t="e">
        <f ca="1">'Pre-filling'!BEG71</f>
        <v>#NAME?</v>
      </c>
      <c r="F19" s="188"/>
      <c r="G19" s="189"/>
      <c r="H19" s="360"/>
    </row>
    <row r="20" spans="1:8" s="113" customFormat="1" ht="13.5" customHeight="1">
      <c r="A20" s="1081"/>
      <c r="B20" s="116">
        <v>2000</v>
      </c>
      <c r="C20" s="188" t="e">
        <f ca="1">'Pre-filling'!BEE72</f>
        <v>#NAME?</v>
      </c>
      <c r="D20" s="188" t="e">
        <f ca="1">'Pre-filling'!BEF72</f>
        <v>#NAME?</v>
      </c>
      <c r="E20" s="188" t="e">
        <f ca="1">'Pre-filling'!BEG72</f>
        <v>#NAME?</v>
      </c>
      <c r="F20" s="188"/>
      <c r="G20" s="189"/>
      <c r="H20" s="360"/>
    </row>
    <row r="21" spans="1:8" s="113" customFormat="1" ht="13.5" customHeight="1">
      <c r="A21" s="1082"/>
      <c r="B21" s="116">
        <v>1990</v>
      </c>
      <c r="C21" s="188" t="e">
        <f ca="1">'Pre-filling'!BEE73</f>
        <v>#NAME?</v>
      </c>
      <c r="D21" s="188" t="e">
        <f ca="1">'Pre-filling'!BEF73</f>
        <v>#NAME?</v>
      </c>
      <c r="E21" s="188" t="e">
        <f ca="1">'Pre-filling'!BEG73</f>
        <v>#NAME?</v>
      </c>
      <c r="F21" s="188"/>
      <c r="G21" s="189"/>
      <c r="H21" s="360"/>
    </row>
    <row r="22" spans="1:8" s="113" customFormat="1" ht="13.5" customHeight="1">
      <c r="A22" s="1080" t="s">
        <v>1401</v>
      </c>
      <c r="B22" s="116">
        <v>2015</v>
      </c>
      <c r="C22" s="188" t="e">
        <f ca="1">'Pre-filling'!BEE74</f>
        <v>#NAME?</v>
      </c>
      <c r="D22" s="188" t="e">
        <f ca="1">'Pre-filling'!BEF74</f>
        <v>#NAME?</v>
      </c>
      <c r="E22" s="188" t="e">
        <f ca="1">'Pre-filling'!BEG74</f>
        <v>#NAME?</v>
      </c>
      <c r="F22" s="188"/>
      <c r="G22" s="189"/>
      <c r="H22" s="360"/>
    </row>
    <row r="23" spans="1:8" s="113" customFormat="1" ht="13.5" customHeight="1">
      <c r="A23" s="1081"/>
      <c r="B23" s="116">
        <v>2010</v>
      </c>
      <c r="C23" s="188" t="e">
        <f ca="1">'Pre-filling'!BEE75</f>
        <v>#NAME?</v>
      </c>
      <c r="D23" s="188" t="e">
        <f ca="1">'Pre-filling'!BEF75</f>
        <v>#NAME?</v>
      </c>
      <c r="E23" s="188" t="e">
        <f ca="1">'Pre-filling'!BEG75</f>
        <v>#NAME?</v>
      </c>
      <c r="F23" s="188"/>
      <c r="G23" s="189"/>
      <c r="H23" s="360"/>
    </row>
    <row r="24" spans="1:8" s="113" customFormat="1" ht="13.5" customHeight="1">
      <c r="A24" s="1081"/>
      <c r="B24" s="116">
        <v>2005</v>
      </c>
      <c r="C24" s="188" t="e">
        <f ca="1">'Pre-filling'!BEE76</f>
        <v>#NAME?</v>
      </c>
      <c r="D24" s="188" t="e">
        <f ca="1">'Pre-filling'!BEF76</f>
        <v>#NAME?</v>
      </c>
      <c r="E24" s="188" t="e">
        <f ca="1">'Pre-filling'!BEG76</f>
        <v>#NAME?</v>
      </c>
      <c r="F24" s="188"/>
      <c r="G24" s="189"/>
    </row>
    <row r="25" spans="1:8" s="113" customFormat="1" ht="13.5" customHeight="1">
      <c r="A25" s="1081"/>
      <c r="B25" s="116">
        <v>2000</v>
      </c>
      <c r="C25" s="188" t="e">
        <f ca="1">'Pre-filling'!BEE77</f>
        <v>#NAME?</v>
      </c>
      <c r="D25" s="188" t="e">
        <f ca="1">'Pre-filling'!BEF77</f>
        <v>#NAME?</v>
      </c>
      <c r="E25" s="188" t="e">
        <f ca="1">'Pre-filling'!BEG77</f>
        <v>#NAME?</v>
      </c>
      <c r="F25" s="188"/>
      <c r="G25" s="189"/>
    </row>
    <row r="26" spans="1:8" s="113" customFormat="1" ht="13.5" customHeight="1" thickBot="1">
      <c r="A26" s="1134"/>
      <c r="B26" s="257">
        <v>1990</v>
      </c>
      <c r="C26" s="190" t="e">
        <f ca="1">'Pre-filling'!BEE78</f>
        <v>#NAME?</v>
      </c>
      <c r="D26" s="190" t="e">
        <f ca="1">'Pre-filling'!BEF78</f>
        <v>#NAME?</v>
      </c>
      <c r="E26" s="190" t="e">
        <f ca="1">'Pre-filling'!BEG78</f>
        <v>#NAME?</v>
      </c>
      <c r="F26" s="190"/>
      <c r="G26" s="191"/>
    </row>
    <row r="27" spans="1:8" s="113" customFormat="1" ht="13.5" customHeight="1">
      <c r="B27" s="360"/>
    </row>
    <row r="28" spans="1:8" s="113" customFormat="1" ht="13.5" customHeight="1" thickBot="1">
      <c r="A28" s="174" t="s">
        <v>1725</v>
      </c>
      <c r="C28" s="360"/>
      <c r="D28" s="360"/>
      <c r="E28" s="360"/>
      <c r="F28" s="360"/>
      <c r="G28" s="360"/>
    </row>
    <row r="29" spans="1:8" s="113" customFormat="1" ht="13.5" customHeight="1">
      <c r="A29" s="1084" t="s">
        <v>1025</v>
      </c>
      <c r="B29" s="1124" t="s">
        <v>1026</v>
      </c>
      <c r="C29" s="1130" t="s">
        <v>1402</v>
      </c>
      <c r="D29" s="1130"/>
      <c r="E29" s="1130"/>
      <c r="F29" s="1130" t="s">
        <v>1084</v>
      </c>
      <c r="G29" s="1131"/>
    </row>
    <row r="30" spans="1:8" s="113" customFormat="1" ht="13.5" customHeight="1">
      <c r="A30" s="1190"/>
      <c r="B30" s="1615"/>
      <c r="C30" s="267" t="s">
        <v>1085</v>
      </c>
      <c r="D30" s="160" t="s">
        <v>1086</v>
      </c>
      <c r="E30" s="160" t="s">
        <v>1087</v>
      </c>
      <c r="F30" s="267" t="s">
        <v>1088</v>
      </c>
      <c r="G30" s="245" t="s">
        <v>1089</v>
      </c>
    </row>
    <row r="31" spans="1:8" s="113" customFormat="1" ht="13.5" customHeight="1" thickBot="1">
      <c r="A31" s="1085"/>
      <c r="B31" s="1047"/>
      <c r="C31" s="1046" t="s">
        <v>1724</v>
      </c>
      <c r="D31" s="1047"/>
      <c r="E31" s="1047"/>
      <c r="F31" s="1047"/>
      <c r="G31" s="1048"/>
    </row>
    <row r="32" spans="1:8" s="113" customFormat="1" ht="13.5" hidden="1" customHeight="1">
      <c r="A32" s="261"/>
      <c r="B32" s="262"/>
      <c r="C32" s="262" t="s">
        <v>1434</v>
      </c>
      <c r="D32" s="262" t="s">
        <v>1434</v>
      </c>
      <c r="E32" s="262" t="s">
        <v>1434</v>
      </c>
      <c r="F32" s="262" t="s">
        <v>1434</v>
      </c>
      <c r="G32" s="100" t="s">
        <v>1434</v>
      </c>
    </row>
    <row r="33" spans="1:8" s="113" customFormat="1" ht="13.5" customHeight="1">
      <c r="A33" s="1081" t="s">
        <v>1399</v>
      </c>
      <c r="B33" s="115">
        <v>2015</v>
      </c>
      <c r="C33" s="186" t="e">
        <f ca="1">'Pre-filling'!BFX64</f>
        <v>#NAME?</v>
      </c>
      <c r="D33" s="186" t="e">
        <f ca="1">'Pre-filling'!BFY64</f>
        <v>#NAME?</v>
      </c>
      <c r="E33" s="186" t="e">
        <f ca="1">'Pre-filling'!BFZ64</f>
        <v>#NAME?</v>
      </c>
      <c r="F33" s="186" t="e">
        <f ca="1">'Pre-filling'!BGA64</f>
        <v>#NAME?</v>
      </c>
      <c r="G33" s="187" t="e">
        <f ca="1">'Pre-filling'!BGB64</f>
        <v>#NAME?</v>
      </c>
    </row>
    <row r="34" spans="1:8" s="113" customFormat="1" ht="13.5" customHeight="1">
      <c r="A34" s="1081"/>
      <c r="B34" s="115">
        <v>2010</v>
      </c>
      <c r="C34" s="186" t="e">
        <f ca="1">'Pre-filling'!BFX65</f>
        <v>#NAME?</v>
      </c>
      <c r="D34" s="186" t="e">
        <f ca="1">'Pre-filling'!BFY65</f>
        <v>#NAME?</v>
      </c>
      <c r="E34" s="186" t="e">
        <f ca="1">'Pre-filling'!BFZ65</f>
        <v>#NAME?</v>
      </c>
      <c r="F34" s="186" t="e">
        <f ca="1">'Pre-filling'!BGA65</f>
        <v>#NAME?</v>
      </c>
      <c r="G34" s="187" t="e">
        <f ca="1">'Pre-filling'!BGB65</f>
        <v>#NAME?</v>
      </c>
      <c r="H34" s="360"/>
    </row>
    <row r="35" spans="1:8" s="113" customFormat="1" ht="13.5" customHeight="1">
      <c r="A35" s="1081"/>
      <c r="B35" s="116">
        <v>2005</v>
      </c>
      <c r="C35" s="188" t="e">
        <f ca="1">'Pre-filling'!BFX66</f>
        <v>#NAME?</v>
      </c>
      <c r="D35" s="188" t="e">
        <f ca="1">'Pre-filling'!BFY66</f>
        <v>#NAME?</v>
      </c>
      <c r="E35" s="188" t="e">
        <f ca="1">'Pre-filling'!BFZ66</f>
        <v>#NAME?</v>
      </c>
      <c r="F35" s="188" t="e">
        <f ca="1">'Pre-filling'!BGA66</f>
        <v>#NAME?</v>
      </c>
      <c r="G35" s="189" t="e">
        <f ca="1">'Pre-filling'!BGB66</f>
        <v>#NAME?</v>
      </c>
      <c r="H35" s="360"/>
    </row>
    <row r="36" spans="1:8" s="113" customFormat="1" ht="13.5" customHeight="1">
      <c r="A36" s="1081"/>
      <c r="B36" s="116">
        <v>2000</v>
      </c>
      <c r="C36" s="188" t="e">
        <f ca="1">'Pre-filling'!BFX67</f>
        <v>#NAME?</v>
      </c>
      <c r="D36" s="188" t="e">
        <f ca="1">'Pre-filling'!BFY67</f>
        <v>#NAME?</v>
      </c>
      <c r="E36" s="188" t="e">
        <f ca="1">'Pre-filling'!BFZ67</f>
        <v>#NAME?</v>
      </c>
      <c r="F36" s="188" t="e">
        <f ca="1">'Pre-filling'!BGA67</f>
        <v>#NAME?</v>
      </c>
      <c r="G36" s="189" t="e">
        <f ca="1">'Pre-filling'!BGB67</f>
        <v>#NAME?</v>
      </c>
      <c r="H36" s="360"/>
    </row>
    <row r="37" spans="1:8" s="113" customFormat="1" ht="13.5" customHeight="1">
      <c r="A37" s="1082"/>
      <c r="B37" s="116">
        <v>1990</v>
      </c>
      <c r="C37" s="188" t="e">
        <f ca="1">'Pre-filling'!BFX68</f>
        <v>#NAME?</v>
      </c>
      <c r="D37" s="188" t="e">
        <f ca="1">'Pre-filling'!BFY68</f>
        <v>#NAME?</v>
      </c>
      <c r="E37" s="188" t="e">
        <f ca="1">'Pre-filling'!BFZ68</f>
        <v>#NAME?</v>
      </c>
      <c r="F37" s="188" t="e">
        <f ca="1">'Pre-filling'!BGA68</f>
        <v>#NAME?</v>
      </c>
      <c r="G37" s="189" t="e">
        <f ca="1">'Pre-filling'!BGB68</f>
        <v>#NAME?</v>
      </c>
      <c r="H37" s="360"/>
    </row>
    <row r="38" spans="1:8" s="113" customFormat="1" ht="13.5" customHeight="1">
      <c r="A38" s="1080" t="s">
        <v>1400</v>
      </c>
      <c r="B38" s="116">
        <v>2015</v>
      </c>
      <c r="C38" s="188" t="e">
        <f ca="1">'Pre-filling'!BFX69</f>
        <v>#NAME?</v>
      </c>
      <c r="D38" s="188" t="e">
        <f ca="1">'Pre-filling'!BFY69</f>
        <v>#NAME?</v>
      </c>
      <c r="E38" s="188" t="e">
        <f ca="1">'Pre-filling'!BFZ69</f>
        <v>#NAME?</v>
      </c>
      <c r="F38" s="188" t="e">
        <f ca="1">'Pre-filling'!BGA69</f>
        <v>#NAME?</v>
      </c>
      <c r="G38" s="189" t="e">
        <f ca="1">'Pre-filling'!BGB69</f>
        <v>#NAME?</v>
      </c>
      <c r="H38" s="360"/>
    </row>
    <row r="39" spans="1:8" s="113" customFormat="1" ht="13.5" customHeight="1">
      <c r="A39" s="1081"/>
      <c r="B39" s="116">
        <v>2010</v>
      </c>
      <c r="C39" s="188" t="e">
        <f ca="1">'Pre-filling'!BFX70</f>
        <v>#NAME?</v>
      </c>
      <c r="D39" s="188" t="e">
        <f ca="1">'Pre-filling'!BFY70</f>
        <v>#NAME?</v>
      </c>
      <c r="E39" s="188" t="e">
        <f ca="1">'Pre-filling'!BFZ70</f>
        <v>#NAME?</v>
      </c>
      <c r="F39" s="188" t="e">
        <f ca="1">'Pre-filling'!BGA70</f>
        <v>#NAME?</v>
      </c>
      <c r="G39" s="189" t="e">
        <f ca="1">'Pre-filling'!BGB70</f>
        <v>#NAME?</v>
      </c>
      <c r="H39" s="360"/>
    </row>
    <row r="40" spans="1:8" s="113" customFormat="1" ht="13.5" customHeight="1">
      <c r="A40" s="1081"/>
      <c r="B40" s="116">
        <v>2005</v>
      </c>
      <c r="C40" s="188" t="e">
        <f ca="1">'Pre-filling'!BFX71</f>
        <v>#NAME?</v>
      </c>
      <c r="D40" s="188" t="e">
        <f ca="1">'Pre-filling'!BFY71</f>
        <v>#NAME?</v>
      </c>
      <c r="E40" s="188" t="e">
        <f ca="1">'Pre-filling'!BFZ71</f>
        <v>#NAME?</v>
      </c>
      <c r="F40" s="188" t="e">
        <f ca="1">'Pre-filling'!BGA71</f>
        <v>#NAME?</v>
      </c>
      <c r="G40" s="189" t="e">
        <f ca="1">'Pre-filling'!BGB71</f>
        <v>#NAME?</v>
      </c>
      <c r="H40" s="360"/>
    </row>
    <row r="41" spans="1:8" s="113" customFormat="1" ht="13.5" customHeight="1">
      <c r="A41" s="1081"/>
      <c r="B41" s="116">
        <v>2000</v>
      </c>
      <c r="C41" s="188" t="e">
        <f ca="1">'Pre-filling'!BFX72</f>
        <v>#NAME?</v>
      </c>
      <c r="D41" s="188" t="e">
        <f ca="1">'Pre-filling'!BFY72</f>
        <v>#NAME?</v>
      </c>
      <c r="E41" s="188" t="e">
        <f ca="1">'Pre-filling'!BFZ72</f>
        <v>#NAME?</v>
      </c>
      <c r="F41" s="188" t="e">
        <f ca="1">'Pre-filling'!BGA72</f>
        <v>#NAME?</v>
      </c>
      <c r="G41" s="189" t="e">
        <f ca="1">'Pre-filling'!BGB72</f>
        <v>#NAME?</v>
      </c>
      <c r="H41" s="360"/>
    </row>
    <row r="42" spans="1:8" s="113" customFormat="1" ht="13.5" customHeight="1">
      <c r="A42" s="1082"/>
      <c r="B42" s="116">
        <v>1990</v>
      </c>
      <c r="C42" s="188" t="e">
        <f ca="1">'Pre-filling'!BFX73</f>
        <v>#NAME?</v>
      </c>
      <c r="D42" s="188" t="e">
        <f ca="1">'Pre-filling'!BFY73</f>
        <v>#NAME?</v>
      </c>
      <c r="E42" s="188" t="e">
        <f ca="1">'Pre-filling'!BFZ73</f>
        <v>#NAME?</v>
      </c>
      <c r="F42" s="188" t="e">
        <f ca="1">'Pre-filling'!BGA73</f>
        <v>#NAME?</v>
      </c>
      <c r="G42" s="189" t="e">
        <f ca="1">'Pre-filling'!BGB73</f>
        <v>#NAME?</v>
      </c>
      <c r="H42" s="360"/>
    </row>
    <row r="43" spans="1:8" s="113" customFormat="1" ht="13.5" customHeight="1">
      <c r="A43" s="1080" t="s">
        <v>1401</v>
      </c>
      <c r="B43" s="116">
        <v>2015</v>
      </c>
      <c r="C43" s="188" t="e">
        <f ca="1">'Pre-filling'!BFX74</f>
        <v>#NAME?</v>
      </c>
      <c r="D43" s="188" t="e">
        <f ca="1">'Pre-filling'!BFY74</f>
        <v>#NAME?</v>
      </c>
      <c r="E43" s="188" t="e">
        <f ca="1">'Pre-filling'!BFZ74</f>
        <v>#NAME?</v>
      </c>
      <c r="F43" s="188" t="e">
        <f ca="1">'Pre-filling'!BGA74</f>
        <v>#NAME?</v>
      </c>
      <c r="G43" s="189" t="e">
        <f ca="1">'Pre-filling'!BGB74</f>
        <v>#NAME?</v>
      </c>
      <c r="H43" s="360"/>
    </row>
    <row r="44" spans="1:8" s="113" customFormat="1" ht="13.5" customHeight="1">
      <c r="A44" s="1081"/>
      <c r="B44" s="116">
        <v>2010</v>
      </c>
      <c r="C44" s="188" t="e">
        <f ca="1">'Pre-filling'!BFX75</f>
        <v>#NAME?</v>
      </c>
      <c r="D44" s="188" t="e">
        <f ca="1">'Pre-filling'!BFY75</f>
        <v>#NAME?</v>
      </c>
      <c r="E44" s="188" t="e">
        <f ca="1">'Pre-filling'!BFZ75</f>
        <v>#NAME?</v>
      </c>
      <c r="F44" s="188" t="e">
        <f ca="1">'Pre-filling'!BGA75</f>
        <v>#NAME?</v>
      </c>
      <c r="G44" s="189" t="e">
        <f ca="1">'Pre-filling'!BGB75</f>
        <v>#NAME?</v>
      </c>
      <c r="H44" s="360"/>
    </row>
    <row r="45" spans="1:8" s="113" customFormat="1" ht="13.5" customHeight="1">
      <c r="A45" s="1081"/>
      <c r="B45" s="116">
        <v>2005</v>
      </c>
      <c r="C45" s="188" t="e">
        <f ca="1">'Pre-filling'!BFX76</f>
        <v>#NAME?</v>
      </c>
      <c r="D45" s="188" t="e">
        <f ca="1">'Pre-filling'!BFY76</f>
        <v>#NAME?</v>
      </c>
      <c r="E45" s="188" t="e">
        <f ca="1">'Pre-filling'!BFZ76</f>
        <v>#NAME?</v>
      </c>
      <c r="F45" s="188" t="e">
        <f ca="1">'Pre-filling'!BGA76</f>
        <v>#NAME?</v>
      </c>
      <c r="G45" s="189" t="e">
        <f ca="1">'Pre-filling'!BGB76</f>
        <v>#NAME?</v>
      </c>
    </row>
    <row r="46" spans="1:8" s="113" customFormat="1" ht="13.5" customHeight="1">
      <c r="A46" s="1081"/>
      <c r="B46" s="116">
        <v>2000</v>
      </c>
      <c r="C46" s="188" t="e">
        <f ca="1">'Pre-filling'!BFX77</f>
        <v>#NAME?</v>
      </c>
      <c r="D46" s="188" t="e">
        <f ca="1">'Pre-filling'!BFY77</f>
        <v>#NAME?</v>
      </c>
      <c r="E46" s="188" t="e">
        <f ca="1">'Pre-filling'!BFZ77</f>
        <v>#NAME?</v>
      </c>
      <c r="F46" s="188" t="e">
        <f ca="1">'Pre-filling'!BGA77</f>
        <v>#NAME?</v>
      </c>
      <c r="G46" s="189" t="e">
        <f ca="1">'Pre-filling'!BGB77</f>
        <v>#NAME?</v>
      </c>
    </row>
    <row r="47" spans="1:8" s="113" customFormat="1" ht="13.5" customHeight="1" thickBot="1">
      <c r="A47" s="1134"/>
      <c r="B47" s="257">
        <v>1990</v>
      </c>
      <c r="C47" s="190" t="e">
        <f ca="1">'Pre-filling'!BFX78</f>
        <v>#NAME?</v>
      </c>
      <c r="D47" s="190" t="e">
        <f ca="1">'Pre-filling'!BFY78</f>
        <v>#NAME?</v>
      </c>
      <c r="E47" s="190" t="e">
        <f ca="1">'Pre-filling'!BFZ78</f>
        <v>#NAME?</v>
      </c>
      <c r="F47" s="190" t="e">
        <f ca="1">'Pre-filling'!BGA78</f>
        <v>#NAME?</v>
      </c>
      <c r="G47" s="191" t="e">
        <f ca="1">'Pre-filling'!BGB78</f>
        <v>#NAME?</v>
      </c>
    </row>
    <row r="48" spans="1:8" s="113" customFormat="1" ht="13.5" customHeight="1"/>
    <row r="49" spans="1:7" s="113" customFormat="1" ht="13.5" customHeight="1" thickBot="1">
      <c r="A49" s="113" t="s">
        <v>1032</v>
      </c>
    </row>
    <row r="50" spans="1:7" s="113" customFormat="1" ht="27" customHeight="1">
      <c r="A50" s="1616" t="s">
        <v>685</v>
      </c>
      <c r="B50" s="1617"/>
      <c r="C50" s="1108"/>
      <c r="D50" s="1108"/>
      <c r="E50" s="1108"/>
      <c r="F50" s="1108"/>
      <c r="G50" s="1109"/>
    </row>
    <row r="51" spans="1:7" s="113" customFormat="1" ht="27" customHeight="1" thickBot="1">
      <c r="A51" s="1618" t="s">
        <v>686</v>
      </c>
      <c r="B51" s="1619"/>
      <c r="C51" s="1049"/>
      <c r="D51" s="1049"/>
      <c r="E51" s="1049"/>
      <c r="F51" s="1049"/>
      <c r="G51" s="1050"/>
    </row>
    <row r="52" spans="1:7" s="113" customFormat="1" ht="13.5" customHeight="1" thickBot="1"/>
    <row r="53" spans="1:7" s="113" customFormat="1" ht="27" customHeight="1" thickBot="1">
      <c r="A53" s="269" t="s">
        <v>1025</v>
      </c>
      <c r="B53" s="1241" t="s">
        <v>974</v>
      </c>
      <c r="C53" s="1241"/>
      <c r="D53" s="1241"/>
      <c r="E53" s="1241" t="s">
        <v>1034</v>
      </c>
      <c r="F53" s="1241"/>
      <c r="G53" s="1614"/>
    </row>
    <row r="54" spans="1:7" s="113" customFormat="1" ht="13.5" customHeight="1">
      <c r="A54" s="252" t="s">
        <v>1055</v>
      </c>
      <c r="B54" s="1151"/>
      <c r="C54" s="1151"/>
      <c r="D54" s="1151"/>
      <c r="E54" s="1151"/>
      <c r="F54" s="1151"/>
      <c r="G54" s="1152"/>
    </row>
    <row r="55" spans="1:7" s="113" customFormat="1" ht="13.5" customHeight="1">
      <c r="A55" s="501" t="s">
        <v>979</v>
      </c>
      <c r="B55" s="1025"/>
      <c r="C55" s="1025"/>
      <c r="D55" s="1025"/>
      <c r="E55" s="1025"/>
      <c r="F55" s="1025"/>
      <c r="G55" s="1026"/>
    </row>
    <row r="56" spans="1:7" s="113" customFormat="1" ht="27" customHeight="1">
      <c r="A56" s="501" t="s">
        <v>103</v>
      </c>
      <c r="B56" s="1025"/>
      <c r="C56" s="1025"/>
      <c r="D56" s="1025"/>
      <c r="E56" s="1025"/>
      <c r="F56" s="1025"/>
      <c r="G56" s="1026"/>
    </row>
    <row r="57" spans="1:7" s="113" customFormat="1" ht="27" customHeight="1" thickBot="1">
      <c r="A57" s="502" t="s">
        <v>1221</v>
      </c>
      <c r="B57" s="1027"/>
      <c r="C57" s="1027"/>
      <c r="D57" s="1027"/>
      <c r="E57" s="1027"/>
      <c r="F57" s="1027"/>
      <c r="G57" s="1028"/>
    </row>
    <row r="58" spans="1:7" s="113" customFormat="1" ht="13.5" customHeight="1"/>
    <row r="59" spans="1:7" s="365" customFormat="1" ht="13.5" customHeight="1" thickBot="1">
      <c r="A59" s="113" t="s">
        <v>964</v>
      </c>
      <c r="B59" s="113"/>
      <c r="C59" s="113"/>
      <c r="D59" s="113"/>
      <c r="E59" s="113"/>
      <c r="F59" s="113"/>
      <c r="G59" s="113"/>
    </row>
    <row r="60" spans="1:7" s="365" customFormat="1" ht="27" customHeight="1">
      <c r="A60" s="1380" t="s">
        <v>1573</v>
      </c>
      <c r="B60" s="1327"/>
      <c r="C60" s="1327"/>
      <c r="D60" s="1327"/>
      <c r="E60" s="1327"/>
      <c r="F60" s="1327"/>
      <c r="G60" s="1328"/>
    </row>
    <row r="61" spans="1:7" s="759" customFormat="1" ht="40.5" customHeight="1">
      <c r="A61" s="1303" t="s">
        <v>2957</v>
      </c>
      <c r="B61" s="1310"/>
      <c r="C61" s="1310"/>
      <c r="D61" s="1310"/>
      <c r="E61" s="1310"/>
      <c r="F61" s="1310"/>
      <c r="G61" s="1311"/>
    </row>
    <row r="62" spans="1:7" s="365" customFormat="1" ht="13.5" customHeight="1">
      <c r="A62" s="1303" t="s">
        <v>1753</v>
      </c>
      <c r="B62" s="1033"/>
      <c r="C62" s="1033"/>
      <c r="D62" s="1033"/>
      <c r="E62" s="1033"/>
      <c r="F62" s="1033"/>
      <c r="G62" s="1034"/>
    </row>
    <row r="63" spans="1:7" s="365" customFormat="1" ht="13.5" customHeight="1">
      <c r="A63" s="1032" t="s">
        <v>687</v>
      </c>
      <c r="B63" s="1033"/>
      <c r="C63" s="1033"/>
      <c r="D63" s="1033"/>
      <c r="E63" s="1033"/>
      <c r="F63" s="1033"/>
      <c r="G63" s="1034"/>
    </row>
    <row r="64" spans="1:7" s="365" customFormat="1" ht="13.5" customHeight="1">
      <c r="A64" s="1032" t="s">
        <v>688</v>
      </c>
      <c r="B64" s="1033"/>
      <c r="C64" s="1033"/>
      <c r="D64" s="1033"/>
      <c r="E64" s="1033"/>
      <c r="F64" s="1033"/>
      <c r="G64" s="1034"/>
    </row>
    <row r="65" spans="1:7" s="365" customFormat="1" ht="13.5" customHeight="1">
      <c r="A65" s="1032" t="s">
        <v>689</v>
      </c>
      <c r="B65" s="1033"/>
      <c r="C65" s="1033"/>
      <c r="D65" s="1033"/>
      <c r="E65" s="1033"/>
      <c r="F65" s="1033"/>
      <c r="G65" s="1034"/>
    </row>
    <row r="66" spans="1:7" s="365" customFormat="1" ht="13.5" customHeight="1">
      <c r="A66" s="1032" t="s">
        <v>690</v>
      </c>
      <c r="B66" s="1033"/>
      <c r="C66" s="1033"/>
      <c r="D66" s="1033"/>
      <c r="E66" s="1033"/>
      <c r="F66" s="1033"/>
      <c r="G66" s="1034"/>
    </row>
    <row r="67" spans="1:7" s="365" customFormat="1" ht="13.5" customHeight="1">
      <c r="A67" s="1032" t="s">
        <v>102</v>
      </c>
      <c r="B67" s="1033"/>
      <c r="C67" s="1033"/>
      <c r="D67" s="1033"/>
      <c r="E67" s="1033"/>
      <c r="F67" s="1033"/>
      <c r="G67" s="1034"/>
    </row>
    <row r="68" spans="1:7" s="503" customFormat="1" ht="63" customHeight="1">
      <c r="A68" s="1623" t="s">
        <v>104</v>
      </c>
      <c r="B68" s="1624"/>
      <c r="C68" s="1624"/>
      <c r="D68" s="1624"/>
      <c r="E68" s="1624"/>
      <c r="F68" s="1624"/>
      <c r="G68" s="1625"/>
    </row>
    <row r="69" spans="1:7" s="503" customFormat="1" ht="47.5" customHeight="1">
      <c r="A69" s="1623" t="s">
        <v>105</v>
      </c>
      <c r="B69" s="1624"/>
      <c r="C69" s="1624"/>
      <c r="D69" s="1624"/>
      <c r="E69" s="1624"/>
      <c r="F69" s="1624"/>
      <c r="G69" s="1625"/>
    </row>
    <row r="70" spans="1:7" s="503" customFormat="1" ht="13.5" customHeight="1">
      <c r="A70" s="1623" t="s">
        <v>106</v>
      </c>
      <c r="B70" s="1624"/>
      <c r="C70" s="1624"/>
      <c r="D70" s="1624"/>
      <c r="E70" s="1624"/>
      <c r="F70" s="1624"/>
      <c r="G70" s="1625"/>
    </row>
    <row r="71" spans="1:7" s="503" customFormat="1" ht="39" customHeight="1">
      <c r="A71" s="1623" t="s">
        <v>107</v>
      </c>
      <c r="B71" s="1624"/>
      <c r="C71" s="1624"/>
      <c r="D71" s="1624"/>
      <c r="E71" s="1624"/>
      <c r="F71" s="1624"/>
      <c r="G71" s="1625"/>
    </row>
    <row r="72" spans="1:7" s="503" customFormat="1" ht="13.5" customHeight="1" thickBot="1">
      <c r="A72" s="1620" t="s">
        <v>108</v>
      </c>
      <c r="B72" s="1621"/>
      <c r="C72" s="1621"/>
      <c r="D72" s="1621"/>
      <c r="E72" s="1621"/>
      <c r="F72" s="1621"/>
      <c r="G72" s="1622"/>
    </row>
    <row r="73" spans="1:7" s="113" customFormat="1" ht="13.5" customHeight="1"/>
    <row r="74" spans="1:7" s="113" customFormat="1" ht="13.5" customHeight="1" thickBot="1">
      <c r="A74" s="113" t="s">
        <v>1037</v>
      </c>
    </row>
    <row r="75" spans="1:7" s="113" customFormat="1" ht="39" customHeight="1" thickBot="1">
      <c r="A75" s="242" t="s">
        <v>1038</v>
      </c>
      <c r="B75" s="235" t="s">
        <v>830</v>
      </c>
      <c r="C75" s="1159" t="s">
        <v>1025</v>
      </c>
      <c r="D75" s="1196"/>
      <c r="E75" s="235" t="s">
        <v>1039</v>
      </c>
      <c r="F75" s="1038" t="s">
        <v>1113</v>
      </c>
      <c r="G75" s="1039"/>
    </row>
    <row r="76" spans="1:7" s="113" customFormat="1">
      <c r="A76" s="348"/>
      <c r="B76" s="349"/>
      <c r="C76" s="1151"/>
      <c r="D76" s="1151"/>
      <c r="E76" s="504"/>
      <c r="F76" s="1040"/>
      <c r="G76" s="1041"/>
    </row>
    <row r="77" spans="1:7" s="113" customFormat="1">
      <c r="A77" s="352"/>
      <c r="B77" s="353"/>
      <c r="C77" s="1025"/>
      <c r="D77" s="1025"/>
      <c r="E77" s="505"/>
      <c r="F77" s="1025"/>
      <c r="G77" s="1026"/>
    </row>
    <row r="78" spans="1:7" s="113" customFormat="1">
      <c r="A78" s="352"/>
      <c r="B78" s="353"/>
      <c r="C78" s="1025"/>
      <c r="D78" s="1025"/>
      <c r="E78" s="505"/>
      <c r="F78" s="1025"/>
      <c r="G78" s="1026"/>
    </row>
    <row r="79" spans="1:7" s="113" customFormat="1">
      <c r="A79" s="352"/>
      <c r="B79" s="353"/>
      <c r="C79" s="1025"/>
      <c r="D79" s="1025"/>
      <c r="E79" s="505"/>
      <c r="F79" s="1025"/>
      <c r="G79" s="1026"/>
    </row>
    <row r="80" spans="1:7" s="113" customFormat="1">
      <c r="A80" s="352"/>
      <c r="B80" s="353"/>
      <c r="C80" s="1025"/>
      <c r="D80" s="1025"/>
      <c r="E80" s="505"/>
      <c r="F80" s="1025"/>
      <c r="G80" s="1026"/>
    </row>
    <row r="81" spans="1:7" s="113" customFormat="1">
      <c r="A81" s="352"/>
      <c r="B81" s="353"/>
      <c r="C81" s="1025"/>
      <c r="D81" s="1025"/>
      <c r="E81" s="505"/>
      <c r="F81" s="1025"/>
      <c r="G81" s="1026"/>
    </row>
    <row r="82" spans="1:7" s="113" customFormat="1">
      <c r="A82" s="352"/>
      <c r="B82" s="353"/>
      <c r="C82" s="1025"/>
      <c r="D82" s="1025"/>
      <c r="E82" s="505"/>
      <c r="F82" s="1025"/>
      <c r="G82" s="1026"/>
    </row>
    <row r="83" spans="1:7" s="113" customFormat="1">
      <c r="A83" s="352"/>
      <c r="B83" s="353"/>
      <c r="C83" s="1025"/>
      <c r="D83" s="1025"/>
      <c r="E83" s="505"/>
      <c r="F83" s="1025"/>
      <c r="G83" s="1026"/>
    </row>
    <row r="84" spans="1:7" s="113" customFormat="1">
      <c r="A84" s="352"/>
      <c r="B84" s="353"/>
      <c r="C84" s="1025"/>
      <c r="D84" s="1025"/>
      <c r="E84" s="505"/>
      <c r="F84" s="1025"/>
      <c r="G84" s="1026"/>
    </row>
    <row r="85" spans="1:7" s="113" customFormat="1" ht="13" thickBot="1">
      <c r="A85" s="356"/>
      <c r="B85" s="357"/>
      <c r="C85" s="1027"/>
      <c r="D85" s="1027"/>
      <c r="E85" s="506"/>
      <c r="F85" s="1027"/>
      <c r="G85" s="1028"/>
    </row>
  </sheetData>
  <sheetProtection sheet="1" objects="1" scenarios="1" formatRows="0"/>
  <customSheetViews>
    <customSheetView guid="{5FBC50CB-3E08-4B56-AFD1-12B9F91E8308}" showGridLines="0" fitToPage="1" hiddenRows="1">
      <pageSetup paperSize="9" scale="37" orientation="landscape"/>
      <headerFooter alignWithMargins="0"/>
    </customSheetView>
    <customSheetView guid="{C754446C-5585-4458-A42A-F2417FB7555A}" fitToPage="1" hiddenRows="1">
      <pageSetup paperSize="9" scale="37" orientation="landscape"/>
      <headerFooter alignWithMargins="0"/>
    </customSheetView>
    <customSheetView guid="{90CDF4A5-69E1-409D-BE6A-F24A1874C0D7}" fitToPage="1" hiddenRows="1">
      <pageSetup paperSize="9" scale="37" orientation="landscape"/>
      <headerFooter alignWithMargins="0"/>
    </customSheetView>
    <customSheetView guid="{46A1E5AE-FDE6-413A-A40F-F7880A0D792D}" showGridLines="0" fitToPage="1" hiddenRows="1">
      <pageSetup paperSize="9" scale="37" orientation="landscape"/>
      <headerFooter alignWithMargins="0"/>
    </customSheetView>
  </customSheetViews>
  <mergeCells count="68">
    <mergeCell ref="C85:D85"/>
    <mergeCell ref="C79:D79"/>
    <mergeCell ref="C84:D84"/>
    <mergeCell ref="F83:G83"/>
    <mergeCell ref="C83:D83"/>
    <mergeCell ref="F84:G84"/>
    <mergeCell ref="C81:D81"/>
    <mergeCell ref="C82:D82"/>
    <mergeCell ref="C80:D80"/>
    <mergeCell ref="F85:G85"/>
    <mergeCell ref="F79:G79"/>
    <mergeCell ref="F80:G80"/>
    <mergeCell ref="F81:G81"/>
    <mergeCell ref="F82:G82"/>
    <mergeCell ref="A70:G70"/>
    <mergeCell ref="A71:G71"/>
    <mergeCell ref="A69:G69"/>
    <mergeCell ref="A65:G65"/>
    <mergeCell ref="A67:G67"/>
    <mergeCell ref="A68:G68"/>
    <mergeCell ref="B54:D54"/>
    <mergeCell ref="C76:D76"/>
    <mergeCell ref="C77:D77"/>
    <mergeCell ref="F77:G77"/>
    <mergeCell ref="C78:D78"/>
    <mergeCell ref="F76:G76"/>
    <mergeCell ref="F78:G78"/>
    <mergeCell ref="A60:G60"/>
    <mergeCell ref="A61:G61"/>
    <mergeCell ref="A62:G62"/>
    <mergeCell ref="F75:G75"/>
    <mergeCell ref="A63:G63"/>
    <mergeCell ref="A64:G64"/>
    <mergeCell ref="A72:G72"/>
    <mergeCell ref="C75:D75"/>
    <mergeCell ref="A66:G66"/>
    <mergeCell ref="C8:C9"/>
    <mergeCell ref="E57:G57"/>
    <mergeCell ref="B56:D56"/>
    <mergeCell ref="D8:E8"/>
    <mergeCell ref="B53:D53"/>
    <mergeCell ref="F29:G29"/>
    <mergeCell ref="E54:G54"/>
    <mergeCell ref="B55:D55"/>
    <mergeCell ref="B57:D57"/>
    <mergeCell ref="F8:G8"/>
    <mergeCell ref="A50:B50"/>
    <mergeCell ref="A51:B51"/>
    <mergeCell ref="A33:A37"/>
    <mergeCell ref="A38:A42"/>
    <mergeCell ref="A29:A31"/>
    <mergeCell ref="A8:A10"/>
    <mergeCell ref="C10:G10"/>
    <mergeCell ref="C31:G31"/>
    <mergeCell ref="A4:G4"/>
    <mergeCell ref="A5:G5"/>
    <mergeCell ref="E56:G56"/>
    <mergeCell ref="C50:G50"/>
    <mergeCell ref="C51:G51"/>
    <mergeCell ref="E53:G53"/>
    <mergeCell ref="E55:G55"/>
    <mergeCell ref="B8:B10"/>
    <mergeCell ref="B29:B31"/>
    <mergeCell ref="C29:E29"/>
    <mergeCell ref="A43:A47"/>
    <mergeCell ref="A12:A16"/>
    <mergeCell ref="A17:A21"/>
    <mergeCell ref="A22:A26"/>
  </mergeCells>
  <phoneticPr fontId="6" type="noConversion"/>
  <dataValidations disablePrompts="1" count="1">
    <dataValidation type="list" allowBlank="1" showInputMessage="1" showErrorMessage="1" sqref="B76:B85">
      <formula1>QualityHML</formula1>
    </dataValidation>
  </dataValidations>
  <hyperlinks>
    <hyperlink ref="A1" location="Select_your_country" display="Select_your_country"/>
    <hyperlink ref="A5:G5" location="Indicator_6.5" display="Related SoEF definitions: Labour Force Survey,  Education, Job characteristics."/>
    <hyperlink ref="C29:E29" location="Education" display="Education (Categories ISCED 1997)"/>
    <hyperlink ref="F29:G29" location="Job_characteristics" display="Job characteristics"/>
    <hyperlink ref="A12:A16" location="Forestry_and_logging__ISIC_NACE_02" display="Forestry (ISIC/NACE 02)"/>
    <hyperlink ref="A17:A21" location="Manufacture_of_wood_and_of_products_of_wood_and_cork__except_furniture__manufacture_of_articles_of_straw_and_plaiting_materials__ISIC_NACE_16" display="Manufacture of wood and articles in wood (ISIC/NACE 16)"/>
    <hyperlink ref="A22:A26" location="Manufacture_of_paper_and_paper_products__ISIC_NACE_17" display="Manufacture of paper and paper products (ISIC/NACE 17)"/>
    <hyperlink ref="A33:A37" location="Forestry_and_logging__ISIC_NACE_02" display="Forestry (ISIC/NACE 02)"/>
    <hyperlink ref="A38:A42" location="Manufacture_of_wood_and_of_products_of_wood_and_cork__except_furniture__manufacture_of_articles_of_straw_and_plaiting_materials__ISIC_NACE_16" display="Manufacture of wood and articles in wood (ISIC/NACE 16)"/>
    <hyperlink ref="A43:A47" location="Manufacture_of_paper_and_paper_products__ISIC_NACE_17" display="Manufacture of paper and paper products (ISIC/NACE 17)"/>
  </hyperlinks>
  <pageMargins left="0.75" right="0.75" top="1" bottom="1" header="0.5" footer="0.5"/>
  <pageSetup paperSize="9" scale="37" orientation="landscape"/>
  <headerFooter alignWithMargins="0"/>
  <ignoredErrors>
    <ignoredError sqref="C32:G32 C27:G29" unlockedFormula="1"/>
  </ignoredErrors>
  <legacyDrawing r:id="rId1"/>
  <extLst>
    <ext xmlns:x14="http://schemas.microsoft.com/office/spreadsheetml/2009/9/main" uri="{78C0D931-6437-407d-A8EE-F0AAD7539E65}">
      <x14:conditionalFormattings>
        <x14:conditionalFormatting xmlns:xm="http://schemas.microsoft.com/office/excel/2006/main">
          <x14:cfRule type="expression" priority="3" id="{35360F11-1504-440E-8183-E68E3273DB22}">
            <xm:f>C12&lt;&gt;'Pre-filling'!BEE64</xm:f>
            <x14:dxf>
              <font>
                <b val="0"/>
                <i/>
              </font>
            </x14:dxf>
          </x14:cfRule>
          <xm:sqref>C12:E26</xm:sqref>
        </x14:conditionalFormatting>
        <x14:conditionalFormatting xmlns:xm="http://schemas.microsoft.com/office/excel/2006/main">
          <x14:cfRule type="expression" priority="1" id="{0791AC49-F4AD-4C77-B347-A79CA49AD61D}">
            <xm:f>C33&lt;&gt;'Pre-filling'!BFX64</xm:f>
            <x14:dxf>
              <font>
                <b val="0"/>
                <i/>
              </font>
            </x14:dxf>
          </x14:cfRule>
          <xm:sqref>C33:G47</xm:sqref>
        </x14:conditionalFormatting>
      </x14:conditionalFormattings>
    </ex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dimension ref="A1:I51"/>
  <sheetViews>
    <sheetView showGridLines="0" workbookViewId="0"/>
  </sheetViews>
  <sheetFormatPr baseColWidth="10" defaultColWidth="8.83203125" defaultRowHeight="12" x14ac:dyDescent="0"/>
  <cols>
    <col min="1" max="1" width="25.83203125" style="270" customWidth="1"/>
    <col min="2" max="2" width="9.83203125" style="270" customWidth="1"/>
    <col min="3" max="6" width="19.1640625" style="270" customWidth="1"/>
    <col min="7" max="16384" width="8.83203125" style="270"/>
  </cols>
  <sheetData>
    <row r="1" spans="1:9" ht="13.5" customHeight="1">
      <c r="A1" s="311" t="str">
        <f xml:space="preserve"> IF(ISBLANK(General!$B$13), "", General!$B$13)</f>
        <v>Select your country…</v>
      </c>
    </row>
    <row r="2" spans="1:9" ht="13.5" customHeight="1">
      <c r="A2" s="295" t="s">
        <v>1114</v>
      </c>
    </row>
    <row r="3" spans="1:9" ht="13.5" customHeight="1" thickBot="1"/>
    <row r="4" spans="1:9" ht="13.5" customHeight="1">
      <c r="A4" s="1372" t="s">
        <v>1487</v>
      </c>
      <c r="B4" s="1373"/>
      <c r="C4" s="1373"/>
      <c r="D4" s="1373"/>
      <c r="E4" s="1373"/>
      <c r="F4" s="1374"/>
    </row>
    <row r="5" spans="1:9" ht="13.5" customHeight="1" thickBot="1">
      <c r="A5" s="1332" t="s">
        <v>1488</v>
      </c>
      <c r="B5" s="1333"/>
      <c r="C5" s="1333"/>
      <c r="D5" s="1333"/>
      <c r="E5" s="1333"/>
      <c r="F5" s="1334"/>
    </row>
    <row r="6" spans="1:9" ht="13.5" customHeight="1">
      <c r="A6" s="295"/>
    </row>
    <row r="7" spans="1:9" s="113" customFormat="1" ht="13.5" customHeight="1" thickBot="1">
      <c r="A7" s="113" t="s">
        <v>1115</v>
      </c>
    </row>
    <row r="8" spans="1:9" s="113" customFormat="1" ht="13.5" customHeight="1">
      <c r="A8" s="1084" t="s">
        <v>1025</v>
      </c>
      <c r="B8" s="1124" t="s">
        <v>1026</v>
      </c>
      <c r="C8" s="1130" t="s">
        <v>1116</v>
      </c>
      <c r="D8" s="1130"/>
      <c r="E8" s="1130" t="s">
        <v>1869</v>
      </c>
      <c r="F8" s="1131"/>
    </row>
    <row r="9" spans="1:9" s="113" customFormat="1" ht="27" customHeight="1" thickBot="1">
      <c r="A9" s="1085"/>
      <c r="B9" s="1047"/>
      <c r="C9" s="236" t="s">
        <v>728</v>
      </c>
      <c r="D9" s="236" t="s">
        <v>1117</v>
      </c>
      <c r="E9" s="236" t="s">
        <v>728</v>
      </c>
      <c r="F9" s="238" t="s">
        <v>1117</v>
      </c>
    </row>
    <row r="10" spans="1:9" s="113" customFormat="1" hidden="1">
      <c r="A10" s="261"/>
      <c r="B10" s="262"/>
      <c r="C10" s="262" t="s">
        <v>1434</v>
      </c>
      <c r="D10" s="262" t="s">
        <v>1434</v>
      </c>
      <c r="E10" s="262" t="s">
        <v>1434</v>
      </c>
      <c r="F10" s="262" t="s">
        <v>1434</v>
      </c>
    </row>
    <row r="11" spans="1:9" s="113" customFormat="1" ht="13.5" customHeight="1">
      <c r="A11" s="1178" t="s">
        <v>1399</v>
      </c>
      <c r="B11" s="115">
        <v>2015</v>
      </c>
      <c r="C11" s="186"/>
      <c r="D11" s="186"/>
      <c r="E11" s="186"/>
      <c r="F11" s="187"/>
    </row>
    <row r="12" spans="1:9" s="113" customFormat="1" ht="13.5" customHeight="1">
      <c r="A12" s="1178"/>
      <c r="B12" s="115">
        <v>2010</v>
      </c>
      <c r="C12" s="186" t="e">
        <f ca="1">'Pre-filling'!BIU64</f>
        <v>#NAME?</v>
      </c>
      <c r="D12" s="186" t="e">
        <f ca="1">'Pre-filling'!BIV64</f>
        <v>#NAME?</v>
      </c>
      <c r="E12" s="186" t="e">
        <f ca="1">'Pre-filling'!BIW64</f>
        <v>#NAME?</v>
      </c>
      <c r="F12" s="187" t="e">
        <f ca="1">'Pre-filling'!BIX64</f>
        <v>#NAME?</v>
      </c>
    </row>
    <row r="13" spans="1:9" s="113" customFormat="1" ht="13.5" customHeight="1">
      <c r="A13" s="1180"/>
      <c r="B13" s="116">
        <v>2005</v>
      </c>
      <c r="C13" s="188" t="e">
        <f ca="1">'Pre-filling'!BIU65</f>
        <v>#NAME?</v>
      </c>
      <c r="D13" s="188" t="e">
        <f ca="1">'Pre-filling'!BIV65</f>
        <v>#NAME?</v>
      </c>
      <c r="E13" s="188" t="e">
        <f ca="1">'Pre-filling'!BIW65</f>
        <v>#NAME?</v>
      </c>
      <c r="F13" s="189" t="e">
        <f ca="1">'Pre-filling'!BIX65</f>
        <v>#NAME?</v>
      </c>
    </row>
    <row r="14" spans="1:9" s="113" customFormat="1" ht="13.5" customHeight="1">
      <c r="A14" s="1180"/>
      <c r="B14" s="116">
        <v>2000</v>
      </c>
      <c r="C14" s="188" t="e">
        <f ca="1">'Pre-filling'!BIU66</f>
        <v>#NAME?</v>
      </c>
      <c r="D14" s="188" t="e">
        <f ca="1">'Pre-filling'!BIV66</f>
        <v>#NAME?</v>
      </c>
      <c r="E14" s="188" t="e">
        <f ca="1">'Pre-filling'!BIW66</f>
        <v>#NAME?</v>
      </c>
      <c r="F14" s="189" t="e">
        <f ca="1">'Pre-filling'!BIX66</f>
        <v>#NAME?</v>
      </c>
    </row>
    <row r="15" spans="1:9" s="113" customFormat="1" ht="13.5" customHeight="1" thickBot="1">
      <c r="A15" s="1118"/>
      <c r="B15" s="257">
        <v>1990</v>
      </c>
      <c r="C15" s="190" t="e">
        <f ca="1">'Pre-filling'!BIU67</f>
        <v>#NAME?</v>
      </c>
      <c r="D15" s="190" t="e">
        <f ca="1">'Pre-filling'!BIV67</f>
        <v>#NAME?</v>
      </c>
      <c r="E15" s="190" t="e">
        <f ca="1">'Pre-filling'!BIW67</f>
        <v>#NAME?</v>
      </c>
      <c r="F15" s="191" t="e">
        <f ca="1">'Pre-filling'!BIX67</f>
        <v>#NAME?</v>
      </c>
    </row>
    <row r="16" spans="1:9" s="113" customFormat="1" ht="13.5" customHeight="1">
      <c r="A16" s="369"/>
      <c r="B16" s="10"/>
      <c r="C16" s="10"/>
      <c r="D16" s="10"/>
      <c r="E16" s="379"/>
      <c r="F16" s="379"/>
      <c r="G16" s="379"/>
      <c r="H16" s="379"/>
      <c r="I16" s="379"/>
    </row>
    <row r="17" spans="1:6" s="113" customFormat="1" ht="13.5" customHeight="1" thickBot="1">
      <c r="A17" s="113" t="s">
        <v>1032</v>
      </c>
    </row>
    <row r="18" spans="1:6" s="280" customFormat="1" ht="27" customHeight="1" thickBot="1">
      <c r="A18" s="1110" t="s">
        <v>691</v>
      </c>
      <c r="B18" s="1111"/>
      <c r="C18" s="1111"/>
      <c r="D18" s="44"/>
    </row>
    <row r="19" spans="1:6" s="113" customFormat="1" ht="13.5" customHeight="1" thickBot="1"/>
    <row r="20" spans="1:6" s="113" customFormat="1" ht="27" customHeight="1" thickBot="1">
      <c r="A20" s="1195" t="s">
        <v>1025</v>
      </c>
      <c r="B20" s="1196"/>
      <c r="C20" s="1159" t="s">
        <v>1033</v>
      </c>
      <c r="D20" s="1196"/>
      <c r="E20" s="1159" t="s">
        <v>1034</v>
      </c>
      <c r="F20" s="1160"/>
    </row>
    <row r="21" spans="1:6" s="113" customFormat="1" ht="13.5" customHeight="1">
      <c r="A21" s="1563" t="s">
        <v>1055</v>
      </c>
      <c r="B21" s="1564"/>
      <c r="C21" s="1225"/>
      <c r="D21" s="1309"/>
      <c r="E21" s="1225"/>
      <c r="F21" s="1227"/>
    </row>
    <row r="22" spans="1:6" s="113" customFormat="1" ht="13.5" customHeight="1">
      <c r="A22" s="1441" t="s">
        <v>1118</v>
      </c>
      <c r="B22" s="1442"/>
      <c r="C22" s="1228"/>
      <c r="D22" s="1318"/>
      <c r="E22" s="1228"/>
      <c r="F22" s="1230"/>
    </row>
    <row r="23" spans="1:6" s="113" customFormat="1" ht="13.5" customHeight="1">
      <c r="A23" s="1441" t="s">
        <v>1119</v>
      </c>
      <c r="B23" s="1442"/>
      <c r="C23" s="1228"/>
      <c r="D23" s="1318"/>
      <c r="E23" s="1228"/>
      <c r="F23" s="1230"/>
    </row>
    <row r="24" spans="1:6" s="113" customFormat="1" ht="13.5" customHeight="1">
      <c r="A24" s="1441" t="s">
        <v>1120</v>
      </c>
      <c r="B24" s="1442"/>
      <c r="C24" s="1228"/>
      <c r="D24" s="1318"/>
      <c r="E24" s="1228"/>
      <c r="F24" s="1230"/>
    </row>
    <row r="25" spans="1:6" s="113" customFormat="1" ht="40.5" customHeight="1" thickBot="1">
      <c r="A25" s="1443" t="s">
        <v>1754</v>
      </c>
      <c r="B25" s="1444"/>
      <c r="C25" s="1222"/>
      <c r="D25" s="1319"/>
      <c r="E25" s="1222"/>
      <c r="F25" s="1224"/>
    </row>
    <row r="26" spans="1:6" s="113" customFormat="1" ht="13.5" customHeight="1"/>
    <row r="27" spans="1:6" s="113" customFormat="1" ht="13.5" customHeight="1" thickBot="1">
      <c r="A27" s="113" t="s">
        <v>1090</v>
      </c>
    </row>
    <row r="28" spans="1:6" s="113" customFormat="1" ht="13.5" customHeight="1">
      <c r="A28" s="1380" t="s">
        <v>73</v>
      </c>
      <c r="B28" s="1327"/>
      <c r="C28" s="1327"/>
      <c r="D28" s="1327"/>
      <c r="E28" s="1327"/>
      <c r="F28" s="1328"/>
    </row>
    <row r="29" spans="1:6" s="113" customFormat="1" ht="66" customHeight="1">
      <c r="A29" s="1029" t="s">
        <v>2063</v>
      </c>
      <c r="B29" s="1030"/>
      <c r="C29" s="1030"/>
      <c r="D29" s="1030"/>
      <c r="E29" s="1030"/>
      <c r="F29" s="1031"/>
    </row>
    <row r="30" spans="1:6" s="113" customFormat="1" ht="39" customHeight="1">
      <c r="A30" s="1032" t="s">
        <v>109</v>
      </c>
      <c r="B30" s="1033"/>
      <c r="C30" s="1033"/>
      <c r="D30" s="1033"/>
      <c r="E30" s="1033"/>
      <c r="F30" s="1034"/>
    </row>
    <row r="31" spans="1:6" s="113" customFormat="1" ht="13.5" customHeight="1">
      <c r="A31" s="1032" t="s">
        <v>643</v>
      </c>
      <c r="B31" s="1033"/>
      <c r="C31" s="1033"/>
      <c r="D31" s="1033"/>
      <c r="E31" s="1033"/>
      <c r="F31" s="1034"/>
    </row>
    <row r="32" spans="1:6" s="113" customFormat="1" ht="13.5" customHeight="1">
      <c r="A32" s="1032" t="s">
        <v>692</v>
      </c>
      <c r="B32" s="1033"/>
      <c r="C32" s="1033"/>
      <c r="D32" s="1033"/>
      <c r="E32" s="1033"/>
      <c r="F32" s="1034"/>
    </row>
    <row r="33" spans="1:6" s="113" customFormat="1" ht="13.5" customHeight="1">
      <c r="A33" s="1032" t="s">
        <v>693</v>
      </c>
      <c r="B33" s="1033"/>
      <c r="C33" s="1033"/>
      <c r="D33" s="1033"/>
      <c r="E33" s="1033"/>
      <c r="F33" s="1034"/>
    </row>
    <row r="34" spans="1:6" s="113" customFormat="1" ht="27" customHeight="1">
      <c r="A34" s="1032" t="s">
        <v>694</v>
      </c>
      <c r="B34" s="1033"/>
      <c r="C34" s="1033"/>
      <c r="D34" s="1033"/>
      <c r="E34" s="1033"/>
      <c r="F34" s="1034"/>
    </row>
    <row r="35" spans="1:6" s="113" customFormat="1" ht="27" customHeight="1">
      <c r="A35" s="1032" t="s">
        <v>695</v>
      </c>
      <c r="B35" s="1033"/>
      <c r="C35" s="1033"/>
      <c r="D35" s="1033"/>
      <c r="E35" s="1033"/>
      <c r="F35" s="1034"/>
    </row>
    <row r="36" spans="1:6" s="113" customFormat="1" ht="27" customHeight="1">
      <c r="A36" s="1032" t="s">
        <v>696</v>
      </c>
      <c r="B36" s="1033"/>
      <c r="C36" s="1033"/>
      <c r="D36" s="1033"/>
      <c r="E36" s="1033"/>
      <c r="F36" s="1034"/>
    </row>
    <row r="37" spans="1:6" s="113" customFormat="1" ht="27" customHeight="1">
      <c r="A37" s="1032" t="s">
        <v>697</v>
      </c>
      <c r="B37" s="1033"/>
      <c r="C37" s="1033"/>
      <c r="D37" s="1033"/>
      <c r="E37" s="1033"/>
      <c r="F37" s="1034"/>
    </row>
    <row r="38" spans="1:6" s="113" customFormat="1" ht="27" customHeight="1" thickBot="1">
      <c r="A38" s="1035" t="s">
        <v>698</v>
      </c>
      <c r="B38" s="1036"/>
      <c r="C38" s="1036"/>
      <c r="D38" s="1036"/>
      <c r="E38" s="1036"/>
      <c r="F38" s="1037"/>
    </row>
    <row r="39" spans="1:6" s="113" customFormat="1" ht="13.5" customHeight="1"/>
    <row r="40" spans="1:6" s="113" customFormat="1" ht="13.5" customHeight="1" thickBot="1">
      <c r="A40" s="113" t="s">
        <v>1037</v>
      </c>
    </row>
    <row r="41" spans="1:6" s="113" customFormat="1" ht="27" customHeight="1" thickBot="1">
      <c r="A41" s="242" t="s">
        <v>1038</v>
      </c>
      <c r="B41" s="235" t="s">
        <v>830</v>
      </c>
      <c r="C41" s="235" t="s">
        <v>1025</v>
      </c>
      <c r="D41" s="235" t="s">
        <v>1039</v>
      </c>
      <c r="E41" s="1159" t="s">
        <v>1041</v>
      </c>
      <c r="F41" s="1160"/>
    </row>
    <row r="42" spans="1:6" s="113" customFormat="1">
      <c r="A42" s="348"/>
      <c r="B42" s="349"/>
      <c r="C42" s="350"/>
      <c r="D42" s="350"/>
      <c r="E42" s="1225"/>
      <c r="F42" s="1227"/>
    </row>
    <row r="43" spans="1:6" s="113" customFormat="1">
      <c r="A43" s="352"/>
      <c r="B43" s="353"/>
      <c r="C43" s="350"/>
      <c r="D43" s="354"/>
      <c r="E43" s="1228"/>
      <c r="F43" s="1230"/>
    </row>
    <row r="44" spans="1:6" s="113" customFormat="1">
      <c r="A44" s="352"/>
      <c r="B44" s="353"/>
      <c r="C44" s="350"/>
      <c r="D44" s="354"/>
      <c r="E44" s="1228"/>
      <c r="F44" s="1230"/>
    </row>
    <row r="45" spans="1:6" s="113" customFormat="1">
      <c r="A45" s="352"/>
      <c r="B45" s="353"/>
      <c r="C45" s="350"/>
      <c r="D45" s="354"/>
      <c r="E45" s="1228"/>
      <c r="F45" s="1230"/>
    </row>
    <row r="46" spans="1:6" s="113" customFormat="1">
      <c r="A46" s="352"/>
      <c r="B46" s="353"/>
      <c r="C46" s="350"/>
      <c r="D46" s="354"/>
      <c r="E46" s="1228"/>
      <c r="F46" s="1230"/>
    </row>
    <row r="47" spans="1:6" s="113" customFormat="1">
      <c r="A47" s="352"/>
      <c r="B47" s="353"/>
      <c r="C47" s="350"/>
      <c r="D47" s="354"/>
      <c r="E47" s="1228"/>
      <c r="F47" s="1230"/>
    </row>
    <row r="48" spans="1:6" s="113" customFormat="1">
      <c r="A48" s="352"/>
      <c r="B48" s="353"/>
      <c r="C48" s="354"/>
      <c r="D48" s="354"/>
      <c r="E48" s="1228"/>
      <c r="F48" s="1230"/>
    </row>
    <row r="49" spans="1:6" s="113" customFormat="1">
      <c r="A49" s="352"/>
      <c r="B49" s="353"/>
      <c r="C49" s="354"/>
      <c r="D49" s="354"/>
      <c r="E49" s="1228"/>
      <c r="F49" s="1230"/>
    </row>
    <row r="50" spans="1:6" s="113" customFormat="1">
      <c r="A50" s="352"/>
      <c r="B50" s="353"/>
      <c r="C50" s="354"/>
      <c r="D50" s="354"/>
      <c r="E50" s="1228"/>
      <c r="F50" s="1230"/>
    </row>
    <row r="51" spans="1:6" s="113" customFormat="1" ht="13" thickBot="1">
      <c r="A51" s="356"/>
      <c r="B51" s="357"/>
      <c r="C51" s="358"/>
      <c r="D51" s="358"/>
      <c r="E51" s="1222"/>
      <c r="F51" s="1224"/>
    </row>
  </sheetData>
  <sheetProtection sheet="1" objects="1" scenarios="1" formatRows="0"/>
  <customSheetViews>
    <customSheetView guid="{5FBC50CB-3E08-4B56-AFD1-12B9F91E8308}" showGridLines="0" hiddenRows="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pageSetup paperSize="9" orientation="portrait"/>
      <headerFooter alignWithMargins="0"/>
    </customSheetView>
  </customSheetViews>
  <mergeCells count="48">
    <mergeCell ref="E50:F50"/>
    <mergeCell ref="E51:F51"/>
    <mergeCell ref="E46:F46"/>
    <mergeCell ref="E47:F47"/>
    <mergeCell ref="E48:F48"/>
    <mergeCell ref="E49:F49"/>
    <mergeCell ref="E42:F42"/>
    <mergeCell ref="E43:F43"/>
    <mergeCell ref="E44:F44"/>
    <mergeCell ref="E45:F45"/>
    <mergeCell ref="A36:F36"/>
    <mergeCell ref="A37:F37"/>
    <mergeCell ref="A38:F38"/>
    <mergeCell ref="E41:F41"/>
    <mergeCell ref="A33:F33"/>
    <mergeCell ref="A31:F31"/>
    <mergeCell ref="A34:F34"/>
    <mergeCell ref="A35:F35"/>
    <mergeCell ref="A32:F32"/>
    <mergeCell ref="A4:F4"/>
    <mergeCell ref="A5:F5"/>
    <mergeCell ref="A11:A15"/>
    <mergeCell ref="B8:B9"/>
    <mergeCell ref="A8:A9"/>
    <mergeCell ref="C8:D8"/>
    <mergeCell ref="A30:F30"/>
    <mergeCell ref="A28:F28"/>
    <mergeCell ref="A22:B22"/>
    <mergeCell ref="E22:F22"/>
    <mergeCell ref="E21:F21"/>
    <mergeCell ref="E23:F23"/>
    <mergeCell ref="A24:B24"/>
    <mergeCell ref="E24:F24"/>
    <mergeCell ref="A25:B25"/>
    <mergeCell ref="A29:F29"/>
    <mergeCell ref="E25:F25"/>
    <mergeCell ref="C22:D22"/>
    <mergeCell ref="C25:D25"/>
    <mergeCell ref="C24:D24"/>
    <mergeCell ref="C21:D21"/>
    <mergeCell ref="C23:D23"/>
    <mergeCell ref="A23:B23"/>
    <mergeCell ref="A21:B21"/>
    <mergeCell ref="A18:C18"/>
    <mergeCell ref="E8:F8"/>
    <mergeCell ref="A20:B20"/>
    <mergeCell ref="E20:F20"/>
    <mergeCell ref="C20:D20"/>
  </mergeCells>
  <phoneticPr fontId="6" type="noConversion"/>
  <dataValidations count="1">
    <dataValidation type="list" allowBlank="1" showInputMessage="1" showErrorMessage="1" sqref="B42:B51">
      <formula1>QualityHML</formula1>
    </dataValidation>
  </dataValidations>
  <hyperlinks>
    <hyperlink ref="A1" location="Select_your_country" display="Select_your_country"/>
    <hyperlink ref="A5:F5" location="Indicator_6.6" display="Related SoEF definitions: Occupational accident, Occupational disease."/>
    <hyperlink ref="A11:A15" location="Forestry_and_logging__ISIC_NACE_02" display="Forestry (ISIC/NACE 02)"/>
    <hyperlink ref="C8:D8" location="Fatal_occupational_injury" display="Fatal occupational accidents"/>
    <hyperlink ref="E8:F8" location="Non_fatal_occupational_injury" display=" Non-fatal occupational accidents"/>
  </hyperlinks>
  <pageMargins left="0.75" right="0.75" top="1" bottom="1" header="0.5" footer="0.5"/>
  <pageSetup paperSize="9" orientation="portrait"/>
  <headerFooter alignWithMargins="0"/>
  <extLst>
    <ext xmlns:x14="http://schemas.microsoft.com/office/spreadsheetml/2009/9/main" uri="{78C0D931-6437-407d-A8EE-F0AAD7539E65}">
      <x14:conditionalFormattings>
        <x14:conditionalFormatting xmlns:xm="http://schemas.microsoft.com/office/excel/2006/main">
          <x14:cfRule type="expression" priority="1" id="{F09D3F47-282E-4380-AC66-C66AE84F29AB}">
            <xm:f>C12&lt;&gt;'Pre-filling'!BIU64</xm:f>
            <x14:dxf>
              <font>
                <b val="0"/>
                <i/>
              </font>
            </x14:dxf>
          </x14:cfRule>
          <xm:sqref>C12:F15</xm:sqref>
        </x14:conditionalFormatting>
      </x14:conditionalFormattings>
    </ex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enableFormatConditionsCalculation="0">
    <tabColor rgb="FF7030A0"/>
  </sheetPr>
  <dimension ref="A1:D42"/>
  <sheetViews>
    <sheetView showGridLines="0" showRowColHeaders="0" workbookViewId="0"/>
  </sheetViews>
  <sheetFormatPr baseColWidth="10" defaultColWidth="8.83203125" defaultRowHeight="12" x14ac:dyDescent="0"/>
  <cols>
    <col min="1" max="1" width="28.1640625" style="173" customWidth="1"/>
    <col min="2" max="3" width="24.6640625" style="173" customWidth="1"/>
    <col min="4" max="4" width="29.33203125" style="173" customWidth="1"/>
    <col min="5" max="16384" width="8.83203125" style="173"/>
  </cols>
  <sheetData>
    <row r="1" spans="1:4" s="381" customFormat="1" ht="13.5" customHeight="1">
      <c r="A1" s="28" t="str">
        <f xml:space="preserve"> IF(ISBLANK(General!$B$13), "", General!$B$13)</f>
        <v>Select your country…</v>
      </c>
      <c r="B1" s="28"/>
      <c r="C1" s="173"/>
    </row>
    <row r="2" spans="1:4" ht="13.5" customHeight="1">
      <c r="A2" s="382" t="s">
        <v>1403</v>
      </c>
    </row>
    <row r="3" spans="1:4" ht="13.5" customHeight="1" thickBot="1"/>
    <row r="4" spans="1:4" ht="13.5" customHeight="1" thickBot="1">
      <c r="A4" s="1253" t="s">
        <v>1705</v>
      </c>
      <c r="B4" s="1254"/>
      <c r="C4" s="1254"/>
      <c r="D4" s="1255"/>
    </row>
    <row r="5" spans="1:4" ht="13.5" customHeight="1" thickBot="1"/>
    <row r="6" spans="1:4" ht="27" customHeight="1">
      <c r="A6" s="171" t="s">
        <v>410</v>
      </c>
      <c r="B6" s="1251" t="s">
        <v>1437</v>
      </c>
      <c r="C6" s="1251"/>
      <c r="D6" s="1252"/>
    </row>
    <row r="7" spans="1:4" ht="51" customHeight="1" thickBot="1">
      <c r="A7" s="395" t="s">
        <v>228</v>
      </c>
      <c r="B7" s="1276" t="s">
        <v>208</v>
      </c>
      <c r="C7" s="1276"/>
      <c r="D7" s="1277"/>
    </row>
    <row r="8" spans="1:4" ht="13.5" customHeight="1"/>
    <row r="9" spans="1:4" ht="13.5" customHeight="1" thickBot="1">
      <c r="A9" s="173" t="s">
        <v>1706</v>
      </c>
    </row>
    <row r="10" spans="1:4" ht="38.25" customHeight="1">
      <c r="A10" s="1260" t="s">
        <v>209</v>
      </c>
      <c r="B10" s="1261"/>
      <c r="C10" s="1261"/>
      <c r="D10" s="1262"/>
    </row>
    <row r="11" spans="1:4" ht="25.5" customHeight="1">
      <c r="A11" s="1263" t="s">
        <v>210</v>
      </c>
      <c r="B11" s="1264"/>
      <c r="C11" s="1264"/>
      <c r="D11" s="1265"/>
    </row>
    <row r="12" spans="1:4" ht="25.5" customHeight="1">
      <c r="A12" s="1263" t="s">
        <v>211</v>
      </c>
      <c r="B12" s="1264"/>
      <c r="C12" s="1264"/>
      <c r="D12" s="1265"/>
    </row>
    <row r="13" spans="1:4" ht="13.5" customHeight="1" thickBot="1">
      <c r="A13" s="1266" t="s">
        <v>212</v>
      </c>
      <c r="B13" s="1267"/>
      <c r="C13" s="1267"/>
      <c r="D13" s="1268"/>
    </row>
    <row r="14" spans="1:4" ht="13.5" customHeight="1" thickBot="1"/>
    <row r="15" spans="1:4" ht="27" customHeight="1">
      <c r="A15" s="171" t="s">
        <v>414</v>
      </c>
      <c r="B15" s="248" t="s">
        <v>415</v>
      </c>
      <c r="C15" s="248" t="s">
        <v>416</v>
      </c>
      <c r="D15" s="172" t="s">
        <v>417</v>
      </c>
    </row>
    <row r="16" spans="1:4" ht="27" customHeight="1">
      <c r="A16" s="507" t="s">
        <v>213</v>
      </c>
      <c r="B16" s="1272" t="s">
        <v>1171</v>
      </c>
      <c r="C16" s="1272" t="s">
        <v>214</v>
      </c>
      <c r="D16" s="1273" t="s">
        <v>2093</v>
      </c>
    </row>
    <row r="17" spans="1:4" ht="13.5" customHeight="1">
      <c r="A17" s="508" t="s">
        <v>229</v>
      </c>
      <c r="B17" s="1256"/>
      <c r="C17" s="1256"/>
      <c r="D17" s="1257"/>
    </row>
    <row r="18" spans="1:4" ht="13.5" customHeight="1">
      <c r="A18" s="508" t="s">
        <v>230</v>
      </c>
      <c r="B18" s="1256"/>
      <c r="C18" s="1256"/>
      <c r="D18" s="1257"/>
    </row>
    <row r="19" spans="1:4" ht="13.5" customHeight="1">
      <c r="A19" s="508" t="s">
        <v>231</v>
      </c>
      <c r="B19" s="1256"/>
      <c r="C19" s="1256"/>
      <c r="D19" s="1257"/>
    </row>
    <row r="20" spans="1:4" ht="13.5" customHeight="1">
      <c r="A20" s="508" t="s">
        <v>232</v>
      </c>
      <c r="B20" s="1256"/>
      <c r="C20" s="1256"/>
      <c r="D20" s="1257"/>
    </row>
    <row r="21" spans="1:4" ht="13.5" customHeight="1" thickBot="1">
      <c r="A21" s="509" t="s">
        <v>233</v>
      </c>
      <c r="B21" s="1258"/>
      <c r="C21" s="1258"/>
      <c r="D21" s="1259"/>
    </row>
    <row r="22" spans="1:4" ht="13.5" customHeight="1">
      <c r="A22" s="173" t="s">
        <v>883</v>
      </c>
    </row>
    <row r="23" spans="1:4" ht="13.5" customHeight="1" thickBot="1">
      <c r="A23" s="173" t="s">
        <v>421</v>
      </c>
    </row>
    <row r="24" spans="1:4" ht="27" customHeight="1">
      <c r="A24" s="1260" t="s">
        <v>234</v>
      </c>
      <c r="B24" s="1261"/>
      <c r="C24" s="1261"/>
      <c r="D24" s="1262"/>
    </row>
    <row r="25" spans="1:4" ht="38.25" customHeight="1">
      <c r="A25" s="1263" t="s">
        <v>235</v>
      </c>
      <c r="B25" s="1264"/>
      <c r="C25" s="1264"/>
      <c r="D25" s="1265"/>
    </row>
    <row r="26" spans="1:4" ht="27" customHeight="1">
      <c r="A26" s="1263" t="s">
        <v>236</v>
      </c>
      <c r="B26" s="1264"/>
      <c r="C26" s="1264"/>
      <c r="D26" s="1265"/>
    </row>
    <row r="27" spans="1:4" ht="27" customHeight="1" thickBot="1">
      <c r="A27" s="1266" t="s">
        <v>237</v>
      </c>
      <c r="B27" s="1267"/>
      <c r="C27" s="1267"/>
      <c r="D27" s="1268"/>
    </row>
    <row r="29" spans="1:4" ht="13.5" customHeight="1" thickBot="1">
      <c r="A29" s="173" t="s">
        <v>423</v>
      </c>
    </row>
    <row r="30" spans="1:4" ht="27" customHeight="1">
      <c r="A30" s="171" t="s">
        <v>1025</v>
      </c>
      <c r="B30" s="1251" t="s">
        <v>424</v>
      </c>
      <c r="C30" s="1251"/>
      <c r="D30" s="1252"/>
    </row>
    <row r="31" spans="1:4" ht="76.5" customHeight="1">
      <c r="A31" s="394" t="s">
        <v>215</v>
      </c>
      <c r="B31" s="1272" t="s">
        <v>216</v>
      </c>
      <c r="C31" s="1272"/>
      <c r="D31" s="1273"/>
    </row>
    <row r="32" spans="1:4" ht="13.5" customHeight="1">
      <c r="A32" s="510" t="s">
        <v>206</v>
      </c>
      <c r="B32" s="1256" t="s">
        <v>217</v>
      </c>
      <c r="C32" s="1256"/>
      <c r="D32" s="1257"/>
    </row>
    <row r="33" spans="1:4" ht="27" customHeight="1">
      <c r="A33" s="511" t="s">
        <v>207</v>
      </c>
      <c r="B33" s="1626" t="s">
        <v>218</v>
      </c>
      <c r="C33" s="1626"/>
      <c r="D33" s="1627"/>
    </row>
    <row r="34" spans="1:4" ht="27" customHeight="1">
      <c r="A34" s="511"/>
      <c r="B34" s="1626" t="s">
        <v>219</v>
      </c>
      <c r="C34" s="1626"/>
      <c r="D34" s="1627"/>
    </row>
    <row r="35" spans="1:4" ht="13.5" customHeight="1">
      <c r="A35" s="511"/>
      <c r="B35" s="1626" t="s">
        <v>220</v>
      </c>
      <c r="C35" s="1626"/>
      <c r="D35" s="1627"/>
    </row>
    <row r="36" spans="1:4" ht="13.5" customHeight="1">
      <c r="A36" s="511"/>
      <c r="B36" s="1628" t="s">
        <v>221</v>
      </c>
      <c r="C36" s="1628"/>
      <c r="D36" s="1629"/>
    </row>
    <row r="37" spans="1:4" ht="13.5" customHeight="1">
      <c r="A37" s="511"/>
      <c r="B37" s="1628" t="s">
        <v>222</v>
      </c>
      <c r="C37" s="1628"/>
      <c r="D37" s="1629"/>
    </row>
    <row r="38" spans="1:4" ht="13.5" customHeight="1">
      <c r="A38" s="511"/>
      <c r="B38" s="1628" t="s">
        <v>223</v>
      </c>
      <c r="C38" s="1628"/>
      <c r="D38" s="1629"/>
    </row>
    <row r="39" spans="1:4" ht="13.5" customHeight="1">
      <c r="A39" s="511"/>
      <c r="B39" s="1628" t="s">
        <v>224</v>
      </c>
      <c r="C39" s="1628"/>
      <c r="D39" s="1629"/>
    </row>
    <row r="40" spans="1:4" ht="13.5" customHeight="1">
      <c r="A40" s="511"/>
      <c r="B40" s="1628" t="s">
        <v>225</v>
      </c>
      <c r="C40" s="1628"/>
      <c r="D40" s="1629"/>
    </row>
    <row r="41" spans="1:4" ht="27" customHeight="1">
      <c r="A41" s="511"/>
      <c r="B41" s="1626" t="s">
        <v>226</v>
      </c>
      <c r="C41" s="1626"/>
      <c r="D41" s="1627"/>
    </row>
    <row r="42" spans="1:4" ht="89.25" customHeight="1" thickBot="1">
      <c r="A42" s="512"/>
      <c r="B42" s="1276" t="s">
        <v>227</v>
      </c>
      <c r="C42" s="1276"/>
      <c r="D42" s="1277"/>
    </row>
  </sheetData>
  <sheetProtection sheet="1" objects="1" scenarios="1"/>
  <mergeCells count="27">
    <mergeCell ref="B42:D42"/>
    <mergeCell ref="B36:D36"/>
    <mergeCell ref="B37:D37"/>
    <mergeCell ref="B38:D38"/>
    <mergeCell ref="B39:D39"/>
    <mergeCell ref="B40:D40"/>
    <mergeCell ref="D16:D21"/>
    <mergeCell ref="B7:D7"/>
    <mergeCell ref="A13:D13"/>
    <mergeCell ref="B35:D35"/>
    <mergeCell ref="B41:D41"/>
    <mergeCell ref="A4:D4"/>
    <mergeCell ref="B33:D33"/>
    <mergeCell ref="B34:D34"/>
    <mergeCell ref="B32:D32"/>
    <mergeCell ref="A24:D24"/>
    <mergeCell ref="A25:D25"/>
    <mergeCell ref="A26:D26"/>
    <mergeCell ref="A27:D27"/>
    <mergeCell ref="B30:D30"/>
    <mergeCell ref="B31:D31"/>
    <mergeCell ref="B6:D6"/>
    <mergeCell ref="A10:D10"/>
    <mergeCell ref="A11:D11"/>
    <mergeCell ref="A12:D12"/>
    <mergeCell ref="B16:B21"/>
    <mergeCell ref="C16:C21"/>
  </mergeCells>
  <phoneticPr fontId="56" type="noConversion"/>
  <hyperlinks>
    <hyperlink ref="A1" location="Select_your_country" display="Select_your_country"/>
    <hyperlink ref="A4:D4" location="Indicators_6.7__6.8" display="Pan-European indicator 6.7: Consumption per head of wood and products derived from wood"/>
  </hyperlinks>
  <pageMargins left="0.7" right="0.7" top="0.75" bottom="0.75" header="0.3" footer="0.3"/>
  <pageSetup paperSize="9" orientation="portrait" verticalDpi="0"/>
  <legacyDrawing r:id="rId1"/>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enableFormatConditionsCalculation="0">
    <tabColor rgb="FF7030A0"/>
  </sheetPr>
  <dimension ref="A1:D45"/>
  <sheetViews>
    <sheetView showGridLines="0" showRowColHeaders="0" workbookViewId="0"/>
  </sheetViews>
  <sheetFormatPr baseColWidth="10" defaultColWidth="8.83203125" defaultRowHeight="12" x14ac:dyDescent="0"/>
  <cols>
    <col min="1" max="1" width="31.5" style="173" customWidth="1"/>
    <col min="2" max="3" width="24.6640625" style="173" customWidth="1"/>
    <col min="4" max="4" width="29.33203125" style="173" customWidth="1"/>
    <col min="5" max="16384" width="8.83203125" style="173"/>
  </cols>
  <sheetData>
    <row r="1" spans="1:4" ht="13.5" customHeight="1">
      <c r="A1" s="388" t="str">
        <f xml:space="preserve"> IF(ISBLANK(General!$B$13), "", General!$B$13)</f>
        <v>Select your country…</v>
      </c>
      <c r="B1" s="388"/>
    </row>
    <row r="2" spans="1:4" ht="13.5" customHeight="1">
      <c r="A2" s="382" t="s">
        <v>1404</v>
      </c>
    </row>
    <row r="3" spans="1:4" ht="13.5" customHeight="1" thickBot="1"/>
    <row r="4" spans="1:4" ht="13.5" customHeight="1" thickBot="1">
      <c r="A4" s="1253" t="s">
        <v>1714</v>
      </c>
      <c r="B4" s="1254"/>
      <c r="C4" s="1254"/>
      <c r="D4" s="1255"/>
    </row>
    <row r="5" spans="1:4" ht="13.5" customHeight="1" thickBot="1"/>
    <row r="6" spans="1:4" ht="27" customHeight="1">
      <c r="A6" s="171" t="s">
        <v>410</v>
      </c>
      <c r="B6" s="1251" t="s">
        <v>1437</v>
      </c>
      <c r="C6" s="1251"/>
      <c r="D6" s="1252"/>
    </row>
    <row r="7" spans="1:4" ht="63.75" customHeight="1" thickBot="1">
      <c r="A7" s="395" t="s">
        <v>228</v>
      </c>
      <c r="B7" s="1276" t="s">
        <v>238</v>
      </c>
      <c r="C7" s="1276"/>
      <c r="D7" s="1277"/>
    </row>
    <row r="8" spans="1:4" ht="13.5" customHeight="1"/>
    <row r="9" spans="1:4" ht="13.5" customHeight="1" thickBot="1">
      <c r="A9" s="173" t="s">
        <v>1706</v>
      </c>
    </row>
    <row r="10" spans="1:4" ht="50" customHeight="1" thickBot="1">
      <c r="A10" s="1494" t="s">
        <v>1587</v>
      </c>
      <c r="B10" s="1495"/>
      <c r="C10" s="1495"/>
      <c r="D10" s="1496"/>
    </row>
    <row r="11" spans="1:4" ht="13.5" customHeight="1" thickBot="1"/>
    <row r="12" spans="1:4" ht="27" customHeight="1">
      <c r="A12" s="171" t="s">
        <v>414</v>
      </c>
      <c r="B12" s="248" t="s">
        <v>415</v>
      </c>
      <c r="C12" s="248" t="s">
        <v>416</v>
      </c>
      <c r="D12" s="172" t="s">
        <v>417</v>
      </c>
    </row>
    <row r="13" spans="1:4" ht="13.5" customHeight="1">
      <c r="A13" s="507" t="s">
        <v>239</v>
      </c>
      <c r="B13" s="1272" t="s">
        <v>1171</v>
      </c>
      <c r="C13" s="1626" t="s">
        <v>257</v>
      </c>
      <c r="D13" s="1273" t="s">
        <v>2094</v>
      </c>
    </row>
    <row r="14" spans="1:4" ht="13.5" customHeight="1">
      <c r="A14" s="508" t="s">
        <v>255</v>
      </c>
      <c r="B14" s="1256"/>
      <c r="C14" s="1626"/>
      <c r="D14" s="1257"/>
    </row>
    <row r="15" spans="1:4" ht="13.5" customHeight="1">
      <c r="A15" s="508" t="s">
        <v>231</v>
      </c>
      <c r="B15" s="1256"/>
      <c r="C15" s="1626"/>
      <c r="D15" s="1257"/>
    </row>
    <row r="16" spans="1:4" ht="13.5" customHeight="1">
      <c r="A16" s="508" t="s">
        <v>232</v>
      </c>
      <c r="B16" s="1256"/>
      <c r="C16" s="1626"/>
      <c r="D16" s="1257"/>
    </row>
    <row r="17" spans="1:4" ht="13.5" customHeight="1">
      <c r="A17" s="508" t="s">
        <v>256</v>
      </c>
      <c r="B17" s="1256"/>
      <c r="C17" s="1626"/>
      <c r="D17" s="1257"/>
    </row>
    <row r="18" spans="1:4" ht="13.5" customHeight="1" thickBot="1">
      <c r="A18" s="509" t="s">
        <v>233</v>
      </c>
      <c r="B18" s="1258"/>
      <c r="C18" s="1276"/>
      <c r="D18" s="1259"/>
    </row>
    <row r="19" spans="1:4" ht="13.5" customHeight="1"/>
    <row r="20" spans="1:4" ht="13.5" customHeight="1" thickBot="1">
      <c r="A20" s="173" t="s">
        <v>421</v>
      </c>
    </row>
    <row r="21" spans="1:4" ht="27" customHeight="1">
      <c r="A21" s="1260" t="s">
        <v>258</v>
      </c>
      <c r="B21" s="1261"/>
      <c r="C21" s="1261"/>
      <c r="D21" s="1262"/>
    </row>
    <row r="22" spans="1:4" ht="38.25" customHeight="1" thickBot="1">
      <c r="A22" s="1266" t="s">
        <v>259</v>
      </c>
      <c r="B22" s="1267"/>
      <c r="C22" s="1267"/>
      <c r="D22" s="1268"/>
    </row>
    <row r="23" spans="1:4" ht="13.5" customHeight="1"/>
    <row r="24" spans="1:4" ht="13.5" customHeight="1" thickBot="1">
      <c r="A24" s="173" t="s">
        <v>423</v>
      </c>
    </row>
    <row r="25" spans="1:4" ht="27" customHeight="1">
      <c r="A25" s="171" t="s">
        <v>1025</v>
      </c>
      <c r="B25" s="1251" t="s">
        <v>424</v>
      </c>
      <c r="C25" s="1251"/>
      <c r="D25" s="1252"/>
    </row>
    <row r="26" spans="1:4" ht="27" customHeight="1">
      <c r="A26" s="1634" t="s">
        <v>240</v>
      </c>
      <c r="B26" s="1626" t="s">
        <v>241</v>
      </c>
      <c r="C26" s="1626"/>
      <c r="D26" s="1627"/>
    </row>
    <row r="27" spans="1:4" ht="13.5" customHeight="1">
      <c r="A27" s="1274"/>
      <c r="B27" s="1628" t="s">
        <v>242</v>
      </c>
      <c r="C27" s="1628"/>
      <c r="D27" s="1629"/>
    </row>
    <row r="28" spans="1:4" ht="13.5" customHeight="1">
      <c r="A28" s="1274"/>
      <c r="B28" s="1626" t="s">
        <v>220</v>
      </c>
      <c r="C28" s="1626"/>
      <c r="D28" s="1627"/>
    </row>
    <row r="29" spans="1:4" ht="13.5" customHeight="1">
      <c r="A29" s="1274"/>
      <c r="B29" s="1628" t="s">
        <v>243</v>
      </c>
      <c r="C29" s="1628"/>
      <c r="D29" s="1629"/>
    </row>
    <row r="30" spans="1:4" ht="13.5" customHeight="1">
      <c r="A30" s="1274"/>
      <c r="B30" s="1628" t="s">
        <v>244</v>
      </c>
      <c r="C30" s="1628"/>
      <c r="D30" s="1629"/>
    </row>
    <row r="31" spans="1:4" ht="13.5" customHeight="1">
      <c r="A31" s="1274"/>
      <c r="B31" s="1628" t="s">
        <v>245</v>
      </c>
      <c r="C31" s="1628"/>
      <c r="D31" s="1629"/>
    </row>
    <row r="32" spans="1:4" ht="13.5" customHeight="1">
      <c r="A32" s="1274"/>
      <c r="B32" s="1628" t="s">
        <v>246</v>
      </c>
      <c r="C32" s="1628"/>
      <c r="D32" s="1629"/>
    </row>
    <row r="33" spans="1:4" ht="13.5" customHeight="1">
      <c r="A33" s="1274"/>
      <c r="B33" s="1628" t="s">
        <v>247</v>
      </c>
      <c r="C33" s="1628"/>
      <c r="D33" s="1629"/>
    </row>
    <row r="34" spans="1:4" ht="27" customHeight="1">
      <c r="A34" s="1274"/>
      <c r="B34" s="1626" t="s">
        <v>248</v>
      </c>
      <c r="C34" s="1626"/>
      <c r="D34" s="1627"/>
    </row>
    <row r="35" spans="1:4" ht="89.25" customHeight="1">
      <c r="A35" s="1274"/>
      <c r="B35" s="1272" t="s">
        <v>249</v>
      </c>
      <c r="C35" s="1272"/>
      <c r="D35" s="1273"/>
    </row>
    <row r="36" spans="1:4" ht="27" customHeight="1">
      <c r="A36" s="1632" t="s">
        <v>250</v>
      </c>
      <c r="B36" s="1630" t="s">
        <v>251</v>
      </c>
      <c r="C36" s="1630"/>
      <c r="D36" s="1631"/>
    </row>
    <row r="37" spans="1:4" ht="13.5" customHeight="1">
      <c r="A37" s="1633"/>
      <c r="B37" s="1628" t="s">
        <v>252</v>
      </c>
      <c r="C37" s="1628"/>
      <c r="D37" s="1629"/>
    </row>
    <row r="38" spans="1:4" ht="13.5" customHeight="1">
      <c r="A38" s="1633"/>
      <c r="B38" s="1626" t="s">
        <v>220</v>
      </c>
      <c r="C38" s="1626"/>
      <c r="D38" s="1627"/>
    </row>
    <row r="39" spans="1:4" ht="13.5" customHeight="1">
      <c r="A39" s="1633"/>
      <c r="B39" s="1628" t="s">
        <v>253</v>
      </c>
      <c r="C39" s="1628"/>
      <c r="D39" s="1629"/>
    </row>
    <row r="40" spans="1:4" ht="13.5" customHeight="1">
      <c r="A40" s="1633"/>
      <c r="B40" s="1628" t="s">
        <v>244</v>
      </c>
      <c r="C40" s="1628"/>
      <c r="D40" s="1629"/>
    </row>
    <row r="41" spans="1:4" ht="13.5" customHeight="1">
      <c r="A41" s="1633"/>
      <c r="B41" s="1628" t="s">
        <v>245</v>
      </c>
      <c r="C41" s="1628"/>
      <c r="D41" s="1629"/>
    </row>
    <row r="42" spans="1:4" ht="13.5" customHeight="1">
      <c r="A42" s="1633"/>
      <c r="B42" s="1628" t="s">
        <v>246</v>
      </c>
      <c r="C42" s="1628"/>
      <c r="D42" s="1629"/>
    </row>
    <row r="43" spans="1:4" ht="13.5" customHeight="1">
      <c r="A43" s="1633"/>
      <c r="B43" s="1628" t="s">
        <v>247</v>
      </c>
      <c r="C43" s="1628"/>
      <c r="D43" s="1629"/>
    </row>
    <row r="44" spans="1:4" ht="27" customHeight="1">
      <c r="A44" s="1634"/>
      <c r="B44" s="1272" t="s">
        <v>254</v>
      </c>
      <c r="C44" s="1272"/>
      <c r="D44" s="1273"/>
    </row>
    <row r="45" spans="1:4" ht="13.5" customHeight="1" thickBot="1">
      <c r="A45" s="386" t="s">
        <v>206</v>
      </c>
      <c r="B45" s="1258" t="s">
        <v>217</v>
      </c>
      <c r="C45" s="1258"/>
      <c r="D45" s="1259"/>
    </row>
  </sheetData>
  <sheetProtection sheet="1" objects="1" scenarios="1"/>
  <mergeCells count="32">
    <mergeCell ref="A21:D21"/>
    <mergeCell ref="B34:D34"/>
    <mergeCell ref="B6:D6"/>
    <mergeCell ref="B7:D7"/>
    <mergeCell ref="A10:D10"/>
    <mergeCell ref="C13:C18"/>
    <mergeCell ref="B13:B18"/>
    <mergeCell ref="A36:A44"/>
    <mergeCell ref="B29:D29"/>
    <mergeCell ref="B44:D44"/>
    <mergeCell ref="B42:D42"/>
    <mergeCell ref="B25:D25"/>
    <mergeCell ref="B37:D37"/>
    <mergeCell ref="A26:A35"/>
    <mergeCell ref="B43:D43"/>
    <mergeCell ref="B39:D39"/>
    <mergeCell ref="A4:D4"/>
    <mergeCell ref="B45:D45"/>
    <mergeCell ref="B38:D38"/>
    <mergeCell ref="B28:D28"/>
    <mergeCell ref="B30:D30"/>
    <mergeCell ref="B36:D36"/>
    <mergeCell ref="B31:D31"/>
    <mergeCell ref="B41:D41"/>
    <mergeCell ref="B33:D33"/>
    <mergeCell ref="B35:D35"/>
    <mergeCell ref="B32:D32"/>
    <mergeCell ref="A22:D22"/>
    <mergeCell ref="B27:D27"/>
    <mergeCell ref="D13:D18"/>
    <mergeCell ref="B26:D26"/>
    <mergeCell ref="B40:D40"/>
  </mergeCells>
  <phoneticPr fontId="56" type="noConversion"/>
  <hyperlinks>
    <hyperlink ref="A1" location="Select_your_country" display="Select_your_country"/>
    <hyperlink ref="A4:D4" location="Indicators_6.7__6.8" display="Pan-European indicator 6.8: Imports and exports of wood and products derived from wood"/>
  </hyperlinks>
  <pageMargins left="0.7" right="0.7" top="0.75" bottom="0.75" header="0.3" footer="0.3"/>
  <pageSetup paperSize="9" orientation="portrait" verticalDpi="0"/>
  <legacyDrawing r:id="rId1"/>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pageSetUpPr fitToPage="1"/>
  </sheetPr>
  <dimension ref="A1:M54"/>
  <sheetViews>
    <sheetView showGridLines="0" workbookViewId="0"/>
  </sheetViews>
  <sheetFormatPr baseColWidth="10" defaultColWidth="8.83203125" defaultRowHeight="12" x14ac:dyDescent="0"/>
  <cols>
    <col min="1" max="2" width="27.1640625" style="270" customWidth="1"/>
    <col min="3" max="12" width="11.33203125" style="270" customWidth="1"/>
    <col min="13" max="16384" width="8.83203125" style="270"/>
  </cols>
  <sheetData>
    <row r="1" spans="1:13" ht="13.5" customHeight="1">
      <c r="A1" s="311" t="str">
        <f xml:space="preserve"> IF(ISBLANK(General!$B$13), "", General!$B$13)</f>
        <v>Select your country…</v>
      </c>
      <c r="B1" s="295"/>
      <c r="C1" s="312"/>
      <c r="D1" s="312"/>
    </row>
    <row r="2" spans="1:13" ht="13.5" customHeight="1">
      <c r="A2" s="295" t="s">
        <v>1825</v>
      </c>
      <c r="B2" s="295"/>
    </row>
    <row r="3" spans="1:13" ht="13.5" customHeight="1" thickBot="1"/>
    <row r="4" spans="1:13" ht="13.5" customHeight="1">
      <c r="A4" s="1454" t="s">
        <v>110</v>
      </c>
      <c r="B4" s="1635"/>
      <c r="C4" s="1635"/>
      <c r="D4" s="1635"/>
      <c r="E4" s="1635"/>
      <c r="F4" s="1635"/>
      <c r="G4" s="1635"/>
      <c r="H4" s="1635"/>
      <c r="I4" s="1635"/>
      <c r="J4" s="1635"/>
      <c r="K4" s="1635"/>
      <c r="L4" s="1636"/>
    </row>
    <row r="5" spans="1:13" ht="27" customHeight="1" thickBot="1">
      <c r="A5" s="1637" t="s">
        <v>407</v>
      </c>
      <c r="B5" s="1638"/>
      <c r="C5" s="1638"/>
      <c r="D5" s="1638"/>
      <c r="E5" s="1638"/>
      <c r="F5" s="1638"/>
      <c r="G5" s="1638"/>
      <c r="H5" s="1638"/>
      <c r="I5" s="1638"/>
      <c r="J5" s="1638"/>
      <c r="K5" s="1638"/>
      <c r="L5" s="1639"/>
    </row>
    <row r="6" spans="1:13" ht="13.5" customHeight="1"/>
    <row r="7" spans="1:13" s="113" customFormat="1" ht="13.5" customHeight="1" thickBot="1">
      <c r="A7" s="113" t="s">
        <v>1407</v>
      </c>
      <c r="C7" s="360"/>
      <c r="D7" s="360"/>
    </row>
    <row r="8" spans="1:13" s="113" customFormat="1" ht="13.5" customHeight="1">
      <c r="A8" s="1084" t="s">
        <v>1025</v>
      </c>
      <c r="B8" s="1124"/>
      <c r="C8" s="1124">
        <v>2007</v>
      </c>
      <c r="D8" s="1124"/>
      <c r="E8" s="1124">
        <v>2009</v>
      </c>
      <c r="F8" s="1124"/>
      <c r="G8" s="1124">
        <v>2011</v>
      </c>
      <c r="H8" s="1124"/>
      <c r="I8" s="1640">
        <v>2013</v>
      </c>
      <c r="J8" s="1640"/>
      <c r="K8" s="1640">
        <v>2015</v>
      </c>
      <c r="L8" s="1641"/>
    </row>
    <row r="9" spans="1:13" s="113" customFormat="1" ht="40.5" customHeight="1" thickBot="1">
      <c r="A9" s="1085"/>
      <c r="B9" s="1047"/>
      <c r="C9" s="972" t="s">
        <v>1703</v>
      </c>
      <c r="D9" s="972" t="s">
        <v>1715</v>
      </c>
      <c r="E9" s="972" t="s">
        <v>1703</v>
      </c>
      <c r="F9" s="972" t="s">
        <v>1715</v>
      </c>
      <c r="G9" s="972" t="s">
        <v>1703</v>
      </c>
      <c r="H9" s="972" t="s">
        <v>1715</v>
      </c>
      <c r="I9" s="972" t="s">
        <v>1703</v>
      </c>
      <c r="J9" s="972" t="s">
        <v>1715</v>
      </c>
      <c r="K9" s="972" t="s">
        <v>1703</v>
      </c>
      <c r="L9" s="161" t="s">
        <v>1715</v>
      </c>
    </row>
    <row r="10" spans="1:13" s="113" customFormat="1" ht="13.5" hidden="1" customHeight="1" thickBot="1">
      <c r="A10" s="106"/>
      <c r="B10" s="108"/>
      <c r="C10" s="973" t="s">
        <v>1434</v>
      </c>
      <c r="D10" s="973" t="s">
        <v>1434</v>
      </c>
      <c r="E10" s="973" t="s">
        <v>1434</v>
      </c>
      <c r="F10" s="973" t="s">
        <v>1434</v>
      </c>
      <c r="G10" s="973" t="s">
        <v>1434</v>
      </c>
      <c r="H10" s="973" t="s">
        <v>1434</v>
      </c>
      <c r="I10" s="973" t="s">
        <v>1434</v>
      </c>
      <c r="J10" s="973" t="s">
        <v>1434</v>
      </c>
      <c r="K10" s="973" t="s">
        <v>1434</v>
      </c>
      <c r="L10" s="100" t="s">
        <v>1434</v>
      </c>
    </row>
    <row r="11" spans="1:13" s="113" customFormat="1" ht="13.5" customHeight="1">
      <c r="A11" s="1644" t="s">
        <v>402</v>
      </c>
      <c r="B11" s="1645"/>
      <c r="C11" s="206" t="e">
        <f ca="1">'Pre-filling'!BJK63</f>
        <v>#NAME?</v>
      </c>
      <c r="D11" s="180"/>
      <c r="E11" s="206" t="e">
        <f ca="1">'Pre-filling'!BJM63</f>
        <v>#NAME?</v>
      </c>
      <c r="F11" s="180"/>
      <c r="G11" s="206" t="e">
        <f ca="1">'Pre-filling'!BJO63</f>
        <v>#NAME?</v>
      </c>
      <c r="H11" s="182"/>
      <c r="I11" s="207" t="e">
        <f ca="1">'Pre-filling'!BJQ63</f>
        <v>#NAME?</v>
      </c>
      <c r="J11" s="182"/>
      <c r="K11" s="207" t="e">
        <f ca="1">'Pre-filling'!BJS63</f>
        <v>#NAME?</v>
      </c>
      <c r="L11" s="184"/>
    </row>
    <row r="12" spans="1:13" s="113" customFormat="1" ht="13.5" customHeight="1">
      <c r="A12" s="1646" t="s">
        <v>840</v>
      </c>
      <c r="B12" s="1647"/>
      <c r="C12" s="186" t="e">
        <f ca="1">'Pre-filling'!BJK64</f>
        <v>#NAME?</v>
      </c>
      <c r="D12" s="181"/>
      <c r="E12" s="186" t="e">
        <f ca="1">'Pre-filling'!BJM64</f>
        <v>#NAME?</v>
      </c>
      <c r="F12" s="181"/>
      <c r="G12" s="186" t="e">
        <f ca="1">'Pre-filling'!BJO64</f>
        <v>#NAME?</v>
      </c>
      <c r="H12" s="183"/>
      <c r="I12" s="202" t="e">
        <f ca="1">'Pre-filling'!BJQ64</f>
        <v>#NAME?</v>
      </c>
      <c r="J12" s="183"/>
      <c r="K12" s="202" t="e">
        <f ca="1">'Pre-filling'!BJS64</f>
        <v>#NAME?</v>
      </c>
      <c r="L12" s="185"/>
    </row>
    <row r="13" spans="1:13" s="113" customFormat="1" ht="13.5" customHeight="1">
      <c r="A13" s="1661" t="s">
        <v>1408</v>
      </c>
      <c r="B13" s="1662"/>
      <c r="C13" s="186" t="e">
        <f ca="1">'Pre-filling'!BJK65</f>
        <v>#NAME?</v>
      </c>
      <c r="D13" s="186" t="e">
        <f ca="1">'Pre-filling'!BJL65</f>
        <v>#NAME?</v>
      </c>
      <c r="E13" s="186" t="e">
        <f ca="1">'Pre-filling'!BJM65</f>
        <v>#NAME?</v>
      </c>
      <c r="F13" s="186" t="e">
        <f ca="1">'Pre-filling'!BJN65</f>
        <v>#NAME?</v>
      </c>
      <c r="G13" s="186" t="e">
        <f ca="1">'Pre-filling'!BJO65</f>
        <v>#NAME?</v>
      </c>
      <c r="H13" s="202" t="e">
        <f ca="1">'Pre-filling'!BJP65</f>
        <v>#NAME?</v>
      </c>
      <c r="I13" s="202" t="e">
        <f ca="1">'Pre-filling'!BJQ65</f>
        <v>#NAME?</v>
      </c>
      <c r="J13" s="202" t="e">
        <f ca="1">'Pre-filling'!BJR65</f>
        <v>#NAME?</v>
      </c>
      <c r="K13" s="202" t="e">
        <f ca="1">'Pre-filling'!BJS65</f>
        <v>#NAME?</v>
      </c>
      <c r="L13" s="187" t="e">
        <f ca="1">'Pre-filling'!BJT65</f>
        <v>#NAME?</v>
      </c>
    </row>
    <row r="14" spans="1:13" s="113" customFormat="1" ht="13.5" customHeight="1">
      <c r="A14" s="1659" t="s">
        <v>403</v>
      </c>
      <c r="B14" s="1660"/>
      <c r="C14" s="186" t="e">
        <f ca="1">'Pre-filling'!BJK66</f>
        <v>#NAME?</v>
      </c>
      <c r="D14" s="186" t="e">
        <f ca="1">'Pre-filling'!BJL66</f>
        <v>#NAME?</v>
      </c>
      <c r="E14" s="186" t="e">
        <f ca="1">'Pre-filling'!BJM66</f>
        <v>#NAME?</v>
      </c>
      <c r="F14" s="186" t="e">
        <f ca="1">'Pre-filling'!BJN66</f>
        <v>#NAME?</v>
      </c>
      <c r="G14" s="186" t="e">
        <f ca="1">'Pre-filling'!BJO66</f>
        <v>#NAME?</v>
      </c>
      <c r="H14" s="202" t="e">
        <f ca="1">'Pre-filling'!BJP66</f>
        <v>#NAME?</v>
      </c>
      <c r="I14" s="202" t="e">
        <f ca="1">'Pre-filling'!BJQ66</f>
        <v>#NAME?</v>
      </c>
      <c r="J14" s="202" t="e">
        <f ca="1">'Pre-filling'!BJR66</f>
        <v>#NAME?</v>
      </c>
      <c r="K14" s="202" t="e">
        <f ca="1">'Pre-filling'!BJS66</f>
        <v>#NAME?</v>
      </c>
      <c r="L14" s="187" t="e">
        <f ca="1">'Pre-filling'!BJT66</f>
        <v>#NAME?</v>
      </c>
    </row>
    <row r="15" spans="1:13" s="113" customFormat="1" ht="13.5" customHeight="1">
      <c r="A15" s="1663" t="s">
        <v>3011</v>
      </c>
      <c r="B15" s="1664"/>
      <c r="C15" s="186" t="e">
        <f ca="1">'Pre-filling'!BJK67</f>
        <v>#NAME?</v>
      </c>
      <c r="D15" s="186" t="e">
        <f ca="1">'Pre-filling'!BJL67</f>
        <v>#NAME?</v>
      </c>
      <c r="E15" s="186" t="e">
        <f ca="1">'Pre-filling'!BJM67</f>
        <v>#NAME?</v>
      </c>
      <c r="F15" s="186" t="e">
        <f ca="1">'Pre-filling'!BJN67</f>
        <v>#NAME?</v>
      </c>
      <c r="G15" s="186" t="e">
        <f ca="1">'Pre-filling'!BJO67</f>
        <v>#NAME?</v>
      </c>
      <c r="H15" s="202" t="e">
        <f ca="1">'Pre-filling'!BJP67</f>
        <v>#NAME?</v>
      </c>
      <c r="I15" s="202" t="e">
        <f ca="1">'Pre-filling'!BJQ67</f>
        <v>#NAME?</v>
      </c>
      <c r="J15" s="202" t="e">
        <f ca="1">'Pre-filling'!BJR67</f>
        <v>#NAME?</v>
      </c>
      <c r="K15" s="202" t="e">
        <f ca="1">'Pre-filling'!BJS67</f>
        <v>#NAME?</v>
      </c>
      <c r="L15" s="187" t="e">
        <f ca="1">'Pre-filling'!BJT67</f>
        <v>#NAME?</v>
      </c>
    </row>
    <row r="16" spans="1:13" s="113" customFormat="1" ht="27" customHeight="1">
      <c r="A16" s="1657" t="s">
        <v>3012</v>
      </c>
      <c r="B16" s="1658"/>
      <c r="C16" s="186" t="e">
        <f ca="1">'Pre-filling'!BJK68</f>
        <v>#NAME?</v>
      </c>
      <c r="D16" s="186" t="e">
        <f ca="1">'Pre-filling'!BJL68</f>
        <v>#NAME?</v>
      </c>
      <c r="E16" s="186" t="e">
        <f ca="1">'Pre-filling'!BJM68</f>
        <v>#NAME?</v>
      </c>
      <c r="F16" s="186" t="e">
        <f ca="1">'Pre-filling'!BJN68</f>
        <v>#NAME?</v>
      </c>
      <c r="G16" s="186" t="e">
        <f ca="1">'Pre-filling'!BJO68</f>
        <v>#NAME?</v>
      </c>
      <c r="H16" s="202" t="e">
        <f ca="1">'Pre-filling'!BJP68</f>
        <v>#NAME?</v>
      </c>
      <c r="I16" s="202" t="e">
        <f ca="1">'Pre-filling'!BJQ68</f>
        <v>#NAME?</v>
      </c>
      <c r="J16" s="202" t="e">
        <f ca="1">'Pre-filling'!BJR68</f>
        <v>#NAME?</v>
      </c>
      <c r="K16" s="202" t="e">
        <f ca="1">'Pre-filling'!BJS68</f>
        <v>#NAME?</v>
      </c>
      <c r="L16" s="187" t="e">
        <f ca="1">'Pre-filling'!BJT68</f>
        <v>#NAME?</v>
      </c>
      <c r="M16" s="604"/>
    </row>
    <row r="17" spans="1:13" s="113" customFormat="1" ht="27" customHeight="1">
      <c r="A17" s="583" t="s">
        <v>409</v>
      </c>
      <c r="B17" s="43" t="s">
        <v>408</v>
      </c>
      <c r="C17" s="186" t="e">
        <f ca="1">'Pre-filling'!BJK69</f>
        <v>#NAME?</v>
      </c>
      <c r="D17" s="186" t="e">
        <f ca="1">'Pre-filling'!BJL69</f>
        <v>#NAME?</v>
      </c>
      <c r="E17" s="186" t="e">
        <f ca="1">'Pre-filling'!BJM69</f>
        <v>#NAME?</v>
      </c>
      <c r="F17" s="186" t="e">
        <f ca="1">'Pre-filling'!BJN69</f>
        <v>#NAME?</v>
      </c>
      <c r="G17" s="186" t="e">
        <f ca="1">'Pre-filling'!BJO69</f>
        <v>#NAME?</v>
      </c>
      <c r="H17" s="202" t="e">
        <f ca="1">'Pre-filling'!BJP69</f>
        <v>#NAME?</v>
      </c>
      <c r="I17" s="202" t="e">
        <f ca="1">'Pre-filling'!BJQ69</f>
        <v>#NAME?</v>
      </c>
      <c r="J17" s="202" t="e">
        <f ca="1">'Pre-filling'!BJR69</f>
        <v>#NAME?</v>
      </c>
      <c r="K17" s="202" t="e">
        <f ca="1">'Pre-filling'!BJS69</f>
        <v>#NAME?</v>
      </c>
      <c r="L17" s="187" t="e">
        <f ca="1">'Pre-filling'!BJT69</f>
        <v>#NAME?</v>
      </c>
      <c r="M17" s="604"/>
    </row>
    <row r="18" spans="1:13" s="113" customFormat="1" ht="27" customHeight="1">
      <c r="A18" s="1655" t="s">
        <v>269</v>
      </c>
      <c r="B18" s="1656"/>
      <c r="C18" s="186" t="e">
        <f ca="1">'Pre-filling'!BJK70</f>
        <v>#NAME?</v>
      </c>
      <c r="D18" s="186" t="e">
        <f ca="1">'Pre-filling'!BJL70</f>
        <v>#NAME?</v>
      </c>
      <c r="E18" s="186" t="e">
        <f ca="1">'Pre-filling'!BJM70</f>
        <v>#NAME?</v>
      </c>
      <c r="F18" s="186" t="e">
        <f ca="1">'Pre-filling'!BJN70</f>
        <v>#NAME?</v>
      </c>
      <c r="G18" s="186" t="e">
        <f ca="1">'Pre-filling'!BJO70</f>
        <v>#NAME?</v>
      </c>
      <c r="H18" s="202" t="e">
        <f ca="1">'Pre-filling'!BJP70</f>
        <v>#NAME?</v>
      </c>
      <c r="I18" s="202" t="e">
        <f ca="1">'Pre-filling'!BJQ70</f>
        <v>#NAME?</v>
      </c>
      <c r="J18" s="202" t="e">
        <f ca="1">'Pre-filling'!BJR70</f>
        <v>#NAME?</v>
      </c>
      <c r="K18" s="202" t="e">
        <f ca="1">'Pre-filling'!BJS70</f>
        <v>#NAME?</v>
      </c>
      <c r="L18" s="187" t="e">
        <f ca="1">'Pre-filling'!BJT70</f>
        <v>#NAME?</v>
      </c>
      <c r="M18" s="604"/>
    </row>
    <row r="19" spans="1:13" s="113" customFormat="1" ht="27" customHeight="1">
      <c r="A19" s="1659" t="s">
        <v>699</v>
      </c>
      <c r="B19" s="1660"/>
      <c r="C19" s="186" t="e">
        <f ca="1">'Pre-filling'!BJK71</f>
        <v>#NAME?</v>
      </c>
      <c r="D19" s="186" t="e">
        <f ca="1">'Pre-filling'!BJL71</f>
        <v>#NAME?</v>
      </c>
      <c r="E19" s="186" t="e">
        <f ca="1">'Pre-filling'!BJM71</f>
        <v>#NAME?</v>
      </c>
      <c r="F19" s="186" t="e">
        <f ca="1">'Pre-filling'!BJN71</f>
        <v>#NAME?</v>
      </c>
      <c r="G19" s="186" t="e">
        <f ca="1">'Pre-filling'!BJO71</f>
        <v>#NAME?</v>
      </c>
      <c r="H19" s="202" t="e">
        <f ca="1">'Pre-filling'!BJP71</f>
        <v>#NAME?</v>
      </c>
      <c r="I19" s="202" t="e">
        <f ca="1">'Pre-filling'!BJQ71</f>
        <v>#NAME?</v>
      </c>
      <c r="J19" s="202" t="e">
        <f ca="1">'Pre-filling'!BJR71</f>
        <v>#NAME?</v>
      </c>
      <c r="K19" s="202" t="e">
        <f ca="1">'Pre-filling'!BJS71</f>
        <v>#NAME?</v>
      </c>
      <c r="L19" s="187" t="e">
        <f ca="1">'Pre-filling'!BJT71</f>
        <v>#NAME?</v>
      </c>
      <c r="M19" s="604"/>
    </row>
    <row r="20" spans="1:13" s="113" customFormat="1" ht="13.5" customHeight="1">
      <c r="A20" s="1648" t="s">
        <v>1410</v>
      </c>
      <c r="B20" s="1649"/>
      <c r="C20" s="181"/>
      <c r="D20" s="186" t="e">
        <f ca="1">'Pre-filling'!BJL72</f>
        <v>#NAME?</v>
      </c>
      <c r="E20" s="181"/>
      <c r="F20" s="186" t="e">
        <f ca="1">'Pre-filling'!BJN72</f>
        <v>#NAME?</v>
      </c>
      <c r="G20" s="181"/>
      <c r="H20" s="202" t="e">
        <f ca="1">'Pre-filling'!BJP72</f>
        <v>#NAME?</v>
      </c>
      <c r="I20" s="181"/>
      <c r="J20" s="202" t="e">
        <f ca="1">'Pre-filling'!BJR72</f>
        <v>#NAME?</v>
      </c>
      <c r="K20" s="181"/>
      <c r="L20" s="187" t="e">
        <f ca="1">'Pre-filling'!BJT72</f>
        <v>#NAME?</v>
      </c>
      <c r="M20" s="604"/>
    </row>
    <row r="21" spans="1:13" s="113" customFormat="1" ht="13.5" customHeight="1">
      <c r="A21" s="1653" t="s">
        <v>1411</v>
      </c>
      <c r="B21" s="1654"/>
      <c r="C21" s="186" t="e">
        <f ca="1">'Pre-filling'!BJK73</f>
        <v>#NAME?</v>
      </c>
      <c r="D21" s="186" t="e">
        <f ca="1">'Pre-filling'!BJL73</f>
        <v>#NAME?</v>
      </c>
      <c r="E21" s="186" t="e">
        <f ca="1">'Pre-filling'!BJM73</f>
        <v>#NAME?</v>
      </c>
      <c r="F21" s="186" t="e">
        <f ca="1">'Pre-filling'!BJN73</f>
        <v>#NAME?</v>
      </c>
      <c r="G21" s="186" t="e">
        <f ca="1">'Pre-filling'!BJO73</f>
        <v>#NAME?</v>
      </c>
      <c r="H21" s="202" t="e">
        <f ca="1">'Pre-filling'!BJP73</f>
        <v>#NAME?</v>
      </c>
      <c r="I21" s="202" t="e">
        <f ca="1">'Pre-filling'!BJQ73</f>
        <v>#NAME?</v>
      </c>
      <c r="J21" s="202" t="e">
        <f ca="1">'Pre-filling'!BJR73</f>
        <v>#NAME?</v>
      </c>
      <c r="K21" s="202" t="e">
        <f ca="1">'Pre-filling'!BJS73</f>
        <v>#NAME?</v>
      </c>
      <c r="L21" s="187" t="e">
        <f ca="1">'Pre-filling'!BJT73</f>
        <v>#NAME?</v>
      </c>
      <c r="M21" s="604"/>
    </row>
    <row r="22" spans="1:13" s="113" customFormat="1" ht="13.5" customHeight="1" thickBot="1">
      <c r="A22" s="1642" t="s">
        <v>1412</v>
      </c>
      <c r="B22" s="1643"/>
      <c r="C22" s="203" t="e">
        <f ca="1">'Pre-filling'!BJK74</f>
        <v>#NAME?</v>
      </c>
      <c r="D22" s="203" t="e">
        <f ca="1">'Pre-filling'!BJL74</f>
        <v>#NAME?</v>
      </c>
      <c r="E22" s="203" t="e">
        <f ca="1">'Pre-filling'!BJM74</f>
        <v>#NAME?</v>
      </c>
      <c r="F22" s="203" t="e">
        <f ca="1">'Pre-filling'!BJN74</f>
        <v>#NAME?</v>
      </c>
      <c r="G22" s="203" t="e">
        <f ca="1">'Pre-filling'!BJO74</f>
        <v>#NAME?</v>
      </c>
      <c r="H22" s="204" t="e">
        <f ca="1">'Pre-filling'!BJP74</f>
        <v>#NAME?</v>
      </c>
      <c r="I22" s="204" t="e">
        <f ca="1">'Pre-filling'!BJQ74</f>
        <v>#NAME?</v>
      </c>
      <c r="J22" s="204" t="e">
        <f ca="1">'Pre-filling'!BJR74</f>
        <v>#NAME?</v>
      </c>
      <c r="K22" s="204" t="e">
        <f ca="1">'Pre-filling'!BJS74</f>
        <v>#NAME?</v>
      </c>
      <c r="L22" s="205" t="e">
        <f ca="1">'Pre-filling'!BJT74</f>
        <v>#NAME?</v>
      </c>
      <c r="M22" s="604"/>
    </row>
    <row r="23" spans="1:13" s="113" customFormat="1" ht="13.5" customHeight="1"/>
    <row r="24" spans="1:13" s="113" customFormat="1" ht="13.5" customHeight="1" thickBot="1">
      <c r="A24" s="113" t="s">
        <v>1032</v>
      </c>
    </row>
    <row r="25" spans="1:13" s="113" customFormat="1" ht="27" customHeight="1" thickBot="1">
      <c r="A25" s="1074" t="s">
        <v>700</v>
      </c>
      <c r="B25" s="1075"/>
      <c r="C25" s="1075"/>
      <c r="D25" s="1075"/>
      <c r="E25" s="1075"/>
      <c r="F25" s="1075"/>
      <c r="G25" s="1075"/>
      <c r="H25" s="1075"/>
      <c r="I25" s="1075"/>
      <c r="J25" s="1075"/>
      <c r="K25" s="1075"/>
      <c r="L25" s="1076"/>
    </row>
    <row r="26" spans="1:13" s="113" customFormat="1" ht="27" customHeight="1">
      <c r="A26" s="1353" t="s">
        <v>701</v>
      </c>
      <c r="B26" s="1354"/>
      <c r="C26" s="1234"/>
      <c r="D26" s="1234"/>
      <c r="E26" s="1234"/>
      <c r="F26" s="1234"/>
      <c r="G26" s="1234"/>
      <c r="H26" s="1234"/>
      <c r="I26" s="1234"/>
      <c r="J26" s="1234"/>
      <c r="K26" s="1234"/>
      <c r="L26" s="1235"/>
    </row>
    <row r="27" spans="1:13" s="113" customFormat="1" ht="13.5" customHeight="1" thickBot="1">
      <c r="A27" s="1122" t="s">
        <v>702</v>
      </c>
      <c r="B27" s="1356"/>
      <c r="C27" s="1211"/>
      <c r="D27" s="1211"/>
      <c r="E27" s="1211"/>
      <c r="F27" s="1211"/>
      <c r="G27" s="1211"/>
      <c r="H27" s="1211"/>
      <c r="I27" s="1211"/>
      <c r="J27" s="1211"/>
      <c r="K27" s="1211"/>
      <c r="L27" s="1212"/>
    </row>
    <row r="28" spans="1:13" s="113" customFormat="1" ht="13.5" customHeight="1" thickBot="1"/>
    <row r="29" spans="1:13" s="113" customFormat="1" ht="27" customHeight="1" thickBot="1">
      <c r="A29" s="242" t="s">
        <v>1025</v>
      </c>
      <c r="B29" s="1038" t="s">
        <v>974</v>
      </c>
      <c r="C29" s="1038"/>
      <c r="D29" s="1038"/>
      <c r="E29" s="1038"/>
      <c r="F29" s="1038"/>
      <c r="G29" s="1038" t="s">
        <v>1034</v>
      </c>
      <c r="H29" s="1038"/>
      <c r="I29" s="1038"/>
      <c r="J29" s="1038"/>
      <c r="K29" s="1038"/>
      <c r="L29" s="1039"/>
    </row>
    <row r="30" spans="1:13" s="113" customFormat="1" ht="13.5" customHeight="1" thickBot="1">
      <c r="A30" s="126" t="s">
        <v>1055</v>
      </c>
      <c r="B30" s="1652"/>
      <c r="C30" s="1652"/>
      <c r="D30" s="1652"/>
      <c r="E30" s="1652"/>
      <c r="F30" s="1652"/>
      <c r="G30" s="1650"/>
      <c r="H30" s="1650"/>
      <c r="I30" s="1650"/>
      <c r="J30" s="1650"/>
      <c r="K30" s="1650"/>
      <c r="L30" s="1651"/>
    </row>
    <row r="31" spans="1:13" s="113" customFormat="1" ht="13.5" customHeight="1"/>
    <row r="32" spans="1:13" s="365" customFormat="1" ht="13.5" customHeight="1" thickBot="1">
      <c r="A32" s="113" t="s">
        <v>1090</v>
      </c>
      <c r="B32" s="113"/>
      <c r="C32" s="113"/>
      <c r="D32" s="113"/>
      <c r="E32" s="113"/>
      <c r="F32" s="113"/>
      <c r="G32" s="113"/>
      <c r="H32" s="113"/>
    </row>
    <row r="33" spans="1:12" s="365" customFormat="1" ht="13.5" customHeight="1">
      <c r="A33" s="1380" t="s">
        <v>111</v>
      </c>
      <c r="B33" s="1327"/>
      <c r="C33" s="1327"/>
      <c r="D33" s="1327"/>
      <c r="E33" s="1327"/>
      <c r="F33" s="1327"/>
      <c r="G33" s="1327"/>
      <c r="H33" s="1327"/>
      <c r="I33" s="1327"/>
      <c r="J33" s="1327"/>
      <c r="K33" s="1327"/>
      <c r="L33" s="1328"/>
    </row>
    <row r="34" spans="1:12" s="365" customFormat="1" ht="27" customHeight="1">
      <c r="A34" s="1032" t="s">
        <v>706</v>
      </c>
      <c r="B34" s="1033"/>
      <c r="C34" s="1033"/>
      <c r="D34" s="1033"/>
      <c r="E34" s="1033"/>
      <c r="F34" s="1033"/>
      <c r="G34" s="1033"/>
      <c r="H34" s="1033"/>
      <c r="I34" s="1033"/>
      <c r="J34" s="1033"/>
      <c r="K34" s="1033"/>
      <c r="L34" s="1034"/>
    </row>
    <row r="35" spans="1:12" s="365" customFormat="1" ht="13.5" customHeight="1">
      <c r="A35" s="1032" t="s">
        <v>112</v>
      </c>
      <c r="B35" s="1033"/>
      <c r="C35" s="1033"/>
      <c r="D35" s="1033"/>
      <c r="E35" s="1033"/>
      <c r="F35" s="1033"/>
      <c r="G35" s="1033"/>
      <c r="H35" s="1033"/>
      <c r="I35" s="1033"/>
      <c r="J35" s="1033"/>
      <c r="K35" s="1033"/>
      <c r="L35" s="1034"/>
    </row>
    <row r="36" spans="1:12" s="365" customFormat="1" ht="27" customHeight="1">
      <c r="A36" s="1032" t="s">
        <v>704</v>
      </c>
      <c r="B36" s="1033"/>
      <c r="C36" s="1033"/>
      <c r="D36" s="1033"/>
      <c r="E36" s="1033"/>
      <c r="F36" s="1033"/>
      <c r="G36" s="1033"/>
      <c r="H36" s="1033"/>
      <c r="I36" s="1033"/>
      <c r="J36" s="1033"/>
      <c r="K36" s="1033"/>
      <c r="L36" s="1034"/>
    </row>
    <row r="37" spans="1:12" s="365" customFormat="1" ht="27" customHeight="1">
      <c r="A37" s="1032" t="s">
        <v>113</v>
      </c>
      <c r="B37" s="1033"/>
      <c r="C37" s="1033"/>
      <c r="D37" s="1033"/>
      <c r="E37" s="1033"/>
      <c r="F37" s="1033"/>
      <c r="G37" s="1033"/>
      <c r="H37" s="1033"/>
      <c r="I37" s="1033"/>
      <c r="J37" s="1033"/>
      <c r="K37" s="1033"/>
      <c r="L37" s="1034"/>
    </row>
    <row r="38" spans="1:12" s="365" customFormat="1" ht="27" customHeight="1">
      <c r="A38" s="1032" t="s">
        <v>703</v>
      </c>
      <c r="B38" s="1033"/>
      <c r="C38" s="1033"/>
      <c r="D38" s="1033"/>
      <c r="E38" s="1033"/>
      <c r="F38" s="1033"/>
      <c r="G38" s="1033"/>
      <c r="H38" s="1033"/>
      <c r="I38" s="1033"/>
      <c r="J38" s="1033"/>
      <c r="K38" s="1033"/>
      <c r="L38" s="1034"/>
    </row>
    <row r="39" spans="1:12" s="365" customFormat="1" ht="27" customHeight="1" thickBot="1">
      <c r="A39" s="1035" t="s">
        <v>705</v>
      </c>
      <c r="B39" s="1036"/>
      <c r="C39" s="1036"/>
      <c r="D39" s="1036"/>
      <c r="E39" s="1036"/>
      <c r="F39" s="1036"/>
      <c r="G39" s="1036"/>
      <c r="H39" s="1036"/>
      <c r="I39" s="1036"/>
      <c r="J39" s="1036"/>
      <c r="K39" s="1036"/>
      <c r="L39" s="1037"/>
    </row>
    <row r="40" spans="1:12" s="113" customFormat="1" ht="13.5" customHeight="1"/>
    <row r="41" spans="1:12" s="113" customFormat="1" ht="13.5" customHeight="1" thickBot="1">
      <c r="A41" s="113" t="s">
        <v>1405</v>
      </c>
    </row>
    <row r="42" spans="1:12" s="113" customFormat="1" ht="40.5" customHeight="1" thickBot="1">
      <c r="A42" s="1107" t="s">
        <v>1038</v>
      </c>
      <c r="B42" s="1038"/>
      <c r="C42" s="235" t="s">
        <v>830</v>
      </c>
      <c r="D42" s="1038" t="s">
        <v>1025</v>
      </c>
      <c r="E42" s="1038"/>
      <c r="F42" s="235" t="s">
        <v>1121</v>
      </c>
      <c r="G42" s="235" t="s">
        <v>876</v>
      </c>
      <c r="H42" s="1038" t="s">
        <v>1041</v>
      </c>
      <c r="I42" s="1038"/>
      <c r="J42" s="1038"/>
      <c r="K42" s="1038"/>
      <c r="L42" s="1039"/>
    </row>
    <row r="43" spans="1:12" s="113" customFormat="1">
      <c r="A43" s="1233"/>
      <c r="B43" s="1057"/>
      <c r="C43" s="349"/>
      <c r="D43" s="1040"/>
      <c r="E43" s="1040"/>
      <c r="F43" s="513"/>
      <c r="G43" s="513"/>
      <c r="H43" s="1057"/>
      <c r="I43" s="1057"/>
      <c r="J43" s="1057"/>
      <c r="K43" s="1057"/>
      <c r="L43" s="1058"/>
    </row>
    <row r="44" spans="1:12" s="113" customFormat="1">
      <c r="A44" s="1142"/>
      <c r="B44" s="1044"/>
      <c r="C44" s="353"/>
      <c r="D44" s="1025"/>
      <c r="E44" s="1025"/>
      <c r="F44" s="418"/>
      <c r="G44" s="418"/>
      <c r="H44" s="1044"/>
      <c r="I44" s="1044"/>
      <c r="J44" s="1044"/>
      <c r="K44" s="1044"/>
      <c r="L44" s="1045"/>
    </row>
    <row r="45" spans="1:12" s="113" customFormat="1">
      <c r="A45" s="1142"/>
      <c r="B45" s="1044"/>
      <c r="C45" s="353"/>
      <c r="D45" s="1025"/>
      <c r="E45" s="1025"/>
      <c r="F45" s="418"/>
      <c r="G45" s="418"/>
      <c r="H45" s="1044"/>
      <c r="I45" s="1044"/>
      <c r="J45" s="1044"/>
      <c r="K45" s="1044"/>
      <c r="L45" s="1045"/>
    </row>
    <row r="46" spans="1:12" s="113" customFormat="1">
      <c r="A46" s="1142"/>
      <c r="B46" s="1044"/>
      <c r="C46" s="353"/>
      <c r="D46" s="1025"/>
      <c r="E46" s="1025"/>
      <c r="F46" s="418"/>
      <c r="G46" s="418"/>
      <c r="H46" s="1044"/>
      <c r="I46" s="1044"/>
      <c r="J46" s="1044"/>
      <c r="K46" s="1044"/>
      <c r="L46" s="1045"/>
    </row>
    <row r="47" spans="1:12" s="113" customFormat="1">
      <c r="A47" s="1142"/>
      <c r="B47" s="1044"/>
      <c r="C47" s="353"/>
      <c r="D47" s="1025"/>
      <c r="E47" s="1025"/>
      <c r="F47" s="418"/>
      <c r="G47" s="418"/>
      <c r="H47" s="1044"/>
      <c r="I47" s="1044"/>
      <c r="J47" s="1044"/>
      <c r="K47" s="1044"/>
      <c r="L47" s="1045"/>
    </row>
    <row r="48" spans="1:12" s="113" customFormat="1">
      <c r="A48" s="1142"/>
      <c r="B48" s="1044"/>
      <c r="C48" s="353"/>
      <c r="D48" s="1025"/>
      <c r="E48" s="1025"/>
      <c r="F48" s="418"/>
      <c r="G48" s="418"/>
      <c r="H48" s="1044"/>
      <c r="I48" s="1044"/>
      <c r="J48" s="1044"/>
      <c r="K48" s="1044"/>
      <c r="L48" s="1045"/>
    </row>
    <row r="49" spans="1:12" s="113" customFormat="1">
      <c r="A49" s="1142"/>
      <c r="B49" s="1044"/>
      <c r="C49" s="353"/>
      <c r="D49" s="1025"/>
      <c r="E49" s="1025"/>
      <c r="F49" s="418"/>
      <c r="G49" s="418"/>
      <c r="H49" s="1044"/>
      <c r="I49" s="1044"/>
      <c r="J49" s="1044"/>
      <c r="K49" s="1044"/>
      <c r="L49" s="1045"/>
    </row>
    <row r="50" spans="1:12" s="113" customFormat="1">
      <c r="A50" s="1142"/>
      <c r="B50" s="1044"/>
      <c r="C50" s="353"/>
      <c r="D50" s="1025"/>
      <c r="E50" s="1025"/>
      <c r="F50" s="418"/>
      <c r="G50" s="418"/>
      <c r="H50" s="1044"/>
      <c r="I50" s="1044"/>
      <c r="J50" s="1044"/>
      <c r="K50" s="1044"/>
      <c r="L50" s="1045"/>
    </row>
    <row r="51" spans="1:12" s="113" customFormat="1">
      <c r="A51" s="1142"/>
      <c r="B51" s="1044"/>
      <c r="C51" s="353"/>
      <c r="D51" s="1025"/>
      <c r="E51" s="1025"/>
      <c r="F51" s="418"/>
      <c r="G51" s="418"/>
      <c r="H51" s="1044"/>
      <c r="I51" s="1044"/>
      <c r="J51" s="1044"/>
      <c r="K51" s="1044"/>
      <c r="L51" s="1045"/>
    </row>
    <row r="52" spans="1:12" s="113" customFormat="1" ht="13" thickBot="1">
      <c r="A52" s="1147"/>
      <c r="B52" s="1049"/>
      <c r="C52" s="357"/>
      <c r="D52" s="1027"/>
      <c r="E52" s="1027"/>
      <c r="F52" s="514"/>
      <c r="G52" s="514"/>
      <c r="H52" s="1049"/>
      <c r="I52" s="1049"/>
      <c r="J52" s="1049"/>
      <c r="K52" s="1049"/>
      <c r="L52" s="1050"/>
    </row>
    <row r="53" spans="1:12" ht="13.5" customHeight="1">
      <c r="A53" s="368" t="s">
        <v>1406</v>
      </c>
      <c r="B53" s="368"/>
    </row>
    <row r="54" spans="1:12">
      <c r="D54" s="515"/>
    </row>
  </sheetData>
  <sheetProtection sheet="1" objects="1" scenarios="1" formatRows="0"/>
  <customSheetViews>
    <customSheetView guid="{5FBC50CB-3E08-4B56-AFD1-12B9F91E8308}" showGridLines="0" fitToPage="1" hiddenRows="1">
      <pageSetup paperSize="9" scale="50" orientation="portrait"/>
      <headerFooter alignWithMargins="0"/>
    </customSheetView>
    <customSheetView guid="{C754446C-5585-4458-A42A-F2417FB7555A}" fitToPage="1" hiddenRows="1">
      <pageSetup paperSize="9" scale="50" orientation="portrait"/>
      <headerFooter alignWithMargins="0"/>
    </customSheetView>
    <customSheetView guid="{90CDF4A5-69E1-409D-BE6A-F24A1874C0D7}" fitToPage="1" hiddenRows="1">
      <pageSetup paperSize="9" scale="50" orientation="portrait"/>
      <headerFooter alignWithMargins="0"/>
    </customSheetView>
    <customSheetView guid="{46A1E5AE-FDE6-413A-A40F-F7880A0D792D}" showGridLines="0" fitToPage="1" hiddenRows="1">
      <pageSetup paperSize="9" scale="50" orientation="portrait"/>
      <headerFooter alignWithMargins="0"/>
    </customSheetView>
  </customSheetViews>
  <mergeCells count="68">
    <mergeCell ref="H50:L50"/>
    <mergeCell ref="H51:L51"/>
    <mergeCell ref="H52:L52"/>
    <mergeCell ref="H43:L43"/>
    <mergeCell ref="H44:L44"/>
    <mergeCell ref="H45:L45"/>
    <mergeCell ref="H46:L46"/>
    <mergeCell ref="H47:L47"/>
    <mergeCell ref="H48:L48"/>
    <mergeCell ref="H49:L49"/>
    <mergeCell ref="A48:B48"/>
    <mergeCell ref="A49:B49"/>
    <mergeCell ref="A50:B50"/>
    <mergeCell ref="A51:B51"/>
    <mergeCell ref="A52:B52"/>
    <mergeCell ref="A43:B43"/>
    <mergeCell ref="A44:B44"/>
    <mergeCell ref="A45:B45"/>
    <mergeCell ref="A46:B46"/>
    <mergeCell ref="A47:B47"/>
    <mergeCell ref="A36:L36"/>
    <mergeCell ref="A37:L37"/>
    <mergeCell ref="A38:L38"/>
    <mergeCell ref="A39:L39"/>
    <mergeCell ref="A42:B42"/>
    <mergeCell ref="H42:L42"/>
    <mergeCell ref="A21:B21"/>
    <mergeCell ref="A18:B18"/>
    <mergeCell ref="C8:D8"/>
    <mergeCell ref="A16:B16"/>
    <mergeCell ref="A19:B19"/>
    <mergeCell ref="A13:B13"/>
    <mergeCell ref="A14:B14"/>
    <mergeCell ref="A15:B15"/>
    <mergeCell ref="G29:L29"/>
    <mergeCell ref="G30:L30"/>
    <mergeCell ref="A33:L33"/>
    <mergeCell ref="A34:L34"/>
    <mergeCell ref="A35:L35"/>
    <mergeCell ref="B29:F29"/>
    <mergeCell ref="B30:F30"/>
    <mergeCell ref="A4:L4"/>
    <mergeCell ref="A5:L5"/>
    <mergeCell ref="A25:L25"/>
    <mergeCell ref="C26:L26"/>
    <mergeCell ref="C27:L27"/>
    <mergeCell ref="I8:J8"/>
    <mergeCell ref="K8:L8"/>
    <mergeCell ref="A22:B22"/>
    <mergeCell ref="A26:B26"/>
    <mergeCell ref="A27:B27"/>
    <mergeCell ref="A8:B9"/>
    <mergeCell ref="A11:B11"/>
    <mergeCell ref="A12:B12"/>
    <mergeCell ref="E8:F8"/>
    <mergeCell ref="G8:H8"/>
    <mergeCell ref="A20:B20"/>
    <mergeCell ref="D51:E51"/>
    <mergeCell ref="D52:E52"/>
    <mergeCell ref="D42:E42"/>
    <mergeCell ref="D43:E43"/>
    <mergeCell ref="D44:E44"/>
    <mergeCell ref="D45:E45"/>
    <mergeCell ref="D46:E46"/>
    <mergeCell ref="D48:E48"/>
    <mergeCell ref="D49:E49"/>
    <mergeCell ref="D47:E47"/>
    <mergeCell ref="D50:E50"/>
  </mergeCells>
  <phoneticPr fontId="6" type="noConversion"/>
  <dataValidations disablePrompts="1" count="1">
    <dataValidation type="list" allowBlank="1" showInputMessage="1" showErrorMessage="1" sqref="C43:C52">
      <formula1>QualityHML</formula1>
    </dataValidation>
  </dataValidations>
  <hyperlinks>
    <hyperlink ref="A1" location="Select_your_country" display="Select_your_country"/>
    <hyperlink ref="A5:H5" location="Indicator_6.9" display="Related SoEF definitions: Forest, Other wooded land, Forest available for wood supply, Trees outside forests, Total Primary (energy) energy supply, Renewable energy, Direct wood fibre sources, Chips and particles, Wood residues, Black liquor, Energy from "/>
    <hyperlink ref="A11:B11" location="Total__national__Primary_Energy_Supply" display="Total primary energy supply     "/>
    <hyperlink ref="A12:B12" location="Renewable_energy" display="Total renewable energy supply"/>
    <hyperlink ref="A14:B14" location="Direct_wood_fibre_sources" display="- Energy from direct wood fibre sources: "/>
    <hyperlink ref="A18:B18" location="Chips_and_particles_Wood_residues_Wood_based_fuels" display="of which solid residues (chips, particles, wood residues, bark, excluding processed wood-based fuels):   "/>
    <hyperlink ref="A19:B19" location="Energy_from_processed_wood_based_fuels" display="- Energy from processed wood-based fuels (pellets, briquettes, charcoal):"/>
    <hyperlink ref="A21:B21" location="Post_consumer_recovered_wood" display="- Energy from post-consumer recovered wood"/>
    <hyperlink ref="B17" location="Wood_residues" display="and residues of the wood"/>
  </hyperlinks>
  <pageMargins left="0.75" right="0.75" top="1" bottom="1" header="0.5" footer="0.5"/>
  <pageSetup paperSize="9" scale="50" orientation="portrait"/>
  <headerFooter alignWithMargins="0"/>
  <extLst>
    <ext xmlns:x14="http://schemas.microsoft.com/office/spreadsheetml/2009/9/main" uri="{78C0D931-6437-407d-A8EE-F0AAD7539E65}">
      <x14:conditionalFormattings>
        <x14:conditionalFormatting xmlns:xm="http://schemas.microsoft.com/office/excel/2006/main">
          <x14:cfRule type="expression" priority="1" id="{26B69FFD-E185-4832-B868-7F5B00010312}">
            <xm:f>C11&lt;&gt;'Pre-filling'!BJK63</xm:f>
            <x14:dxf>
              <font>
                <b val="0"/>
                <i/>
              </font>
            </x14:dxf>
          </x14:cfRule>
          <xm:sqref>C13:L19 C11:C12 E11:E12 G11:G12 I11:I12 K11:K12 C21:L22 D20 F20 H20 J20 L20</xm:sqref>
        </x14:conditionalFormatting>
      </x14:conditionalFormattings>
    </ex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dimension ref="A1:R100"/>
  <sheetViews>
    <sheetView showGridLines="0" workbookViewId="0"/>
  </sheetViews>
  <sheetFormatPr baseColWidth="10" defaultColWidth="8.83203125" defaultRowHeight="12" x14ac:dyDescent="0"/>
  <cols>
    <col min="1" max="1" width="21.6640625" style="270" customWidth="1"/>
    <col min="2" max="7" width="18.1640625" style="270" customWidth="1"/>
    <col min="8" max="16384" width="8.83203125" style="270"/>
  </cols>
  <sheetData>
    <row r="1" spans="1:6" ht="13.5" customHeight="1">
      <c r="A1" s="311" t="str">
        <f xml:space="preserve"> IF(ISBLANK(General!$B$13), "", General!$B$13)</f>
        <v>Select your country…</v>
      </c>
    </row>
    <row r="2" spans="1:6" ht="13.5" customHeight="1">
      <c r="A2" s="295" t="s">
        <v>114</v>
      </c>
    </row>
    <row r="3" spans="1:6" ht="13.5" customHeight="1" thickBot="1"/>
    <row r="4" spans="1:6" ht="27" customHeight="1">
      <c r="A4" s="1677" t="s">
        <v>115</v>
      </c>
      <c r="B4" s="1186"/>
      <c r="C4" s="1186"/>
      <c r="D4" s="1186"/>
      <c r="E4" s="1186"/>
      <c r="F4" s="1187"/>
    </row>
    <row r="5" spans="1:6" ht="27" customHeight="1" thickBot="1">
      <c r="A5" s="1423" t="s">
        <v>1489</v>
      </c>
      <c r="B5" s="1424"/>
      <c r="C5" s="1424"/>
      <c r="D5" s="1424"/>
      <c r="E5" s="1424"/>
      <c r="F5" s="1425"/>
    </row>
    <row r="6" spans="1:6" ht="13.5" customHeight="1"/>
    <row r="7" spans="1:6" s="113" customFormat="1" ht="13.5" customHeight="1" thickBot="1">
      <c r="A7" s="113" t="s">
        <v>1413</v>
      </c>
    </row>
    <row r="8" spans="1:6" s="113" customFormat="1" ht="27" customHeight="1">
      <c r="A8" s="1084" t="s">
        <v>1025</v>
      </c>
      <c r="B8" s="1124" t="s">
        <v>1026</v>
      </c>
      <c r="C8" s="1130" t="s">
        <v>116</v>
      </c>
      <c r="D8" s="1130"/>
      <c r="E8" s="1130" t="s">
        <v>1414</v>
      </c>
      <c r="F8" s="1131"/>
    </row>
    <row r="9" spans="1:6" s="113" customFormat="1" ht="13.5" customHeight="1" thickBot="1">
      <c r="A9" s="1085"/>
      <c r="B9" s="1047"/>
      <c r="C9" s="236" t="s">
        <v>1415</v>
      </c>
      <c r="D9" s="236" t="s">
        <v>1123</v>
      </c>
      <c r="E9" s="236" t="s">
        <v>1415</v>
      </c>
      <c r="F9" s="238" t="s">
        <v>1123</v>
      </c>
    </row>
    <row r="10" spans="1:6" s="113" customFormat="1" ht="13" hidden="1" thickBot="1">
      <c r="A10" s="261"/>
      <c r="B10" s="262"/>
      <c r="C10" s="262" t="s">
        <v>1434</v>
      </c>
      <c r="D10" s="262" t="s">
        <v>1434</v>
      </c>
      <c r="E10" s="262" t="s">
        <v>1434</v>
      </c>
      <c r="F10" s="262" t="s">
        <v>1434</v>
      </c>
    </row>
    <row r="11" spans="1:6" s="113" customFormat="1" ht="13.5" customHeight="1">
      <c r="A11" s="1678" t="s">
        <v>1031</v>
      </c>
      <c r="B11" s="115">
        <v>2015</v>
      </c>
      <c r="C11" s="186"/>
      <c r="D11" s="186"/>
      <c r="E11" s="186"/>
      <c r="F11" s="187"/>
    </row>
    <row r="12" spans="1:6" s="113" customFormat="1" ht="13.5" customHeight="1">
      <c r="A12" s="1177"/>
      <c r="B12" s="115">
        <v>2010</v>
      </c>
      <c r="C12" s="186" t="e">
        <f ca="1">'Pre-filling'!BNL64</f>
        <v>#NAME?</v>
      </c>
      <c r="D12" s="186" t="e">
        <f ca="1">'Pre-filling'!BNM64</f>
        <v>#NAME?</v>
      </c>
      <c r="E12" s="186" t="e">
        <f ca="1">'Pre-filling'!BNN64</f>
        <v>#NAME?</v>
      </c>
      <c r="F12" s="187" t="e">
        <f ca="1">'Pre-filling'!BNO64</f>
        <v>#NAME?</v>
      </c>
    </row>
    <row r="13" spans="1:6" s="113" customFormat="1" ht="13.5" customHeight="1">
      <c r="A13" s="1177"/>
      <c r="B13" s="115">
        <v>2005</v>
      </c>
      <c r="C13" s="186" t="e">
        <f ca="1">'Pre-filling'!BNL65</f>
        <v>#NAME?</v>
      </c>
      <c r="D13" s="186" t="e">
        <f ca="1">'Pre-filling'!BNM65</f>
        <v>#NAME?</v>
      </c>
      <c r="E13" s="186" t="e">
        <f ca="1">'Pre-filling'!BNN65</f>
        <v>#NAME?</v>
      </c>
      <c r="F13" s="187" t="e">
        <f ca="1">'Pre-filling'!BNO65</f>
        <v>#NAME?</v>
      </c>
    </row>
    <row r="14" spans="1:6" s="113" customFormat="1" ht="13.5" customHeight="1">
      <c r="A14" s="1177"/>
      <c r="B14" s="116">
        <v>2000</v>
      </c>
      <c r="C14" s="188" t="e">
        <f ca="1">'Pre-filling'!BNL66</f>
        <v>#NAME?</v>
      </c>
      <c r="D14" s="188" t="e">
        <f ca="1">'Pre-filling'!BNM66</f>
        <v>#NAME?</v>
      </c>
      <c r="E14" s="188" t="e">
        <f ca="1">'Pre-filling'!BNN66</f>
        <v>#NAME?</v>
      </c>
      <c r="F14" s="189" t="e">
        <f ca="1">'Pre-filling'!BNO66</f>
        <v>#NAME?</v>
      </c>
    </row>
    <row r="15" spans="1:6" s="113" customFormat="1" ht="13.5" customHeight="1" thickBot="1">
      <c r="A15" s="1181"/>
      <c r="B15" s="257">
        <v>1990</v>
      </c>
      <c r="C15" s="190" t="e">
        <f ca="1">'Pre-filling'!BNL67</f>
        <v>#NAME?</v>
      </c>
      <c r="D15" s="190" t="e">
        <f ca="1">'Pre-filling'!BNM67</f>
        <v>#NAME?</v>
      </c>
      <c r="E15" s="190" t="e">
        <f ca="1">'Pre-filling'!BNN67</f>
        <v>#NAME?</v>
      </c>
      <c r="F15" s="191" t="e">
        <f ca="1">'Pre-filling'!BNO67</f>
        <v>#NAME?</v>
      </c>
    </row>
    <row r="16" spans="1:6" ht="13.5" customHeight="1"/>
    <row r="17" spans="1:18" s="113" customFormat="1" ht="13.5" customHeight="1" thickBot="1">
      <c r="A17" s="113" t="s">
        <v>1416</v>
      </c>
    </row>
    <row r="18" spans="1:18" s="113" customFormat="1" ht="13.5" customHeight="1">
      <c r="A18" s="1239" t="s">
        <v>1025</v>
      </c>
      <c r="B18" s="1124" t="s">
        <v>1026</v>
      </c>
      <c r="C18" s="1679" t="s">
        <v>1124</v>
      </c>
      <c r="D18" s="1680"/>
      <c r="E18" s="47"/>
    </row>
    <row r="19" spans="1:18" s="163" customFormat="1" ht="51.5" customHeight="1" thickBot="1">
      <c r="A19" s="1240"/>
      <c r="B19" s="1364"/>
      <c r="C19" s="90" t="s">
        <v>116</v>
      </c>
      <c r="D19" s="91" t="s">
        <v>117</v>
      </c>
      <c r="E19" s="162"/>
    </row>
    <row r="20" spans="1:18" s="381" customFormat="1" ht="13.5" hidden="1" customHeight="1" thickBot="1">
      <c r="A20" s="587"/>
      <c r="B20" s="588"/>
      <c r="C20" s="603" t="s">
        <v>1434</v>
      </c>
      <c r="D20" s="603" t="s">
        <v>1434</v>
      </c>
      <c r="E20" s="174"/>
      <c r="F20" s="48"/>
      <c r="H20" s="522"/>
      <c r="I20" s="522"/>
      <c r="J20" s="48"/>
      <c r="K20" s="48"/>
      <c r="L20" s="48"/>
      <c r="N20" s="522"/>
      <c r="O20" s="522"/>
      <c r="P20" s="522"/>
      <c r="Q20" s="48"/>
      <c r="R20" s="48"/>
    </row>
    <row r="21" spans="1:18" s="113" customFormat="1" ht="13.5" customHeight="1">
      <c r="A21" s="1678" t="s">
        <v>1031</v>
      </c>
      <c r="B21" s="516">
        <v>2015</v>
      </c>
      <c r="C21" s="186"/>
      <c r="D21" s="187"/>
      <c r="E21" s="432"/>
    </row>
    <row r="22" spans="1:18" s="113" customFormat="1" ht="13.5" customHeight="1">
      <c r="A22" s="1177"/>
      <c r="B22" s="517">
        <v>2010</v>
      </c>
      <c r="C22" s="186"/>
      <c r="D22" s="187"/>
      <c r="E22" s="432"/>
    </row>
    <row r="23" spans="1:18" s="113" customFormat="1" ht="13.5" customHeight="1" thickBot="1">
      <c r="A23" s="1181"/>
      <c r="B23" s="518">
        <v>2005</v>
      </c>
      <c r="C23" s="203"/>
      <c r="D23" s="205"/>
      <c r="E23" s="432"/>
    </row>
    <row r="24" spans="1:18" s="113" customFormat="1" ht="13.5" customHeight="1">
      <c r="A24" s="519"/>
      <c r="B24" s="520"/>
      <c r="C24" s="520"/>
      <c r="D24" s="378"/>
      <c r="E24" s="432"/>
    </row>
    <row r="25" spans="1:18" s="381" customFormat="1" ht="13.5" customHeight="1" thickBot="1">
      <c r="A25" s="521" t="s">
        <v>118</v>
      </c>
      <c r="B25" s="521"/>
      <c r="C25" s="174"/>
      <c r="D25" s="174"/>
      <c r="E25" s="174"/>
      <c r="F25" s="48"/>
      <c r="H25" s="522"/>
      <c r="I25" s="522"/>
      <c r="J25" s="48"/>
      <c r="K25" s="48"/>
      <c r="L25" s="48"/>
      <c r="N25" s="522"/>
      <c r="O25" s="522"/>
      <c r="P25" s="522"/>
      <c r="Q25" s="48"/>
      <c r="R25" s="48"/>
    </row>
    <row r="26" spans="1:18" s="381" customFormat="1" ht="54" customHeight="1">
      <c r="A26" s="1681" t="s">
        <v>1025</v>
      </c>
      <c r="B26" s="1683" t="s">
        <v>1026</v>
      </c>
      <c r="C26" s="165" t="s">
        <v>120</v>
      </c>
      <c r="D26" s="166" t="s">
        <v>1739</v>
      </c>
      <c r="E26" s="174"/>
      <c r="F26" s="48"/>
      <c r="H26" s="522"/>
      <c r="I26" s="522"/>
      <c r="J26" s="48"/>
      <c r="K26" s="48"/>
      <c r="L26" s="48"/>
      <c r="N26" s="522"/>
      <c r="O26" s="522"/>
      <c r="P26" s="522"/>
      <c r="Q26" s="48"/>
      <c r="R26" s="48"/>
    </row>
    <row r="27" spans="1:18" s="381" customFormat="1" ht="13.5" customHeight="1" thickBot="1">
      <c r="A27" s="1682"/>
      <c r="B27" s="1684"/>
      <c r="C27" s="1667" t="s">
        <v>121</v>
      </c>
      <c r="D27" s="1668"/>
      <c r="E27" s="174"/>
      <c r="F27" s="48"/>
      <c r="H27" s="522"/>
      <c r="I27" s="522"/>
      <c r="J27" s="48"/>
      <c r="K27" s="48"/>
      <c r="L27" s="48"/>
      <c r="N27" s="522"/>
      <c r="O27" s="522"/>
      <c r="P27" s="522"/>
      <c r="Q27" s="48"/>
      <c r="R27" s="48"/>
    </row>
    <row r="28" spans="1:18" s="381" customFormat="1" ht="13.5" hidden="1" customHeight="1" thickBot="1">
      <c r="A28" s="587"/>
      <c r="B28" s="588"/>
      <c r="C28" s="603" t="s">
        <v>1434</v>
      </c>
      <c r="D28" s="603" t="s">
        <v>1434</v>
      </c>
      <c r="E28" s="174"/>
      <c r="F28" s="48"/>
      <c r="H28" s="522"/>
      <c r="I28" s="522"/>
      <c r="J28" s="48"/>
      <c r="K28" s="48"/>
      <c r="L28" s="48"/>
      <c r="N28" s="522"/>
      <c r="O28" s="522"/>
      <c r="P28" s="522"/>
      <c r="Q28" s="48"/>
      <c r="R28" s="48"/>
    </row>
    <row r="29" spans="1:18" s="381" customFormat="1" ht="27" customHeight="1" thickBot="1">
      <c r="A29" s="523" t="s">
        <v>116</v>
      </c>
      <c r="B29" s="167">
        <v>2015</v>
      </c>
      <c r="C29" s="227"/>
      <c r="D29" s="44"/>
      <c r="E29" s="174"/>
      <c r="F29" s="48"/>
      <c r="H29" s="522"/>
      <c r="I29" s="522"/>
      <c r="J29" s="48"/>
      <c r="K29" s="48"/>
      <c r="L29" s="48"/>
      <c r="N29" s="522"/>
      <c r="O29" s="522"/>
      <c r="P29" s="522"/>
      <c r="Q29" s="48"/>
      <c r="R29" s="48"/>
    </row>
    <row r="30" spans="1:18" s="381" customFormat="1" ht="13.5" customHeight="1">
      <c r="A30" s="174"/>
      <c r="B30" s="174"/>
      <c r="C30" s="174"/>
      <c r="D30" s="174"/>
      <c r="E30" s="174"/>
      <c r="F30" s="48"/>
      <c r="H30" s="522"/>
      <c r="I30" s="522"/>
      <c r="J30" s="48"/>
      <c r="K30" s="48"/>
      <c r="L30" s="48"/>
      <c r="N30" s="522"/>
      <c r="O30" s="522"/>
      <c r="P30" s="522"/>
      <c r="Q30" s="48"/>
      <c r="R30" s="48"/>
    </row>
    <row r="31" spans="1:18" s="381" customFormat="1" ht="13.5" customHeight="1" thickBot="1">
      <c r="A31" s="524" t="s">
        <v>1740</v>
      </c>
      <c r="B31" s="168"/>
      <c r="C31" s="525"/>
      <c r="D31" s="526"/>
      <c r="E31" s="527"/>
      <c r="F31" s="48"/>
      <c r="H31" s="522"/>
      <c r="I31" s="522"/>
      <c r="J31" s="48"/>
      <c r="K31" s="48"/>
      <c r="L31" s="48"/>
      <c r="N31" s="522"/>
      <c r="O31" s="522"/>
      <c r="P31" s="522"/>
      <c r="Q31" s="48"/>
      <c r="R31" s="48"/>
    </row>
    <row r="32" spans="1:18" s="381" customFormat="1" ht="27" customHeight="1" thickBot="1">
      <c r="A32" s="169" t="s">
        <v>1025</v>
      </c>
      <c r="B32" s="170" t="s">
        <v>119</v>
      </c>
      <c r="C32" s="170" t="s">
        <v>2</v>
      </c>
      <c r="D32" s="170" t="s">
        <v>3</v>
      </c>
      <c r="E32" s="97" t="s">
        <v>1738</v>
      </c>
      <c r="F32" s="48"/>
      <c r="H32" s="522"/>
      <c r="I32" s="522"/>
      <c r="J32" s="48"/>
      <c r="K32" s="48"/>
      <c r="L32" s="48"/>
      <c r="N32" s="522"/>
      <c r="O32" s="522"/>
      <c r="P32" s="522"/>
      <c r="Q32" s="48"/>
      <c r="R32" s="48"/>
    </row>
    <row r="33" spans="1:18" s="381" customFormat="1" ht="13.5" hidden="1" customHeight="1" thickBot="1">
      <c r="A33" s="169"/>
      <c r="B33" s="170" t="s">
        <v>1434</v>
      </c>
      <c r="C33" s="170" t="s">
        <v>1434</v>
      </c>
      <c r="D33" s="170" t="s">
        <v>1434</v>
      </c>
      <c r="E33" s="170" t="s">
        <v>1434</v>
      </c>
      <c r="F33" s="48"/>
      <c r="H33" s="522"/>
      <c r="I33" s="522"/>
      <c r="J33" s="48"/>
      <c r="K33" s="48"/>
      <c r="L33" s="48"/>
      <c r="N33" s="522"/>
      <c r="O33" s="522"/>
      <c r="P33" s="522"/>
      <c r="Q33" s="48"/>
      <c r="R33" s="48"/>
    </row>
    <row r="34" spans="1:18" s="381" customFormat="1">
      <c r="A34" s="1674" t="s">
        <v>116</v>
      </c>
      <c r="B34" s="221"/>
      <c r="C34" s="221"/>
      <c r="D34" s="206"/>
      <c r="E34" s="222"/>
      <c r="F34" s="48"/>
      <c r="H34" s="522"/>
      <c r="I34" s="522"/>
      <c r="J34" s="48"/>
      <c r="K34" s="48"/>
      <c r="L34" s="48"/>
      <c r="N34" s="522"/>
      <c r="O34" s="522"/>
      <c r="P34" s="522"/>
      <c r="Q34" s="48"/>
      <c r="R34" s="48"/>
    </row>
    <row r="35" spans="1:18" s="381" customFormat="1">
      <c r="A35" s="1675"/>
      <c r="B35" s="223"/>
      <c r="C35" s="223"/>
      <c r="D35" s="188"/>
      <c r="E35" s="224"/>
      <c r="F35" s="48"/>
      <c r="H35" s="522"/>
      <c r="I35" s="522"/>
      <c r="J35" s="48"/>
      <c r="K35" s="48"/>
      <c r="L35" s="48"/>
      <c r="N35" s="522"/>
      <c r="O35" s="522"/>
      <c r="P35" s="522"/>
      <c r="Q35" s="48"/>
      <c r="R35" s="48"/>
    </row>
    <row r="36" spans="1:18" s="381" customFormat="1">
      <c r="A36" s="1675"/>
      <c r="B36" s="223"/>
      <c r="C36" s="223"/>
      <c r="D36" s="188"/>
      <c r="E36" s="224"/>
      <c r="F36" s="48"/>
      <c r="H36" s="522"/>
      <c r="I36" s="522"/>
      <c r="J36" s="48"/>
      <c r="K36" s="48"/>
      <c r="L36" s="48"/>
      <c r="N36" s="522"/>
      <c r="O36" s="522"/>
      <c r="P36" s="522"/>
      <c r="Q36" s="48"/>
      <c r="R36" s="48"/>
    </row>
    <row r="37" spans="1:18" s="381" customFormat="1">
      <c r="A37" s="1675"/>
      <c r="B37" s="223"/>
      <c r="C37" s="223"/>
      <c r="D37" s="188"/>
      <c r="E37" s="224"/>
      <c r="F37" s="48"/>
      <c r="H37" s="522"/>
      <c r="I37" s="522"/>
      <c r="J37" s="48"/>
      <c r="K37" s="48"/>
      <c r="L37" s="48"/>
      <c r="N37" s="522"/>
      <c r="O37" s="522"/>
      <c r="P37" s="522"/>
      <c r="Q37" s="48"/>
      <c r="R37" s="48"/>
    </row>
    <row r="38" spans="1:18" s="381" customFormat="1">
      <c r="A38" s="1675"/>
      <c r="B38" s="223"/>
      <c r="C38" s="223"/>
      <c r="D38" s="188"/>
      <c r="E38" s="224"/>
      <c r="F38" s="48"/>
      <c r="H38" s="522"/>
      <c r="I38" s="522"/>
      <c r="J38" s="48"/>
      <c r="K38" s="48"/>
      <c r="L38" s="48"/>
      <c r="N38" s="522"/>
      <c r="O38" s="522"/>
      <c r="P38" s="522"/>
      <c r="Q38" s="48"/>
      <c r="R38" s="48"/>
    </row>
    <row r="39" spans="1:18" s="381" customFormat="1" ht="13" thickBot="1">
      <c r="A39" s="1676"/>
      <c r="B39" s="225"/>
      <c r="C39" s="225"/>
      <c r="D39" s="190"/>
      <c r="E39" s="226"/>
      <c r="F39" s="48"/>
      <c r="H39" s="522"/>
      <c r="I39" s="522"/>
      <c r="J39" s="48"/>
      <c r="K39" s="48"/>
      <c r="L39" s="48"/>
      <c r="N39" s="522"/>
      <c r="O39" s="522"/>
      <c r="P39" s="522"/>
      <c r="Q39" s="48"/>
      <c r="R39" s="48"/>
    </row>
    <row r="40" spans="1:18" s="113" customFormat="1" ht="13.5" customHeight="1">
      <c r="A40" s="432"/>
      <c r="B40" s="432"/>
      <c r="C40" s="164"/>
      <c r="D40" s="164"/>
      <c r="E40" s="164"/>
      <c r="F40" s="164"/>
    </row>
    <row r="41" spans="1:18" s="113" customFormat="1" ht="13.5" customHeight="1" thickBot="1">
      <c r="A41" s="113" t="s">
        <v>1032</v>
      </c>
      <c r="C41" s="164"/>
      <c r="D41" s="164"/>
      <c r="E41" s="164"/>
      <c r="F41" s="164"/>
    </row>
    <row r="42" spans="1:18" s="113" customFormat="1" ht="27" customHeight="1" thickBot="1">
      <c r="A42" s="1110" t="s">
        <v>707</v>
      </c>
      <c r="B42" s="1111"/>
      <c r="C42" s="1111"/>
      <c r="D42" s="1111"/>
      <c r="E42" s="1111"/>
      <c r="F42" s="1112"/>
    </row>
    <row r="43" spans="1:18" s="113" customFormat="1" ht="27" customHeight="1">
      <c r="A43" s="1565" t="s">
        <v>122</v>
      </c>
      <c r="B43" s="1669"/>
      <c r="C43" s="1566"/>
      <c r="D43" s="1671"/>
      <c r="E43" s="1672"/>
      <c r="F43" s="1673"/>
    </row>
    <row r="44" spans="1:18" s="113" customFormat="1" ht="27" customHeight="1" thickBot="1">
      <c r="A44" s="1443" t="s">
        <v>123</v>
      </c>
      <c r="B44" s="1670"/>
      <c r="C44" s="1444"/>
      <c r="D44" s="1206"/>
      <c r="E44" s="1207"/>
      <c r="F44" s="1370"/>
    </row>
    <row r="45" spans="1:18" s="113" customFormat="1" ht="13.5" customHeight="1" thickBot="1"/>
    <row r="46" spans="1:18" s="113" customFormat="1" ht="27" customHeight="1" thickBot="1">
      <c r="A46" s="1143" t="s">
        <v>1025</v>
      </c>
      <c r="B46" s="1144"/>
      <c r="C46" s="1148" t="s">
        <v>1225</v>
      </c>
      <c r="D46" s="1144"/>
      <c r="E46" s="1148" t="s">
        <v>1034</v>
      </c>
      <c r="F46" s="1150"/>
    </row>
    <row r="47" spans="1:18" s="113" customFormat="1" ht="13.5" customHeight="1">
      <c r="A47" s="1168" t="s">
        <v>124</v>
      </c>
      <c r="B47" s="1169"/>
      <c r="C47" s="1198"/>
      <c r="D47" s="1198"/>
      <c r="E47" s="1198"/>
      <c r="F47" s="1199"/>
    </row>
    <row r="48" spans="1:18" s="113" customFormat="1" ht="27" customHeight="1">
      <c r="A48" s="1138" t="s">
        <v>125</v>
      </c>
      <c r="B48" s="1139"/>
      <c r="C48" s="1063"/>
      <c r="D48" s="1063"/>
      <c r="E48" s="1063"/>
      <c r="F48" s="1197"/>
    </row>
    <row r="49" spans="1:6" s="113" customFormat="1" ht="13.5" customHeight="1">
      <c r="A49" s="1138" t="s">
        <v>1122</v>
      </c>
      <c r="B49" s="1139"/>
      <c r="C49" s="1063"/>
      <c r="D49" s="1063"/>
      <c r="E49" s="1063"/>
      <c r="F49" s="1197"/>
    </row>
    <row r="50" spans="1:6" s="113" customFormat="1" ht="13.5" customHeight="1" thickBot="1">
      <c r="A50" s="1215" t="s">
        <v>126</v>
      </c>
      <c r="B50" s="1216"/>
      <c r="C50" s="1320"/>
      <c r="D50" s="1321"/>
      <c r="E50" s="1320"/>
      <c r="F50" s="1497"/>
    </row>
    <row r="51" spans="1:6" s="113" customFormat="1" ht="13.5" customHeight="1"/>
    <row r="52" spans="1:6" s="113" customFormat="1" ht="13.5" customHeight="1" thickBot="1">
      <c r="A52" s="113" t="s">
        <v>1090</v>
      </c>
    </row>
    <row r="53" spans="1:6" s="113" customFormat="1" ht="38" customHeight="1">
      <c r="A53" s="1380" t="s">
        <v>1574</v>
      </c>
      <c r="B53" s="1327"/>
      <c r="C53" s="1327"/>
      <c r="D53" s="1327"/>
      <c r="E53" s="1327"/>
      <c r="F53" s="1328"/>
    </row>
    <row r="54" spans="1:6" s="113" customFormat="1" ht="67.5" customHeight="1">
      <c r="A54" s="1029" t="s">
        <v>2064</v>
      </c>
      <c r="B54" s="1030"/>
      <c r="C54" s="1030"/>
      <c r="D54" s="1030"/>
      <c r="E54" s="1030"/>
      <c r="F54" s="1031"/>
    </row>
    <row r="55" spans="1:6" s="113" customFormat="1" ht="27" customHeight="1">
      <c r="A55" s="1032" t="s">
        <v>70</v>
      </c>
      <c r="B55" s="1033"/>
      <c r="C55" s="1033"/>
      <c r="D55" s="1033"/>
      <c r="E55" s="1033"/>
      <c r="F55" s="1034"/>
    </row>
    <row r="56" spans="1:6" s="113" customFormat="1" ht="42" customHeight="1">
      <c r="A56" s="1623" t="s">
        <v>127</v>
      </c>
      <c r="B56" s="1624"/>
      <c r="C56" s="1624"/>
      <c r="D56" s="1624"/>
      <c r="E56" s="1624"/>
      <c r="F56" s="1625"/>
    </row>
    <row r="57" spans="1:6" s="113" customFormat="1" ht="41.25" customHeight="1">
      <c r="A57" s="1623" t="s">
        <v>128</v>
      </c>
      <c r="B57" s="1624"/>
      <c r="C57" s="1624"/>
      <c r="D57" s="1624"/>
      <c r="E57" s="1624"/>
      <c r="F57" s="1625"/>
    </row>
    <row r="58" spans="1:6" s="113" customFormat="1" ht="63.75" customHeight="1">
      <c r="A58" s="1623" t="s">
        <v>129</v>
      </c>
      <c r="B58" s="1624"/>
      <c r="C58" s="1624"/>
      <c r="D58" s="1624"/>
      <c r="E58" s="1624"/>
      <c r="F58" s="1625"/>
    </row>
    <row r="59" spans="1:6" s="113" customFormat="1" ht="27" customHeight="1">
      <c r="A59" s="1623" t="s">
        <v>130</v>
      </c>
      <c r="B59" s="1624"/>
      <c r="C59" s="1624"/>
      <c r="D59" s="1624"/>
      <c r="E59" s="1624"/>
      <c r="F59" s="1625"/>
    </row>
    <row r="60" spans="1:6" s="113" customFormat="1" ht="67.5" customHeight="1">
      <c r="A60" s="1623" t="s">
        <v>131</v>
      </c>
      <c r="B60" s="1624"/>
      <c r="C60" s="1624"/>
      <c r="D60" s="1624"/>
      <c r="E60" s="1624"/>
      <c r="F60" s="1625"/>
    </row>
    <row r="61" spans="1:6" s="113" customFormat="1" ht="13.5" customHeight="1">
      <c r="A61" s="1623" t="s">
        <v>0</v>
      </c>
      <c r="B61" s="1624"/>
      <c r="C61" s="1624"/>
      <c r="D61" s="1624"/>
      <c r="E61" s="1624"/>
      <c r="F61" s="1625"/>
    </row>
    <row r="62" spans="1:6" s="113" customFormat="1" ht="49" customHeight="1">
      <c r="A62" s="1623" t="s">
        <v>1</v>
      </c>
      <c r="B62" s="1624"/>
      <c r="C62" s="1624"/>
      <c r="D62" s="1624"/>
      <c r="E62" s="1624"/>
      <c r="F62" s="1625"/>
    </row>
    <row r="63" spans="1:6" s="113" customFormat="1" ht="13.5" customHeight="1">
      <c r="A63" s="1303" t="s">
        <v>1025</v>
      </c>
      <c r="B63" s="1033"/>
      <c r="C63" s="1033"/>
      <c r="D63" s="1033"/>
      <c r="E63" s="379" t="s">
        <v>980</v>
      </c>
      <c r="F63" s="247"/>
    </row>
    <row r="64" spans="1:6" s="113" customFormat="1" ht="13.5" customHeight="1">
      <c r="A64" s="1665" t="s">
        <v>4</v>
      </c>
      <c r="B64" s="1666"/>
      <c r="C64" s="1666"/>
      <c r="D64" s="1666"/>
      <c r="E64" s="379">
        <v>1</v>
      </c>
      <c r="F64" s="247"/>
    </row>
    <row r="65" spans="1:6" s="113" customFormat="1" ht="13.5" customHeight="1">
      <c r="A65" s="1665" t="s">
        <v>5</v>
      </c>
      <c r="B65" s="1666"/>
      <c r="C65" s="1666"/>
      <c r="D65" s="1666"/>
      <c r="E65" s="379">
        <v>2</v>
      </c>
      <c r="F65" s="247"/>
    </row>
    <row r="66" spans="1:6" s="113" customFormat="1" ht="13.5" customHeight="1">
      <c r="A66" s="1665" t="s">
        <v>6</v>
      </c>
      <c r="B66" s="1666"/>
      <c r="C66" s="1666"/>
      <c r="D66" s="1666"/>
      <c r="E66" s="379">
        <v>3</v>
      </c>
      <c r="F66" s="247"/>
    </row>
    <row r="67" spans="1:6" s="113" customFormat="1" ht="13.5" customHeight="1">
      <c r="A67" s="1665" t="s">
        <v>7</v>
      </c>
      <c r="B67" s="1666"/>
      <c r="C67" s="1666"/>
      <c r="D67" s="1666"/>
      <c r="E67" s="379">
        <v>4</v>
      </c>
      <c r="F67" s="247"/>
    </row>
    <row r="68" spans="1:6" s="113" customFormat="1" ht="13.5" customHeight="1">
      <c r="A68" s="1665" t="s">
        <v>8</v>
      </c>
      <c r="B68" s="1666"/>
      <c r="C68" s="1666"/>
      <c r="D68" s="1666"/>
      <c r="E68" s="379">
        <v>5</v>
      </c>
      <c r="F68" s="247"/>
    </row>
    <row r="69" spans="1:6" s="113" customFormat="1" ht="27" customHeight="1">
      <c r="A69" s="1665" t="s">
        <v>9</v>
      </c>
      <c r="B69" s="1666"/>
      <c r="C69" s="1666"/>
      <c r="D69" s="1666"/>
      <c r="E69" s="379">
        <v>6</v>
      </c>
      <c r="F69" s="247"/>
    </row>
    <row r="70" spans="1:6" s="113" customFormat="1" ht="13.5" customHeight="1">
      <c r="A70" s="1665" t="s">
        <v>1737</v>
      </c>
      <c r="B70" s="1666"/>
      <c r="C70" s="1666"/>
      <c r="D70" s="1666"/>
      <c r="E70" s="379">
        <v>7</v>
      </c>
      <c r="F70" s="247"/>
    </row>
    <row r="71" spans="1:6" s="113" customFormat="1" ht="13.5" customHeight="1">
      <c r="A71" s="1665" t="s">
        <v>10</v>
      </c>
      <c r="B71" s="1666"/>
      <c r="C71" s="1666"/>
      <c r="D71" s="1666"/>
      <c r="E71" s="379">
        <v>8</v>
      </c>
      <c r="F71" s="247"/>
    </row>
    <row r="72" spans="1:6" s="113" customFormat="1" ht="13.5" customHeight="1">
      <c r="A72" s="1665" t="s">
        <v>11</v>
      </c>
      <c r="B72" s="1666"/>
      <c r="C72" s="1666"/>
      <c r="D72" s="1666"/>
      <c r="E72" s="379">
        <v>9</v>
      </c>
      <c r="F72" s="247"/>
    </row>
    <row r="73" spans="1:6" s="113" customFormat="1" ht="13.5" customHeight="1">
      <c r="A73" s="1665" t="s">
        <v>12</v>
      </c>
      <c r="B73" s="1666"/>
      <c r="C73" s="1666"/>
      <c r="D73" s="1666"/>
      <c r="E73" s="379">
        <v>10</v>
      </c>
      <c r="F73" s="247"/>
    </row>
    <row r="74" spans="1:6" s="113" customFormat="1" ht="27" customHeight="1">
      <c r="A74" s="1623" t="s">
        <v>13</v>
      </c>
      <c r="B74" s="1624"/>
      <c r="C74" s="1624"/>
      <c r="D74" s="1624"/>
      <c r="E74" s="1624"/>
      <c r="F74" s="1625"/>
    </row>
    <row r="75" spans="1:6" s="113" customFormat="1" ht="27" customHeight="1" thickBot="1">
      <c r="A75" s="1620" t="s">
        <v>14</v>
      </c>
      <c r="B75" s="1621"/>
      <c r="C75" s="1621"/>
      <c r="D75" s="1621"/>
      <c r="E75" s="1621"/>
      <c r="F75" s="1622"/>
    </row>
    <row r="76" spans="1:6" s="113" customFormat="1" ht="13.5" customHeight="1"/>
    <row r="77" spans="1:6" s="113" customFormat="1" ht="13.5" customHeight="1" thickBot="1">
      <c r="A77" s="174" t="s">
        <v>1386</v>
      </c>
    </row>
    <row r="78" spans="1:6" s="113" customFormat="1" ht="27" customHeight="1" thickBot="1">
      <c r="A78" s="242" t="s">
        <v>1038</v>
      </c>
      <c r="B78" s="235" t="s">
        <v>830</v>
      </c>
      <c r="C78" s="235" t="s">
        <v>1025</v>
      </c>
      <c r="D78" s="235" t="s">
        <v>1039</v>
      </c>
      <c r="E78" s="1159" t="s">
        <v>1041</v>
      </c>
      <c r="F78" s="1160"/>
    </row>
    <row r="79" spans="1:6" s="113" customFormat="1">
      <c r="A79" s="348"/>
      <c r="B79" s="349"/>
      <c r="C79" s="350"/>
      <c r="D79" s="350"/>
      <c r="E79" s="1225"/>
      <c r="F79" s="1227"/>
    </row>
    <row r="80" spans="1:6" s="113" customFormat="1">
      <c r="A80" s="352"/>
      <c r="B80" s="353"/>
      <c r="C80" s="350"/>
      <c r="D80" s="354"/>
      <c r="E80" s="1228"/>
      <c r="F80" s="1230"/>
    </row>
    <row r="81" spans="1:6" s="113" customFormat="1">
      <c r="A81" s="352"/>
      <c r="B81" s="353"/>
      <c r="C81" s="350"/>
      <c r="D81" s="354"/>
      <c r="E81" s="1228"/>
      <c r="F81" s="1230"/>
    </row>
    <row r="82" spans="1:6" s="113" customFormat="1">
      <c r="A82" s="352"/>
      <c r="B82" s="353"/>
      <c r="C82" s="350"/>
      <c r="D82" s="354"/>
      <c r="E82" s="1228"/>
      <c r="F82" s="1230"/>
    </row>
    <row r="83" spans="1:6" s="113" customFormat="1">
      <c r="A83" s="352"/>
      <c r="B83" s="353"/>
      <c r="C83" s="350"/>
      <c r="D83" s="354"/>
      <c r="E83" s="1228"/>
      <c r="F83" s="1230"/>
    </row>
    <row r="84" spans="1:6" s="113" customFormat="1">
      <c r="A84" s="352"/>
      <c r="B84" s="353"/>
      <c r="C84" s="350"/>
      <c r="D84" s="354"/>
      <c r="E84" s="1228"/>
      <c r="F84" s="1230"/>
    </row>
    <row r="85" spans="1:6" s="113" customFormat="1">
      <c r="A85" s="352"/>
      <c r="B85" s="353"/>
      <c r="C85" s="354"/>
      <c r="D85" s="354"/>
      <c r="E85" s="1228"/>
      <c r="F85" s="1230"/>
    </row>
    <row r="86" spans="1:6" s="113" customFormat="1">
      <c r="A86" s="352"/>
      <c r="B86" s="353"/>
      <c r="C86" s="354"/>
      <c r="D86" s="354"/>
      <c r="E86" s="1228"/>
      <c r="F86" s="1230"/>
    </row>
    <row r="87" spans="1:6" s="113" customFormat="1">
      <c r="A87" s="352"/>
      <c r="B87" s="353"/>
      <c r="C87" s="354"/>
      <c r="D87" s="354"/>
      <c r="E87" s="1228"/>
      <c r="F87" s="1230"/>
    </row>
    <row r="88" spans="1:6" s="113" customFormat="1" ht="13" thickBot="1">
      <c r="A88" s="356"/>
      <c r="B88" s="357"/>
      <c r="C88" s="358"/>
      <c r="D88" s="358"/>
      <c r="E88" s="1222"/>
      <c r="F88" s="1224"/>
    </row>
    <row r="90" spans="1:6" hidden="1">
      <c r="A90" s="270" t="s">
        <v>1726</v>
      </c>
    </row>
    <row r="91" spans="1:6" hidden="1">
      <c r="A91" s="270" t="s">
        <v>1734</v>
      </c>
    </row>
    <row r="92" spans="1:6" hidden="1">
      <c r="A92" s="270" t="s">
        <v>1727</v>
      </c>
    </row>
    <row r="93" spans="1:6" hidden="1">
      <c r="A93" s="270" t="s">
        <v>1728</v>
      </c>
    </row>
    <row r="94" spans="1:6" hidden="1">
      <c r="A94" s="270" t="s">
        <v>1729</v>
      </c>
    </row>
    <row r="95" spans="1:6" hidden="1">
      <c r="A95" s="270" t="s">
        <v>1730</v>
      </c>
    </row>
    <row r="96" spans="1:6" hidden="1">
      <c r="A96" s="270" t="s">
        <v>1735</v>
      </c>
    </row>
    <row r="97" spans="1:1" hidden="1">
      <c r="A97" s="270" t="s">
        <v>1736</v>
      </c>
    </row>
    <row r="98" spans="1:1" hidden="1">
      <c r="A98" s="270" t="s">
        <v>1731</v>
      </c>
    </row>
    <row r="99" spans="1:1" hidden="1">
      <c r="A99" s="270" t="s">
        <v>1732</v>
      </c>
    </row>
    <row r="100" spans="1:1" hidden="1">
      <c r="A100" s="270" t="s">
        <v>1733</v>
      </c>
    </row>
  </sheetData>
  <sheetProtection sheet="1" objects="1" scenarios="1" formatRows="0"/>
  <customSheetViews>
    <customSheetView guid="{5FBC50CB-3E08-4B56-AFD1-12B9F91E8308}" showGridLines="0" hiddenRows="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pageSetup paperSize="9" orientation="portrait"/>
      <headerFooter alignWithMargins="0"/>
    </customSheetView>
  </customSheetViews>
  <mergeCells count="69">
    <mergeCell ref="E80:F80"/>
    <mergeCell ref="E81:F81"/>
    <mergeCell ref="E46:F46"/>
    <mergeCell ref="E49:F49"/>
    <mergeCell ref="E47:F47"/>
    <mergeCell ref="E79:F79"/>
    <mergeCell ref="A57:F57"/>
    <mergeCell ref="A59:F59"/>
    <mergeCell ref="A63:D63"/>
    <mergeCell ref="A47:B47"/>
    <mergeCell ref="E78:F78"/>
    <mergeCell ref="A61:F61"/>
    <mergeCell ref="A74:F74"/>
    <mergeCell ref="A75:F75"/>
    <mergeCell ref="A64:D64"/>
    <mergeCell ref="A50:B50"/>
    <mergeCell ref="A4:F4"/>
    <mergeCell ref="A5:F5"/>
    <mergeCell ref="D44:F44"/>
    <mergeCell ref="A46:B46"/>
    <mergeCell ref="A48:B48"/>
    <mergeCell ref="E8:F8"/>
    <mergeCell ref="A21:A23"/>
    <mergeCell ref="C18:D18"/>
    <mergeCell ref="B8:B9"/>
    <mergeCell ref="A8:A9"/>
    <mergeCell ref="C8:D8"/>
    <mergeCell ref="A11:A15"/>
    <mergeCell ref="A18:A19"/>
    <mergeCell ref="B18:B19"/>
    <mergeCell ref="A26:A27"/>
    <mergeCell ref="B26:B27"/>
    <mergeCell ref="E88:F88"/>
    <mergeCell ref="E82:F82"/>
    <mergeCell ref="E83:F83"/>
    <mergeCell ref="E84:F84"/>
    <mergeCell ref="E85:F85"/>
    <mergeCell ref="E86:F86"/>
    <mergeCell ref="E87:F87"/>
    <mergeCell ref="C27:D27"/>
    <mergeCell ref="C50:D50"/>
    <mergeCell ref="E48:F48"/>
    <mergeCell ref="A42:F42"/>
    <mergeCell ref="A43:C43"/>
    <mergeCell ref="A44:C44"/>
    <mergeCell ref="D43:F43"/>
    <mergeCell ref="A34:A39"/>
    <mergeCell ref="C46:D46"/>
    <mergeCell ref="C47:D47"/>
    <mergeCell ref="C48:D48"/>
    <mergeCell ref="C49:D49"/>
    <mergeCell ref="A49:B49"/>
    <mergeCell ref="A71:D71"/>
    <mergeCell ref="A72:D72"/>
    <mergeCell ref="A73:D73"/>
    <mergeCell ref="A65:D65"/>
    <mergeCell ref="A66:D66"/>
    <mergeCell ref="A67:D67"/>
    <mergeCell ref="A68:D68"/>
    <mergeCell ref="A69:D69"/>
    <mergeCell ref="A70:D70"/>
    <mergeCell ref="A62:F62"/>
    <mergeCell ref="E50:F50"/>
    <mergeCell ref="A53:F53"/>
    <mergeCell ref="A54:F54"/>
    <mergeCell ref="A55:F55"/>
    <mergeCell ref="A56:F56"/>
    <mergeCell ref="A60:F60"/>
    <mergeCell ref="A58:F58"/>
  </mergeCells>
  <phoneticPr fontId="6" type="noConversion"/>
  <dataValidations count="2">
    <dataValidation type="list" allowBlank="1" showInputMessage="1" showErrorMessage="1" sqref="B79:B88">
      <formula1>QualityHML</formula1>
    </dataValidation>
    <dataValidation type="list" allowBlank="1" showInputMessage="1" showErrorMessage="1" sqref="E34:E39">
      <formula1 xml:space="preserve"> RecreationFacilitiesCategories</formula1>
    </dataValidation>
  </dataValidations>
  <hyperlinks>
    <hyperlink ref="A1" location="Select_your_country" display="Select_your_country"/>
    <hyperlink ref="A5:F5" location="Indicator_6.10" display="Related SoEF definitions: Forest, Other wooded land, Access for recreation, Area primarily designated or managed for public recreation, Visit."/>
    <hyperlink ref="C8:D8" location="Area_available_for_public_recreation" display="Area available for public recreation"/>
    <hyperlink ref="E8:F8" location="Area_primarily_designated_or_managed_for_public_recreation" display="Area primarily designated or managed for public recreation"/>
    <hyperlink ref="C18" location="Visit" display="Annual number of visits (million)"/>
    <hyperlink ref="C19" location="Area_available_for_public_recreation" display="Area available for public recreation"/>
    <hyperlink ref="D19" location="Area_primarily_designated_or_managed_for_public_recreation" display="Area primarily designated and/or managed for public recreation"/>
    <hyperlink ref="A34" location="Access_for_recreation" display="Area available for public recreation"/>
    <hyperlink ref="E32" location="'6.10'!Recreation_facilities_categories" display="Facilities category"/>
    <hyperlink ref="A29" location="Area_available_for_public_recreation" display="Area available for public recreation"/>
    <hyperlink ref="A21" location="Total_forest_and_other_wooded_land" display="Total forest and other wooded land"/>
    <hyperlink ref="A11" location="Total_forest_and_other_wooded_land" display="Total forest and other wooded land"/>
    <hyperlink ref="A34:A39" location="Area_available_for_public_recreation" display="Area available for public recreation"/>
  </hyperlinks>
  <pageMargins left="0.75" right="0.75" top="1" bottom="1" header="0.5" footer="0.5"/>
  <pageSetup paperSize="9" orientation="portrait"/>
  <headerFooter alignWithMargins="0"/>
  <extLst>
    <ext xmlns:x14="http://schemas.microsoft.com/office/spreadsheetml/2009/9/main" uri="{78C0D931-6437-407d-A8EE-F0AAD7539E65}">
      <x14:conditionalFormattings>
        <x14:conditionalFormatting xmlns:xm="http://schemas.microsoft.com/office/excel/2006/main">
          <x14:cfRule type="expression" priority="1" id="{B67376D7-E746-4DC6-9A8F-685E471734E7}">
            <xm:f>C12&lt;&gt;'Pre-filling'!BNL64</xm:f>
            <x14:dxf>
              <font>
                <b val="0"/>
                <i/>
              </font>
            </x14:dxf>
          </x14:cfRule>
          <xm:sqref>C12:F15</xm:sqref>
        </x14:conditionalFormatting>
      </x14:conditionalFormattings>
    </ex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65"/>
  <sheetViews>
    <sheetView showGridLines="0" workbookViewId="0">
      <pane ySplit="4" topLeftCell="A5" activePane="bottomLeft" state="frozen"/>
      <selection activeCell="A4" sqref="A4:A9"/>
      <selection pane="bottomLeft"/>
    </sheetView>
  </sheetViews>
  <sheetFormatPr baseColWidth="10" defaultColWidth="8.83203125" defaultRowHeight="12" x14ac:dyDescent="0"/>
  <cols>
    <col min="1" max="1" width="23.6640625" style="637" customWidth="1"/>
    <col min="2" max="2" width="7.83203125" style="637" bestFit="1" customWidth="1"/>
    <col min="3" max="3" width="6.5" style="637" customWidth="1"/>
    <col min="4" max="7" width="15.5" style="637" customWidth="1"/>
    <col min="8" max="16384" width="8.83203125" style="637"/>
  </cols>
  <sheetData>
    <row r="1" spans="1:7" s="636" customFormat="1" ht="13.5" customHeight="1">
      <c r="A1" s="634" t="str">
        <f xml:space="preserve"> IF(ISBLANK(General!$B$13), "", General!$B$13)</f>
        <v>Select your country…</v>
      </c>
      <c r="B1" s="635"/>
    </row>
    <row r="2" spans="1:7" ht="13.5" customHeight="1"/>
    <row r="3" spans="1:7" ht="13.5" customHeight="1" thickBot="1">
      <c r="A3" s="638" t="s">
        <v>905</v>
      </c>
      <c r="B3" s="639"/>
      <c r="C3" s="639"/>
      <c r="D3" s="639"/>
      <c r="E3" s="639"/>
      <c r="F3" s="639"/>
      <c r="G3" s="639"/>
    </row>
    <row r="4" spans="1:7" ht="27" customHeight="1" thickBot="1">
      <c r="A4" s="640"/>
      <c r="B4" s="641" t="s">
        <v>1163</v>
      </c>
      <c r="C4" s="641" t="s">
        <v>1026</v>
      </c>
      <c r="D4" s="641" t="s">
        <v>1028</v>
      </c>
      <c r="E4" s="641" t="s">
        <v>1076</v>
      </c>
      <c r="F4" s="641" t="s">
        <v>1077</v>
      </c>
      <c r="G4" s="642" t="s">
        <v>1158</v>
      </c>
    </row>
    <row r="5" spans="1:7" ht="13.5" customHeight="1">
      <c r="A5" s="1685" t="s">
        <v>1125</v>
      </c>
      <c r="B5" s="1687" t="s">
        <v>1269</v>
      </c>
      <c r="C5" s="643">
        <v>2015</v>
      </c>
      <c r="D5" s="644" t="str">
        <f ca="1" xml:space="preserve"> IF( OR( ISNUMBER('1.1'!C11) = FALSE, ISNUMBER('1.1'!G$51) = FALSE, ISNUMBER('1.1'!G$52) = FALSE, ISNUMBER('1.1'!G$53) = FALSE ), "n/a", ABS( N('1.1'!C11) - SUM('1.1'!G$51:G$53) ) )</f>
        <v>n/a</v>
      </c>
      <c r="E5" s="645"/>
      <c r="F5" s="645"/>
      <c r="G5" s="646"/>
    </row>
    <row r="6" spans="1:7" ht="13.5" customHeight="1">
      <c r="A6" s="1685"/>
      <c r="B6" s="1687"/>
      <c r="C6" s="643">
        <v>2010</v>
      </c>
      <c r="D6" s="644" t="str">
        <f ca="1" xml:space="preserve"> IF( OR( ISNUMBER('1.1'!C12) = FALSE, ISNUMBER('1.1'!E$51) = FALSE, ISNUMBER('1.1'!E$52) = FALSE, ISNUMBER('1.1'!E$53) = FALSE ), "n/a", ABS( N('1.1'!C12) - SUM('1.1'!E$51:E$53) ) )</f>
        <v>n/a</v>
      </c>
      <c r="E6" s="645"/>
      <c r="F6" s="645"/>
      <c r="G6" s="646"/>
    </row>
    <row r="7" spans="1:7" ht="13.5" customHeight="1">
      <c r="A7" s="1686"/>
      <c r="B7" s="1688"/>
      <c r="C7" s="647">
        <v>2005</v>
      </c>
      <c r="D7" s="644" t="str">
        <f ca="1" xml:space="preserve"> IF( OR( ISNUMBER('1.1'!C13) = FALSE, ISNUMBER('1.1'!D$51) = FALSE, ISNUMBER('1.1'!D$52) = FALSE, ISNUMBER('1.1'!D$53) = FALSE ), "n/a", ABS( N('1.1'!C13) - SUM('1.1'!D$51:D$53) ) )</f>
        <v>n/a</v>
      </c>
      <c r="E7" s="648"/>
      <c r="F7" s="648"/>
      <c r="G7" s="649"/>
    </row>
    <row r="8" spans="1:7" ht="13.5" customHeight="1">
      <c r="A8" s="1686"/>
      <c r="B8" s="1688"/>
      <c r="C8" s="647">
        <v>2000</v>
      </c>
      <c r="D8" s="644" t="str">
        <f ca="1" xml:space="preserve"> IF( OR( ISNUMBER('1.1'!C14) = FALSE, ISNUMBER('1.1'!C$51) = FALSE, ISNUMBER('1.1'!C$52) = FALSE, ISNUMBER('1.1'!C$53) = FALSE ), "n/a", ABS( N('1.1'!C14) - SUM('1.1'!C$51:C$53) ) )</f>
        <v>n/a</v>
      </c>
      <c r="E8" s="648"/>
      <c r="F8" s="648"/>
      <c r="G8" s="649"/>
    </row>
    <row r="9" spans="1:7" ht="13.5" customHeight="1">
      <c r="A9" s="1686"/>
      <c r="B9" s="1688"/>
      <c r="C9" s="647">
        <v>1990</v>
      </c>
      <c r="D9" s="644" t="str">
        <f ca="1" xml:space="preserve"> IF( OR( ISNUMBER('1.1'!C15) = FALSE, ISNUMBER('1.1'!B$51) = FALSE, ISNUMBER('1.1'!B$52) = FALSE, ISNUMBER('1.1'!B$53) = FALSE ), "n/a", ABS( N('1.1'!C15) - SUM('1.1'!B$51:B$53) ) )</f>
        <v>n/a</v>
      </c>
      <c r="E9" s="648"/>
      <c r="F9" s="648"/>
      <c r="G9" s="649"/>
    </row>
    <row r="10" spans="1:7" s="636" customFormat="1" ht="13.5" customHeight="1">
      <c r="A10" s="1689" t="s">
        <v>1887</v>
      </c>
      <c r="B10" s="1693" t="s">
        <v>1133</v>
      </c>
      <c r="C10" s="650">
        <v>2020</v>
      </c>
      <c r="D10" s="644" t="str">
        <f xml:space="preserve"> IF( OR( ISNUMBER('1.2'!C12) = FALSE, ISNUMBER('1.2'!G$41) = FALSE, ISNUMBER('1.2'!G$42) = FALSE, ISNUMBER('1.2'!G$43) = FALSE ), "n/a", ABS( N('1.2'!C12) - SUM('1.2'!G$41,'1.2'!G$42,'1.2'!G$43) ) )</f>
        <v>n/a</v>
      </c>
      <c r="E10" s="651"/>
      <c r="F10" s="651"/>
      <c r="G10" s="652"/>
    </row>
    <row r="11" spans="1:7" s="636" customFormat="1" ht="13.5" customHeight="1">
      <c r="A11" s="1690"/>
      <c r="B11" s="1694"/>
      <c r="C11" s="653">
        <v>2015</v>
      </c>
      <c r="D11" s="644" t="str">
        <f ca="1" xml:space="preserve"> IF( OR( ISNUMBER('1.2'!C13) = FALSE, ISNUMBER('1.2'!F$41) = FALSE, ISNUMBER('1.2'!F$42) = FALSE, ISNUMBER('1.2'!F$43) = FALSE ), "n/a", ABS( N('1.2'!C13) - SUM('1.2'!F$41,'1.2'!F$42,'1.2'!F$43) ) )</f>
        <v>n/a</v>
      </c>
      <c r="E11" s="651"/>
      <c r="F11" s="651"/>
      <c r="G11" s="652"/>
    </row>
    <row r="12" spans="1:7" s="636" customFormat="1" ht="13.5" customHeight="1">
      <c r="A12" s="1690"/>
      <c r="B12" s="1694"/>
      <c r="C12" s="653">
        <v>2010</v>
      </c>
      <c r="D12" s="644" t="str">
        <f ca="1" xml:space="preserve"> IF( OR( ISNUMBER('1.2'!C14) = FALSE, ISNUMBER('1.2'!E$41) = FALSE, ISNUMBER('1.2'!E$42) = FALSE, ISNUMBER('1.2'!E$43) = FALSE ), "n/a", ABS( N('1.2'!C14) - SUM('1.2'!E$41,'1.2'!E$42,'1.2'!E$43) ) )</f>
        <v>n/a</v>
      </c>
      <c r="E12" s="651"/>
      <c r="F12" s="651"/>
      <c r="G12" s="652"/>
    </row>
    <row r="13" spans="1:7" s="636" customFormat="1" ht="13.5" customHeight="1">
      <c r="A13" s="1691"/>
      <c r="B13" s="1694"/>
      <c r="C13" s="650">
        <v>2005</v>
      </c>
      <c r="D13" s="644" t="str">
        <f ca="1" xml:space="preserve"> IF( OR( ISNUMBER('1.2'!C15) = FALSE, ISNUMBER('1.2'!D$41) = FALSE, ISNUMBER('1.2'!D$42) = FALSE, ISNUMBER('1.2'!D$43) = FALSE ), "n/a", ABS( N('1.2'!C15) - SUM('1.2'!D$41,'1.2'!D$42,'1.2'!D$43) ) )</f>
        <v>n/a</v>
      </c>
      <c r="E13" s="651"/>
      <c r="F13" s="651"/>
      <c r="G13" s="652"/>
    </row>
    <row r="14" spans="1:7" s="636" customFormat="1" ht="13.5" customHeight="1">
      <c r="A14" s="1691"/>
      <c r="B14" s="1694"/>
      <c r="C14" s="650">
        <v>2000</v>
      </c>
      <c r="D14" s="644" t="str">
        <f ca="1" xml:space="preserve"> IF( OR( ISNUMBER('1.2'!C16) = FALSE, ISNUMBER('1.2'!C$41) = FALSE, ISNUMBER('1.2'!C$42) = FALSE, ISNUMBER('1.2'!C$43) = FALSE ), "n/a", ABS( N('1.2'!C16) - SUM('1.2'!C$41,'1.2'!C$42,'1.2'!C$43) ) )</f>
        <v>n/a</v>
      </c>
      <c r="E14" s="651"/>
      <c r="F14" s="651"/>
      <c r="G14" s="652"/>
    </row>
    <row r="15" spans="1:7" s="636" customFormat="1" ht="13.5" customHeight="1">
      <c r="A15" s="1692"/>
      <c r="B15" s="1695"/>
      <c r="C15" s="650">
        <v>1990</v>
      </c>
      <c r="D15" s="644" t="str">
        <f ca="1" xml:space="preserve"> IF( OR( ISNUMBER('1.2'!C17) = FALSE, ISNUMBER('1.2'!B$41) = FALSE, ISNUMBER('1.2'!B$42) = FALSE, ISNUMBER('1.2'!B$43) = FALSE ), "n/a", ABS( N('1.2'!C17) - SUM('1.2'!B$41,'1.2'!B$42,'1.2'!B$43) ) )</f>
        <v>n/a</v>
      </c>
      <c r="E15" s="651"/>
      <c r="F15" s="651"/>
      <c r="G15" s="652"/>
    </row>
    <row r="16" spans="1:7" s="636" customFormat="1" ht="13.5" customHeight="1">
      <c r="A16" s="1689" t="s">
        <v>1888</v>
      </c>
      <c r="B16" s="1693" t="s">
        <v>1133</v>
      </c>
      <c r="C16" s="650">
        <v>2020</v>
      </c>
      <c r="D16" s="644" t="str">
        <f xml:space="preserve"> IF(
OR(
ISNUMBER('1.2'!C12) = FALSE,
AND( ISNUMBER('1.2'!I$49) = FALSE, ISNUMBER('1.2'!I$50) = FALSE, ISNUMBER('1.2'!I$51) = FALSE, ISNUMBER('1.2'!I$52) = FALSE, ISNUMBER('1.2'!I$53) = FALSE, ISNUMBER('1.2'!I$54) = FALSE, ISNUMBER('1.2'!I$55) = FALSE, ISNUMBER('1.2'!I$56) = FALSE, ISNUMBER('1.2'!I$57) = FALSE, ISNUMBER('1.2'!I$58) = FALSE, ISNUMBER('1.2'!I$59) = FALSE )
),
"n/a",
ABS( N('1.2'!C12) - SUM('1.2'!I$49:'1.2'!I$59) )
)</f>
        <v>n/a</v>
      </c>
      <c r="E16" s="651"/>
      <c r="F16" s="651"/>
      <c r="G16" s="652"/>
    </row>
    <row r="17" spans="1:9" s="636" customFormat="1" ht="13.5" customHeight="1">
      <c r="A17" s="1690"/>
      <c r="B17" s="1694"/>
      <c r="C17" s="653">
        <v>2015</v>
      </c>
      <c r="D17" s="644" t="str">
        <f ca="1" xml:space="preserve"> IF(
OR(
ISNUMBER('1.2'!C13) = FALSE,
AND( ISNUMBER('1.2'!H$49) = FALSE, ISNUMBER('1.2'!H$50) = FALSE, ISNUMBER('1.2'!H$51) = FALSE, ISNUMBER('1.2'!H$52) = FALSE, ISNUMBER('1.2'!H$53) = FALSE, ISNUMBER('1.2'!H$54) = FALSE, ISNUMBER('1.2'!H$55) = FALSE, ISNUMBER('1.2'!H$56) = FALSE, ISNUMBER('1.2'!H$57) = FALSE, ISNUMBER('1.2'!H$58) = FALSE, ISNUMBER('1.2'!H$59) = FALSE )
),
"n/a",
ABS( N('1.2'!C13) - SUM('1.2'!H$49:'1.2'!H$59) )
)</f>
        <v>n/a</v>
      </c>
      <c r="E17" s="651"/>
      <c r="F17" s="651"/>
      <c r="G17" s="652"/>
    </row>
    <row r="18" spans="1:9" s="636" customFormat="1" ht="13.5" customHeight="1">
      <c r="A18" s="1690"/>
      <c r="B18" s="1694"/>
      <c r="C18" s="653">
        <v>2010</v>
      </c>
      <c r="D18" s="644" t="str">
        <f ca="1" xml:space="preserve"> IF(
OR(
ISNUMBER('1.2'!C14) = FALSE,
AND( ISNUMBER('1.2'!G$49) = FALSE, ISNUMBER('1.2'!G$50) = FALSE, ISNUMBER('1.2'!G$51) = FALSE, ISNUMBER('1.2'!G$52) = FALSE, ISNUMBER('1.2'!G$53) = FALSE, ISNUMBER('1.2'!G$54) = FALSE, ISNUMBER('1.2'!G$55) = FALSE, ISNUMBER('1.2'!G$56) = FALSE, ISNUMBER('1.2'!G$57) = FALSE, ISNUMBER('1.2'!G$58) = FALSE, ISNUMBER('1.2'!G$59) = FALSE )
),
"n/a",
ABS( N('1.2'!C14) - SUM('1.2'!G$49:'1.2'!G$59) )
)</f>
        <v>n/a</v>
      </c>
      <c r="E18" s="651"/>
      <c r="F18" s="651"/>
      <c r="G18" s="652"/>
    </row>
    <row r="19" spans="1:9" s="636" customFormat="1" ht="13.5" customHeight="1">
      <c r="A19" s="1691"/>
      <c r="B19" s="1694"/>
      <c r="C19" s="650">
        <v>2005</v>
      </c>
      <c r="D19" s="644" t="str">
        <f ca="1" xml:space="preserve"> IF(
OR(
ISNUMBER('1.2'!C15) = FALSE,
AND( ISNUMBER('1.2'!F$49) = FALSE, ISNUMBER('1.2'!F$50) = FALSE, ISNUMBER('1.2'!F$51) = FALSE, ISNUMBER('1.2'!F$52) = FALSE, ISNUMBER('1.2'!F$53) = FALSE, ISNUMBER('1.2'!F$54) = FALSE, ISNUMBER('1.2'!F$55) = FALSE, ISNUMBER('1.2'!F$56) = FALSE, ISNUMBER('1.2'!F$57) = FALSE, ISNUMBER('1.2'!F$58) = FALSE, ISNUMBER('1.2'!F$59) = FALSE )
),
"n/a",
ABS( N('1.2'!C15) - SUM('1.2'!F$49:'1.2'!F$59) )
)</f>
        <v>n/a</v>
      </c>
      <c r="E19" s="651"/>
      <c r="F19" s="651"/>
      <c r="G19" s="652"/>
    </row>
    <row r="20" spans="1:9" s="636" customFormat="1" ht="13.5" customHeight="1">
      <c r="A20" s="1691"/>
      <c r="B20" s="1694"/>
      <c r="C20" s="650">
        <v>2000</v>
      </c>
      <c r="D20" s="644" t="str">
        <f ca="1" xml:space="preserve"> IF(
OR(
ISNUMBER('1.2'!C16) = FALSE,
AND( ISNUMBER('1.2'!E$49) = FALSE, ISNUMBER('1.2'!E$50) = FALSE, ISNUMBER('1.2'!E$51) = FALSE, ISNUMBER('1.2'!E$52) = FALSE, ISNUMBER('1.2'!E$53) = FALSE, ISNUMBER('1.2'!E$54) = FALSE, ISNUMBER('1.2'!E$55) = FALSE, ISNUMBER('1.2'!E$56) = FALSE, ISNUMBER('1.2'!E$57) = FALSE, ISNUMBER('1.2'!E$58) = FALSE, ISNUMBER('1.2'!E$59) = FALSE )
),
"n/a",
ABS( N('1.2'!C16) - SUM('1.2'!E$49:'1.2'!E$59) )
)</f>
        <v>n/a</v>
      </c>
      <c r="E20" s="651"/>
      <c r="F20" s="651"/>
      <c r="G20" s="652"/>
    </row>
    <row r="21" spans="1:9" s="636" customFormat="1" ht="13.5" customHeight="1">
      <c r="A21" s="1692"/>
      <c r="B21" s="1695"/>
      <c r="C21" s="650">
        <v>1990</v>
      </c>
      <c r="D21" s="644" t="str">
        <f ca="1" xml:space="preserve"> IF(
OR(
ISNUMBER('1.2'!C17) = FALSE,
AND( ISNUMBER('1.2'!D$49) = FALSE, ISNUMBER('1.2'!D$50) = FALSE, ISNUMBER('1.2'!D$51) = FALSE, ISNUMBER('1.2'!D$52) = FALSE, ISNUMBER('1.2'!D$53) = FALSE, ISNUMBER('1.2'!D$54) = FALSE, ISNUMBER('1.2'!D$55) = FALSE, ISNUMBER('1.2'!D$56) = FALSE, ISNUMBER('1.2'!D$57) = FALSE, ISNUMBER('1.2'!D$58) = FALSE, ISNUMBER('1.2'!D$59) = FALSE )
),
"n/a",
ABS( N('1.2'!C17) - SUM('1.2'!D$49:'1.2'!D$59) )
)</f>
        <v>n/a</v>
      </c>
      <c r="E21" s="651"/>
      <c r="F21" s="651"/>
      <c r="G21" s="652"/>
    </row>
    <row r="22" spans="1:9" ht="13.5" customHeight="1">
      <c r="A22" s="1686" t="s">
        <v>759</v>
      </c>
      <c r="B22" s="1688" t="s">
        <v>1269</v>
      </c>
      <c r="C22" s="647">
        <v>2015</v>
      </c>
      <c r="D22" s="654" t="str">
        <f ca="1" xml:space="preserve"> IF( OR( ISNUMBER('1.3a'!$C11) = FALSE, ISNUMBER('1.3b'!$C12) = FALSE, ISNUMBER('1.1'!$C11) = FALSE ), "n/a", ABS( N('1.3a'!$C11) + N('1.3b'!$C12) - N('1.1'!$C11) ) )</f>
        <v>n/a</v>
      </c>
      <c r="E22" s="654" t="str">
        <f ca="1" xml:space="preserve"> IF( OR( ISNUMBER('1.3a'!$C16) = FALSE, ISNUMBER('1.3b'!$C17) = FALSE, ISNUMBER('1.1'!$C17) = FALSE ), "n/a", ABS( N('1.3a'!$C16) + N('1.3b'!$C17) - N('1.1'!$C17) ) )</f>
        <v>n/a</v>
      </c>
      <c r="F22" s="648"/>
      <c r="G22" s="649"/>
      <c r="H22" s="655"/>
      <c r="I22" s="656"/>
    </row>
    <row r="23" spans="1:9" ht="13.5" customHeight="1">
      <c r="A23" s="1686"/>
      <c r="B23" s="1688"/>
      <c r="C23" s="647">
        <v>2010</v>
      </c>
      <c r="D23" s="654" t="str">
        <f ca="1" xml:space="preserve"> IF( OR( ISNUMBER('1.3a'!$C12) = FALSE, ISNUMBER('1.3b'!$C13) = FALSE, ISNUMBER('1.1'!$C12) = FALSE ), "n/a", ABS( N('1.3a'!$C12) + N('1.3b'!$C13) - N('1.1'!$C12) ) )</f>
        <v>n/a</v>
      </c>
      <c r="E23" s="654" t="str">
        <f ca="1" xml:space="preserve"> IF( OR( ISNUMBER('1.3a'!$C17) = FALSE, ISNUMBER('1.3b'!$C18) = FALSE, ISNUMBER('1.1'!$C18) = FALSE ), "n/a", ABS( N('1.3a'!$C17) + N('1.3b'!$C18) - N('1.1'!$C18) ) )</f>
        <v>n/a</v>
      </c>
      <c r="F23" s="648"/>
      <c r="G23" s="649"/>
      <c r="H23" s="655"/>
      <c r="I23" s="656"/>
    </row>
    <row r="24" spans="1:9" ht="13.5" customHeight="1">
      <c r="A24" s="1686"/>
      <c r="B24" s="1688"/>
      <c r="C24" s="647">
        <v>2005</v>
      </c>
      <c r="D24" s="654" t="str">
        <f ca="1" xml:space="preserve"> IF( OR( ISNUMBER('1.3a'!$C13) = FALSE, ISNUMBER('1.3b'!$C14) = FALSE, ISNUMBER('1.1'!$C13) = FALSE ), "n/a", ABS( N('1.3a'!$C13) + N('1.3b'!$C14) - N('1.1'!$C13) ) )</f>
        <v>n/a</v>
      </c>
      <c r="E24" s="654" t="str">
        <f ca="1" xml:space="preserve"> IF( OR( ISNUMBER('1.3a'!$C18) = FALSE, ISNUMBER('1.3b'!$C19) = FALSE, ISNUMBER('1.1'!$C19) = FALSE ), "n/a", ABS( N('1.3a'!$C18) + N('1.3b'!$C19) - N('1.1'!$C19) ) )</f>
        <v>n/a</v>
      </c>
      <c r="F24" s="648"/>
      <c r="G24" s="649"/>
      <c r="H24" s="655"/>
      <c r="I24" s="656"/>
    </row>
    <row r="25" spans="1:9" ht="13.5" customHeight="1">
      <c r="A25" s="1686"/>
      <c r="B25" s="1688"/>
      <c r="C25" s="647">
        <v>2000</v>
      </c>
      <c r="D25" s="654" t="str">
        <f ca="1" xml:space="preserve"> IF( OR( ISNUMBER('1.3a'!$C14) = FALSE, ISNUMBER('1.3b'!$C15) = FALSE, ISNUMBER('1.1'!$C14) = FALSE ), "n/a", ABS( N('1.3a'!$C14) + N('1.3b'!$C15) - N('1.1'!$C14) ) )</f>
        <v>n/a</v>
      </c>
      <c r="E25" s="654" t="str">
        <f ca="1" xml:space="preserve"> IF( OR( ISNUMBER('1.3a'!$C19) = FALSE, ISNUMBER('1.3b'!$C20) = FALSE, ISNUMBER('1.1'!$C20) = FALSE ), "n/a", ABS( N('1.3a'!$C19) + N('1.3b'!$C20) - N('1.1'!$C20) ) )</f>
        <v>n/a</v>
      </c>
      <c r="F25" s="648"/>
      <c r="G25" s="649"/>
      <c r="H25" s="655"/>
      <c r="I25" s="656"/>
    </row>
    <row r="26" spans="1:9" ht="13.5" customHeight="1">
      <c r="A26" s="1686"/>
      <c r="B26" s="1688"/>
      <c r="C26" s="647">
        <v>1990</v>
      </c>
      <c r="D26" s="654" t="str">
        <f ca="1" xml:space="preserve"> IF( OR( ISNUMBER('1.3a'!$C15) = FALSE, ISNUMBER('1.3b'!$C16) = FALSE, ISNUMBER('1.1'!$C15) = FALSE ), "n/a", ABS( N('1.3a'!$C15) + N('1.3b'!$C16) - N('1.1'!$C15) ) )</f>
        <v>n/a</v>
      </c>
      <c r="E26" s="654" t="str">
        <f ca="1" xml:space="preserve"> IF( OR( ISNUMBER('1.3a'!$C20) = FALSE, ISNUMBER('1.3b'!$C21) = FALSE, ISNUMBER('1.1'!$C21) = FALSE ), "n/a", ABS( N('1.3a'!$C20) + N('1.3b'!$C21) - N('1.1'!$C21) ) )</f>
        <v>n/a</v>
      </c>
      <c r="F26" s="648"/>
      <c r="G26" s="649"/>
      <c r="H26" s="655"/>
      <c r="I26" s="656"/>
    </row>
    <row r="27" spans="1:9" ht="13.5" customHeight="1">
      <c r="A27" s="1686" t="s">
        <v>1126</v>
      </c>
      <c r="B27" s="1688" t="s">
        <v>1269</v>
      </c>
      <c r="C27" s="647">
        <v>2015</v>
      </c>
      <c r="D27" s="654" t="str">
        <f ca="1" xml:space="preserve"> IF( OR( ISNUMBER('1.1'!$C11) = FALSE, ISNUMBER('4.1'!$C11) = FALSE, ISNUMBER('4.1'!$D11) = FALSE, ISNUMBER('4.1'!$E11) = FALSE, ISNUMBER('4.1'!$F11) = FALSE ), "n/a", ABS( N('1.1'!$C11) - SUM('4.1'!$C11:$F11) ) )</f>
        <v>n/a</v>
      </c>
      <c r="E27" s="648"/>
      <c r="F27" s="654" t="str">
        <f ca="1" xml:space="preserve"> IF( OR( ISNUMBER('1.1'!$C23) = FALSE, ISNUMBER('4.1'!$C16) = FALSE, ISNUMBER('4.1'!$D16) = FALSE, ISNUMBER('4.1'!$E16) = FALSE, ISNUMBER('4.1'!$F16) = FALSE ), "n/a", ABS( N('1.1'!$C23) - SUM('4.1'!$C16:$F16) ) )</f>
        <v>n/a</v>
      </c>
      <c r="G27" s="657" t="str">
        <f ca="1" xml:space="preserve"> IF( OR( ISNUMBER('1.1'!$C29) = FALSE, ISNUMBER('4.1'!$C21) = FALSE, ISNUMBER('4.1'!$D21) = FALSE, ISNUMBER('4.1'!$E21) = FALSE, ISNUMBER('4.1'!$F21) = FALSE ), "n/a", ABS( N('1.1'!$C29) - SUM('4.1'!$C21:$F21) ) )</f>
        <v>n/a</v>
      </c>
    </row>
    <row r="28" spans="1:9" ht="13.5" customHeight="1">
      <c r="A28" s="1686"/>
      <c r="B28" s="1688"/>
      <c r="C28" s="647">
        <v>2010</v>
      </c>
      <c r="D28" s="654" t="str">
        <f ca="1" xml:space="preserve"> IF( OR( ISNUMBER('1.1'!$C12) = FALSE, ISNUMBER('4.1'!$C12) = FALSE, ISNUMBER('4.1'!$D12) = FALSE, ISNUMBER('4.1'!$E12) = FALSE, ISNUMBER('4.1'!$F12) = FALSE ), "n/a", ABS( N('1.1'!$C12) - SUM('4.1'!$C12:$F12) ) )</f>
        <v>n/a</v>
      </c>
      <c r="E28" s="648"/>
      <c r="F28" s="654" t="str">
        <f ca="1" xml:space="preserve"> IF( OR( ISNUMBER('1.1'!$C24) = FALSE, ISNUMBER('4.1'!$C17) = FALSE, ISNUMBER('4.1'!$D17) = FALSE, ISNUMBER('4.1'!$E17) = FALSE, ISNUMBER('4.1'!$F17) = FALSE ), "n/a", ABS( N('1.1'!$C24) - SUM('4.1'!$C17:$F17) ) )</f>
        <v>n/a</v>
      </c>
      <c r="G28" s="657" t="str">
        <f ca="1" xml:space="preserve"> IF( OR( ISNUMBER('1.1'!$C30) = FALSE, ISNUMBER('4.1'!$C22) = FALSE, ISNUMBER('4.1'!$D22) = FALSE, ISNUMBER('4.1'!$E22) = FALSE, ISNUMBER('4.1'!$F22) = FALSE ), "n/a", ABS( N('1.1'!$C30) - SUM('4.1'!$C22:$F22) ) )</f>
        <v>n/a</v>
      </c>
    </row>
    <row r="29" spans="1:9" ht="13.5" customHeight="1">
      <c r="A29" s="1686"/>
      <c r="B29" s="1688"/>
      <c r="C29" s="647">
        <v>2005</v>
      </c>
      <c r="D29" s="654" t="str">
        <f ca="1" xml:space="preserve"> IF( OR( ISNUMBER('1.1'!$C13) = FALSE, ISNUMBER('4.1'!$C13) = FALSE, ISNUMBER('4.1'!$D13) = FALSE, ISNUMBER('4.1'!$E13) = FALSE, ISNUMBER('4.1'!$F13) = FALSE ), "n/a", ABS( N('1.1'!$C13) - SUM('4.1'!$C13:$F13) ) )</f>
        <v>n/a</v>
      </c>
      <c r="E29" s="648"/>
      <c r="F29" s="654" t="str">
        <f ca="1" xml:space="preserve"> IF( OR( ISNUMBER('1.1'!$C25) = FALSE, ISNUMBER('4.1'!$C18) = FALSE, ISNUMBER('4.1'!$D18) = FALSE, ISNUMBER('4.1'!$E18) = FALSE, ISNUMBER('4.1'!$F18) = FALSE ), "n/a", ABS( N('1.1'!$C25) - SUM('4.1'!$C18:$F18) ) )</f>
        <v>n/a</v>
      </c>
      <c r="G29" s="657" t="str">
        <f ca="1" xml:space="preserve"> IF( OR( ISNUMBER('1.1'!$C31) = FALSE, ISNUMBER('4.1'!$C23) = FALSE, ISNUMBER('4.1'!$D23) = FALSE, ISNUMBER('4.1'!$E23) = FALSE, ISNUMBER('4.1'!$F23) = FALSE ), "n/a", ABS( N('1.1'!$C31) - SUM('4.1'!$C23:$F23) ) )</f>
        <v>n/a</v>
      </c>
    </row>
    <row r="30" spans="1:9" ht="13.5" customHeight="1">
      <c r="A30" s="1686"/>
      <c r="B30" s="1688"/>
      <c r="C30" s="647">
        <v>2000</v>
      </c>
      <c r="D30" s="654" t="str">
        <f ca="1" xml:space="preserve"> IF( OR( ISNUMBER('1.1'!$C14) = FALSE, ISNUMBER('4.1'!$C14) = FALSE, ISNUMBER('4.1'!$D14) = FALSE, ISNUMBER('4.1'!$E14) = FALSE, ISNUMBER('4.1'!$F14) = FALSE ), "n/a", ABS( N('1.1'!$C14) - SUM('4.1'!$C14:$F14) ) )</f>
        <v>n/a</v>
      </c>
      <c r="E30" s="648"/>
      <c r="F30" s="654" t="str">
        <f ca="1" xml:space="preserve"> IF( OR( ISNUMBER('1.1'!$C26) = FALSE, ISNUMBER('4.1'!$C19) = FALSE, ISNUMBER('4.1'!$D19) = FALSE, ISNUMBER('4.1'!$E19) = FALSE, ISNUMBER('4.1'!$F19) = FALSE ), "n/a", ABS( N('1.1'!$C26) - SUM('4.1'!$C19:$F19) ) )</f>
        <v>n/a</v>
      </c>
      <c r="G30" s="657" t="str">
        <f ca="1" xml:space="preserve"> IF( OR( ISNUMBER('1.1'!$C32) = FALSE, ISNUMBER('4.1'!$C24) = FALSE, ISNUMBER('4.1'!$D24) = FALSE, ISNUMBER('4.1'!$E24) = FALSE, ISNUMBER('4.1'!$F24) = FALSE ), "n/a", ABS( N('1.1'!$C32) - SUM('4.1'!$C24:$F24) ) )</f>
        <v>n/a</v>
      </c>
    </row>
    <row r="31" spans="1:9" ht="13.5" customHeight="1">
      <c r="A31" s="1686"/>
      <c r="B31" s="1688"/>
      <c r="C31" s="647">
        <v>1990</v>
      </c>
      <c r="D31" s="654" t="str">
        <f ca="1" xml:space="preserve"> IF( OR( ISNUMBER('1.1'!$C15) = FALSE, ISNUMBER('4.1'!$C15) = FALSE, ISNUMBER('4.1'!$D15) = FALSE, ISNUMBER('4.1'!$E15) = FALSE, ISNUMBER('4.1'!$F15) = FALSE ), "n/a", ABS( N('1.1'!$C15) - SUM('4.1'!$C15:$F15) ) )</f>
        <v>n/a</v>
      </c>
      <c r="E31" s="648"/>
      <c r="F31" s="654" t="str">
        <f ca="1" xml:space="preserve"> IF( OR( ISNUMBER('1.1'!$C27) = FALSE, ISNUMBER('4.1'!$C20) = FALSE, ISNUMBER('4.1'!$D20) = FALSE, ISNUMBER('4.1'!$E20) = FALSE, ISNUMBER('4.1'!$F20) = FALSE ), "n/a", ABS( N('1.1'!$C27) - SUM('4.1'!$C20:$F20) ) )</f>
        <v>n/a</v>
      </c>
      <c r="G31" s="657" t="str">
        <f ca="1" xml:space="preserve"> IF( OR( ISNUMBER('1.1'!$C33) = FALSE, ISNUMBER('4.1'!$C25) = FALSE, ISNUMBER('4.1'!$D25) = FALSE, ISNUMBER('4.1'!$E25) = FALSE, ISNUMBER('4.1'!$F25) = FALSE ), "n/a", ABS( N('1.1'!$C33) - SUM('4.1'!$C25:$F25) ) )</f>
        <v>n/a</v>
      </c>
    </row>
    <row r="32" spans="1:9" ht="13.5" customHeight="1">
      <c r="A32" s="1686" t="s">
        <v>760</v>
      </c>
      <c r="B32" s="1688" t="s">
        <v>1269</v>
      </c>
      <c r="C32" s="647">
        <v>2015</v>
      </c>
      <c r="D32" s="654" t="str">
        <f ca="1" xml:space="preserve"> IF( OR( ISNUMBER('1.1'!C11) = FALSE, ISNUMBER('4.2'!C12) = FALSE, ISNUMBER('4.2'!D12) = FALSE, ISNUMBER('4.2'!E12) = FALSE ), "n/a", ABS( N('1.1'!C11) - SUM('4.2'!C12:E12) ) )</f>
        <v>n/a</v>
      </c>
      <c r="E32" s="648"/>
      <c r="F32" s="648"/>
      <c r="G32" s="649"/>
    </row>
    <row r="33" spans="1:7" ht="13.5" customHeight="1">
      <c r="A33" s="1686"/>
      <c r="B33" s="1688"/>
      <c r="C33" s="647">
        <v>2010</v>
      </c>
      <c r="D33" s="654" t="str">
        <f ca="1" xml:space="preserve"> IF( OR( ISNUMBER('1.1'!C12) = FALSE, ISNUMBER('4.2'!C13) = FALSE, ISNUMBER('4.2'!D13) = FALSE, ISNUMBER('4.2'!E13) = FALSE ), "n/a", ABS( N('1.1'!C12) - SUM('4.2'!C13:E13) ) )</f>
        <v>n/a</v>
      </c>
      <c r="E33" s="648"/>
      <c r="F33" s="648"/>
      <c r="G33" s="649"/>
    </row>
    <row r="34" spans="1:7" ht="13.5" customHeight="1">
      <c r="A34" s="1686"/>
      <c r="B34" s="1688"/>
      <c r="C34" s="647">
        <v>2005</v>
      </c>
      <c r="D34" s="654" t="str">
        <f ca="1" xml:space="preserve"> IF( OR( ISNUMBER('1.1'!C13) = FALSE, ISNUMBER('4.2'!C14) = FALSE, ISNUMBER('4.2'!D14) = FALSE, ISNUMBER('4.2'!E14) = FALSE ), "n/a", ABS( N('1.1'!C13) - SUM('4.2'!C14:E14) ) )</f>
        <v>n/a</v>
      </c>
      <c r="E34" s="648"/>
      <c r="F34" s="648"/>
      <c r="G34" s="649"/>
    </row>
    <row r="35" spans="1:7" ht="13.5" customHeight="1">
      <c r="A35" s="1686"/>
      <c r="B35" s="1688"/>
      <c r="C35" s="647">
        <v>2000</v>
      </c>
      <c r="D35" s="654" t="str">
        <f ca="1" xml:space="preserve"> IF( OR( ISNUMBER('1.1'!C14) = FALSE, ISNUMBER('4.2'!C15) = FALSE, ISNUMBER('4.2'!D15) = FALSE, ISNUMBER('4.2'!E15) = FALSE ), "n/a", ABS( N('1.1'!C14) - SUM('4.2'!C15:E15) ) )</f>
        <v>n/a</v>
      </c>
      <c r="E35" s="648"/>
      <c r="F35" s="648"/>
      <c r="G35" s="649"/>
    </row>
    <row r="36" spans="1:7" ht="13.5" customHeight="1">
      <c r="A36" s="1686"/>
      <c r="B36" s="1688"/>
      <c r="C36" s="647">
        <v>1990</v>
      </c>
      <c r="D36" s="654" t="str">
        <f ca="1" xml:space="preserve"> IF( OR( ISNUMBER('1.1'!C15) = FALSE, ISNUMBER('4.2'!C16) = FALSE, ISNUMBER('4.2'!D16) = FALSE, ISNUMBER('4.2'!E16) = FALSE ), "n/a", ABS( N('1.1'!C15) - SUM('4.2'!C16:E16) ) )</f>
        <v>n/a</v>
      </c>
      <c r="E36" s="648"/>
      <c r="F36" s="648"/>
      <c r="G36" s="649"/>
    </row>
    <row r="37" spans="1:7" ht="13.5" customHeight="1">
      <c r="A37" s="1686" t="s">
        <v>1870</v>
      </c>
      <c r="B37" s="1688" t="s">
        <v>1269</v>
      </c>
      <c r="C37" s="647">
        <v>2020</v>
      </c>
      <c r="D37" s="654" t="str">
        <f xml:space="preserve"> IF( OR( ISNUMBER('1.1'!$C10) = FALSE, ISNUMBER('4.3'!$C11) = FALSE, ISNUMBER('4.3'!$D11) = FALSE, ISNUMBER('4.3'!$E11) = FALSE ), "n/a", ABS( N('1.1'!$C10) - SUM('4.3'!$C11:E11) ) )</f>
        <v>n/a</v>
      </c>
      <c r="E37" s="648"/>
      <c r="F37" s="654" t="str">
        <f xml:space="preserve"> IF( OR( ISNUMBER('1.1'!$C22) = FALSE, ISNUMBER('4.3'!$C17) = FALSE, ISNUMBER('4.3'!$D17) = FALSE, ISNUMBER('4.3'!$E17) = FALSE ), "n/a", ABS( N('1.1'!$C22) - SUM('4.3'!$C17:$E17) ) )</f>
        <v>n/a</v>
      </c>
      <c r="G37" s="657" t="str">
        <f xml:space="preserve"> IF( OR( ISNUMBER('1.1'!$C28) = FALSE, ISNUMBER('4.3'!$C23) = FALSE, ISNUMBER('4.3'!$D23) = FALSE, ISNUMBER('4.3'!$E23) = FALSE ), "n/a", ABS( N('1.1'!$C28) - SUM('4.3'!$C23:$E23) ) )</f>
        <v>n/a</v>
      </c>
    </row>
    <row r="38" spans="1:7" ht="13.5" customHeight="1">
      <c r="A38" s="1686"/>
      <c r="B38" s="1688"/>
      <c r="C38" s="647">
        <v>2015</v>
      </c>
      <c r="D38" s="654" t="str">
        <f ca="1" xml:space="preserve"> IF( OR( ISNUMBER('1.1'!$C11) = FALSE, ISNUMBER('4.3'!$C12) = FALSE, ISNUMBER('4.3'!$D12) = FALSE, ISNUMBER('4.3'!$E12) = FALSE ), "n/a", ABS( N('1.1'!$C11) - SUM('4.3'!$C12:E12) ) )</f>
        <v>n/a</v>
      </c>
      <c r="E38" s="648"/>
      <c r="F38" s="654" t="str">
        <f ca="1" xml:space="preserve"> IF( OR( ISNUMBER('1.1'!$C23) = FALSE, ISNUMBER('4.3'!$C18) = FALSE, ISNUMBER('4.3'!$D18) = FALSE, ISNUMBER('4.3'!$E18) = FALSE ), "n/a", ABS( N('1.1'!$C23) - SUM('4.3'!$C18:$E18) ) )</f>
        <v>n/a</v>
      </c>
      <c r="G38" s="657" t="str">
        <f ca="1" xml:space="preserve"> IF( OR( ISNUMBER('1.1'!$C29) = FALSE, ISNUMBER('4.3'!$C24) = FALSE, ISNUMBER('4.3'!$D24) = FALSE, ISNUMBER('4.3'!$E24) = FALSE ), "n/a", ABS( N('1.1'!$C29) - SUM('4.3'!$C24:$E24) ) )</f>
        <v>n/a</v>
      </c>
    </row>
    <row r="39" spans="1:7" ht="13.5" customHeight="1">
      <c r="A39" s="1686"/>
      <c r="B39" s="1688"/>
      <c r="C39" s="647">
        <v>2010</v>
      </c>
      <c r="D39" s="654" t="str">
        <f ca="1" xml:space="preserve"> IF( OR( ISNUMBER('1.1'!$C12) = FALSE, ISNUMBER('4.3'!$C13) = FALSE, ISNUMBER('4.3'!$D13) = FALSE, ISNUMBER('4.3'!$E13) = FALSE ), "n/a", ABS( N('1.1'!$C12) - SUM('4.3'!$C13:E13) ) )</f>
        <v>n/a</v>
      </c>
      <c r="E39" s="648"/>
      <c r="F39" s="654" t="str">
        <f ca="1" xml:space="preserve"> IF( OR( ISNUMBER('1.1'!$C24) = FALSE, ISNUMBER('4.3'!$C19) = FALSE, ISNUMBER('4.3'!$D19) = FALSE, ISNUMBER('4.3'!$E19) = FALSE ), "n/a", ABS( N('1.1'!$C24) - SUM('4.3'!$C19:$E19) ) )</f>
        <v>n/a</v>
      </c>
      <c r="G39" s="657" t="str">
        <f ca="1" xml:space="preserve"> IF( OR( ISNUMBER('1.1'!$C30) = FALSE, ISNUMBER('4.3'!$C25) = FALSE, ISNUMBER('4.3'!$D25) = FALSE, ISNUMBER('4.3'!$E25) = FALSE ), "n/a", ABS( N('1.1'!$C30) - SUM('4.3'!$C25:$E25) ) )</f>
        <v>n/a</v>
      </c>
    </row>
    <row r="40" spans="1:7" ht="13.5" customHeight="1">
      <c r="A40" s="1686"/>
      <c r="B40" s="1688"/>
      <c r="C40" s="647">
        <v>2005</v>
      </c>
      <c r="D40" s="654" t="str">
        <f ca="1" xml:space="preserve"> IF( OR( ISNUMBER('1.1'!$C13) = FALSE, ISNUMBER('4.3'!$C14) = FALSE, ISNUMBER('4.3'!$D14) = FALSE, ISNUMBER('4.3'!$E14) = FALSE ), "n/a", ABS( N('1.1'!$C13) - SUM('4.3'!$C14:E14) ) )</f>
        <v>n/a</v>
      </c>
      <c r="E40" s="648"/>
      <c r="F40" s="654" t="str">
        <f ca="1" xml:space="preserve"> IF( OR( ISNUMBER('1.1'!$C25) = FALSE, ISNUMBER('4.3'!$C20) = FALSE, ISNUMBER('4.3'!$D20) = FALSE, ISNUMBER('4.3'!$E20) = FALSE ), "n/a", ABS( N('1.1'!$C25) - SUM('4.3'!$C20:$E20) ) )</f>
        <v>n/a</v>
      </c>
      <c r="G40" s="657" t="str">
        <f ca="1" xml:space="preserve"> IF( OR( ISNUMBER('1.1'!$C31) = FALSE, ISNUMBER('4.3'!$C26) = FALSE, ISNUMBER('4.3'!$D26) = FALSE, ISNUMBER('4.3'!$E26) = FALSE ), "n/a", ABS( N('1.1'!$C31) - SUM('4.3'!$C26:$E26) ) )</f>
        <v>n/a</v>
      </c>
    </row>
    <row r="41" spans="1:7" ht="13.5" customHeight="1">
      <c r="A41" s="1686"/>
      <c r="B41" s="1688"/>
      <c r="C41" s="647">
        <v>2000</v>
      </c>
      <c r="D41" s="654" t="str">
        <f ca="1" xml:space="preserve"> IF( OR( ISNUMBER('1.1'!$C14) = FALSE, ISNUMBER('4.3'!$C15) = FALSE, ISNUMBER('4.3'!$D15) = FALSE, ISNUMBER('4.3'!$E15) = FALSE ), "n/a", ABS( N('1.1'!$C14) - SUM('4.3'!$C15:E15) ) )</f>
        <v>n/a</v>
      </c>
      <c r="E41" s="648"/>
      <c r="F41" s="654" t="str">
        <f ca="1" xml:space="preserve"> IF( OR( ISNUMBER('1.1'!$C26) = FALSE, ISNUMBER('4.3'!$C21) = FALSE, ISNUMBER('4.3'!$D21) = FALSE, ISNUMBER('4.3'!$E21) = FALSE ), "n/a", ABS( N('1.1'!$C26) - SUM('4.3'!$C21:$E21) ) )</f>
        <v>n/a</v>
      </c>
      <c r="G41" s="657" t="str">
        <f ca="1" xml:space="preserve"> IF( OR( ISNUMBER('1.1'!$C32) = FALSE, ISNUMBER('4.3'!$C27) = FALSE, ISNUMBER('4.3'!$D27) = FALSE, ISNUMBER('4.3'!$E27) = FALSE ), "n/a", ABS( N('1.1'!$C32) - SUM('4.3'!$C27:$E27) ) )</f>
        <v>n/a</v>
      </c>
    </row>
    <row r="42" spans="1:7" ht="13.5" customHeight="1">
      <c r="A42" s="1686"/>
      <c r="B42" s="1688"/>
      <c r="C42" s="647">
        <v>1990</v>
      </c>
      <c r="D42" s="654" t="str">
        <f ca="1" xml:space="preserve"> IF( OR( ISNUMBER('1.1'!$C15) = FALSE, ISNUMBER('4.3'!$C16) = FALSE, ISNUMBER('4.3'!$D16) = FALSE, ISNUMBER('4.3'!$E16) = FALSE ), "n/a", ABS( N('1.1'!$C15) - SUM('4.3'!$C16:E16) ) )</f>
        <v>n/a</v>
      </c>
      <c r="E42" s="648"/>
      <c r="F42" s="654" t="str">
        <f ca="1" xml:space="preserve"> IF( OR( ISNUMBER('1.1'!$C27) = FALSE, ISNUMBER('4.3'!$C22) = FALSE, ISNUMBER('4.3'!$D22) = FALSE, ISNUMBER('4.3'!$E22) = FALSE ), "n/a", ABS( N('1.1'!$C27) - SUM('4.3'!$C22:$E22) ) )</f>
        <v>n/a</v>
      </c>
      <c r="G42" s="657" t="str">
        <f ca="1" xml:space="preserve"> IF( OR( ISNUMBER('1.1'!$C33) = FALSE, ISNUMBER('4.3'!$C28) = FALSE, ISNUMBER('4.3'!$D28) = FALSE, ISNUMBER('4.3'!$E28) = FALSE ), "n/a", ABS( N('1.1'!$C33) - SUM('4.3'!$C28:$E28) ) )</f>
        <v>n/a</v>
      </c>
    </row>
    <row r="43" spans="1:7" ht="13.5" customHeight="1">
      <c r="A43" s="1686" t="s">
        <v>1932</v>
      </c>
      <c r="B43" s="1688" t="s">
        <v>1269</v>
      </c>
      <c r="C43" s="647">
        <v>2020</v>
      </c>
      <c r="D43" s="654" t="str">
        <f xml:space="preserve"> IF( OR( ISNUMBER('4.3'!D11) = FALSE, ISNUMBER('4.3'!C36) = FALSE, ISNUMBER('4.3'!D36) = FALSE, ISNUMBER('4.3'!E36) = FALSE, ISNUMBER('4.3'!F36) = FALSE, ISNUMBER('4.3'!G36) = FALSE ), "n/a", ABS( N('4.3'!D11) - SUM('4.3'!C36:G36) ) )</f>
        <v>n/a</v>
      </c>
      <c r="E43" s="648"/>
      <c r="F43" s="648"/>
      <c r="G43" s="649"/>
    </row>
    <row r="44" spans="1:7" ht="13.5" customHeight="1">
      <c r="A44" s="1686"/>
      <c r="B44" s="1688"/>
      <c r="C44" s="647">
        <v>2015</v>
      </c>
      <c r="D44" s="654" t="str">
        <f ca="1" xml:space="preserve"> IF( OR( ISNUMBER('4.3'!D12) = FALSE, ISNUMBER('4.3'!C37) = FALSE, ISNUMBER('4.3'!D37) = FALSE, ISNUMBER('4.3'!E37) = FALSE, ISNUMBER('4.3'!F37) = FALSE, ISNUMBER('4.3'!G37) = FALSE ), "n/a", ABS( N('4.3'!D12) - SUM('4.3'!C37:G37) ) )</f>
        <v>n/a</v>
      </c>
      <c r="E44" s="648"/>
      <c r="F44" s="648"/>
      <c r="G44" s="649"/>
    </row>
    <row r="45" spans="1:7" ht="13.5" customHeight="1">
      <c r="A45" s="1686"/>
      <c r="B45" s="1688"/>
      <c r="C45" s="647">
        <v>2010</v>
      </c>
      <c r="D45" s="654" t="str">
        <f ca="1" xml:space="preserve"> IF( OR( ISNUMBER('4.3'!D13) = FALSE, ISNUMBER('4.3'!C38) = FALSE, ISNUMBER('4.3'!D38) = FALSE, ISNUMBER('4.3'!E38) = FALSE, ISNUMBER('4.3'!F38) = FALSE, ISNUMBER('4.3'!G38) = FALSE ), "n/a", ABS( N('4.3'!D13) - SUM('4.3'!C38:G38) ) )</f>
        <v>n/a</v>
      </c>
      <c r="E45" s="648"/>
      <c r="F45" s="648"/>
      <c r="G45" s="649"/>
    </row>
    <row r="46" spans="1:7" ht="13.5" customHeight="1">
      <c r="A46" s="1686"/>
      <c r="B46" s="1688"/>
      <c r="C46" s="647">
        <v>2005</v>
      </c>
      <c r="D46" s="654" t="str">
        <f ca="1" xml:space="preserve"> IF( OR( ISNUMBER('4.3'!D14) = FALSE, ISNUMBER('4.3'!C39) = FALSE, ISNUMBER('4.3'!D39) = FALSE, ISNUMBER('4.3'!E39) = FALSE, ISNUMBER('4.3'!F39) = FALSE, ISNUMBER('4.3'!G39) = FALSE ), "n/a", ABS( N('4.3'!D14) - SUM('4.3'!C39:G39) ) )</f>
        <v>n/a</v>
      </c>
      <c r="E46" s="648"/>
      <c r="F46" s="648"/>
      <c r="G46" s="649"/>
    </row>
    <row r="47" spans="1:7" ht="13.5" customHeight="1">
      <c r="A47" s="1686"/>
      <c r="B47" s="1688"/>
      <c r="C47" s="647">
        <v>2000</v>
      </c>
      <c r="D47" s="654" t="str">
        <f ca="1" xml:space="preserve"> IF( OR( ISNUMBER('4.3'!D15) = FALSE, ISNUMBER('4.3'!C40) = FALSE, ISNUMBER('4.3'!D40) = FALSE, ISNUMBER('4.3'!E40) = FALSE, ISNUMBER('4.3'!F40) = FALSE, ISNUMBER('4.3'!G40) = FALSE ), "n/a", ABS( N('4.3'!D15) - SUM('4.3'!C40:G40) ) )</f>
        <v>n/a</v>
      </c>
      <c r="E47" s="648"/>
      <c r="F47" s="648"/>
      <c r="G47" s="649"/>
    </row>
    <row r="48" spans="1:7" ht="13.5" customHeight="1">
      <c r="A48" s="1686"/>
      <c r="B48" s="1688"/>
      <c r="C48" s="647">
        <v>1990</v>
      </c>
      <c r="D48" s="654" t="str">
        <f ca="1" xml:space="preserve"> IF( OR( ISNUMBER('4.3'!D16) = FALSE, ISNUMBER('4.3'!C41) = FALSE, ISNUMBER('4.3'!D41) = FALSE, ISNUMBER('4.3'!E41) = FALSE, ISNUMBER('4.3'!F41) = FALSE, ISNUMBER('4.3'!G41) = FALSE ), "n/a", ABS( N('4.3'!D16) - SUM('4.3'!C41:G41) ) )</f>
        <v>n/a</v>
      </c>
      <c r="E48" s="648"/>
      <c r="F48" s="648"/>
      <c r="G48" s="649"/>
    </row>
    <row r="49" spans="1:7" ht="13.5" customHeight="1">
      <c r="A49" s="1686" t="s">
        <v>1933</v>
      </c>
      <c r="B49" s="1688" t="s">
        <v>1269</v>
      </c>
      <c r="C49" s="647">
        <v>2020</v>
      </c>
      <c r="D49" s="654" t="str">
        <f xml:space="preserve"> IF( OR( ISNUMBER('4.3'!E11) = FALSE, ISNUMBER('4.3'!H36) = FALSE, ISNUMBER('4.3'!I36) = FALSE ), "n/a", ABS( N('4.3'!E11) - SUM('4.3'!H36:I36) ) )</f>
        <v>n/a</v>
      </c>
      <c r="E49" s="648"/>
      <c r="F49" s="648"/>
      <c r="G49" s="649"/>
    </row>
    <row r="50" spans="1:7" ht="13.5" customHeight="1">
      <c r="A50" s="1686"/>
      <c r="B50" s="1688"/>
      <c r="C50" s="647">
        <v>2015</v>
      </c>
      <c r="D50" s="654" t="str">
        <f ca="1" xml:space="preserve"> IF( OR( ISNUMBER('4.3'!E12) = FALSE, ISNUMBER('4.3'!H37) = FALSE, ISNUMBER('4.3'!I37) = FALSE ), "n/a", ABS( N('4.3'!E12) - SUM('4.3'!H37:I37) ) )</f>
        <v>n/a</v>
      </c>
      <c r="E50" s="648"/>
      <c r="F50" s="648"/>
      <c r="G50" s="649"/>
    </row>
    <row r="51" spans="1:7" ht="13.5" customHeight="1">
      <c r="A51" s="1686"/>
      <c r="B51" s="1688"/>
      <c r="C51" s="647">
        <v>2010</v>
      </c>
      <c r="D51" s="654" t="str">
        <f ca="1" xml:space="preserve"> IF( OR( ISNUMBER('4.3'!E13) = FALSE, ISNUMBER('4.3'!H38) = FALSE, ISNUMBER('4.3'!I38) = FALSE ), "n/a", ABS( N('4.3'!E13) - SUM('4.3'!H38:I38) ) )</f>
        <v>n/a</v>
      </c>
      <c r="E51" s="648"/>
      <c r="F51" s="648"/>
      <c r="G51" s="649"/>
    </row>
    <row r="52" spans="1:7" ht="13.5" customHeight="1">
      <c r="A52" s="1686"/>
      <c r="B52" s="1688"/>
      <c r="C52" s="647">
        <v>2005</v>
      </c>
      <c r="D52" s="654" t="str">
        <f ca="1" xml:space="preserve"> IF( OR( ISNUMBER('4.3'!E14) = FALSE, ISNUMBER('4.3'!H39) = FALSE, ISNUMBER('4.3'!I39) = FALSE ), "n/a", ABS( N('4.3'!E14) - SUM('4.3'!H39:I39) ) )</f>
        <v>n/a</v>
      </c>
      <c r="E52" s="648"/>
      <c r="F52" s="648"/>
      <c r="G52" s="649"/>
    </row>
    <row r="53" spans="1:7" ht="13.5" customHeight="1">
      <c r="A53" s="1686"/>
      <c r="B53" s="1688"/>
      <c r="C53" s="647">
        <v>2000</v>
      </c>
      <c r="D53" s="654" t="str">
        <f ca="1" xml:space="preserve"> IF( OR( ISNUMBER('4.3'!E15) = FALSE, ISNUMBER('4.3'!H40) = FALSE, ISNUMBER('4.3'!I40) = FALSE ), "n/a", ABS( N('4.3'!E15) - SUM('4.3'!H40:I40) ) )</f>
        <v>n/a</v>
      </c>
      <c r="E53" s="648"/>
      <c r="F53" s="648"/>
      <c r="G53" s="649"/>
    </row>
    <row r="54" spans="1:7" ht="13.5" customHeight="1">
      <c r="A54" s="1686"/>
      <c r="B54" s="1688"/>
      <c r="C54" s="647">
        <v>1990</v>
      </c>
      <c r="D54" s="654" t="str">
        <f ca="1" xml:space="preserve"> IF( OR( ISNUMBER('4.3'!E16) = FALSE, ISNUMBER('4.3'!H41) = FALSE, ISNUMBER('4.3'!I41) = FALSE ), "n/a", ABS( N('4.3'!E16) - SUM('4.3'!H41:I41) ) )</f>
        <v>n/a</v>
      </c>
      <c r="E54" s="648"/>
      <c r="F54" s="648"/>
      <c r="G54" s="649"/>
    </row>
    <row r="55" spans="1:7" ht="17.25" customHeight="1">
      <c r="A55" s="1700" t="s">
        <v>2095</v>
      </c>
      <c r="B55" s="1698" t="s">
        <v>1269</v>
      </c>
      <c r="C55" s="115">
        <v>2015</v>
      </c>
      <c r="D55" s="654" t="str">
        <f ca="1" xml:space="preserve"> IF(
OR(
ISNUMBER('4.4'!C12) = FALSE,
AND( ISNUMBER('4.4'!D32) = FALSE, ISNUMBER('4.4'!D33) = FALSE, ISNUMBER('4.4'!D34) = FALSE, ISNUMBER('4.4'!D35) = FALSE, ISNUMBER('4.4'!D36) = FALSE, ISNUMBER('4.4'!D37) = FALSE, ISNUMBER('4.4'!D38) = FALSE )
),
"n/a",
ABS( N('4.4'!C12) - SUM('4.4'!D32:D38) )
)</f>
        <v>n/a</v>
      </c>
      <c r="E55" s="648"/>
      <c r="F55" s="648"/>
      <c r="G55" s="649"/>
    </row>
    <row r="56" spans="1:7" ht="17.25" customHeight="1">
      <c r="A56" s="1701"/>
      <c r="B56" s="1699"/>
      <c r="C56" s="115">
        <v>2010</v>
      </c>
      <c r="D56" s="654" t="str">
        <f ca="1" xml:space="preserve"> IF(
OR(
ISNUMBER('4.4'!C13) = FALSE,
AND( ISNUMBER('4.4'!C32) = FALSE, ISNUMBER('4.4'!C33) = FALSE, ISNUMBER('4.4'!C34) = FALSE, ISNUMBER('4.4'!C35) = FALSE, ISNUMBER('4.4'!C36) = FALSE, ISNUMBER('4.4'!C37) = FALSE, ISNUMBER('4.4'!C38) = FALSE )
),
"n/a",
ABS( N('4.4'!C13) - SUM('4.4'!C32:C38) )
)</f>
        <v>n/a</v>
      </c>
      <c r="E56" s="648"/>
      <c r="F56" s="648"/>
      <c r="G56" s="649"/>
    </row>
    <row r="57" spans="1:7" ht="17.25" customHeight="1">
      <c r="A57" s="1685"/>
      <c r="B57" s="1687"/>
      <c r="C57" s="116">
        <v>2005</v>
      </c>
      <c r="D57" s="654" t="str">
        <f ca="1" xml:space="preserve"> IF(
OR(
ISNUMBER('4.4'!C14) = FALSE,
AND( ISNUMBER('4.4'!B32) = FALSE, ISNUMBER('4.4'!B33) = FALSE, ISNUMBER('4.4'!B34) = FALSE, ISNUMBER('4.4'!B35) = FALSE, ISNUMBER('4.4'!B36) = FALSE, ISNUMBER('4.4'!B37) = FALSE, ISNUMBER('4.4'!B38) = FALSE )
),
"n/a",
ABS( N('4.4'!C14) - SUM('4.4'!B32:B38) )
)</f>
        <v>n/a</v>
      </c>
      <c r="E57" s="648"/>
      <c r="F57" s="648"/>
      <c r="G57" s="649"/>
    </row>
    <row r="58" spans="1:7" ht="17.25" customHeight="1">
      <c r="A58" s="1700" t="s">
        <v>2096</v>
      </c>
      <c r="B58" s="1698" t="s">
        <v>1269</v>
      </c>
      <c r="C58" s="115">
        <v>2015</v>
      </c>
      <c r="D58" s="654" t="str">
        <f ca="1" xml:space="preserve"> IF(
OR(
ISNUMBER('4.4'!D12) = FALSE,
AND( ISNUMBER('4.4'!D44) = FALSE, ISNUMBER('4.4'!D45) = FALSE, ISNUMBER('4.4'!D46) = FALSE, ISNUMBER('4.4'!D47) = FALSE, ISNUMBER('4.4'!D48) = FALSE, ISNUMBER('4.4'!D49) = FALSE, ISNUMBER('4.4'!D50) = FALSE )
),
"n/a",
ABS( N('4.4'!D12) - SUM('4.4'!D44:D50) )
)</f>
        <v>n/a</v>
      </c>
      <c r="E58" s="648"/>
      <c r="F58" s="648"/>
      <c r="G58" s="649"/>
    </row>
    <row r="59" spans="1:7" ht="17.25" customHeight="1">
      <c r="A59" s="1701"/>
      <c r="B59" s="1699"/>
      <c r="C59" s="115">
        <v>2010</v>
      </c>
      <c r="D59" s="654" t="str">
        <f ca="1" xml:space="preserve"> IF(
OR(
ISNUMBER('4.4'!D13) = FALSE,
AND( ISNUMBER('4.4'!C44) = FALSE, ISNUMBER('4.4'!C45) = FALSE, ISNUMBER('4.4'!C46) = FALSE, ISNUMBER('4.4'!C47) = FALSE, ISNUMBER('4.4'!C48) = FALSE, ISNUMBER('4.4'!C49) = FALSE, ISNUMBER('4.4'!C50) = FALSE )
),
"n/a",
ABS( N('4.4'!D13) - SUM('4.4'!C44:C50) )
)</f>
        <v>n/a</v>
      </c>
      <c r="E59" s="648"/>
      <c r="F59" s="648"/>
      <c r="G59" s="649"/>
    </row>
    <row r="60" spans="1:7" ht="17.25" customHeight="1">
      <c r="A60" s="1685"/>
      <c r="B60" s="1687"/>
      <c r="C60" s="116">
        <v>2005</v>
      </c>
      <c r="D60" s="654" t="str">
        <f ca="1" xml:space="preserve"> IF(
OR(
ISNUMBER('4.4'!D14) = FALSE,
AND( ISNUMBER('4.4'!B44) = FALSE, ISNUMBER('4.4'!B45) = FALSE, ISNUMBER('4.4'!B46) = FALSE, ISNUMBER('4.4'!B47) = FALSE, ISNUMBER('4.4'!B48) = FALSE, ISNUMBER('4.4'!B49) = FALSE, ISNUMBER('4.4'!B50) = FALSE )
),
"n/a",
ABS( N('4.4'!D14) - SUM('4.4'!B44:B50) )
)</f>
        <v>n/a</v>
      </c>
      <c r="E60" s="648"/>
      <c r="F60" s="648"/>
      <c r="G60" s="649"/>
    </row>
    <row r="61" spans="1:7" ht="13.5" customHeight="1">
      <c r="A61" s="1686" t="s">
        <v>913</v>
      </c>
      <c r="B61" s="1688" t="s">
        <v>1269</v>
      </c>
      <c r="C61" s="647">
        <v>2015</v>
      </c>
      <c r="D61" s="654" t="str">
        <f ca="1" xml:space="preserve"> IF( OR( ISNUMBER('1.1'!C11) = FALSE, ISNUMBER('6.1'!C12) = FALSE, ISNUMBER('6.1'!C17) = FALSE, ISNUMBER('6.1'!C22) = FALSE ), "n/a", ABS( N('1.1'!C11) - SUM('6.1'!C12,'6.1'!C17,'6.1'!C22) ) )</f>
        <v>n/a</v>
      </c>
      <c r="E61" s="648"/>
      <c r="F61" s="648"/>
      <c r="G61" s="649"/>
    </row>
    <row r="62" spans="1:7" ht="13.5" customHeight="1">
      <c r="A62" s="1686"/>
      <c r="B62" s="1688"/>
      <c r="C62" s="647">
        <v>2010</v>
      </c>
      <c r="D62" s="654" t="str">
        <f ca="1" xml:space="preserve"> IF( OR( ISNUMBER('1.1'!C12) = FALSE, ISNUMBER('6.1'!C13) = FALSE, ISNUMBER('6.1'!C18) = FALSE, ISNUMBER('6.1'!C23) = FALSE ), "n/a", ABS( N('1.1'!C12) - SUM('6.1'!C13,'6.1'!C18,'6.1'!C23) ) )</f>
        <v>n/a</v>
      </c>
      <c r="E62" s="648"/>
      <c r="F62" s="648"/>
      <c r="G62" s="649"/>
    </row>
    <row r="63" spans="1:7" ht="13.5" customHeight="1">
      <c r="A63" s="1686"/>
      <c r="B63" s="1688"/>
      <c r="C63" s="647">
        <v>2005</v>
      </c>
      <c r="D63" s="654" t="str">
        <f ca="1" xml:space="preserve"> IF( OR( ISNUMBER('1.1'!C13) = FALSE, ISNUMBER('6.1'!C14) = FALSE, ISNUMBER('6.1'!C19) = FALSE, ISNUMBER('6.1'!C24) = FALSE ), "n/a", ABS( N('1.1'!C13) - SUM('6.1'!C14,'6.1'!C19,'6.1'!C24) ) )</f>
        <v>n/a</v>
      </c>
      <c r="E63" s="648"/>
      <c r="F63" s="648"/>
      <c r="G63" s="649"/>
    </row>
    <row r="64" spans="1:7" ht="13.5" customHeight="1">
      <c r="A64" s="1686"/>
      <c r="B64" s="1688"/>
      <c r="C64" s="647">
        <v>2000</v>
      </c>
      <c r="D64" s="654" t="str">
        <f ca="1" xml:space="preserve"> IF( OR( ISNUMBER('1.1'!C14) = FALSE, ISNUMBER('6.1'!C15) = FALSE, ISNUMBER('6.1'!C20) = FALSE, ISNUMBER('6.1'!C25) = FALSE ), "n/a", ABS( N('1.1'!C14) - SUM('6.1'!C15,'6.1'!C20,'6.1'!C25) ) )</f>
        <v>n/a</v>
      </c>
      <c r="E64" s="648"/>
      <c r="F64" s="648"/>
      <c r="G64" s="649"/>
    </row>
    <row r="65" spans="1:7" ht="13.5" customHeight="1" thickBot="1">
      <c r="A65" s="1696"/>
      <c r="B65" s="1697"/>
      <c r="C65" s="658">
        <v>1990</v>
      </c>
      <c r="D65" s="659" t="str">
        <f ca="1" xml:space="preserve"> IF( OR( ISNUMBER('1.1'!C15) = FALSE, ISNUMBER('6.1'!C16) = FALSE, ISNUMBER('6.1'!C21) = FALSE, ISNUMBER('6.1'!C26) = FALSE ), "n/a", ABS( N('1.1'!C15) - SUM('6.1'!C16,'6.1'!C21,'6.1'!C26) ) )</f>
        <v>n/a</v>
      </c>
      <c r="E65" s="660"/>
      <c r="F65" s="660"/>
      <c r="G65" s="661"/>
    </row>
  </sheetData>
  <sheetProtection sheet="1" objects="1" scenarios="1" formatColumns="0" formatRows="0"/>
  <mergeCells count="24">
    <mergeCell ref="A61:A65"/>
    <mergeCell ref="B61:B65"/>
    <mergeCell ref="A37:A42"/>
    <mergeCell ref="B37:B42"/>
    <mergeCell ref="A43:A48"/>
    <mergeCell ref="B43:B48"/>
    <mergeCell ref="A49:A54"/>
    <mergeCell ref="B49:B54"/>
    <mergeCell ref="B55:B57"/>
    <mergeCell ref="A55:A57"/>
    <mergeCell ref="A58:A60"/>
    <mergeCell ref="B58:B60"/>
    <mergeCell ref="A22:A26"/>
    <mergeCell ref="B22:B26"/>
    <mergeCell ref="A27:A31"/>
    <mergeCell ref="B27:B31"/>
    <mergeCell ref="A32:A36"/>
    <mergeCell ref="B32:B36"/>
    <mergeCell ref="A5:A9"/>
    <mergeCell ref="B5:B9"/>
    <mergeCell ref="A10:A15"/>
    <mergeCell ref="B10:B15"/>
    <mergeCell ref="A16:A21"/>
    <mergeCell ref="B16:B21"/>
  </mergeCells>
  <conditionalFormatting sqref="G40:G42 D6:D9 D24:E26 D23 D33:D36 D62:D65">
    <cfRule type="cellIs" dxfId="92" priority="33" stopIfTrue="1" operator="notEqual">
      <formula>0</formula>
    </cfRule>
  </conditionalFormatting>
  <conditionalFormatting sqref="D29:D31">
    <cfRule type="cellIs" dxfId="91" priority="32" stopIfTrue="1" operator="notEqual">
      <formula>0</formula>
    </cfRule>
  </conditionalFormatting>
  <conditionalFormatting sqref="F29:F31">
    <cfRule type="cellIs" dxfId="90" priority="31" stopIfTrue="1" operator="notEqual">
      <formula>0</formula>
    </cfRule>
  </conditionalFormatting>
  <conditionalFormatting sqref="G29:G31">
    <cfRule type="cellIs" dxfId="89" priority="30" stopIfTrue="1" operator="notEqual">
      <formula>0</formula>
    </cfRule>
  </conditionalFormatting>
  <conditionalFormatting sqref="G39">
    <cfRule type="cellIs" dxfId="88" priority="29" stopIfTrue="1" operator="notEqual">
      <formula>0</formula>
    </cfRule>
  </conditionalFormatting>
  <conditionalFormatting sqref="F39:F42">
    <cfRule type="cellIs" dxfId="87" priority="28" stopIfTrue="1" operator="notEqual">
      <formula>0</formula>
    </cfRule>
  </conditionalFormatting>
  <conditionalFormatting sqref="D39">
    <cfRule type="cellIs" dxfId="86" priority="27" stopIfTrue="1" operator="notEqual">
      <formula>0</formula>
    </cfRule>
  </conditionalFormatting>
  <conditionalFormatting sqref="D40">
    <cfRule type="cellIs" dxfId="85" priority="26" stopIfTrue="1" operator="notEqual">
      <formula>0</formula>
    </cfRule>
  </conditionalFormatting>
  <conditionalFormatting sqref="D41">
    <cfRule type="cellIs" dxfId="84" priority="25" stopIfTrue="1" operator="notEqual">
      <formula>0</formula>
    </cfRule>
  </conditionalFormatting>
  <conditionalFormatting sqref="D42">
    <cfRule type="cellIs" dxfId="83" priority="24" stopIfTrue="1" operator="notEqual">
      <formula>0</formula>
    </cfRule>
  </conditionalFormatting>
  <conditionalFormatting sqref="D5">
    <cfRule type="cellIs" dxfId="82" priority="23" stopIfTrue="1" operator="notEqual">
      <formula>0</formula>
    </cfRule>
  </conditionalFormatting>
  <conditionalFormatting sqref="D22">
    <cfRule type="cellIs" dxfId="81" priority="22" stopIfTrue="1" operator="notEqual">
      <formula>0</formula>
    </cfRule>
  </conditionalFormatting>
  <conditionalFormatting sqref="D28">
    <cfRule type="cellIs" dxfId="80" priority="20" stopIfTrue="1" operator="notEqual">
      <formula>0</formula>
    </cfRule>
  </conditionalFormatting>
  <conditionalFormatting sqref="E22:E23">
    <cfRule type="cellIs" dxfId="79" priority="21" stopIfTrue="1" operator="notEqual">
      <formula>0</formula>
    </cfRule>
  </conditionalFormatting>
  <conditionalFormatting sqref="D27">
    <cfRule type="cellIs" dxfId="78" priority="19" stopIfTrue="1" operator="notEqual">
      <formula>0</formula>
    </cfRule>
  </conditionalFormatting>
  <conditionalFormatting sqref="G27:G28">
    <cfRule type="cellIs" dxfId="77" priority="17" stopIfTrue="1" operator="notEqual">
      <formula>0</formula>
    </cfRule>
  </conditionalFormatting>
  <conditionalFormatting sqref="F27:F28">
    <cfRule type="cellIs" dxfId="76" priority="18" stopIfTrue="1" operator="notEqual">
      <formula>0</formula>
    </cfRule>
  </conditionalFormatting>
  <conditionalFormatting sqref="D38">
    <cfRule type="cellIs" dxfId="75" priority="15" stopIfTrue="1" operator="notEqual">
      <formula>0</formula>
    </cfRule>
  </conditionalFormatting>
  <conditionalFormatting sqref="D32">
    <cfRule type="cellIs" dxfId="74" priority="16" stopIfTrue="1" operator="notEqual">
      <formula>0</formula>
    </cfRule>
  </conditionalFormatting>
  <conditionalFormatting sqref="D37">
    <cfRule type="cellIs" dxfId="73" priority="14" stopIfTrue="1" operator="notEqual">
      <formula>0</formula>
    </cfRule>
  </conditionalFormatting>
  <conditionalFormatting sqref="F37">
    <cfRule type="cellIs" dxfId="72" priority="13" stopIfTrue="1" operator="notEqual">
      <formula>0</formula>
    </cfRule>
  </conditionalFormatting>
  <conditionalFormatting sqref="F38">
    <cfRule type="cellIs" dxfId="71" priority="11" stopIfTrue="1" operator="notEqual">
      <formula>0</formula>
    </cfRule>
  </conditionalFormatting>
  <conditionalFormatting sqref="G38">
    <cfRule type="cellIs" dxfId="70" priority="10" stopIfTrue="1" operator="notEqual">
      <formula>0</formula>
    </cfRule>
  </conditionalFormatting>
  <conditionalFormatting sqref="G37">
    <cfRule type="cellIs" dxfId="69" priority="12" stopIfTrue="1" operator="notEqual">
      <formula>0</formula>
    </cfRule>
  </conditionalFormatting>
  <conditionalFormatting sqref="D61">
    <cfRule type="cellIs" dxfId="68" priority="9" stopIfTrue="1" operator="notEqual">
      <formula>0</formula>
    </cfRule>
  </conditionalFormatting>
  <conditionalFormatting sqref="D10:D15">
    <cfRule type="cellIs" dxfId="67" priority="8" stopIfTrue="1" operator="greaterThan">
      <formula>0.0000001</formula>
    </cfRule>
  </conditionalFormatting>
  <conditionalFormatting sqref="D16">
    <cfRule type="cellIs" dxfId="66" priority="7" stopIfTrue="1" operator="greaterThan">
      <formula>0.0000001</formula>
    </cfRule>
  </conditionalFormatting>
  <conditionalFormatting sqref="D17">
    <cfRule type="cellIs" dxfId="65" priority="6" stopIfTrue="1" operator="greaterThan">
      <formula>0.0000001</formula>
    </cfRule>
  </conditionalFormatting>
  <conditionalFormatting sqref="D18:D21">
    <cfRule type="cellIs" dxfId="64" priority="5" stopIfTrue="1" operator="greaterThan">
      <formula>0.0000001</formula>
    </cfRule>
  </conditionalFormatting>
  <conditionalFormatting sqref="D43:D48">
    <cfRule type="cellIs" dxfId="63" priority="4" stopIfTrue="1" operator="notEqual">
      <formula>0</formula>
    </cfRule>
  </conditionalFormatting>
  <conditionalFormatting sqref="D49:D57">
    <cfRule type="cellIs" dxfId="62" priority="3" stopIfTrue="1" operator="notEqual">
      <formula>0</formula>
    </cfRule>
  </conditionalFormatting>
  <conditionalFormatting sqref="D58:D60">
    <cfRule type="cellIs" dxfId="61" priority="1" stopIfTrue="1" operator="notEqual">
      <formula>0</formula>
    </cfRule>
  </conditionalFormatting>
  <hyperlinks>
    <hyperlink ref="A1" location="Select_your_country" display="Select_your_country"/>
  </hyperlink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H513"/>
  <sheetViews>
    <sheetView showGridLines="0" workbookViewId="0">
      <pane ySplit="4" topLeftCell="A5" activePane="bottomLeft" state="frozen"/>
      <selection activeCell="A4" sqref="A4:A9"/>
      <selection pane="bottomLeft"/>
    </sheetView>
  </sheetViews>
  <sheetFormatPr baseColWidth="10" defaultColWidth="8.83203125" defaultRowHeight="12" x14ac:dyDescent="0"/>
  <cols>
    <col min="1" max="1" width="8.83203125" style="682"/>
    <col min="2" max="2" width="36.5" style="636" customWidth="1"/>
    <col min="3" max="3" width="14.33203125" style="636" customWidth="1"/>
    <col min="4" max="4" width="8.83203125" style="636"/>
    <col min="5" max="8" width="13.1640625" style="662" customWidth="1"/>
    <col min="9" max="16384" width="8.83203125" style="636"/>
  </cols>
  <sheetData>
    <row r="1" spans="1:8" ht="13.5" customHeight="1">
      <c r="A1" s="634" t="str">
        <f xml:space="preserve"> IF(ISBLANK(General!$B$13), "", General!$B$13)</f>
        <v>Select your country…</v>
      </c>
      <c r="B1" s="635"/>
    </row>
    <row r="2" spans="1:8" ht="13.5" customHeight="1">
      <c r="A2" s="663"/>
    </row>
    <row r="3" spans="1:8" ht="13.5" customHeight="1" thickBot="1">
      <c r="A3" s="664" t="s">
        <v>1059</v>
      </c>
      <c r="B3" s="662"/>
      <c r="C3" s="662"/>
      <c r="D3" s="662"/>
      <c r="E3" s="636"/>
      <c r="F3" s="636"/>
      <c r="G3" s="636"/>
      <c r="H3" s="636"/>
    </row>
    <row r="4" spans="1:8" ht="27" customHeight="1" thickBot="1">
      <c r="A4" s="665" t="s">
        <v>1134</v>
      </c>
      <c r="B4" s="666" t="s">
        <v>1218</v>
      </c>
      <c r="C4" s="666" t="s">
        <v>1163</v>
      </c>
      <c r="D4" s="666" t="s">
        <v>1026</v>
      </c>
      <c r="E4" s="666" t="s">
        <v>1028</v>
      </c>
      <c r="F4" s="666" t="s">
        <v>1076</v>
      </c>
      <c r="G4" s="666" t="s">
        <v>1077</v>
      </c>
      <c r="H4" s="667" t="s">
        <v>1158</v>
      </c>
    </row>
    <row r="5" spans="1:8" ht="13.5" customHeight="1">
      <c r="A5" s="1704" t="s">
        <v>1135</v>
      </c>
      <c r="B5" s="1705" t="s">
        <v>1137</v>
      </c>
      <c r="C5" s="1706" t="s">
        <v>1269</v>
      </c>
      <c r="D5" s="650">
        <v>2020</v>
      </c>
      <c r="E5" s="668"/>
      <c r="F5" s="651"/>
      <c r="G5" s="651"/>
      <c r="H5" s="669" t="str">
        <f xml:space="preserve"> IF( OR( ISNUMBER('1.1'!C28) = FALSE, ISNUMBER('1.1'!C10) = FALSE, ISNUMBER('1.1'!C22) = FALSE ), "n/a", ABS( N('1.1'!C28) - SUM('1.1'!C10,'1.1'!C22) ) )</f>
        <v>n/a</v>
      </c>
    </row>
    <row r="6" spans="1:8" ht="13.5" customHeight="1">
      <c r="A6" s="1704"/>
      <c r="B6" s="1705"/>
      <c r="C6" s="1694"/>
      <c r="D6" s="670">
        <v>2015</v>
      </c>
      <c r="E6" s="651"/>
      <c r="F6" s="651"/>
      <c r="G6" s="651"/>
      <c r="H6" s="669" t="str">
        <f ca="1" xml:space="preserve"> IF( OR( ISNUMBER('1.1'!C29) = FALSE, ISNUMBER('1.1'!C11) = FALSE, ISNUMBER('1.1'!C23) = FALSE ), "n/a", ABS( N('1.1'!C29) - SUM('1.1'!C11,'1.1'!C23) ) )</f>
        <v>n/a</v>
      </c>
    </row>
    <row r="7" spans="1:8" ht="13.5" customHeight="1">
      <c r="A7" s="1704"/>
      <c r="B7" s="1705"/>
      <c r="C7" s="1694"/>
      <c r="D7" s="670">
        <v>2010</v>
      </c>
      <c r="E7" s="651"/>
      <c r="F7" s="651"/>
      <c r="G7" s="651"/>
      <c r="H7" s="669" t="str">
        <f ca="1" xml:space="preserve"> IF( OR( ISNUMBER('1.1'!C30) = FALSE, ISNUMBER('1.1'!C12) = FALSE, ISNUMBER('1.1'!C24) = FALSE ), "n/a", ABS( N('1.1'!C30) - SUM('1.1'!C12,'1.1'!C24) ) )</f>
        <v>n/a</v>
      </c>
    </row>
    <row r="8" spans="1:8" ht="13.5" customHeight="1">
      <c r="A8" s="1702"/>
      <c r="B8" s="1703"/>
      <c r="C8" s="1694"/>
      <c r="D8" s="650">
        <v>2005</v>
      </c>
      <c r="E8" s="668"/>
      <c r="F8" s="651"/>
      <c r="G8" s="651"/>
      <c r="H8" s="669" t="str">
        <f ca="1" xml:space="preserve"> IF( OR( ISNUMBER('1.1'!C31) = FALSE, ISNUMBER('1.1'!C13) = FALSE, ISNUMBER('1.1'!C25) = FALSE ), "n/a", ABS( N('1.1'!C31) - SUM('1.1'!C13,'1.1'!C25) ) )</f>
        <v>n/a</v>
      </c>
    </row>
    <row r="9" spans="1:8" ht="13.5" customHeight="1">
      <c r="A9" s="1702"/>
      <c r="B9" s="1703"/>
      <c r="C9" s="1694"/>
      <c r="D9" s="650">
        <v>2000</v>
      </c>
      <c r="E9" s="668"/>
      <c r="F9" s="651"/>
      <c r="G9" s="651"/>
      <c r="H9" s="669" t="str">
        <f ca="1" xml:space="preserve"> IF( OR( ISNUMBER('1.1'!C32) = FALSE, ISNUMBER('1.1'!C14) = FALSE, ISNUMBER('1.1'!C26) = FALSE ), "n/a", ABS( N('1.1'!C32) - SUM('1.1'!C14,'1.1'!C26) ) )</f>
        <v>n/a</v>
      </c>
    </row>
    <row r="10" spans="1:8" ht="13.5" customHeight="1">
      <c r="A10" s="1702"/>
      <c r="B10" s="1703"/>
      <c r="C10" s="1695"/>
      <c r="D10" s="650">
        <v>1990</v>
      </c>
      <c r="E10" s="668"/>
      <c r="F10" s="651"/>
      <c r="G10" s="651"/>
      <c r="H10" s="669" t="str">
        <f ca="1" xml:space="preserve"> IF( OR( ISNUMBER('1.1'!C33) = FALSE, ISNUMBER('1.1'!C15) = FALSE, ISNUMBER('1.1'!C27) = FALSE ), "n/a", ABS( N('1.1'!C33) - SUM('1.1'!C15,'1.1'!C27) ) )</f>
        <v>n/a</v>
      </c>
    </row>
    <row r="11" spans="1:8" ht="13.5" customHeight="1">
      <c r="A11" s="1702" t="s">
        <v>1136</v>
      </c>
      <c r="B11" s="1703" t="s">
        <v>1934</v>
      </c>
      <c r="C11" s="1693" t="s">
        <v>1133</v>
      </c>
      <c r="D11" s="650">
        <v>2020</v>
      </c>
      <c r="E11" s="644" t="str">
        <f xml:space="preserve"> IF( OR( ISNUMBER('1.2'!C12) = FALSE, ISNUMBER('1.2'!D12) = FALSE, ISNUMBER('1.2'!E12) = FALSE ), "n/a", ABS( N('1.2'!C12) - SUM('1.2'!D12,'1.2'!E12) ) )</f>
        <v>n/a</v>
      </c>
      <c r="F11" s="644" t="str">
        <f xml:space="preserve"> IF( OR( ISNUMBER('1.2'!C18) = FALSE, ISNUMBER('1.2'!D18) = FALSE, ISNUMBER('1.2'!E18) = FALSE ), "n/a", ABS( N('1.2'!C18) - SUM('1.2'!D18,'1.2'!E18) ) )</f>
        <v>n/a</v>
      </c>
      <c r="G11" s="644" t="str">
        <f xml:space="preserve"> IF( OR( ISNUMBER('1.2'!C24) = FALSE, ISNUMBER('1.2'!D24) = FALSE, ISNUMBER('1.2'!E24) = FALSE ), "n/a", ABS( N('1.2'!C24) - SUM('1.2'!D24,'1.2'!E24) ) )</f>
        <v>n/a</v>
      </c>
      <c r="H11" s="669" t="str">
        <f xml:space="preserve"> IF( OR( ISNUMBER('1.2'!C30) = FALSE, ISNUMBER('1.2'!D30) = FALSE, ISNUMBER('1.2'!E30) = FALSE ), "n/a", ABS( N('1.2'!C30) - SUM('1.2'!D30,'1.2'!E30) ) )</f>
        <v>n/a</v>
      </c>
    </row>
    <row r="12" spans="1:8" ht="13.5" customHeight="1">
      <c r="A12" s="1702"/>
      <c r="B12" s="1703"/>
      <c r="C12" s="1694"/>
      <c r="D12" s="653">
        <v>2015</v>
      </c>
      <c r="E12" s="644" t="str">
        <f ca="1" xml:space="preserve"> IF( OR( ISNUMBER('1.2'!C13) = FALSE, ISNUMBER('1.2'!D13) = FALSE, ISNUMBER('1.2'!E13) = FALSE ), "n/a", ABS( N('1.2'!C13) - SUM('1.2'!D13,'1.2'!E13) ) )</f>
        <v>n/a</v>
      </c>
      <c r="F12" s="644" t="str">
        <f ca="1" xml:space="preserve"> IF( OR( ISNUMBER('1.2'!C19) = FALSE, ISNUMBER('1.2'!D19) = FALSE, ISNUMBER('1.2'!E19) = FALSE ), "n/a", ABS( N('1.2'!C19) - SUM('1.2'!D19,'1.2'!E19) ) )</f>
        <v>n/a</v>
      </c>
      <c r="G12" s="644" t="str">
        <f ca="1" xml:space="preserve"> IF( OR( ISNUMBER('1.2'!C25) = FALSE, ISNUMBER('1.2'!D25) = FALSE, ISNUMBER('1.2'!E25) = FALSE ), "n/a", ABS( N('1.2'!C25) - SUM('1.2'!D25,'1.2'!E25) ) )</f>
        <v>n/a</v>
      </c>
      <c r="H12" s="669" t="str">
        <f ca="1" xml:space="preserve"> IF( OR( ISNUMBER('1.2'!C31) = FALSE, ISNUMBER('1.2'!D31) = FALSE, ISNUMBER('1.2'!E31) = FALSE ), "n/a", ABS( N('1.2'!C31) - SUM('1.2'!D31,'1.2'!E31) ) )</f>
        <v>n/a</v>
      </c>
    </row>
    <row r="13" spans="1:8" ht="13.5" customHeight="1">
      <c r="A13" s="1702"/>
      <c r="B13" s="1703"/>
      <c r="C13" s="1694"/>
      <c r="D13" s="653">
        <v>2010</v>
      </c>
      <c r="E13" s="644" t="str">
        <f ca="1" xml:space="preserve"> IF( OR( ISNUMBER('1.2'!C14) = FALSE, ISNUMBER('1.2'!D14) = FALSE, ISNUMBER('1.2'!E14) = FALSE ), "n/a", ABS( N('1.2'!C14) - SUM('1.2'!D14,'1.2'!E14) ) )</f>
        <v>n/a</v>
      </c>
      <c r="F13" s="644" t="str">
        <f ca="1" xml:space="preserve"> IF( OR( ISNUMBER('1.2'!C20) = FALSE, ISNUMBER('1.2'!D20) = FALSE, ISNUMBER('1.2'!E20) = FALSE ), "n/a", ABS( N('1.2'!C20) - SUM('1.2'!D20,'1.2'!E20) ) )</f>
        <v>n/a</v>
      </c>
      <c r="G13" s="644" t="str">
        <f ca="1" xml:space="preserve"> IF( OR( ISNUMBER('1.2'!C26) = FALSE, ISNUMBER('1.2'!D26) = FALSE, ISNUMBER('1.2'!E26) = FALSE ), "n/a", ABS( N('1.2'!C26) - SUM('1.2'!D26,'1.2'!E26) ) )</f>
        <v>n/a</v>
      </c>
      <c r="H13" s="669" t="str">
        <f ca="1" xml:space="preserve"> IF( OR( ISNUMBER('1.2'!C32) = FALSE, ISNUMBER('1.2'!D32) = FALSE, ISNUMBER('1.2'!E32) = FALSE ), "n/a", ABS( N('1.2'!C32) - SUM('1.2'!D32,'1.2'!E32) ) )</f>
        <v>n/a</v>
      </c>
    </row>
    <row r="14" spans="1:8" ht="13.5" customHeight="1">
      <c r="A14" s="1702"/>
      <c r="B14" s="1703"/>
      <c r="C14" s="1694"/>
      <c r="D14" s="650">
        <v>2005</v>
      </c>
      <c r="E14" s="644" t="str">
        <f ca="1" xml:space="preserve"> IF( OR( ISNUMBER('1.2'!C15) = FALSE, ISNUMBER('1.2'!D15) = FALSE, ISNUMBER('1.2'!E15) = FALSE ), "n/a", ABS( N('1.2'!C15) - SUM('1.2'!D15,'1.2'!E15) ) )</f>
        <v>n/a</v>
      </c>
      <c r="F14" s="644" t="str">
        <f ca="1" xml:space="preserve"> IF( OR( ISNUMBER('1.2'!C21) = FALSE, ISNUMBER('1.2'!D21) = FALSE, ISNUMBER('1.2'!E21) = FALSE ), "n/a", ABS( N('1.2'!C21) - SUM('1.2'!D21,'1.2'!E21) ) )</f>
        <v>n/a</v>
      </c>
      <c r="G14" s="644" t="str">
        <f ca="1" xml:space="preserve"> IF( OR( ISNUMBER('1.2'!C27) = FALSE, ISNUMBER('1.2'!D27) = FALSE, ISNUMBER('1.2'!E27) = FALSE ), "n/a", ABS( N('1.2'!C27) - SUM('1.2'!D27,'1.2'!E27) ) )</f>
        <v>n/a</v>
      </c>
      <c r="H14" s="669" t="str">
        <f ca="1" xml:space="preserve"> IF( OR( ISNUMBER('1.2'!C33) = FALSE, ISNUMBER('1.2'!D33) = FALSE, ISNUMBER('1.2'!E33) = FALSE ), "n/a", ABS( N('1.2'!C33) - SUM('1.2'!D33,'1.2'!E33) ) )</f>
        <v>n/a</v>
      </c>
    </row>
    <row r="15" spans="1:8" ht="13.5" customHeight="1">
      <c r="A15" s="1702"/>
      <c r="B15" s="1703"/>
      <c r="C15" s="1694"/>
      <c r="D15" s="650">
        <v>2000</v>
      </c>
      <c r="E15" s="644" t="str">
        <f ca="1" xml:space="preserve"> IF( OR( ISNUMBER('1.2'!C16) = FALSE, ISNUMBER('1.2'!D16) = FALSE, ISNUMBER('1.2'!E16) = FALSE ), "n/a", ABS( N('1.2'!C16) - SUM('1.2'!D16,'1.2'!E16) ) )</f>
        <v>n/a</v>
      </c>
      <c r="F15" s="644" t="str">
        <f ca="1" xml:space="preserve"> IF( OR( ISNUMBER('1.2'!C22) = FALSE, ISNUMBER('1.2'!D22) = FALSE, ISNUMBER('1.2'!E22) = FALSE ), "n/a", ABS( N('1.2'!C22) - SUM('1.2'!D22,'1.2'!E22) ) )</f>
        <v>n/a</v>
      </c>
      <c r="G15" s="644" t="str">
        <f ca="1" xml:space="preserve"> IF( OR( ISNUMBER('1.2'!C28) = FALSE, ISNUMBER('1.2'!D28) = FALSE, ISNUMBER('1.2'!E28) = FALSE ), "n/a", ABS( N('1.2'!C28) - SUM('1.2'!D28,'1.2'!E28) ) )</f>
        <v>n/a</v>
      </c>
      <c r="H15" s="669" t="str">
        <f ca="1" xml:space="preserve"> IF( OR( ISNUMBER('1.2'!C34) = FALSE, ISNUMBER('1.2'!D34) = FALSE, ISNUMBER('1.2'!E34) = FALSE ), "n/a", ABS( N('1.2'!C34) - SUM('1.2'!D34,'1.2'!E34) ) )</f>
        <v>n/a</v>
      </c>
    </row>
    <row r="16" spans="1:8" ht="13.5" customHeight="1">
      <c r="A16" s="1702"/>
      <c r="B16" s="1703"/>
      <c r="C16" s="1695"/>
      <c r="D16" s="650">
        <v>1990</v>
      </c>
      <c r="E16" s="644" t="str">
        <f ca="1" xml:space="preserve"> IF( OR( ISNUMBER('1.2'!C17) = FALSE, ISNUMBER('1.2'!D17) = FALSE, ISNUMBER('1.2'!E17) = FALSE ), "n/a", ABS( N('1.2'!C17) - SUM('1.2'!D17,'1.2'!E17) ) )</f>
        <v>n/a</v>
      </c>
      <c r="F16" s="644" t="str">
        <f ca="1" xml:space="preserve"> IF( OR( ISNUMBER('1.2'!C23) = FALSE, ISNUMBER('1.2'!D23) = FALSE, ISNUMBER('1.2'!E23) = FALSE ), "n/a", ABS( N('1.2'!C23) - SUM('1.2'!D23,'1.2'!E23) ) )</f>
        <v>n/a</v>
      </c>
      <c r="G16" s="644" t="str">
        <f ca="1" xml:space="preserve"> IF( OR( ISNUMBER('1.2'!C29) = FALSE, ISNUMBER('1.2'!D29) = FALSE, ISNUMBER('1.2'!E29) = FALSE ), "n/a", ABS( N('1.2'!C29) - SUM('1.2'!D29,'1.2'!E29) ) )</f>
        <v>n/a</v>
      </c>
      <c r="H16" s="669" t="str">
        <f ca="1" xml:space="preserve"> IF( OR( ISNUMBER('1.2'!C35) = FALSE, ISNUMBER('1.2'!D35) = FALSE, ISNUMBER('1.2'!E35) = FALSE ), "n/a", ABS( N('1.2'!C35) - SUM('1.2'!D35,'1.2'!E35) ) )</f>
        <v>n/a</v>
      </c>
    </row>
    <row r="17" spans="1:8" ht="13.5" customHeight="1">
      <c r="A17" s="1702" t="s">
        <v>1136</v>
      </c>
      <c r="B17" s="1703" t="s">
        <v>1935</v>
      </c>
      <c r="C17" s="1693" t="s">
        <v>1133</v>
      </c>
      <c r="D17" s="650">
        <v>2020</v>
      </c>
      <c r="E17" s="668"/>
      <c r="F17" s="651"/>
      <c r="G17" s="651"/>
      <c r="H17" s="669" t="str">
        <f xml:space="preserve"> IF( OR( ISNUMBER('1.2'!C30) = FALSE, ISNUMBER('1.2'!C12) = FALSE, ISNUMBER('1.2'!C24) = FALSE ), "n/a", ABS( N('1.2'!C30) - SUM('1.2'!C12,'1.2'!C24) ) )</f>
        <v>n/a</v>
      </c>
    </row>
    <row r="18" spans="1:8" ht="13.5" customHeight="1">
      <c r="A18" s="1702"/>
      <c r="B18" s="1703"/>
      <c r="C18" s="1694"/>
      <c r="D18" s="653">
        <v>2015</v>
      </c>
      <c r="E18" s="668"/>
      <c r="F18" s="651"/>
      <c r="G18" s="651"/>
      <c r="H18" s="669" t="str">
        <f ca="1" xml:space="preserve"> IF( OR( ISNUMBER('1.2'!C31) = FALSE, ISNUMBER('1.2'!C13) = FALSE, ISNUMBER('1.2'!C25) = FALSE ), "n/a", ABS( N('1.2'!C31) - SUM('1.2'!C13,'1.2'!C25) ) )</f>
        <v>n/a</v>
      </c>
    </row>
    <row r="19" spans="1:8" ht="13.5" customHeight="1">
      <c r="A19" s="1702"/>
      <c r="B19" s="1703"/>
      <c r="C19" s="1694"/>
      <c r="D19" s="653">
        <v>2010</v>
      </c>
      <c r="E19" s="668"/>
      <c r="F19" s="651"/>
      <c r="G19" s="651"/>
      <c r="H19" s="669" t="str">
        <f ca="1" xml:space="preserve"> IF( OR( ISNUMBER('1.2'!C32) = FALSE, ISNUMBER('1.2'!C14) = FALSE, ISNUMBER('1.2'!C26) = FALSE ), "n/a", ABS( N('1.2'!C32) - SUM('1.2'!C14,'1.2'!C26) ) )</f>
        <v>n/a</v>
      </c>
    </row>
    <row r="20" spans="1:8" ht="13.5" customHeight="1">
      <c r="A20" s="1702"/>
      <c r="B20" s="1703"/>
      <c r="C20" s="1694"/>
      <c r="D20" s="650">
        <v>2005</v>
      </c>
      <c r="E20" s="668"/>
      <c r="F20" s="651"/>
      <c r="G20" s="651"/>
      <c r="H20" s="669" t="str">
        <f ca="1" xml:space="preserve"> IF( OR( ISNUMBER('1.2'!C33) = FALSE, ISNUMBER('1.2'!C15) = FALSE, ISNUMBER('1.2'!C27) = FALSE ), "n/a", ABS( N('1.2'!C33) - SUM('1.2'!C15,'1.2'!C27) ) )</f>
        <v>n/a</v>
      </c>
    </row>
    <row r="21" spans="1:8" ht="13.5" customHeight="1">
      <c r="A21" s="1702"/>
      <c r="B21" s="1703"/>
      <c r="C21" s="1694"/>
      <c r="D21" s="650">
        <v>2000</v>
      </c>
      <c r="E21" s="668"/>
      <c r="F21" s="651"/>
      <c r="G21" s="651"/>
      <c r="H21" s="669" t="str">
        <f ca="1" xml:space="preserve"> IF( OR( ISNUMBER('1.2'!C34) = FALSE, ISNUMBER('1.2'!C16) = FALSE, ISNUMBER('1.2'!C28) = FALSE ), "n/a", ABS( N('1.2'!C34) - SUM('1.2'!C16,'1.2'!C28) ) )</f>
        <v>n/a</v>
      </c>
    </row>
    <row r="22" spans="1:8" ht="13.5" customHeight="1">
      <c r="A22" s="1702"/>
      <c r="B22" s="1703"/>
      <c r="C22" s="1695"/>
      <c r="D22" s="650">
        <v>1990</v>
      </c>
      <c r="E22" s="668"/>
      <c r="F22" s="651"/>
      <c r="G22" s="651"/>
      <c r="H22" s="669" t="str">
        <f ca="1" xml:space="preserve"> IF( OR( ISNUMBER('1.2'!C35) = FALSE, ISNUMBER('1.2'!C17) = FALSE, ISNUMBER('1.2'!C29) = FALSE ), "n/a", ABS( N('1.2'!C35) - SUM('1.2'!C17,'1.2'!C29) ) )</f>
        <v>n/a</v>
      </c>
    </row>
    <row r="23" spans="1:8" ht="13.5" customHeight="1">
      <c r="A23" s="1702" t="s">
        <v>1136</v>
      </c>
      <c r="B23" s="1703" t="s">
        <v>1936</v>
      </c>
      <c r="C23" s="1693" t="s">
        <v>1133</v>
      </c>
      <c r="D23" s="650">
        <v>2020</v>
      </c>
      <c r="E23" s="668"/>
      <c r="F23" s="651"/>
      <c r="G23" s="651"/>
      <c r="H23" s="669" t="str">
        <f xml:space="preserve"> IF( OR( ISNUMBER('1.2'!D30) = FALSE, ISNUMBER('1.2'!D12) = FALSE, ISNUMBER('1.2'!D24) = FALSE ), "n/a", ABS( N('1.2'!D30) - SUM('1.2'!D12,'1.2'!D24) ) )</f>
        <v>n/a</v>
      </c>
    </row>
    <row r="24" spans="1:8" ht="13.5" customHeight="1">
      <c r="A24" s="1702"/>
      <c r="B24" s="1703"/>
      <c r="C24" s="1694"/>
      <c r="D24" s="653">
        <v>2015</v>
      </c>
      <c r="E24" s="668"/>
      <c r="F24" s="651"/>
      <c r="G24" s="651"/>
      <c r="H24" s="669" t="str">
        <f ca="1" xml:space="preserve"> IF( OR( ISNUMBER('1.2'!D31) = FALSE, ISNUMBER('1.2'!D13) = FALSE, ISNUMBER('1.2'!D25) = FALSE ), "n/a", ABS( N('1.2'!D31) - SUM('1.2'!D13,'1.2'!D25) ) )</f>
        <v>n/a</v>
      </c>
    </row>
    <row r="25" spans="1:8" ht="13.5" customHeight="1">
      <c r="A25" s="1702"/>
      <c r="B25" s="1703"/>
      <c r="C25" s="1694"/>
      <c r="D25" s="653">
        <v>2010</v>
      </c>
      <c r="E25" s="668"/>
      <c r="F25" s="651"/>
      <c r="G25" s="651"/>
      <c r="H25" s="669" t="str">
        <f ca="1" xml:space="preserve"> IF( OR( ISNUMBER('1.2'!D32) = FALSE, ISNUMBER('1.2'!D14) = FALSE, ISNUMBER('1.2'!D26) = FALSE ), "n/a", ABS( N('1.2'!D32) - SUM('1.2'!D14,'1.2'!D26) ) )</f>
        <v>n/a</v>
      </c>
    </row>
    <row r="26" spans="1:8" ht="13.5" customHeight="1">
      <c r="A26" s="1702"/>
      <c r="B26" s="1703"/>
      <c r="C26" s="1694"/>
      <c r="D26" s="650">
        <v>2005</v>
      </c>
      <c r="E26" s="668"/>
      <c r="F26" s="651"/>
      <c r="G26" s="651"/>
      <c r="H26" s="669" t="str">
        <f ca="1" xml:space="preserve"> IF( OR( ISNUMBER('1.2'!D33) = FALSE, ISNUMBER('1.2'!D15) = FALSE, ISNUMBER('1.2'!D27) = FALSE ), "n/a", ABS( N('1.2'!D33) - SUM('1.2'!D15,'1.2'!D27) ) )</f>
        <v>n/a</v>
      </c>
    </row>
    <row r="27" spans="1:8" ht="13.5" customHeight="1">
      <c r="A27" s="1702"/>
      <c r="B27" s="1703"/>
      <c r="C27" s="1694"/>
      <c r="D27" s="650">
        <v>2000</v>
      </c>
      <c r="E27" s="668"/>
      <c r="F27" s="651"/>
      <c r="G27" s="651"/>
      <c r="H27" s="669" t="str">
        <f ca="1" xml:space="preserve"> IF( OR( ISNUMBER('1.2'!D34) = FALSE, ISNUMBER('1.2'!D16) = FALSE, ISNUMBER('1.2'!D28) = FALSE ), "n/a", ABS( N('1.2'!D34) - SUM('1.2'!D16,'1.2'!D28) ) )</f>
        <v>n/a</v>
      </c>
    </row>
    <row r="28" spans="1:8" ht="13.5" customHeight="1">
      <c r="A28" s="1702"/>
      <c r="B28" s="1703"/>
      <c r="C28" s="1695"/>
      <c r="D28" s="650">
        <v>1990</v>
      </c>
      <c r="E28" s="668"/>
      <c r="F28" s="651"/>
      <c r="G28" s="651"/>
      <c r="H28" s="669" t="str">
        <f ca="1" xml:space="preserve"> IF( OR( ISNUMBER('1.2'!D35) = FALSE, ISNUMBER('1.2'!D17) = FALSE, ISNUMBER('1.2'!D29) = FALSE ), "n/a", ABS( N('1.2'!D35) - SUM('1.2'!D17,'1.2'!D29) ) )</f>
        <v>n/a</v>
      </c>
    </row>
    <row r="29" spans="1:8" ht="13.5" customHeight="1">
      <c r="A29" s="1702" t="s">
        <v>1136</v>
      </c>
      <c r="B29" s="1703" t="s">
        <v>1937</v>
      </c>
      <c r="C29" s="1693" t="s">
        <v>1133</v>
      </c>
      <c r="D29" s="650">
        <v>2020</v>
      </c>
      <c r="E29" s="668"/>
      <c r="F29" s="651"/>
      <c r="G29" s="651"/>
      <c r="H29" s="669" t="str">
        <f xml:space="preserve"> IF( OR( ISNUMBER('1.2'!E30) = FALSE, ISNUMBER('1.2'!E12) = FALSE, ISNUMBER('1.2'!E24) = FALSE ), "n/a", ABS( N('1.2'!E30) - SUM('1.2'!E12,'1.2'!E24) ) )</f>
        <v>n/a</v>
      </c>
    </row>
    <row r="30" spans="1:8" ht="13.5" customHeight="1">
      <c r="A30" s="1702"/>
      <c r="B30" s="1703"/>
      <c r="C30" s="1694"/>
      <c r="D30" s="653">
        <v>2015</v>
      </c>
      <c r="E30" s="668"/>
      <c r="F30" s="651"/>
      <c r="G30" s="651"/>
      <c r="H30" s="669" t="str">
        <f ca="1" xml:space="preserve"> IF( OR( ISNUMBER('1.2'!E31) = FALSE, ISNUMBER('1.2'!E13) = FALSE, ISNUMBER('1.2'!E25) = FALSE ), "n/a", ABS( N('1.2'!E31) - SUM('1.2'!E13,'1.2'!E25) ) )</f>
        <v>n/a</v>
      </c>
    </row>
    <row r="31" spans="1:8" ht="13.5" customHeight="1">
      <c r="A31" s="1702"/>
      <c r="B31" s="1703"/>
      <c r="C31" s="1694"/>
      <c r="D31" s="653">
        <v>2010</v>
      </c>
      <c r="E31" s="668"/>
      <c r="F31" s="651"/>
      <c r="G31" s="651"/>
      <c r="H31" s="669" t="str">
        <f ca="1" xml:space="preserve"> IF( OR( ISNUMBER('1.2'!E32) = FALSE, ISNUMBER('1.2'!E14) = FALSE, ISNUMBER('1.2'!E26) = FALSE ), "n/a", ABS( N('1.2'!E32) - SUM('1.2'!E14,'1.2'!E26) ) )</f>
        <v>n/a</v>
      </c>
    </row>
    <row r="32" spans="1:8" ht="13.5" customHeight="1">
      <c r="A32" s="1702"/>
      <c r="B32" s="1703"/>
      <c r="C32" s="1694"/>
      <c r="D32" s="650">
        <v>2005</v>
      </c>
      <c r="E32" s="668"/>
      <c r="F32" s="651"/>
      <c r="G32" s="651"/>
      <c r="H32" s="669" t="str">
        <f ca="1" xml:space="preserve"> IF( OR( ISNUMBER('1.2'!E33) = FALSE, ISNUMBER('1.2'!E15) = FALSE, ISNUMBER('1.2'!E27) = FALSE ), "n/a", ABS( N('1.2'!E33) - SUM('1.2'!E15,'1.2'!E27) ) )</f>
        <v>n/a</v>
      </c>
    </row>
    <row r="33" spans="1:8" ht="13.5" customHeight="1">
      <c r="A33" s="1702"/>
      <c r="B33" s="1703"/>
      <c r="C33" s="1694"/>
      <c r="D33" s="650">
        <v>2000</v>
      </c>
      <c r="E33" s="668"/>
      <c r="F33" s="651"/>
      <c r="G33" s="651"/>
      <c r="H33" s="669" t="str">
        <f ca="1" xml:space="preserve"> IF( OR( ISNUMBER('1.2'!E34) = FALSE, ISNUMBER('1.2'!E16) = FALSE, ISNUMBER('1.2'!E28) = FALSE ), "n/a", ABS( N('1.2'!E34) - SUM('1.2'!E16,'1.2'!E28) ) )</f>
        <v>n/a</v>
      </c>
    </row>
    <row r="34" spans="1:8" ht="13.5" customHeight="1">
      <c r="A34" s="1702"/>
      <c r="B34" s="1703"/>
      <c r="C34" s="1695"/>
      <c r="D34" s="650">
        <v>1990</v>
      </c>
      <c r="E34" s="668"/>
      <c r="F34" s="651"/>
      <c r="G34" s="651"/>
      <c r="H34" s="669" t="str">
        <f ca="1" xml:space="preserve"> IF( OR( ISNUMBER('1.2'!E35) = FALSE, ISNUMBER('1.2'!E17) = FALSE, ISNUMBER('1.2'!E29) = FALSE ), "n/a", ABS( N('1.2'!E35) - SUM('1.2'!E17,'1.2'!E29) ) )</f>
        <v>n/a</v>
      </c>
    </row>
    <row r="35" spans="1:8" ht="13.5" customHeight="1">
      <c r="A35" s="1707" t="s">
        <v>758</v>
      </c>
      <c r="B35" s="1711" t="s">
        <v>795</v>
      </c>
      <c r="C35" s="1693" t="s">
        <v>1133</v>
      </c>
      <c r="D35" s="650">
        <v>2020</v>
      </c>
      <c r="E35" s="644" t="str">
        <f xml:space="preserve"> IF( OR( ISNUMBER('1.2'!I$60) = FALSE, ISNUMBER('1.2'!I$49) = FALSE, ISNUMBER('1.2'!I$50) = FALSE, ISNUMBER('1.2'!I$51) = FALSE, ISNUMBER('1.2'!I$52) = FALSE, ISNUMBER('1.2'!I$53) = FALSE, ISNUMBER('1.2'!I$54) = FALSE, ISNUMBER('1.2'!I$55) = FALSE, ISNUMBER('1.2'!I$56) = FALSE, ISNUMBER('1.2'!I$57) = FALSE, ISNUMBER('1.2'!I$58) = FALSE, ISNUMBER('1.2'!I$59) = FALSE ), "n/a", ABS( N('1.2'!I$60) - SUM('1.2'!I$49:'1.2'!I$59) ) )</f>
        <v>n/a</v>
      </c>
      <c r="F35" s="651"/>
      <c r="G35" s="651"/>
      <c r="H35" s="652"/>
    </row>
    <row r="36" spans="1:8" ht="13.5" customHeight="1">
      <c r="A36" s="1708"/>
      <c r="B36" s="1712"/>
      <c r="C36" s="1694"/>
      <c r="D36" s="653">
        <v>2015</v>
      </c>
      <c r="E36" s="644" t="str">
        <f xml:space="preserve"> IF( OR( ISNUMBER('1.2'!H$60) = FALSE, ISNUMBER('1.2'!H$49) = FALSE, ISNUMBER('1.2'!H$50) = FALSE, ISNUMBER('1.2'!H$51) = FALSE, ISNUMBER('1.2'!H$52) = FALSE, ISNUMBER('1.2'!H$53) = FALSE, ISNUMBER('1.2'!H$54) = FALSE, ISNUMBER('1.2'!H$55) = FALSE, ISNUMBER('1.2'!H$56) = FALSE, ISNUMBER('1.2'!H$57) = FALSE, ISNUMBER('1.2'!H$58) = FALSE, ISNUMBER('1.2'!H$59) = FALSE ), "n/a", ABS( N('1.2'!H$60) - SUM('1.2'!H$49:'1.2'!H$59) ) )</f>
        <v>n/a</v>
      </c>
      <c r="F36" s="651"/>
      <c r="G36" s="651"/>
      <c r="H36" s="652"/>
    </row>
    <row r="37" spans="1:8" ht="13.5" customHeight="1">
      <c r="A37" s="1708"/>
      <c r="B37" s="1712"/>
      <c r="C37" s="1694"/>
      <c r="D37" s="650">
        <v>2010</v>
      </c>
      <c r="E37" s="644" t="str">
        <f ca="1" xml:space="preserve"> IF( OR( ISNUMBER('1.2'!G$60) = FALSE, ISNUMBER('1.2'!G$49) = FALSE, ISNUMBER('1.2'!G$50) = FALSE, ISNUMBER('1.2'!G$51) = FALSE, ISNUMBER('1.2'!G$52) = FALSE, ISNUMBER('1.2'!G$53) = FALSE, ISNUMBER('1.2'!G$54) = FALSE, ISNUMBER('1.2'!G$55) = FALSE, ISNUMBER('1.2'!G$56) = FALSE, ISNUMBER('1.2'!G$57) = FALSE, ISNUMBER('1.2'!G$58) = FALSE, ISNUMBER('1.2'!G$59) = FALSE ), "n/a", ABS( N('1.2'!G$60) - SUM('1.2'!G$49:'1.2'!G$59) ) )</f>
        <v>n/a</v>
      </c>
      <c r="F37" s="651"/>
      <c r="G37" s="651"/>
      <c r="H37" s="652"/>
    </row>
    <row r="38" spans="1:8" ht="13.5" customHeight="1">
      <c r="A38" s="1709"/>
      <c r="B38" s="1713"/>
      <c r="C38" s="1694"/>
      <c r="D38" s="650">
        <v>2005</v>
      </c>
      <c r="E38" s="644" t="str">
        <f ca="1" xml:space="preserve"> IF( OR( ISNUMBER('1.2'!F$60) = FALSE, ISNUMBER('1.2'!F$49) = FALSE, ISNUMBER('1.2'!F$50) = FALSE, ISNUMBER('1.2'!F$51) = FALSE, ISNUMBER('1.2'!F$52) = FALSE, ISNUMBER('1.2'!F$53) = FALSE, ISNUMBER('1.2'!F$54) = FALSE, ISNUMBER('1.2'!F$55) = FALSE, ISNUMBER('1.2'!F$56) = FALSE, ISNUMBER('1.2'!F$57) = FALSE, ISNUMBER('1.2'!F$58) = FALSE, ISNUMBER('1.2'!F$59) = FALSE ), "n/a", ABS( N('1.2'!F$60) - SUM('1.2'!F$49:'1.2'!F$59) ) )</f>
        <v>n/a</v>
      </c>
      <c r="F38" s="651"/>
      <c r="G38" s="651"/>
      <c r="H38" s="652"/>
    </row>
    <row r="39" spans="1:8" ht="13.5" customHeight="1">
      <c r="A39" s="1709"/>
      <c r="B39" s="1713"/>
      <c r="C39" s="1694"/>
      <c r="D39" s="650">
        <v>2000</v>
      </c>
      <c r="E39" s="644" t="str">
        <f ca="1" xml:space="preserve"> IF( OR( ISNUMBER('1.2'!E$60) = FALSE, ISNUMBER('1.2'!E$49) = FALSE, ISNUMBER('1.2'!E$50) = FALSE, ISNUMBER('1.2'!E$51) = FALSE, ISNUMBER('1.2'!E$52) = FALSE, ISNUMBER('1.2'!E$53) = FALSE, ISNUMBER('1.2'!E$54) = FALSE, ISNUMBER('1.2'!E$55) = FALSE, ISNUMBER('1.2'!E$56) = FALSE, ISNUMBER('1.2'!E$57) = FALSE, ISNUMBER('1.2'!E$58) = FALSE, ISNUMBER('1.2'!E$59) = FALSE ), "n/a", ABS( N('1.2'!E$60) - SUM('1.2'!E$49:'1.2'!E$59) ) )</f>
        <v>n/a</v>
      </c>
      <c r="F39" s="651"/>
      <c r="G39" s="651"/>
      <c r="H39" s="652"/>
    </row>
    <row r="40" spans="1:8" ht="13.5" customHeight="1">
      <c r="A40" s="1710"/>
      <c r="B40" s="1714"/>
      <c r="C40" s="1695"/>
      <c r="D40" s="650">
        <v>1990</v>
      </c>
      <c r="E40" s="644" t="str">
        <f ca="1" xml:space="preserve"> IF( OR( ISNUMBER('1.2'!D$60) = FALSE, ISNUMBER('1.2'!D$49) = FALSE, ISNUMBER('1.2'!D$50) = FALSE, ISNUMBER('1.2'!D$51) = FALSE, ISNUMBER('1.2'!D$52) = FALSE, ISNUMBER('1.2'!D$53) = FALSE, ISNUMBER('1.2'!D$54) = FALSE, ISNUMBER('1.2'!D$55) = FALSE, ISNUMBER('1.2'!D$56) = FALSE, ISNUMBER('1.2'!D$57) = FALSE, ISNUMBER('1.2'!D$58) = FALSE, ISNUMBER('1.2'!D$59) = FALSE ), "n/a", ABS( N('1.2'!D$60) - SUM('1.2'!D$49:'1.2'!D$59) ) )</f>
        <v>n/a</v>
      </c>
      <c r="F40" s="651"/>
      <c r="G40" s="651"/>
      <c r="H40" s="652"/>
    </row>
    <row r="41" spans="1:8" ht="13.5" customHeight="1">
      <c r="A41" s="1702" t="s">
        <v>1889</v>
      </c>
      <c r="B41" s="1703" t="s">
        <v>1938</v>
      </c>
      <c r="C41" s="1693" t="s">
        <v>1067</v>
      </c>
      <c r="D41" s="653">
        <v>2015</v>
      </c>
      <c r="E41" s="644" t="str">
        <f xml:space="preserve"> IF( OR( ISNUMBER('1.3a'!C11) = FALSE, ISNUMBER('1.3a'!D11) = FALSE, ISNUMBER('1.3a'!E11) = FALSE, ISNUMBER('1.3a'!F11) = FALSE, ISNUMBER('1.3a'!G11) = FALSE ), "n/a", ABS( N('1.3a'!C11) - SUM('1.3a'!D11:G11) ) )</f>
        <v>n/a</v>
      </c>
      <c r="F41" s="644" t="str">
        <f xml:space="preserve"> IF( OR( ISNUMBER('1.3a'!C16) = FALSE, ISNUMBER('1.3a'!D16) = FALSE, ISNUMBER('1.3a'!E16) = FALSE, ISNUMBER('1.3a'!F16) = FALSE, ISNUMBER('1.3a'!G16) = FALSE ), "n/a", ABS( N('1.3a'!C16) - SUM('1.3a'!D16:G16) ) )</f>
        <v>n/a</v>
      </c>
      <c r="G41" s="651"/>
      <c r="H41" s="652"/>
    </row>
    <row r="42" spans="1:8" ht="13.5" customHeight="1">
      <c r="A42" s="1702"/>
      <c r="B42" s="1703"/>
      <c r="C42" s="1694"/>
      <c r="D42" s="653">
        <v>2010</v>
      </c>
      <c r="E42" s="644" t="str">
        <f ca="1" xml:space="preserve"> IF( OR( ISNUMBER('1.3a'!C12) = FALSE, ISNUMBER('1.3a'!D12) = FALSE, ISNUMBER('1.3a'!E12) = FALSE, ISNUMBER('1.3a'!F12) = FALSE, ISNUMBER('1.3a'!G12) = FALSE ), "n/a", ABS( N('1.3a'!C12) - SUM('1.3a'!D12:G12) ) )</f>
        <v>n/a</v>
      </c>
      <c r="F42" s="644" t="str">
        <f ca="1" xml:space="preserve"> IF( OR( ISNUMBER('1.3a'!C17) = FALSE, ISNUMBER('1.3a'!D17) = FALSE, ISNUMBER('1.3a'!E17) = FALSE, ISNUMBER('1.3a'!F17) = FALSE, ISNUMBER('1.3a'!G17) = FALSE ), "n/a", ABS( N('1.3a'!C17) - SUM('1.3a'!D17:G17) ) )</f>
        <v>n/a</v>
      </c>
      <c r="G42" s="651"/>
      <c r="H42" s="652"/>
    </row>
    <row r="43" spans="1:8" ht="13.5" customHeight="1">
      <c r="A43" s="1702"/>
      <c r="B43" s="1703"/>
      <c r="C43" s="1694"/>
      <c r="D43" s="650">
        <v>2005</v>
      </c>
      <c r="E43" s="644" t="str">
        <f ca="1" xml:space="preserve"> IF( OR( ISNUMBER('1.3a'!C13) = FALSE, ISNUMBER('1.3a'!D13) = FALSE, ISNUMBER('1.3a'!E13) = FALSE, ISNUMBER('1.3a'!F13) = FALSE, ISNUMBER('1.3a'!G13) = FALSE ), "n/a", ABS( N('1.3a'!C13) - SUM('1.3a'!D13:G13) ) )</f>
        <v>n/a</v>
      </c>
      <c r="F43" s="644" t="str">
        <f ca="1" xml:space="preserve"> IF( OR( ISNUMBER('1.3a'!C18) = FALSE, ISNUMBER('1.3a'!D18) = FALSE, ISNUMBER('1.3a'!E18) = FALSE, ISNUMBER('1.3a'!F18) = FALSE, ISNUMBER('1.3a'!G18) = FALSE ), "n/a", ABS( N('1.3a'!C18) - SUM('1.3a'!D18:G18) ) )</f>
        <v>n/a</v>
      </c>
      <c r="G43" s="651"/>
      <c r="H43" s="652"/>
    </row>
    <row r="44" spans="1:8" ht="13.5" customHeight="1">
      <c r="A44" s="1702"/>
      <c r="B44" s="1703"/>
      <c r="C44" s="1694"/>
      <c r="D44" s="650">
        <v>2000</v>
      </c>
      <c r="E44" s="644" t="str">
        <f ca="1" xml:space="preserve"> IF( OR( ISNUMBER('1.3a'!C14) = FALSE, ISNUMBER('1.3a'!D14) = FALSE, ISNUMBER('1.3a'!E14) = FALSE, ISNUMBER('1.3a'!F14) = FALSE, ISNUMBER('1.3a'!G14) = FALSE ), "n/a", ABS( N('1.3a'!C14) - SUM('1.3a'!D14:G14) ) )</f>
        <v>n/a</v>
      </c>
      <c r="F44" s="644" t="str">
        <f ca="1" xml:space="preserve"> IF( OR( ISNUMBER('1.3a'!C19) = FALSE, ISNUMBER('1.3a'!D19) = FALSE, ISNUMBER('1.3a'!E19) = FALSE, ISNUMBER('1.3a'!F19) = FALSE, ISNUMBER('1.3a'!G19) = FALSE ), "n/a", ABS( N('1.3a'!C19) - SUM('1.3a'!D19:G19) ) )</f>
        <v>n/a</v>
      </c>
      <c r="G44" s="651"/>
      <c r="H44" s="652"/>
    </row>
    <row r="45" spans="1:8" ht="13.5" customHeight="1">
      <c r="A45" s="1702"/>
      <c r="B45" s="1703"/>
      <c r="C45" s="1695"/>
      <c r="D45" s="650">
        <v>1990</v>
      </c>
      <c r="E45" s="644" t="str">
        <f ca="1" xml:space="preserve"> IF( OR( ISNUMBER('1.3a'!C15) = FALSE, ISNUMBER('1.3a'!D15) = FALSE, ISNUMBER('1.3a'!E15) = FALSE, ISNUMBER('1.3a'!F15) = FALSE, ISNUMBER('1.3a'!G15) = FALSE ), "n/a", ABS( N('1.3a'!C15) - SUM('1.3a'!D15:G15) ) )</f>
        <v>n/a</v>
      </c>
      <c r="F45" s="644" t="str">
        <f ca="1" xml:space="preserve"> IF( OR( ISNUMBER('1.3a'!C20) = FALSE, ISNUMBER('1.3a'!D20) = FALSE, ISNUMBER('1.3a'!E20) = FALSE, ISNUMBER('1.3a'!F20) = FALSE, ISNUMBER('1.3a'!G20) = FALSE ), "n/a", ABS( N('1.3a'!C20) - SUM('1.3a'!D20:G20) ) )</f>
        <v>n/a</v>
      </c>
      <c r="G45" s="651"/>
      <c r="H45" s="652"/>
    </row>
    <row r="46" spans="1:8" ht="13.5" customHeight="1">
      <c r="A46" s="1702" t="s">
        <v>1889</v>
      </c>
      <c r="B46" s="1703" t="s">
        <v>1939</v>
      </c>
      <c r="C46" s="1693" t="s">
        <v>1067</v>
      </c>
      <c r="D46" s="653">
        <v>2015</v>
      </c>
      <c r="E46" s="651"/>
      <c r="F46" s="644" t="str">
        <f xml:space="preserve"> IF( OR( ISNUMBER('1.3a'!C21) = FALSE, ISNUMBER('1.3a'!D21) = FALSE, ISNUMBER('1.3a'!E21) = FALSE, ISNUMBER('1.3a'!F21) = FALSE, ISNUMBER('1.3a'!G21) = FALSE ), "n/a", ABS( N('1.3a'!C21) - SUM('1.3a'!D21:G21) ) )</f>
        <v>n/a</v>
      </c>
      <c r="G46" s="651"/>
      <c r="H46" s="652"/>
    </row>
    <row r="47" spans="1:8" ht="13.5" customHeight="1">
      <c r="A47" s="1702"/>
      <c r="B47" s="1703"/>
      <c r="C47" s="1694"/>
      <c r="D47" s="653">
        <v>2010</v>
      </c>
      <c r="E47" s="651"/>
      <c r="F47" s="644" t="str">
        <f ca="1" xml:space="preserve"> IF( OR( ISNUMBER('1.3a'!C22) = FALSE, ISNUMBER('1.3a'!D22) = FALSE, ISNUMBER('1.3a'!E22) = FALSE, ISNUMBER('1.3a'!F22) = FALSE, ISNUMBER('1.3a'!G22) = FALSE ), "n/a", ABS( N('1.3a'!C22) - SUM('1.3a'!D22:G22) ) )</f>
        <v>n/a</v>
      </c>
      <c r="G47" s="651"/>
      <c r="H47" s="652"/>
    </row>
    <row r="48" spans="1:8" ht="13.5" customHeight="1">
      <c r="A48" s="1702"/>
      <c r="B48" s="1703"/>
      <c r="C48" s="1694"/>
      <c r="D48" s="650">
        <v>2005</v>
      </c>
      <c r="E48" s="651"/>
      <c r="F48" s="644" t="str">
        <f ca="1" xml:space="preserve"> IF( OR( ISNUMBER('1.3a'!C23) = FALSE, ISNUMBER('1.3a'!D23) = FALSE, ISNUMBER('1.3a'!E23) = FALSE, ISNUMBER('1.3a'!F23) = FALSE, ISNUMBER('1.3a'!G23) = FALSE ), "n/a", ABS( N('1.3a'!C23) - SUM('1.3a'!D23:G23) ) )</f>
        <v>n/a</v>
      </c>
      <c r="G48" s="651"/>
      <c r="H48" s="652"/>
    </row>
    <row r="49" spans="1:8" ht="13.5" customHeight="1">
      <c r="A49" s="1702"/>
      <c r="B49" s="1703"/>
      <c r="C49" s="1694"/>
      <c r="D49" s="650">
        <v>2000</v>
      </c>
      <c r="E49" s="651"/>
      <c r="F49" s="644" t="str">
        <f ca="1" xml:space="preserve"> IF( OR( ISNUMBER('1.3a'!C24) = FALSE, ISNUMBER('1.3a'!D24) = FALSE, ISNUMBER('1.3a'!E24) = FALSE, ISNUMBER('1.3a'!F24) = FALSE, ISNUMBER('1.3a'!G24) = FALSE ), "n/a", ABS( N('1.3a'!C24) - SUM('1.3a'!D24:G24) ) )</f>
        <v>n/a</v>
      </c>
      <c r="G49" s="651"/>
      <c r="H49" s="652"/>
    </row>
    <row r="50" spans="1:8" ht="13.5" customHeight="1">
      <c r="A50" s="1702"/>
      <c r="B50" s="1703"/>
      <c r="C50" s="1695"/>
      <c r="D50" s="650">
        <v>1990</v>
      </c>
      <c r="E50" s="651"/>
      <c r="F50" s="644" t="str">
        <f ca="1" xml:space="preserve"> IF( OR( ISNUMBER('1.3a'!C25) = FALSE, ISNUMBER('1.3a'!D25) = FALSE, ISNUMBER('1.3a'!E25) = FALSE, ISNUMBER('1.3a'!F25) = FALSE, ISNUMBER('1.3a'!G25) = FALSE ), "n/a", ABS( N('1.3a'!C25) - SUM('1.3a'!D25:G25) ) )</f>
        <v>n/a</v>
      </c>
      <c r="G50" s="651"/>
      <c r="H50" s="652"/>
    </row>
    <row r="51" spans="1:8" ht="13.5" customHeight="1">
      <c r="A51" s="1702" t="s">
        <v>1889</v>
      </c>
      <c r="B51" s="1703" t="s">
        <v>1940</v>
      </c>
      <c r="C51" s="1693" t="s">
        <v>1067</v>
      </c>
      <c r="D51" s="653">
        <v>2015</v>
      </c>
      <c r="E51" s="651"/>
      <c r="F51" s="644" t="str">
        <f xml:space="preserve"> IF( OR( ISNUMBER('1.3a'!C26) = FALSE, ISNUMBER('1.3a'!D26) = FALSE, ISNUMBER('1.3a'!E26) = FALSE, ISNUMBER('1.3a'!F26) = FALSE, ISNUMBER('1.3a'!G26) = FALSE ), "n/a", ABS( N('1.3a'!C26) - SUM('1.3a'!D26:G26) ) )</f>
        <v>n/a</v>
      </c>
      <c r="G51" s="651"/>
      <c r="H51" s="652"/>
    </row>
    <row r="52" spans="1:8" ht="13.5" customHeight="1">
      <c r="A52" s="1702"/>
      <c r="B52" s="1703"/>
      <c r="C52" s="1694"/>
      <c r="D52" s="653">
        <v>2010</v>
      </c>
      <c r="E52" s="651"/>
      <c r="F52" s="644" t="str">
        <f ca="1" xml:space="preserve"> IF( OR( ISNUMBER('1.3a'!C27) = FALSE, ISNUMBER('1.3a'!D27) = FALSE, ISNUMBER('1.3a'!E27) = FALSE, ISNUMBER('1.3a'!F27) = FALSE, ISNUMBER('1.3a'!G27) = FALSE ), "n/a", ABS( N('1.3a'!C27) - SUM('1.3a'!D27:G27) ) )</f>
        <v>n/a</v>
      </c>
      <c r="G52" s="651"/>
      <c r="H52" s="652"/>
    </row>
    <row r="53" spans="1:8" ht="13.5" customHeight="1">
      <c r="A53" s="1702"/>
      <c r="B53" s="1703"/>
      <c r="C53" s="1694"/>
      <c r="D53" s="650">
        <v>2005</v>
      </c>
      <c r="E53" s="651"/>
      <c r="F53" s="644" t="str">
        <f ca="1" xml:space="preserve"> IF( OR( ISNUMBER('1.3a'!C28) = FALSE, ISNUMBER('1.3a'!D28) = FALSE, ISNUMBER('1.3a'!E28) = FALSE, ISNUMBER('1.3a'!F28) = FALSE, ISNUMBER('1.3a'!G28) = FALSE ), "n/a", ABS( N('1.3a'!C28) - SUM('1.3a'!D28:G28) ) )</f>
        <v>n/a</v>
      </c>
      <c r="G53" s="651"/>
      <c r="H53" s="652"/>
    </row>
    <row r="54" spans="1:8" ht="13.5" customHeight="1">
      <c r="A54" s="1702"/>
      <c r="B54" s="1703"/>
      <c r="C54" s="1694"/>
      <c r="D54" s="650">
        <v>2000</v>
      </c>
      <c r="E54" s="651"/>
      <c r="F54" s="644" t="str">
        <f ca="1" xml:space="preserve"> IF( OR( ISNUMBER('1.3a'!C29) = FALSE, ISNUMBER('1.3a'!D29) = FALSE, ISNUMBER('1.3a'!E29) = FALSE, ISNUMBER('1.3a'!F29) = FALSE, ISNUMBER('1.3a'!G29) = FALSE ), "n/a", ABS( N('1.3a'!C29) - SUM('1.3a'!D29:G29) ) )</f>
        <v>n/a</v>
      </c>
      <c r="G54" s="651"/>
      <c r="H54" s="652"/>
    </row>
    <row r="55" spans="1:8" ht="13.5" customHeight="1">
      <c r="A55" s="1702"/>
      <c r="B55" s="1703"/>
      <c r="C55" s="1695"/>
      <c r="D55" s="650">
        <v>1990</v>
      </c>
      <c r="E55" s="651"/>
      <c r="F55" s="644" t="str">
        <f ca="1" xml:space="preserve"> IF( OR( ISNUMBER('1.3a'!C30) = FALSE, ISNUMBER('1.3a'!D30) = FALSE, ISNUMBER('1.3a'!E30) = FALSE, ISNUMBER('1.3a'!F30) = FALSE, ISNUMBER('1.3a'!G30) = FALSE ), "n/a", ABS( N('1.3a'!C30) - SUM('1.3a'!D30:G30) ) )</f>
        <v>n/a</v>
      </c>
      <c r="G55" s="651"/>
      <c r="H55" s="652"/>
    </row>
    <row r="56" spans="1:8" ht="13.5" customHeight="1">
      <c r="A56" s="1702" t="s">
        <v>1889</v>
      </c>
      <c r="B56" s="1703" t="s">
        <v>1941</v>
      </c>
      <c r="C56" s="1693" t="s">
        <v>1067</v>
      </c>
      <c r="D56" s="653">
        <v>2015</v>
      </c>
      <c r="E56" s="651"/>
      <c r="F56" s="644" t="str">
        <f xml:space="preserve"> IF( OR( ISNUMBER('1.3a'!C31) = FALSE, ISNUMBER('1.3a'!D31) = FALSE, ISNUMBER('1.3a'!E31) = FALSE, ISNUMBER('1.3a'!F31) = FALSE, ISNUMBER('1.3a'!G31) = FALSE ), "n/a", ABS( N('1.3a'!C31) - SUM('1.3a'!D31:G31) ) )</f>
        <v>n/a</v>
      </c>
      <c r="G56" s="651"/>
      <c r="H56" s="652"/>
    </row>
    <row r="57" spans="1:8" ht="13.5" customHeight="1">
      <c r="A57" s="1702"/>
      <c r="B57" s="1703"/>
      <c r="C57" s="1694"/>
      <c r="D57" s="653">
        <v>2010</v>
      </c>
      <c r="E57" s="651"/>
      <c r="F57" s="644" t="str">
        <f ca="1" xml:space="preserve"> IF( OR( ISNUMBER('1.3a'!C32) = FALSE, ISNUMBER('1.3a'!D32) = FALSE, ISNUMBER('1.3a'!E32) = FALSE, ISNUMBER('1.3a'!F32) = FALSE, ISNUMBER('1.3a'!G32) = FALSE ), "n/a", ABS( N('1.3a'!C32) - SUM('1.3a'!D32:G32) ) )</f>
        <v>n/a</v>
      </c>
      <c r="G57" s="651"/>
      <c r="H57" s="652"/>
    </row>
    <row r="58" spans="1:8" ht="13.5" customHeight="1">
      <c r="A58" s="1702"/>
      <c r="B58" s="1703"/>
      <c r="C58" s="1694"/>
      <c r="D58" s="650">
        <v>2005</v>
      </c>
      <c r="E58" s="651"/>
      <c r="F58" s="644" t="str">
        <f ca="1" xml:space="preserve"> IF( OR( ISNUMBER('1.3a'!C33) = FALSE, ISNUMBER('1.3a'!D33) = FALSE, ISNUMBER('1.3a'!E33) = FALSE, ISNUMBER('1.3a'!F33) = FALSE, ISNUMBER('1.3a'!G33) = FALSE ), "n/a", ABS( N('1.3a'!C33) - SUM('1.3a'!D33:G33) ) )</f>
        <v>n/a</v>
      </c>
      <c r="G58" s="651"/>
      <c r="H58" s="652"/>
    </row>
    <row r="59" spans="1:8" ht="13.5" customHeight="1">
      <c r="A59" s="1702"/>
      <c r="B59" s="1703"/>
      <c r="C59" s="1694"/>
      <c r="D59" s="650">
        <v>2000</v>
      </c>
      <c r="E59" s="651"/>
      <c r="F59" s="644" t="str">
        <f ca="1" xml:space="preserve"> IF( OR( ISNUMBER('1.3a'!C34) = FALSE, ISNUMBER('1.3a'!D34) = FALSE, ISNUMBER('1.3a'!E34) = FALSE, ISNUMBER('1.3a'!F34) = FALSE, ISNUMBER('1.3a'!G34) = FALSE ), "n/a", ABS( N('1.3a'!C34) - SUM('1.3a'!D34:G34) ) )</f>
        <v>n/a</v>
      </c>
      <c r="G59" s="651"/>
      <c r="H59" s="652"/>
    </row>
    <row r="60" spans="1:8" ht="13.5" customHeight="1">
      <c r="A60" s="1702"/>
      <c r="B60" s="1703"/>
      <c r="C60" s="1695"/>
      <c r="D60" s="650">
        <v>1990</v>
      </c>
      <c r="E60" s="651"/>
      <c r="F60" s="644" t="str">
        <f ca="1" xml:space="preserve"> IF( OR( ISNUMBER('1.3a'!C35) = FALSE, ISNUMBER('1.3a'!D35) = FALSE, ISNUMBER('1.3a'!E35) = FALSE, ISNUMBER('1.3a'!F35) = FALSE, ISNUMBER('1.3a'!G35) = FALSE ), "n/a", ABS( N('1.3a'!C35) - SUM('1.3a'!D35:G35) ) )</f>
        <v>n/a</v>
      </c>
      <c r="G60" s="651"/>
      <c r="H60" s="652"/>
    </row>
    <row r="61" spans="1:8" ht="13.5" customHeight="1">
      <c r="A61" s="1702" t="s">
        <v>1889</v>
      </c>
      <c r="B61" s="1703" t="s">
        <v>1913</v>
      </c>
      <c r="C61" s="1693" t="s">
        <v>1067</v>
      </c>
      <c r="D61" s="653">
        <v>2015</v>
      </c>
      <c r="E61" s="651"/>
      <c r="F61" s="644" t="str">
        <f xml:space="preserve"> IF( OR( ISNUMBER('1.3a'!C16) = FALSE, ISNUMBER('1.3a'!C21) = FALSE, ISNUMBER('1.3a'!C26) = FALSE, ISNUMBER('1.3a'!C31) = FALSE ), "n/a", ABS( N('1.3a'!C16) - SUM('1.3a'!C21, '1.3a'!C26, '1.3a'!C31) ) )</f>
        <v>n/a</v>
      </c>
      <c r="G61" s="651"/>
      <c r="H61" s="652"/>
    </row>
    <row r="62" spans="1:8" ht="13.5" customHeight="1">
      <c r="A62" s="1702"/>
      <c r="B62" s="1703"/>
      <c r="C62" s="1694"/>
      <c r="D62" s="653">
        <v>2010</v>
      </c>
      <c r="E62" s="651"/>
      <c r="F62" s="644" t="str">
        <f ca="1" xml:space="preserve"> IF( OR( ISNUMBER('1.3a'!C17) = FALSE, ISNUMBER('1.3a'!C22) = FALSE, ISNUMBER('1.3a'!C27) = FALSE, ISNUMBER('1.3a'!C32) = FALSE ), "n/a", ABS( N('1.3a'!C17) - SUM('1.3a'!C22, '1.3a'!C27, '1.3a'!C32) ) )</f>
        <v>n/a</v>
      </c>
      <c r="G62" s="651"/>
      <c r="H62" s="652"/>
    </row>
    <row r="63" spans="1:8" ht="13.5" customHeight="1">
      <c r="A63" s="1702"/>
      <c r="B63" s="1703"/>
      <c r="C63" s="1694"/>
      <c r="D63" s="650">
        <v>2005</v>
      </c>
      <c r="E63" s="651"/>
      <c r="F63" s="644" t="str">
        <f ca="1" xml:space="preserve"> IF( OR( ISNUMBER('1.3a'!C18) = FALSE, ISNUMBER('1.3a'!C23) = FALSE, ISNUMBER('1.3a'!C28) = FALSE, ISNUMBER('1.3a'!C33) = FALSE ), "n/a", ABS( N('1.3a'!C18) - SUM('1.3a'!C23, '1.3a'!C28, '1.3a'!C33) ) )</f>
        <v>n/a</v>
      </c>
      <c r="G63" s="651"/>
      <c r="H63" s="652"/>
    </row>
    <row r="64" spans="1:8" ht="13.5" customHeight="1">
      <c r="A64" s="1702"/>
      <c r="B64" s="1703"/>
      <c r="C64" s="1694"/>
      <c r="D64" s="650">
        <v>2000</v>
      </c>
      <c r="E64" s="651"/>
      <c r="F64" s="644" t="str">
        <f ca="1" xml:space="preserve"> IF( OR( ISNUMBER('1.3a'!C19) = FALSE, ISNUMBER('1.3a'!C24) = FALSE, ISNUMBER('1.3a'!C29) = FALSE, ISNUMBER('1.3a'!C34) = FALSE ), "n/a", ABS( N('1.3a'!C19) - SUM('1.3a'!C24, '1.3a'!C29, '1.3a'!C34) ) )</f>
        <v>n/a</v>
      </c>
      <c r="G64" s="651"/>
      <c r="H64" s="652"/>
    </row>
    <row r="65" spans="1:8" ht="13.5" customHeight="1">
      <c r="A65" s="1702"/>
      <c r="B65" s="1703"/>
      <c r="C65" s="1695"/>
      <c r="D65" s="650">
        <v>1990</v>
      </c>
      <c r="E65" s="651"/>
      <c r="F65" s="644" t="str">
        <f ca="1" xml:space="preserve"> IF( OR( ISNUMBER('1.3a'!C20) = FALSE, ISNUMBER('1.3a'!C25) = FALSE, ISNUMBER('1.3a'!C30) = FALSE, ISNUMBER('1.3a'!C35) = FALSE ), "n/a", ABS( N('1.3a'!C20) - SUM('1.3a'!C25, '1.3a'!C30, '1.3a'!C35) ) )</f>
        <v>n/a</v>
      </c>
      <c r="G65" s="651"/>
      <c r="H65" s="652"/>
    </row>
    <row r="66" spans="1:8" ht="13.5" customHeight="1">
      <c r="A66" s="1702" t="s">
        <v>1889</v>
      </c>
      <c r="B66" s="1715" t="s">
        <v>1914</v>
      </c>
      <c r="C66" s="1693" t="s">
        <v>1067</v>
      </c>
      <c r="D66" s="653">
        <v>2015</v>
      </c>
      <c r="E66" s="651"/>
      <c r="F66" s="644" t="str">
        <f xml:space="preserve"> IF( OR( ISNUMBER('1.3a'!D16) = FALSE, ISNUMBER('1.3a'!D21) = FALSE, ISNUMBER('1.3a'!D26) = FALSE, ISNUMBER('1.3a'!D31) = FALSE ), "n/a", ABS( N('1.3a'!D16) - SUM('1.3a'!D21, '1.3a'!D26, '1.3a'!D31) ) )</f>
        <v>n/a</v>
      </c>
      <c r="G66" s="651"/>
      <c r="H66" s="652"/>
    </row>
    <row r="67" spans="1:8" ht="13.5" customHeight="1">
      <c r="A67" s="1702"/>
      <c r="B67" s="1715"/>
      <c r="C67" s="1694"/>
      <c r="D67" s="653">
        <v>2010</v>
      </c>
      <c r="E67" s="651"/>
      <c r="F67" s="644" t="str">
        <f ca="1" xml:space="preserve"> IF( OR( ISNUMBER('1.3a'!D17) = FALSE, ISNUMBER('1.3a'!D22) = FALSE, ISNUMBER('1.3a'!D27) = FALSE, ISNUMBER('1.3a'!D32) = FALSE ), "n/a", ABS( N('1.3a'!D17) - SUM('1.3a'!D22, '1.3a'!D27, '1.3a'!D32) ) )</f>
        <v>n/a</v>
      </c>
      <c r="G67" s="651"/>
      <c r="H67" s="652"/>
    </row>
    <row r="68" spans="1:8" ht="13.5" customHeight="1">
      <c r="A68" s="1702"/>
      <c r="B68" s="1715"/>
      <c r="C68" s="1694"/>
      <c r="D68" s="650">
        <v>2005</v>
      </c>
      <c r="E68" s="651"/>
      <c r="F68" s="644" t="str">
        <f ca="1" xml:space="preserve"> IF( OR( ISNUMBER('1.3a'!D18) = FALSE, ISNUMBER('1.3a'!D23) = FALSE, ISNUMBER('1.3a'!D28) = FALSE, ISNUMBER('1.3a'!D33) = FALSE ), "n/a", ABS( N('1.3a'!D18) - SUM('1.3a'!D23, '1.3a'!D28, '1.3a'!D33) ) )</f>
        <v>n/a</v>
      </c>
      <c r="G68" s="651"/>
      <c r="H68" s="652"/>
    </row>
    <row r="69" spans="1:8" ht="13.5" customHeight="1">
      <c r="A69" s="1702"/>
      <c r="B69" s="1715"/>
      <c r="C69" s="1694"/>
      <c r="D69" s="650">
        <v>2000</v>
      </c>
      <c r="E69" s="651"/>
      <c r="F69" s="644" t="str">
        <f ca="1" xml:space="preserve"> IF( OR( ISNUMBER('1.3a'!D19) = FALSE, ISNUMBER('1.3a'!D24) = FALSE, ISNUMBER('1.3a'!D29) = FALSE, ISNUMBER('1.3a'!D34) = FALSE ), "n/a", ABS( N('1.3a'!D19) - SUM('1.3a'!D24, '1.3a'!D29, '1.3a'!D34) ) )</f>
        <v>n/a</v>
      </c>
      <c r="G69" s="651"/>
      <c r="H69" s="652"/>
    </row>
    <row r="70" spans="1:8" ht="13.5" customHeight="1">
      <c r="A70" s="1702"/>
      <c r="B70" s="1715"/>
      <c r="C70" s="1695"/>
      <c r="D70" s="650">
        <v>1990</v>
      </c>
      <c r="E70" s="651"/>
      <c r="F70" s="644" t="str">
        <f ca="1" xml:space="preserve"> IF( OR( ISNUMBER('1.3a'!D20) = FALSE, ISNUMBER('1.3a'!D25) = FALSE, ISNUMBER('1.3a'!D30) = FALSE, ISNUMBER('1.3a'!D35) = FALSE ), "n/a", ABS( N('1.3a'!D20) - SUM('1.3a'!D25, '1.3a'!D30, '1.3a'!D35) ) )</f>
        <v>n/a</v>
      </c>
      <c r="G70" s="651"/>
      <c r="H70" s="652"/>
    </row>
    <row r="71" spans="1:8" ht="13.5" customHeight="1">
      <c r="A71" s="1702" t="s">
        <v>1889</v>
      </c>
      <c r="B71" s="1715" t="s">
        <v>1915</v>
      </c>
      <c r="C71" s="1693" t="s">
        <v>1067</v>
      </c>
      <c r="D71" s="653">
        <v>2015</v>
      </c>
      <c r="E71" s="651"/>
      <c r="F71" s="644" t="str">
        <f xml:space="preserve"> IF( OR( ISNUMBER('1.3a'!E16) = FALSE, ISNUMBER('1.3a'!E21) = FALSE, ISNUMBER('1.3a'!E26) = FALSE, ISNUMBER('1.3a'!E31) = FALSE ), "n/a", ABS( N('1.3a'!E16) - SUM('1.3a'!E21, '1.3a'!E26, '1.3a'!E31) ) )</f>
        <v>n/a</v>
      </c>
      <c r="G71" s="651"/>
      <c r="H71" s="652"/>
    </row>
    <row r="72" spans="1:8" ht="13.5" customHeight="1">
      <c r="A72" s="1702"/>
      <c r="B72" s="1715"/>
      <c r="C72" s="1694"/>
      <c r="D72" s="653">
        <v>2010</v>
      </c>
      <c r="E72" s="651"/>
      <c r="F72" s="644" t="str">
        <f ca="1" xml:space="preserve"> IF( OR( ISNUMBER('1.3a'!E17) = FALSE, ISNUMBER('1.3a'!E22) = FALSE, ISNUMBER('1.3a'!E27) = FALSE, ISNUMBER('1.3a'!E32) = FALSE ), "n/a", ABS( N('1.3a'!E17) - SUM('1.3a'!E22, '1.3a'!E27, '1.3a'!E32) ) )</f>
        <v>n/a</v>
      </c>
      <c r="G72" s="651"/>
      <c r="H72" s="652"/>
    </row>
    <row r="73" spans="1:8" ht="13.5" customHeight="1">
      <c r="A73" s="1702"/>
      <c r="B73" s="1715"/>
      <c r="C73" s="1694"/>
      <c r="D73" s="650">
        <v>2005</v>
      </c>
      <c r="E73" s="651"/>
      <c r="F73" s="644" t="str">
        <f ca="1" xml:space="preserve"> IF( OR( ISNUMBER('1.3a'!E18) = FALSE, ISNUMBER('1.3a'!E23) = FALSE, ISNUMBER('1.3a'!E28) = FALSE, ISNUMBER('1.3a'!E33) = FALSE ), "n/a", ABS( N('1.3a'!E18) - SUM('1.3a'!E23, '1.3a'!E28, '1.3a'!E33) ) )</f>
        <v>n/a</v>
      </c>
      <c r="G73" s="651"/>
      <c r="H73" s="652"/>
    </row>
    <row r="74" spans="1:8" ht="13.5" customHeight="1">
      <c r="A74" s="1702"/>
      <c r="B74" s="1715"/>
      <c r="C74" s="1694"/>
      <c r="D74" s="650">
        <v>2000</v>
      </c>
      <c r="E74" s="651"/>
      <c r="F74" s="644" t="str">
        <f ca="1" xml:space="preserve"> IF( OR( ISNUMBER('1.3a'!E19) = FALSE, ISNUMBER('1.3a'!E24) = FALSE, ISNUMBER('1.3a'!E29) = FALSE, ISNUMBER('1.3a'!E34) = FALSE ), "n/a", ABS( N('1.3a'!E19) - SUM('1.3a'!E24, '1.3a'!E29, '1.3a'!E34) ) )</f>
        <v>n/a</v>
      </c>
      <c r="G74" s="651"/>
      <c r="H74" s="652"/>
    </row>
    <row r="75" spans="1:8" ht="13.5" customHeight="1">
      <c r="A75" s="1702"/>
      <c r="B75" s="1715"/>
      <c r="C75" s="1695"/>
      <c r="D75" s="650">
        <v>1990</v>
      </c>
      <c r="E75" s="651"/>
      <c r="F75" s="644" t="str">
        <f ca="1" xml:space="preserve"> IF( OR( ISNUMBER('1.3a'!E20) = FALSE, ISNUMBER('1.3a'!E25) = FALSE, ISNUMBER('1.3a'!E30) = FALSE, ISNUMBER('1.3a'!E35) = FALSE ), "n/a", ABS( N('1.3a'!E20) - SUM('1.3a'!E25, '1.3a'!E30, '1.3a'!E35) ) )</f>
        <v>n/a</v>
      </c>
      <c r="G75" s="651"/>
      <c r="H75" s="652"/>
    </row>
    <row r="76" spans="1:8" ht="13.5" customHeight="1">
      <c r="A76" s="1702" t="s">
        <v>1889</v>
      </c>
      <c r="B76" s="1715" t="s">
        <v>1916</v>
      </c>
      <c r="C76" s="1693" t="s">
        <v>1067</v>
      </c>
      <c r="D76" s="653">
        <v>2015</v>
      </c>
      <c r="E76" s="651"/>
      <c r="F76" s="644" t="str">
        <f xml:space="preserve"> IF( OR( ISNUMBER('1.3a'!F16) = FALSE, ISNUMBER('1.3a'!F21) = FALSE, ISNUMBER('1.3a'!F26) = FALSE, ISNUMBER('1.3a'!F31) = FALSE ), "n/a", ABS( N('1.3a'!F16) - SUM('1.3a'!F21, '1.3a'!F26, '1.3a'!F31) ) )</f>
        <v>n/a</v>
      </c>
      <c r="G76" s="651"/>
      <c r="H76" s="652"/>
    </row>
    <row r="77" spans="1:8" ht="13.5" customHeight="1">
      <c r="A77" s="1702"/>
      <c r="B77" s="1715"/>
      <c r="C77" s="1694"/>
      <c r="D77" s="653">
        <v>2010</v>
      </c>
      <c r="E77" s="651"/>
      <c r="F77" s="644" t="str">
        <f ca="1" xml:space="preserve"> IF( OR( ISNUMBER('1.3a'!F17) = FALSE, ISNUMBER('1.3a'!F22) = FALSE, ISNUMBER('1.3a'!F27) = FALSE, ISNUMBER('1.3a'!F32) = FALSE ), "n/a", ABS( N('1.3a'!F17) - SUM('1.3a'!F22, '1.3a'!F27, '1.3a'!F32) ) )</f>
        <v>n/a</v>
      </c>
      <c r="G77" s="651"/>
      <c r="H77" s="652"/>
    </row>
    <row r="78" spans="1:8" ht="13.5" customHeight="1">
      <c r="A78" s="1702"/>
      <c r="B78" s="1715"/>
      <c r="C78" s="1694"/>
      <c r="D78" s="650">
        <v>2005</v>
      </c>
      <c r="E78" s="651"/>
      <c r="F78" s="644" t="str">
        <f ca="1" xml:space="preserve"> IF( OR( ISNUMBER('1.3a'!F18) = FALSE, ISNUMBER('1.3a'!F23) = FALSE, ISNUMBER('1.3a'!F28) = FALSE, ISNUMBER('1.3a'!F33) = FALSE ), "n/a", ABS( N('1.3a'!F18) - SUM('1.3a'!F23, '1.3a'!F28, '1.3a'!F33) ) )</f>
        <v>n/a</v>
      </c>
      <c r="G78" s="651"/>
      <c r="H78" s="652"/>
    </row>
    <row r="79" spans="1:8" ht="13.5" customHeight="1">
      <c r="A79" s="1702"/>
      <c r="B79" s="1715"/>
      <c r="C79" s="1694"/>
      <c r="D79" s="650">
        <v>2000</v>
      </c>
      <c r="E79" s="651"/>
      <c r="F79" s="644" t="str">
        <f ca="1" xml:space="preserve"> IF( OR( ISNUMBER('1.3a'!F19) = FALSE, ISNUMBER('1.3a'!F24) = FALSE, ISNUMBER('1.3a'!F29) = FALSE, ISNUMBER('1.3a'!F34) = FALSE ), "n/a", ABS( N('1.3a'!F19) - SUM('1.3a'!F24, '1.3a'!F29, '1.3a'!F34) ) )</f>
        <v>n/a</v>
      </c>
      <c r="G79" s="651"/>
      <c r="H79" s="652"/>
    </row>
    <row r="80" spans="1:8" ht="13.5" customHeight="1">
      <c r="A80" s="1702"/>
      <c r="B80" s="1715"/>
      <c r="C80" s="1695"/>
      <c r="D80" s="650">
        <v>1990</v>
      </c>
      <c r="E80" s="651"/>
      <c r="F80" s="644" t="str">
        <f ca="1" xml:space="preserve"> IF( OR( ISNUMBER('1.3a'!F20) = FALSE, ISNUMBER('1.3a'!F25) = FALSE, ISNUMBER('1.3a'!F30) = FALSE, ISNUMBER('1.3a'!F35) = FALSE ), "n/a", ABS( N('1.3a'!F20) - SUM('1.3a'!F25, '1.3a'!F30, '1.3a'!F35) ) )</f>
        <v>n/a</v>
      </c>
      <c r="G80" s="651"/>
      <c r="H80" s="652"/>
    </row>
    <row r="81" spans="1:8" ht="13.5" customHeight="1">
      <c r="A81" s="1702" t="s">
        <v>1889</v>
      </c>
      <c r="B81" s="1715" t="s">
        <v>1917</v>
      </c>
      <c r="C81" s="1693" t="s">
        <v>1067</v>
      </c>
      <c r="D81" s="653">
        <v>2015</v>
      </c>
      <c r="E81" s="651"/>
      <c r="F81" s="644" t="str">
        <f xml:space="preserve"> IF( OR( ISNUMBER('1.3a'!G16) = FALSE, ISNUMBER('1.3a'!G21) = FALSE, ISNUMBER('1.3a'!G26) = FALSE, ISNUMBER('1.3a'!G31) = FALSE ), "n/a", ABS( N('1.3a'!G16) - SUM('1.3a'!G21, '1.3a'!G26, '1.3a'!G31) ) )</f>
        <v>n/a</v>
      </c>
      <c r="G81" s="651"/>
      <c r="H81" s="652"/>
    </row>
    <row r="82" spans="1:8" ht="13.5" customHeight="1">
      <c r="A82" s="1702"/>
      <c r="B82" s="1715"/>
      <c r="C82" s="1694"/>
      <c r="D82" s="653">
        <v>2010</v>
      </c>
      <c r="E82" s="651"/>
      <c r="F82" s="644" t="str">
        <f ca="1" xml:space="preserve"> IF( OR( ISNUMBER('1.3a'!G17) = FALSE, ISNUMBER('1.3a'!G22) = FALSE, ISNUMBER('1.3a'!G27) = FALSE, ISNUMBER('1.3a'!G32) = FALSE ), "n/a", ABS( N('1.3a'!G17) - SUM('1.3a'!G22, '1.3a'!G27, '1.3a'!G32) ) )</f>
        <v>n/a</v>
      </c>
      <c r="G82" s="651"/>
      <c r="H82" s="652"/>
    </row>
    <row r="83" spans="1:8" ht="13.5" customHeight="1">
      <c r="A83" s="1702"/>
      <c r="B83" s="1715"/>
      <c r="C83" s="1694"/>
      <c r="D83" s="650">
        <v>2005</v>
      </c>
      <c r="E83" s="651"/>
      <c r="F83" s="644" t="str">
        <f ca="1" xml:space="preserve"> IF( OR( ISNUMBER('1.3a'!G18) = FALSE, ISNUMBER('1.3a'!G23) = FALSE, ISNUMBER('1.3a'!G28) = FALSE, ISNUMBER('1.3a'!G33) = FALSE ), "n/a", ABS( N('1.3a'!G18) - SUM('1.3a'!G23, '1.3a'!G28, '1.3a'!G33) ) )</f>
        <v>n/a</v>
      </c>
      <c r="G83" s="651"/>
      <c r="H83" s="652"/>
    </row>
    <row r="84" spans="1:8" ht="13.5" customHeight="1">
      <c r="A84" s="1702"/>
      <c r="B84" s="1715"/>
      <c r="C84" s="1694"/>
      <c r="D84" s="650">
        <v>2000</v>
      </c>
      <c r="E84" s="651"/>
      <c r="F84" s="644" t="str">
        <f ca="1" xml:space="preserve"> IF( OR( ISNUMBER('1.3a'!G19) = FALSE, ISNUMBER('1.3a'!G24) = FALSE, ISNUMBER('1.3a'!G29) = FALSE, ISNUMBER('1.3a'!G34) = FALSE ), "n/a", ABS( N('1.3a'!G19) - SUM('1.3a'!G24, '1.3a'!G29, '1.3a'!G34) ) )</f>
        <v>n/a</v>
      </c>
      <c r="G84" s="651"/>
      <c r="H84" s="652"/>
    </row>
    <row r="85" spans="1:8" ht="13.5" customHeight="1">
      <c r="A85" s="1702"/>
      <c r="B85" s="1715"/>
      <c r="C85" s="1695"/>
      <c r="D85" s="650">
        <v>1990</v>
      </c>
      <c r="E85" s="651"/>
      <c r="F85" s="644" t="str">
        <f ca="1" xml:space="preserve"> IF( OR( ISNUMBER('1.3a'!G20) = FALSE, ISNUMBER('1.3a'!G25) = FALSE, ISNUMBER('1.3a'!G30) = FALSE, ISNUMBER('1.3a'!G35) = FALSE ), "n/a", ABS( N('1.3a'!G20) - SUM('1.3a'!G25, '1.3a'!G30, '1.3a'!G35) ) )</f>
        <v>n/a</v>
      </c>
      <c r="G85" s="651"/>
      <c r="H85" s="652"/>
    </row>
    <row r="86" spans="1:8" ht="13.5" customHeight="1">
      <c r="A86" s="1702" t="s">
        <v>1890</v>
      </c>
      <c r="B86" s="1703" t="s">
        <v>1891</v>
      </c>
      <c r="C86" s="1693" t="s">
        <v>1892</v>
      </c>
      <c r="D86" s="653">
        <v>2015</v>
      </c>
      <c r="E86" s="651"/>
      <c r="F86" s="644" t="str">
        <f xml:space="preserve"> IF( OR( ISNUMBER('1.3a'!C41) = FALSE, ISNUMBER('1.3a'!D41) = FALSE, ISNUMBER('1.3a'!E41) = FALSE, ISNUMBER('1.3a'!F41) = FALSE, ISNUMBER('1.3a'!G41) = FALSE ), "n/a", ABS( N('1.3a'!C41) - SUM('1.3a'!D41:G41) ) )</f>
        <v>n/a</v>
      </c>
      <c r="G86" s="651"/>
      <c r="H86" s="652"/>
    </row>
    <row r="87" spans="1:8" ht="13.5" customHeight="1">
      <c r="A87" s="1702"/>
      <c r="B87" s="1703"/>
      <c r="C87" s="1694"/>
      <c r="D87" s="653">
        <v>2010</v>
      </c>
      <c r="E87" s="651"/>
      <c r="F87" s="644" t="str">
        <f ca="1" xml:space="preserve"> IF( OR( ISNUMBER('1.3a'!C42) = FALSE, ISNUMBER('1.3a'!D42) = FALSE, ISNUMBER('1.3a'!E42) = FALSE, ISNUMBER('1.3a'!F42) = FALSE, ISNUMBER('1.3a'!G42) = FALSE ), "n/a", ABS( N('1.3a'!C42) - SUM('1.3a'!D42:G42) ) )</f>
        <v>n/a</v>
      </c>
      <c r="G87" s="651"/>
      <c r="H87" s="652"/>
    </row>
    <row r="88" spans="1:8" ht="13.5" customHeight="1">
      <c r="A88" s="1702"/>
      <c r="B88" s="1703"/>
      <c r="C88" s="1694"/>
      <c r="D88" s="650">
        <v>2005</v>
      </c>
      <c r="E88" s="651"/>
      <c r="F88" s="644" t="str">
        <f ca="1" xml:space="preserve"> IF( OR( ISNUMBER('1.3a'!C43) = FALSE, ISNUMBER('1.3a'!D43) = FALSE, ISNUMBER('1.3a'!E43) = FALSE, ISNUMBER('1.3a'!F43) = FALSE, ISNUMBER('1.3a'!G43) = FALSE ), "n/a", ABS( N('1.3a'!C43) - SUM('1.3a'!D43:G43) ) )</f>
        <v>n/a</v>
      </c>
      <c r="G88" s="651"/>
      <c r="H88" s="652"/>
    </row>
    <row r="89" spans="1:8" ht="13.5" customHeight="1">
      <c r="A89" s="1702"/>
      <c r="B89" s="1703"/>
      <c r="C89" s="1694"/>
      <c r="D89" s="650">
        <v>2000</v>
      </c>
      <c r="E89" s="651"/>
      <c r="F89" s="644" t="str">
        <f ca="1" xml:space="preserve"> IF( OR( ISNUMBER('1.3a'!C44) = FALSE, ISNUMBER('1.3a'!D44) = FALSE, ISNUMBER('1.3a'!E44) = FALSE, ISNUMBER('1.3a'!F44) = FALSE, ISNUMBER('1.3a'!G44) = FALSE ), "n/a", ABS( N('1.3a'!C44) - SUM('1.3a'!D44:G44) ) )</f>
        <v>n/a</v>
      </c>
      <c r="G89" s="651"/>
      <c r="H89" s="652"/>
    </row>
    <row r="90" spans="1:8" ht="13.5" customHeight="1">
      <c r="A90" s="1702"/>
      <c r="B90" s="1703"/>
      <c r="C90" s="1695"/>
      <c r="D90" s="650">
        <v>1990</v>
      </c>
      <c r="E90" s="651"/>
      <c r="F90" s="644" t="str">
        <f ca="1" xml:space="preserve"> IF( OR( ISNUMBER('1.3a'!C45) = FALSE, ISNUMBER('1.3a'!D45) = FALSE, ISNUMBER('1.3a'!E45) = FALSE, ISNUMBER('1.3a'!F45) = FALSE, ISNUMBER('1.3a'!G45) = FALSE ), "n/a", ABS( N('1.3a'!C45) - SUM('1.3a'!D45:G45) ) )</f>
        <v>n/a</v>
      </c>
      <c r="G90" s="651"/>
      <c r="H90" s="652"/>
    </row>
    <row r="91" spans="1:8" ht="13.5" customHeight="1">
      <c r="A91" s="1702" t="s">
        <v>1890</v>
      </c>
      <c r="B91" s="1703" t="s">
        <v>1893</v>
      </c>
      <c r="C91" s="1693" t="s">
        <v>1892</v>
      </c>
      <c r="D91" s="653">
        <v>2015</v>
      </c>
      <c r="E91" s="651"/>
      <c r="F91" s="644" t="str">
        <f xml:space="preserve"> IF( OR( ISNUMBER('1.3a'!C46) = FALSE, ISNUMBER('1.3a'!D46) = FALSE, ISNUMBER('1.3a'!E46) = FALSE, ISNUMBER('1.3a'!F46) = FALSE, ISNUMBER('1.3a'!G46) = FALSE ), "n/a", ABS( N('1.3a'!C46) - SUM('1.3a'!D46:G46) ) )</f>
        <v>n/a</v>
      </c>
      <c r="G91" s="651"/>
      <c r="H91" s="652"/>
    </row>
    <row r="92" spans="1:8" ht="13.5" customHeight="1">
      <c r="A92" s="1702"/>
      <c r="B92" s="1703"/>
      <c r="C92" s="1694"/>
      <c r="D92" s="653">
        <v>2010</v>
      </c>
      <c r="E92" s="651"/>
      <c r="F92" s="644" t="str">
        <f ca="1" xml:space="preserve"> IF( OR( ISNUMBER('1.3a'!C47) = FALSE, ISNUMBER('1.3a'!D47) = FALSE, ISNUMBER('1.3a'!E47) = FALSE, ISNUMBER('1.3a'!F47) = FALSE, ISNUMBER('1.3a'!G47) = FALSE ), "n/a", ABS( N('1.3a'!C47) - SUM('1.3a'!D47:G47) ) )</f>
        <v>n/a</v>
      </c>
      <c r="G92" s="651"/>
      <c r="H92" s="652"/>
    </row>
    <row r="93" spans="1:8" ht="13.5" customHeight="1">
      <c r="A93" s="1702"/>
      <c r="B93" s="1703"/>
      <c r="C93" s="1694"/>
      <c r="D93" s="650">
        <v>2005</v>
      </c>
      <c r="E93" s="651"/>
      <c r="F93" s="644" t="str">
        <f ca="1" xml:space="preserve"> IF( OR( ISNUMBER('1.3a'!C48) = FALSE, ISNUMBER('1.3a'!D48) = FALSE, ISNUMBER('1.3a'!E48) = FALSE, ISNUMBER('1.3a'!F48) = FALSE, ISNUMBER('1.3a'!G48) = FALSE ), "n/a", ABS( N('1.3a'!C48) - SUM('1.3a'!D48:G48) ) )</f>
        <v>n/a</v>
      </c>
      <c r="G93" s="651"/>
      <c r="H93" s="652"/>
    </row>
    <row r="94" spans="1:8" ht="13.5" customHeight="1">
      <c r="A94" s="1702"/>
      <c r="B94" s="1703"/>
      <c r="C94" s="1694"/>
      <c r="D94" s="650">
        <v>2000</v>
      </c>
      <c r="E94" s="651"/>
      <c r="F94" s="644" t="str">
        <f ca="1" xml:space="preserve"> IF( OR( ISNUMBER('1.3a'!C49) = FALSE, ISNUMBER('1.3a'!D49) = FALSE, ISNUMBER('1.3a'!E49) = FALSE, ISNUMBER('1.3a'!F49) = FALSE, ISNUMBER('1.3a'!G49) = FALSE ), "n/a", ABS( N('1.3a'!C49) - SUM('1.3a'!D49:G49) ) )</f>
        <v>n/a</v>
      </c>
      <c r="G94" s="651"/>
      <c r="H94" s="652"/>
    </row>
    <row r="95" spans="1:8" ht="13.5" customHeight="1">
      <c r="A95" s="1702"/>
      <c r="B95" s="1703"/>
      <c r="C95" s="1695"/>
      <c r="D95" s="650">
        <v>1990</v>
      </c>
      <c r="E95" s="651"/>
      <c r="F95" s="644" t="str">
        <f ca="1" xml:space="preserve"> IF( OR( ISNUMBER('1.3a'!C50) = FALSE, ISNUMBER('1.3a'!D50) = FALSE, ISNUMBER('1.3a'!E50) = FALSE, ISNUMBER('1.3a'!F50) = FALSE, ISNUMBER('1.3a'!G50) = FALSE ), "n/a", ABS( N('1.3a'!C50) - SUM('1.3a'!D50:G50) ) )</f>
        <v>n/a</v>
      </c>
      <c r="G95" s="651"/>
      <c r="H95" s="652"/>
    </row>
    <row r="96" spans="1:8" ht="13.5" customHeight="1">
      <c r="A96" s="1702" t="s">
        <v>1890</v>
      </c>
      <c r="B96" s="1703" t="s">
        <v>1894</v>
      </c>
      <c r="C96" s="1693" t="s">
        <v>1892</v>
      </c>
      <c r="D96" s="653">
        <v>2015</v>
      </c>
      <c r="E96" s="651"/>
      <c r="F96" s="644" t="str">
        <f xml:space="preserve"> IF( OR( ISNUMBER('1.3a'!C51) = FALSE, ISNUMBER('1.3a'!D51) = FALSE, ISNUMBER('1.3a'!E51) = FALSE, ISNUMBER('1.3a'!F51) = FALSE, ISNUMBER('1.3a'!G51) = FALSE ), "n/a", ABS( N('1.3a'!C51) - SUM('1.3a'!D51:G51) ) )</f>
        <v>n/a</v>
      </c>
      <c r="G96" s="651"/>
      <c r="H96" s="652"/>
    </row>
    <row r="97" spans="1:8" ht="13.5" customHeight="1">
      <c r="A97" s="1702"/>
      <c r="B97" s="1703"/>
      <c r="C97" s="1694"/>
      <c r="D97" s="653">
        <v>2010</v>
      </c>
      <c r="E97" s="651"/>
      <c r="F97" s="644" t="str">
        <f ca="1" xml:space="preserve"> IF( OR( ISNUMBER('1.3a'!C52) = FALSE, ISNUMBER('1.3a'!D52) = FALSE, ISNUMBER('1.3a'!E52) = FALSE, ISNUMBER('1.3a'!F52) = FALSE, ISNUMBER('1.3a'!G52) = FALSE ), "n/a", ABS( N('1.3a'!C52) - SUM('1.3a'!D52:G52) ) )</f>
        <v>n/a</v>
      </c>
      <c r="G97" s="651"/>
      <c r="H97" s="652"/>
    </row>
    <row r="98" spans="1:8" ht="13.5" customHeight="1">
      <c r="A98" s="1702"/>
      <c r="B98" s="1703"/>
      <c r="C98" s="1694"/>
      <c r="D98" s="650">
        <v>2005</v>
      </c>
      <c r="E98" s="651"/>
      <c r="F98" s="644" t="str">
        <f ca="1" xml:space="preserve"> IF( OR( ISNUMBER('1.3a'!C53) = FALSE, ISNUMBER('1.3a'!D53) = FALSE, ISNUMBER('1.3a'!E53) = FALSE, ISNUMBER('1.3a'!F53) = FALSE, ISNUMBER('1.3a'!G53) = FALSE ), "n/a", ABS( N('1.3a'!C53) - SUM('1.3a'!D53:G53) ) )</f>
        <v>n/a</v>
      </c>
      <c r="G98" s="651"/>
      <c r="H98" s="652"/>
    </row>
    <row r="99" spans="1:8" ht="13.5" customHeight="1">
      <c r="A99" s="1702"/>
      <c r="B99" s="1703"/>
      <c r="C99" s="1694"/>
      <c r="D99" s="650">
        <v>2000</v>
      </c>
      <c r="E99" s="651"/>
      <c r="F99" s="644" t="str">
        <f ca="1" xml:space="preserve"> IF( OR( ISNUMBER('1.3a'!C54) = FALSE, ISNUMBER('1.3a'!D54) = FALSE, ISNUMBER('1.3a'!E54) = FALSE, ISNUMBER('1.3a'!F54) = FALSE, ISNUMBER('1.3a'!G54) = FALSE ), "n/a", ABS( N('1.3a'!C54) - SUM('1.3a'!D54:G54) ) )</f>
        <v>n/a</v>
      </c>
      <c r="G99" s="651"/>
      <c r="H99" s="652"/>
    </row>
    <row r="100" spans="1:8" ht="13.5" customHeight="1">
      <c r="A100" s="1702"/>
      <c r="B100" s="1703"/>
      <c r="C100" s="1695"/>
      <c r="D100" s="650">
        <v>1990</v>
      </c>
      <c r="E100" s="651"/>
      <c r="F100" s="644" t="str">
        <f ca="1" xml:space="preserve"> IF( OR( ISNUMBER('1.3a'!C55) = FALSE, ISNUMBER('1.3a'!D55) = FALSE, ISNUMBER('1.3a'!E55) = FALSE, ISNUMBER('1.3a'!F55) = FALSE, ISNUMBER('1.3a'!G55) = FALSE ), "n/a", ABS( N('1.3a'!C55) - SUM('1.3a'!D55:G55) ) )</f>
        <v>n/a</v>
      </c>
      <c r="G100" s="651"/>
      <c r="H100" s="652"/>
    </row>
    <row r="101" spans="1:8" ht="13.5" customHeight="1">
      <c r="A101" s="1702" t="s">
        <v>1890</v>
      </c>
      <c r="B101" s="1703" t="s">
        <v>1895</v>
      </c>
      <c r="C101" s="1693" t="s">
        <v>1892</v>
      </c>
      <c r="D101" s="653">
        <v>2015</v>
      </c>
      <c r="E101" s="651"/>
      <c r="F101" s="644" t="str">
        <f xml:space="preserve"> IF( OR( ISNUMBER('1.3a'!C56) = FALSE, ISNUMBER('1.3a'!D56) = FALSE, ISNUMBER('1.3a'!E56) = FALSE, ISNUMBER('1.3a'!F56) = FALSE, ISNUMBER('1.3a'!G56) = FALSE ), "n/a", ABS( N('1.3a'!C56) - SUM('1.3a'!D56:G56) ) )</f>
        <v>n/a</v>
      </c>
      <c r="G101" s="651"/>
      <c r="H101" s="652"/>
    </row>
    <row r="102" spans="1:8" ht="13.5" customHeight="1">
      <c r="A102" s="1702"/>
      <c r="B102" s="1703"/>
      <c r="C102" s="1694"/>
      <c r="D102" s="653">
        <v>2010</v>
      </c>
      <c r="E102" s="651"/>
      <c r="F102" s="644" t="str">
        <f ca="1" xml:space="preserve"> IF( OR( ISNUMBER('1.3a'!C57) = FALSE, ISNUMBER('1.3a'!D57) = FALSE, ISNUMBER('1.3a'!E57) = FALSE, ISNUMBER('1.3a'!F57) = FALSE, ISNUMBER('1.3a'!G57) = FALSE ), "n/a", ABS( N('1.3a'!C57) - SUM('1.3a'!D57:G57) ) )</f>
        <v>n/a</v>
      </c>
      <c r="G102" s="651"/>
      <c r="H102" s="652"/>
    </row>
    <row r="103" spans="1:8" ht="13.5" customHeight="1">
      <c r="A103" s="1702"/>
      <c r="B103" s="1703"/>
      <c r="C103" s="1694"/>
      <c r="D103" s="650">
        <v>2005</v>
      </c>
      <c r="E103" s="651"/>
      <c r="F103" s="644" t="str">
        <f ca="1" xml:space="preserve"> IF( OR( ISNUMBER('1.3a'!C58) = FALSE, ISNUMBER('1.3a'!D58) = FALSE, ISNUMBER('1.3a'!E58) = FALSE, ISNUMBER('1.3a'!F58) = FALSE, ISNUMBER('1.3a'!G58) = FALSE ), "n/a", ABS( N('1.3a'!C58) - SUM('1.3a'!D58:G58) ) )</f>
        <v>n/a</v>
      </c>
      <c r="G103" s="651"/>
      <c r="H103" s="652"/>
    </row>
    <row r="104" spans="1:8" ht="13.5" customHeight="1">
      <c r="A104" s="1702"/>
      <c r="B104" s="1703"/>
      <c r="C104" s="1694"/>
      <c r="D104" s="650">
        <v>2000</v>
      </c>
      <c r="E104" s="651"/>
      <c r="F104" s="644" t="str">
        <f ca="1" xml:space="preserve"> IF( OR( ISNUMBER('1.3a'!C59) = FALSE, ISNUMBER('1.3a'!D59) = FALSE, ISNUMBER('1.3a'!E59) = FALSE, ISNUMBER('1.3a'!F59) = FALSE, ISNUMBER('1.3a'!G59) = FALSE ), "n/a", ABS( N('1.3a'!C59) - SUM('1.3a'!D59:G59) ) )</f>
        <v>n/a</v>
      </c>
      <c r="G104" s="651"/>
      <c r="H104" s="652"/>
    </row>
    <row r="105" spans="1:8" ht="13.5" customHeight="1">
      <c r="A105" s="1702"/>
      <c r="B105" s="1703"/>
      <c r="C105" s="1695"/>
      <c r="D105" s="650">
        <v>1990</v>
      </c>
      <c r="E105" s="651"/>
      <c r="F105" s="644" t="str">
        <f ca="1" xml:space="preserve"> IF( OR( ISNUMBER('1.3a'!C60) = FALSE, ISNUMBER('1.3a'!D60) = FALSE, ISNUMBER('1.3a'!E60) = FALSE, ISNUMBER('1.3a'!F60) = FALSE, ISNUMBER('1.3a'!G60) = FALSE ), "n/a", ABS( N('1.3a'!C60) - SUM('1.3a'!D60:G60) ) )</f>
        <v>n/a</v>
      </c>
      <c r="G105" s="651"/>
      <c r="H105" s="652"/>
    </row>
    <row r="106" spans="1:8" ht="13.5" customHeight="1">
      <c r="A106" s="1702" t="s">
        <v>1890</v>
      </c>
      <c r="B106" s="1715" t="s">
        <v>1908</v>
      </c>
      <c r="C106" s="1693" t="s">
        <v>1892</v>
      </c>
      <c r="D106" s="653">
        <v>2015</v>
      </c>
      <c r="E106" s="651"/>
      <c r="F106" s="644" t="str">
        <f xml:space="preserve"> IF( OR( ISNUMBER('1.3a'!C41) = FALSE, ISNUMBER('1.3a'!C46) = FALSE, ISNUMBER('1.3a'!C51) = FALSE, ISNUMBER('1.3a'!C56) = FALSE ), "n/a", ABS( N('1.3a'!C41) - SUM('1.3a'!C46, '1.3a'!C51, '1.3a'!C56) ) )</f>
        <v>n/a</v>
      </c>
      <c r="G106" s="651"/>
      <c r="H106" s="652"/>
    </row>
    <row r="107" spans="1:8" ht="13.5" customHeight="1">
      <c r="A107" s="1702"/>
      <c r="B107" s="1715"/>
      <c r="C107" s="1694"/>
      <c r="D107" s="653">
        <v>2010</v>
      </c>
      <c r="E107" s="651"/>
      <c r="F107" s="644" t="str">
        <f ca="1" xml:space="preserve"> IF( OR( ISNUMBER('1.3a'!C42) = FALSE, ISNUMBER('1.3a'!C47) = FALSE, ISNUMBER('1.3a'!C52) = FALSE, ISNUMBER('1.3a'!C57) = FALSE ), "n/a", ABS( N('1.3a'!C42) - SUM('1.3a'!C47, '1.3a'!C52, '1.3a'!C57) ) )</f>
        <v>n/a</v>
      </c>
      <c r="G107" s="651"/>
      <c r="H107" s="652"/>
    </row>
    <row r="108" spans="1:8" ht="13.5" customHeight="1">
      <c r="A108" s="1702"/>
      <c r="B108" s="1715"/>
      <c r="C108" s="1694"/>
      <c r="D108" s="650">
        <v>2005</v>
      </c>
      <c r="E108" s="651"/>
      <c r="F108" s="644" t="str">
        <f ca="1" xml:space="preserve"> IF( OR( ISNUMBER('1.3a'!C43) = FALSE, ISNUMBER('1.3a'!C48) = FALSE, ISNUMBER('1.3a'!C53) = FALSE, ISNUMBER('1.3a'!C58) = FALSE ), "n/a", ABS( N('1.3a'!C43) - SUM('1.3a'!C48, '1.3a'!C53, '1.3a'!C58) ) )</f>
        <v>n/a</v>
      </c>
      <c r="G108" s="651"/>
      <c r="H108" s="652"/>
    </row>
    <row r="109" spans="1:8" ht="13.5" customHeight="1">
      <c r="A109" s="1702"/>
      <c r="B109" s="1715"/>
      <c r="C109" s="1694"/>
      <c r="D109" s="650">
        <v>2000</v>
      </c>
      <c r="E109" s="651"/>
      <c r="F109" s="644" t="str">
        <f ca="1" xml:space="preserve"> IF( OR( ISNUMBER('1.3a'!C44) = FALSE, ISNUMBER('1.3a'!C49) = FALSE, ISNUMBER('1.3a'!C54) = FALSE, ISNUMBER('1.3a'!C59) = FALSE ), "n/a", ABS( N('1.3a'!C44) - SUM('1.3a'!C49, '1.3a'!C54, '1.3a'!C59) ) )</f>
        <v>n/a</v>
      </c>
      <c r="G109" s="651"/>
      <c r="H109" s="652"/>
    </row>
    <row r="110" spans="1:8" ht="13.5" customHeight="1">
      <c r="A110" s="1702"/>
      <c r="B110" s="1715"/>
      <c r="C110" s="1695"/>
      <c r="D110" s="650">
        <v>1990</v>
      </c>
      <c r="E110" s="651"/>
      <c r="F110" s="644" t="str">
        <f ca="1" xml:space="preserve"> IF( OR( ISNUMBER('1.3a'!C45) = FALSE, ISNUMBER('1.3a'!C50) = FALSE, ISNUMBER('1.3a'!C55) = FALSE, ISNUMBER('1.3a'!C60) = FALSE ), "n/a", ABS( N('1.3a'!C45) - SUM('1.3a'!C50, '1.3a'!C55, '1.3a'!C60) ) )</f>
        <v>n/a</v>
      </c>
      <c r="G110" s="651"/>
      <c r="H110" s="652"/>
    </row>
    <row r="111" spans="1:8" ht="13.5" customHeight="1">
      <c r="A111" s="1702" t="s">
        <v>1890</v>
      </c>
      <c r="B111" s="1715" t="s">
        <v>1909</v>
      </c>
      <c r="C111" s="1693" t="s">
        <v>1892</v>
      </c>
      <c r="D111" s="653">
        <v>2015</v>
      </c>
      <c r="E111" s="651"/>
      <c r="F111" s="644" t="str">
        <f xml:space="preserve"> IF( OR( ISNUMBER('1.3a'!D41) = FALSE, ISNUMBER('1.3a'!D46) = FALSE, ISNUMBER('1.3a'!D51) = FALSE, ISNUMBER('1.3a'!D56) = FALSE ), "n/a", ABS( N('1.3a'!D41) - SUM('1.3a'!D46, '1.3a'!D51, '1.3a'!D56) ) )</f>
        <v>n/a</v>
      </c>
      <c r="G111" s="651"/>
      <c r="H111" s="652"/>
    </row>
    <row r="112" spans="1:8" ht="13.5" customHeight="1">
      <c r="A112" s="1702"/>
      <c r="B112" s="1715"/>
      <c r="C112" s="1694"/>
      <c r="D112" s="653">
        <v>2010</v>
      </c>
      <c r="E112" s="651"/>
      <c r="F112" s="644" t="str">
        <f ca="1" xml:space="preserve"> IF( OR( ISNUMBER('1.3a'!D42) = FALSE, ISNUMBER('1.3a'!D47) = FALSE, ISNUMBER('1.3a'!D52) = FALSE, ISNUMBER('1.3a'!D57) = FALSE ), "n/a", ABS( N('1.3a'!D42) - SUM('1.3a'!D47, '1.3a'!D52, '1.3a'!D57) ) )</f>
        <v>n/a</v>
      </c>
      <c r="G112" s="651"/>
      <c r="H112" s="652"/>
    </row>
    <row r="113" spans="1:8" ht="13.5" customHeight="1">
      <c r="A113" s="1702"/>
      <c r="B113" s="1715"/>
      <c r="C113" s="1694"/>
      <c r="D113" s="650">
        <v>2005</v>
      </c>
      <c r="E113" s="651"/>
      <c r="F113" s="644" t="str">
        <f ca="1" xml:space="preserve"> IF( OR( ISNUMBER('1.3a'!D43) = FALSE, ISNUMBER('1.3a'!D48) = FALSE, ISNUMBER('1.3a'!D53) = FALSE, ISNUMBER('1.3a'!D58) = FALSE ), "n/a", ABS( N('1.3a'!D43) - SUM('1.3a'!D48, '1.3a'!D53, '1.3a'!D58) ) )</f>
        <v>n/a</v>
      </c>
      <c r="G113" s="651"/>
      <c r="H113" s="652"/>
    </row>
    <row r="114" spans="1:8" ht="13.5" customHeight="1">
      <c r="A114" s="1702"/>
      <c r="B114" s="1715"/>
      <c r="C114" s="1694"/>
      <c r="D114" s="650">
        <v>2000</v>
      </c>
      <c r="E114" s="651"/>
      <c r="F114" s="644" t="str">
        <f ca="1" xml:space="preserve"> IF( OR( ISNUMBER('1.3a'!D44) = FALSE, ISNUMBER('1.3a'!D49) = FALSE, ISNUMBER('1.3a'!D54) = FALSE, ISNUMBER('1.3a'!D59) = FALSE ), "n/a", ABS( N('1.3a'!D44) - SUM('1.3a'!D49, '1.3a'!D54, '1.3a'!D59) ) )</f>
        <v>n/a</v>
      </c>
      <c r="G114" s="651"/>
      <c r="H114" s="652"/>
    </row>
    <row r="115" spans="1:8" ht="13.5" customHeight="1">
      <c r="A115" s="1702"/>
      <c r="B115" s="1715"/>
      <c r="C115" s="1695"/>
      <c r="D115" s="650">
        <v>1990</v>
      </c>
      <c r="E115" s="651"/>
      <c r="F115" s="644" t="str">
        <f ca="1" xml:space="preserve"> IF( OR( ISNUMBER('1.3a'!D45) = FALSE, ISNUMBER('1.3a'!D50) = FALSE, ISNUMBER('1.3a'!D55) = FALSE, ISNUMBER('1.3a'!D60) = FALSE ), "n/a", ABS( N('1.3a'!D45) - SUM('1.3a'!D50, '1.3a'!D55, '1.3a'!D60) ) )</f>
        <v>n/a</v>
      </c>
      <c r="G115" s="651"/>
      <c r="H115" s="652"/>
    </row>
    <row r="116" spans="1:8" ht="13.5" customHeight="1">
      <c r="A116" s="1702" t="s">
        <v>1890</v>
      </c>
      <c r="B116" s="1715" t="s">
        <v>1910</v>
      </c>
      <c r="C116" s="1693" t="s">
        <v>1892</v>
      </c>
      <c r="D116" s="653">
        <v>2015</v>
      </c>
      <c r="E116" s="651"/>
      <c r="F116" s="644" t="str">
        <f xml:space="preserve"> IF( OR( ISNUMBER('1.3a'!E41) = FALSE, ISNUMBER('1.3a'!E46) = FALSE, ISNUMBER('1.3a'!E51) = FALSE, ISNUMBER('1.3a'!E56) = FALSE ), "n/a", ABS( N('1.3a'!E41) - SUM('1.3a'!E46, '1.3a'!E51, '1.3a'!E56) ) )</f>
        <v>n/a</v>
      </c>
      <c r="G116" s="651"/>
      <c r="H116" s="652"/>
    </row>
    <row r="117" spans="1:8" ht="13.5" customHeight="1">
      <c r="A117" s="1702"/>
      <c r="B117" s="1715"/>
      <c r="C117" s="1694"/>
      <c r="D117" s="653">
        <v>2010</v>
      </c>
      <c r="E117" s="651"/>
      <c r="F117" s="644" t="str">
        <f ca="1" xml:space="preserve"> IF( OR( ISNUMBER('1.3a'!E42) = FALSE, ISNUMBER('1.3a'!E47) = FALSE, ISNUMBER('1.3a'!E52) = FALSE, ISNUMBER('1.3a'!E57) = FALSE ), "n/a", ABS( N('1.3a'!E42) - SUM('1.3a'!E47, '1.3a'!E52, '1.3a'!E57) ) )</f>
        <v>n/a</v>
      </c>
      <c r="G117" s="651"/>
      <c r="H117" s="652"/>
    </row>
    <row r="118" spans="1:8" ht="13.5" customHeight="1">
      <c r="A118" s="1702"/>
      <c r="B118" s="1715"/>
      <c r="C118" s="1694"/>
      <c r="D118" s="650">
        <v>2005</v>
      </c>
      <c r="E118" s="651"/>
      <c r="F118" s="644" t="str">
        <f ca="1" xml:space="preserve"> IF( OR( ISNUMBER('1.3a'!E43) = FALSE, ISNUMBER('1.3a'!E48) = FALSE, ISNUMBER('1.3a'!E53) = FALSE, ISNUMBER('1.3a'!E58) = FALSE ), "n/a", ABS( N('1.3a'!E43) - SUM('1.3a'!E48, '1.3a'!E53, '1.3a'!E58) ) )</f>
        <v>n/a</v>
      </c>
      <c r="G118" s="651"/>
      <c r="H118" s="652"/>
    </row>
    <row r="119" spans="1:8" ht="13.5" customHeight="1">
      <c r="A119" s="1702"/>
      <c r="B119" s="1715"/>
      <c r="C119" s="1694"/>
      <c r="D119" s="650">
        <v>2000</v>
      </c>
      <c r="E119" s="651"/>
      <c r="F119" s="644" t="str">
        <f ca="1" xml:space="preserve"> IF( OR( ISNUMBER('1.3a'!E44) = FALSE, ISNUMBER('1.3a'!E49) = FALSE, ISNUMBER('1.3a'!E54) = FALSE, ISNUMBER('1.3a'!E59) = FALSE ), "n/a", ABS( N('1.3a'!E44) - SUM('1.3a'!E49, '1.3a'!E54, '1.3a'!E59) ) )</f>
        <v>n/a</v>
      </c>
      <c r="G119" s="651"/>
      <c r="H119" s="652"/>
    </row>
    <row r="120" spans="1:8" ht="13.5" customHeight="1">
      <c r="A120" s="1702"/>
      <c r="B120" s="1715"/>
      <c r="C120" s="1695"/>
      <c r="D120" s="650">
        <v>1990</v>
      </c>
      <c r="E120" s="651"/>
      <c r="F120" s="644" t="str">
        <f ca="1" xml:space="preserve"> IF( OR( ISNUMBER('1.3a'!E45) = FALSE, ISNUMBER('1.3a'!E50) = FALSE, ISNUMBER('1.3a'!E55) = FALSE, ISNUMBER('1.3a'!E60) = FALSE ), "n/a", ABS( N('1.3a'!E45) - SUM('1.3a'!E50, '1.3a'!E55, '1.3a'!E60) ) )</f>
        <v>n/a</v>
      </c>
      <c r="G120" s="651"/>
      <c r="H120" s="652"/>
    </row>
    <row r="121" spans="1:8" ht="13.5" customHeight="1">
      <c r="A121" s="1702" t="s">
        <v>1890</v>
      </c>
      <c r="B121" s="1715" t="s">
        <v>1911</v>
      </c>
      <c r="C121" s="1693" t="s">
        <v>1892</v>
      </c>
      <c r="D121" s="653">
        <v>2015</v>
      </c>
      <c r="E121" s="651"/>
      <c r="F121" s="644" t="str">
        <f xml:space="preserve"> IF( OR( ISNUMBER('1.3a'!F41) = FALSE, ISNUMBER('1.3a'!F46) = FALSE, ISNUMBER('1.3a'!F51) = FALSE, ISNUMBER('1.3a'!F56) = FALSE ), "n/a", ABS( N('1.3a'!F41) - SUM('1.3a'!F46, '1.3a'!F51, '1.3a'!F56) ) )</f>
        <v>n/a</v>
      </c>
      <c r="G121" s="651"/>
      <c r="H121" s="652"/>
    </row>
    <row r="122" spans="1:8" ht="13.5" customHeight="1">
      <c r="A122" s="1702"/>
      <c r="B122" s="1715"/>
      <c r="C122" s="1694"/>
      <c r="D122" s="653">
        <v>2010</v>
      </c>
      <c r="E122" s="651"/>
      <c r="F122" s="644" t="str">
        <f ca="1" xml:space="preserve"> IF( OR( ISNUMBER('1.3a'!F42) = FALSE, ISNUMBER('1.3a'!F47) = FALSE, ISNUMBER('1.3a'!F52) = FALSE, ISNUMBER('1.3a'!F57) = FALSE ), "n/a", ABS( N('1.3a'!F42) - SUM('1.3a'!F47, '1.3a'!F52, '1.3a'!F57) ) )</f>
        <v>n/a</v>
      </c>
      <c r="G122" s="651"/>
      <c r="H122" s="652"/>
    </row>
    <row r="123" spans="1:8" ht="13.5" customHeight="1">
      <c r="A123" s="1702"/>
      <c r="B123" s="1715"/>
      <c r="C123" s="1694"/>
      <c r="D123" s="650">
        <v>2005</v>
      </c>
      <c r="E123" s="651"/>
      <c r="F123" s="644" t="str">
        <f ca="1" xml:space="preserve"> IF( OR( ISNUMBER('1.3a'!F43) = FALSE, ISNUMBER('1.3a'!F48) = FALSE, ISNUMBER('1.3a'!F53) = FALSE, ISNUMBER('1.3a'!F58) = FALSE ), "n/a", ABS( N('1.3a'!F43) - SUM('1.3a'!F48, '1.3a'!F53, '1.3a'!F58) ) )</f>
        <v>n/a</v>
      </c>
      <c r="G123" s="651"/>
      <c r="H123" s="652"/>
    </row>
    <row r="124" spans="1:8" ht="13.5" customHeight="1">
      <c r="A124" s="1702"/>
      <c r="B124" s="1715"/>
      <c r="C124" s="1694"/>
      <c r="D124" s="650">
        <v>2000</v>
      </c>
      <c r="E124" s="651"/>
      <c r="F124" s="644" t="str">
        <f ca="1" xml:space="preserve"> IF( OR( ISNUMBER('1.3a'!F44) = FALSE, ISNUMBER('1.3a'!F49) = FALSE, ISNUMBER('1.3a'!F54) = FALSE, ISNUMBER('1.3a'!F59) = FALSE ), "n/a", ABS( N('1.3a'!F44) - SUM('1.3a'!F49, '1.3a'!F54, '1.3a'!F59) ) )</f>
        <v>n/a</v>
      </c>
      <c r="G124" s="651"/>
      <c r="H124" s="652"/>
    </row>
    <row r="125" spans="1:8" ht="13.5" customHeight="1">
      <c r="A125" s="1702"/>
      <c r="B125" s="1715"/>
      <c r="C125" s="1695"/>
      <c r="D125" s="650">
        <v>1990</v>
      </c>
      <c r="E125" s="651"/>
      <c r="F125" s="644" t="str">
        <f ca="1" xml:space="preserve"> IF( OR( ISNUMBER('1.3a'!F45) = FALSE, ISNUMBER('1.3a'!F50) = FALSE, ISNUMBER('1.3a'!F55) = FALSE, ISNUMBER('1.3a'!F60) = FALSE ), "n/a", ABS( N('1.3a'!F45) - SUM('1.3a'!F50, '1.3a'!F55, '1.3a'!F60) ) )</f>
        <v>n/a</v>
      </c>
      <c r="G125" s="651"/>
      <c r="H125" s="652"/>
    </row>
    <row r="126" spans="1:8" ht="13.5" customHeight="1">
      <c r="A126" s="1702" t="s">
        <v>1890</v>
      </c>
      <c r="B126" s="1715" t="s">
        <v>1912</v>
      </c>
      <c r="C126" s="1693" t="s">
        <v>1892</v>
      </c>
      <c r="D126" s="653">
        <v>2015</v>
      </c>
      <c r="E126" s="651"/>
      <c r="F126" s="644" t="str">
        <f xml:space="preserve"> IF( OR( ISNUMBER('1.3a'!G41) = FALSE, ISNUMBER('1.3a'!G46) = FALSE, ISNUMBER('1.3a'!G51) = FALSE, ISNUMBER('1.3a'!G56) = FALSE ), "n/a", ABS( N('1.3a'!G41) - SUM('1.3a'!G46, '1.3a'!G51, '1.3a'!G56) ) )</f>
        <v>n/a</v>
      </c>
      <c r="G126" s="651"/>
      <c r="H126" s="652"/>
    </row>
    <row r="127" spans="1:8" ht="13.5" customHeight="1">
      <c r="A127" s="1702"/>
      <c r="B127" s="1715"/>
      <c r="C127" s="1694"/>
      <c r="D127" s="653">
        <v>2010</v>
      </c>
      <c r="E127" s="651"/>
      <c r="F127" s="644" t="str">
        <f ca="1" xml:space="preserve"> IF( OR( ISNUMBER('1.3a'!G42) = FALSE, ISNUMBER('1.3a'!G47) = FALSE, ISNUMBER('1.3a'!G52) = FALSE, ISNUMBER('1.3a'!G57) = FALSE ), "n/a", ABS( N('1.3a'!G42) - SUM('1.3a'!G47, '1.3a'!G52, '1.3a'!G57) ) )</f>
        <v>n/a</v>
      </c>
      <c r="G127" s="651"/>
      <c r="H127" s="652"/>
    </row>
    <row r="128" spans="1:8" ht="13.5" customHeight="1">
      <c r="A128" s="1702"/>
      <c r="B128" s="1715"/>
      <c r="C128" s="1694"/>
      <c r="D128" s="650">
        <v>2005</v>
      </c>
      <c r="E128" s="651"/>
      <c r="F128" s="644" t="str">
        <f ca="1" xml:space="preserve"> IF( OR( ISNUMBER('1.3a'!G43) = FALSE, ISNUMBER('1.3a'!G48) = FALSE, ISNUMBER('1.3a'!G53) = FALSE, ISNUMBER('1.3a'!G58) = FALSE ), "n/a", ABS( N('1.3a'!G43) - SUM('1.3a'!G48, '1.3a'!G53, '1.3a'!G58) ) )</f>
        <v>n/a</v>
      </c>
      <c r="G128" s="651"/>
      <c r="H128" s="652"/>
    </row>
    <row r="129" spans="1:8" ht="13.5" customHeight="1">
      <c r="A129" s="1702"/>
      <c r="B129" s="1715"/>
      <c r="C129" s="1694"/>
      <c r="D129" s="650">
        <v>2000</v>
      </c>
      <c r="E129" s="651"/>
      <c r="F129" s="644" t="str">
        <f ca="1" xml:space="preserve"> IF( OR( ISNUMBER('1.3a'!G44) = FALSE, ISNUMBER('1.3a'!G49) = FALSE, ISNUMBER('1.3a'!G54) = FALSE, ISNUMBER('1.3a'!G59) = FALSE ), "n/a", ABS( N('1.3a'!G44) - SUM('1.3a'!G49, '1.3a'!G54, '1.3a'!G59) ) )</f>
        <v>n/a</v>
      </c>
      <c r="G129" s="651"/>
      <c r="H129" s="652"/>
    </row>
    <row r="130" spans="1:8" ht="13.5" customHeight="1">
      <c r="A130" s="1702"/>
      <c r="B130" s="1715"/>
      <c r="C130" s="1695"/>
      <c r="D130" s="650">
        <v>1990</v>
      </c>
      <c r="E130" s="651"/>
      <c r="F130" s="644" t="str">
        <f ca="1" xml:space="preserve"> IF( OR( ISNUMBER('1.3a'!G45) = FALSE, ISNUMBER('1.3a'!G50) = FALSE, ISNUMBER('1.3a'!G55) = FALSE, ISNUMBER('1.3a'!G60) = FALSE ), "n/a", ABS( N('1.3a'!G45) - SUM('1.3a'!G50, '1.3a'!G55, '1.3a'!G60) ) )</f>
        <v>n/a</v>
      </c>
      <c r="G130" s="651"/>
      <c r="H130" s="652"/>
    </row>
    <row r="131" spans="1:8" ht="13.5" customHeight="1">
      <c r="A131" s="1702" t="s">
        <v>1896</v>
      </c>
      <c r="B131" s="1703" t="s">
        <v>1942</v>
      </c>
      <c r="C131" s="1693" t="s">
        <v>1897</v>
      </c>
      <c r="D131" s="653">
        <v>2015</v>
      </c>
      <c r="E131" s="644" t="str">
        <f xml:space="preserve"> IF(
OR( ISNUMBER('1.3b'!D12) = FALSE, ISNUMBER('1.3b'!E12) = FALSE, ISNUMBER('1.3b'!F12) = FALSE, ISNUMBER('1.3b'!G12) = FALSE, ISNUMBER('1.3b'!H12) = FALSE, ISNUMBER('1.3b'!I12) = FALSE ),
"n/a",
ABS( N('1.3b'!D12) - SUM('1.3b'!E12:I12) )
)</f>
        <v>n/a</v>
      </c>
      <c r="F131" s="644" t="str">
        <f xml:space="preserve"> IF(
OR( ISNUMBER('1.3b'!D17) = FALSE, ISNUMBER('1.3b'!E17) = FALSE, ISNUMBER('1.3b'!F17) = FALSE, ISNUMBER('1.3b'!G17) = FALSE, ISNUMBER('1.3b'!H17) = FALSE, ISNUMBER('1.3b'!I17) = FALSE ),
"n/a",
ABS( N('1.3b'!D17) - SUM('1.3b'!E17:I17) )
)</f>
        <v>n/a</v>
      </c>
      <c r="G131" s="651"/>
      <c r="H131" s="652"/>
    </row>
    <row r="132" spans="1:8" ht="13.5" customHeight="1">
      <c r="A132" s="1702"/>
      <c r="B132" s="1703"/>
      <c r="C132" s="1694"/>
      <c r="D132" s="653">
        <v>2010</v>
      </c>
      <c r="E132" s="644" t="str">
        <f ca="1" xml:space="preserve"> IF(
OR( ISNUMBER('1.3b'!D13) = FALSE, ISNUMBER('1.3b'!E13) = FALSE, ISNUMBER('1.3b'!F13) = FALSE, ISNUMBER('1.3b'!G13) = FALSE, ISNUMBER('1.3b'!H13) = FALSE, ISNUMBER('1.3b'!I13) = FALSE ),
"n/a",
ABS( N('1.3b'!D13) - SUM('1.3b'!E13:I13) )
)</f>
        <v>n/a</v>
      </c>
      <c r="F132" s="644" t="str">
        <f ca="1" xml:space="preserve"> IF(
OR( ISNUMBER('1.3b'!D18) = FALSE, ISNUMBER('1.3b'!E18) = FALSE, ISNUMBER('1.3b'!F18) = FALSE, ISNUMBER('1.3b'!G18) = FALSE, ISNUMBER('1.3b'!H18) = FALSE, ISNUMBER('1.3b'!I18) = FALSE ),
"n/a",
ABS( N('1.3b'!D18) - SUM('1.3b'!E18:I18) )
)</f>
        <v>n/a</v>
      </c>
      <c r="G132" s="651"/>
      <c r="H132" s="652"/>
    </row>
    <row r="133" spans="1:8" ht="13.5" customHeight="1">
      <c r="A133" s="1702"/>
      <c r="B133" s="1703"/>
      <c r="C133" s="1694"/>
      <c r="D133" s="650">
        <v>2005</v>
      </c>
      <c r="E133" s="644" t="str">
        <f ca="1" xml:space="preserve"> IF(
OR( ISNUMBER('1.3b'!D14) = FALSE, ISNUMBER('1.3b'!E14) = FALSE, ISNUMBER('1.3b'!F14) = FALSE, ISNUMBER('1.3b'!G14) = FALSE, ISNUMBER('1.3b'!H14) = FALSE, ISNUMBER('1.3b'!I14) = FALSE ),
"n/a",
ABS( N('1.3b'!D14) - SUM('1.3b'!E14:I14) )
)</f>
        <v>n/a</v>
      </c>
      <c r="F133" s="644" t="str">
        <f ca="1" xml:space="preserve"> IF(
OR( ISNUMBER('1.3b'!D19) = FALSE, ISNUMBER('1.3b'!E19) = FALSE, ISNUMBER('1.3b'!F19) = FALSE, ISNUMBER('1.3b'!G19) = FALSE, ISNUMBER('1.3b'!H19) = FALSE, ISNUMBER('1.3b'!I19) = FALSE ),
"n/a",
ABS( N('1.3b'!D19) - SUM('1.3b'!E19:I19) )
)</f>
        <v>n/a</v>
      </c>
      <c r="G133" s="651"/>
      <c r="H133" s="652"/>
    </row>
    <row r="134" spans="1:8" ht="13.5" customHeight="1">
      <c r="A134" s="1702"/>
      <c r="B134" s="1703"/>
      <c r="C134" s="1694"/>
      <c r="D134" s="650">
        <v>2000</v>
      </c>
      <c r="E134" s="644" t="str">
        <f ca="1" xml:space="preserve"> IF(
OR( ISNUMBER('1.3b'!D15) = FALSE, ISNUMBER('1.3b'!E15) = FALSE, ISNUMBER('1.3b'!F15) = FALSE, ISNUMBER('1.3b'!G15) = FALSE, ISNUMBER('1.3b'!H15) = FALSE, ISNUMBER('1.3b'!I15) = FALSE ),
"n/a",
ABS( N('1.3b'!D15) - SUM('1.3b'!E15:I15) )
)</f>
        <v>n/a</v>
      </c>
      <c r="F134" s="644" t="str">
        <f ca="1" xml:space="preserve"> IF(
OR( ISNUMBER('1.3b'!D20) = FALSE, ISNUMBER('1.3b'!E20) = FALSE, ISNUMBER('1.3b'!F20) = FALSE, ISNUMBER('1.3b'!G20) = FALSE, ISNUMBER('1.3b'!H20) = FALSE, ISNUMBER('1.3b'!I20) = FALSE ),
"n/a",
ABS( N('1.3b'!D20) - SUM('1.3b'!E20:I20) )
)</f>
        <v>n/a</v>
      </c>
      <c r="G134" s="651"/>
      <c r="H134" s="652"/>
    </row>
    <row r="135" spans="1:8" ht="13.5" customHeight="1">
      <c r="A135" s="1702"/>
      <c r="B135" s="1703"/>
      <c r="C135" s="1695"/>
      <c r="D135" s="650">
        <v>1990</v>
      </c>
      <c r="E135" s="644" t="str">
        <f ca="1" xml:space="preserve"> IF(
OR( ISNUMBER('1.3b'!D16) = FALSE, ISNUMBER('1.3b'!E16) = FALSE, ISNUMBER('1.3b'!F16) = FALSE, ISNUMBER('1.3b'!G16) = FALSE, ISNUMBER('1.3b'!H16) = FALSE, ISNUMBER('1.3b'!I16) = FALSE ),
"n/a",
ABS( N('1.3b'!D16) - SUM('1.3b'!E16:I16) )
)</f>
        <v>n/a</v>
      </c>
      <c r="F135" s="644" t="str">
        <f ca="1" xml:space="preserve"> IF(
OR( ISNUMBER('1.3b'!D21) = FALSE, ISNUMBER('1.3b'!E21) = FALSE, ISNUMBER('1.3b'!F21) = FALSE, ISNUMBER('1.3b'!G21) = FALSE, ISNUMBER('1.3b'!H21) = FALSE, ISNUMBER('1.3b'!I21) = FALSE ),
"n/a",
ABS( N('1.3b'!D21) - SUM('1.3b'!E21:I21) )
)</f>
        <v>n/a</v>
      </c>
      <c r="G135" s="651"/>
      <c r="H135" s="652"/>
    </row>
    <row r="136" spans="1:8" ht="13.5" customHeight="1">
      <c r="A136" s="1702" t="s">
        <v>1871</v>
      </c>
      <c r="B136" s="1703" t="s">
        <v>1138</v>
      </c>
      <c r="C136" s="1693" t="s">
        <v>1142</v>
      </c>
      <c r="D136" s="653">
        <v>2020</v>
      </c>
      <c r="E136" s="668"/>
      <c r="F136" s="651"/>
      <c r="G136" s="651"/>
      <c r="H136" s="669" t="str">
        <f xml:space="preserve"> IF( OR( ISNUMBER('1.4'!C24) = FALSE, ISNUMBER('1.4'!C12) = FALSE, ISNUMBER('1.4'!C18) = FALSE ), "n/a", ABS( N('1.4'!C24) - SUM('1.4'!C12,'1.4'!C18) ) )</f>
        <v>n/a</v>
      </c>
    </row>
    <row r="137" spans="1:8" ht="13.5" customHeight="1">
      <c r="A137" s="1702"/>
      <c r="B137" s="1703"/>
      <c r="C137" s="1694"/>
      <c r="D137" s="653">
        <v>2015</v>
      </c>
      <c r="E137" s="668"/>
      <c r="F137" s="651"/>
      <c r="G137" s="651"/>
      <c r="H137" s="669" t="str">
        <f ca="1" xml:space="preserve"> IF( OR( ISNUMBER('1.4'!C25) = FALSE, ISNUMBER('1.4'!C13) = FALSE, ISNUMBER('1.4'!C19) = FALSE ), "n/a", ABS( N('1.4'!C25) - SUM('1.4'!C13,'1.4'!C19) ) )</f>
        <v>n/a</v>
      </c>
    </row>
    <row r="138" spans="1:8" ht="13.5" customHeight="1">
      <c r="A138" s="1702"/>
      <c r="B138" s="1703"/>
      <c r="C138" s="1694"/>
      <c r="D138" s="653">
        <v>2010</v>
      </c>
      <c r="E138" s="668"/>
      <c r="F138" s="651"/>
      <c r="G138" s="651"/>
      <c r="H138" s="669" t="str">
        <f ca="1" xml:space="preserve"> IF( OR( ISNUMBER('1.4'!C26) = FALSE, ISNUMBER('1.4'!C14) = FALSE, ISNUMBER('1.4'!C20) = FALSE ), "n/a", ABS( N('1.4'!C26) - SUM('1.4'!C14,'1.4'!C20) ) )</f>
        <v>n/a</v>
      </c>
    </row>
    <row r="139" spans="1:8" ht="13.5" customHeight="1">
      <c r="A139" s="1702"/>
      <c r="B139" s="1703"/>
      <c r="C139" s="1694"/>
      <c r="D139" s="650">
        <v>2005</v>
      </c>
      <c r="E139" s="668"/>
      <c r="F139" s="651"/>
      <c r="G139" s="651"/>
      <c r="H139" s="669" t="str">
        <f ca="1" xml:space="preserve"> IF( OR( ISNUMBER('1.4'!C27) = FALSE, ISNUMBER('1.4'!C15) = FALSE, ISNUMBER('1.4'!C21) = FALSE ), "n/a", ABS( N('1.4'!C27) - SUM('1.4'!C15,'1.4'!C21) ) )</f>
        <v>n/a</v>
      </c>
    </row>
    <row r="140" spans="1:8" ht="13.5" customHeight="1">
      <c r="A140" s="1702"/>
      <c r="B140" s="1703"/>
      <c r="C140" s="1694"/>
      <c r="D140" s="650">
        <v>2000</v>
      </c>
      <c r="E140" s="668"/>
      <c r="F140" s="651"/>
      <c r="G140" s="651"/>
      <c r="H140" s="669" t="str">
        <f ca="1" xml:space="preserve"> IF( OR( ISNUMBER('1.4'!C28) = FALSE, ISNUMBER('1.4'!C16) = FALSE, ISNUMBER('1.4'!C22) = FALSE ), "n/a", ABS( N('1.4'!C28) - SUM('1.4'!C16,'1.4'!C22) ) )</f>
        <v>n/a</v>
      </c>
    </row>
    <row r="141" spans="1:8" ht="13.5" customHeight="1">
      <c r="A141" s="1702"/>
      <c r="B141" s="1703"/>
      <c r="C141" s="1695"/>
      <c r="D141" s="650">
        <v>1990</v>
      </c>
      <c r="E141" s="668"/>
      <c r="F141" s="651"/>
      <c r="G141" s="651"/>
      <c r="H141" s="669" t="str">
        <f ca="1" xml:space="preserve"> IF( OR( ISNUMBER('1.4'!C29) = FALSE, ISNUMBER('1.4'!C17) = FALSE, ISNUMBER('1.4'!C23) = FALSE ), "n/a", ABS( N('1.4'!C29) - SUM('1.4'!C17,'1.4'!C23) ) )</f>
        <v>n/a</v>
      </c>
    </row>
    <row r="142" spans="1:8" ht="13.5" customHeight="1">
      <c r="A142" s="1702" t="s">
        <v>1871</v>
      </c>
      <c r="B142" s="1703" t="s">
        <v>1139</v>
      </c>
      <c r="C142" s="1693" t="s">
        <v>1142</v>
      </c>
      <c r="D142" s="653">
        <v>2020</v>
      </c>
      <c r="E142" s="668"/>
      <c r="F142" s="651"/>
      <c r="G142" s="651"/>
      <c r="H142" s="669" t="str">
        <f xml:space="preserve"> IF( OR( ISNUMBER('1.4'!D24) = FALSE, ISNUMBER('1.4'!D12) = FALSE, ISNUMBER('1.4'!D18) = FALSE ), "n/a", ABS( N('1.4'!D24) - SUM('1.4'!D12,'1.4'!D18) ) )</f>
        <v>n/a</v>
      </c>
    </row>
    <row r="143" spans="1:8" ht="13.5" customHeight="1">
      <c r="A143" s="1702"/>
      <c r="B143" s="1703"/>
      <c r="C143" s="1694"/>
      <c r="D143" s="653">
        <v>2015</v>
      </c>
      <c r="E143" s="668"/>
      <c r="F143" s="651"/>
      <c r="G143" s="651"/>
      <c r="H143" s="669" t="str">
        <f ca="1" xml:space="preserve"> IF( OR( ISNUMBER('1.4'!D25) = FALSE, ISNUMBER('1.4'!D13) = FALSE, ISNUMBER('1.4'!D19) = FALSE ), "n/a", ABS( N('1.4'!D25) - SUM('1.4'!D13,'1.4'!D19) ) )</f>
        <v>n/a</v>
      </c>
    </row>
    <row r="144" spans="1:8" ht="13.5" customHeight="1">
      <c r="A144" s="1702"/>
      <c r="B144" s="1703"/>
      <c r="C144" s="1694"/>
      <c r="D144" s="653">
        <v>2010</v>
      </c>
      <c r="E144" s="668"/>
      <c r="F144" s="651"/>
      <c r="G144" s="651"/>
      <c r="H144" s="669" t="str">
        <f ca="1" xml:space="preserve"> IF( OR( ISNUMBER('1.4'!D26) = FALSE, ISNUMBER('1.4'!D14) = FALSE, ISNUMBER('1.4'!D20) = FALSE ), "n/a", ABS( N('1.4'!D26) - SUM('1.4'!D14,'1.4'!D20) ) )</f>
        <v>n/a</v>
      </c>
    </row>
    <row r="145" spans="1:8" ht="13.5" customHeight="1">
      <c r="A145" s="1702"/>
      <c r="B145" s="1703"/>
      <c r="C145" s="1694"/>
      <c r="D145" s="650">
        <v>2005</v>
      </c>
      <c r="E145" s="668"/>
      <c r="F145" s="651"/>
      <c r="G145" s="651"/>
      <c r="H145" s="669" t="str">
        <f ca="1" xml:space="preserve"> IF( OR( ISNUMBER('1.4'!D27) = FALSE, ISNUMBER('1.4'!D15) = FALSE, ISNUMBER('1.4'!D21) = FALSE ), "n/a", ABS( N('1.4'!D27) - SUM('1.4'!D15,'1.4'!D21) ) )</f>
        <v>n/a</v>
      </c>
    </row>
    <row r="146" spans="1:8" ht="13.5" customHeight="1">
      <c r="A146" s="1702"/>
      <c r="B146" s="1703"/>
      <c r="C146" s="1694"/>
      <c r="D146" s="650">
        <v>2000</v>
      </c>
      <c r="E146" s="668"/>
      <c r="F146" s="651"/>
      <c r="G146" s="651"/>
      <c r="H146" s="669" t="str">
        <f ca="1" xml:space="preserve"> IF( OR( ISNUMBER('1.4'!D28) = FALSE, ISNUMBER('1.4'!D16) = FALSE, ISNUMBER('1.4'!D22) = FALSE ), "n/a", ABS( N('1.4'!D28) - SUM('1.4'!D16,'1.4'!D22) ) )</f>
        <v>n/a</v>
      </c>
    </row>
    <row r="147" spans="1:8" ht="13.5" customHeight="1">
      <c r="A147" s="1702"/>
      <c r="B147" s="1703"/>
      <c r="C147" s="1695"/>
      <c r="D147" s="650">
        <v>1990</v>
      </c>
      <c r="E147" s="668"/>
      <c r="F147" s="651"/>
      <c r="G147" s="651"/>
      <c r="H147" s="669" t="str">
        <f ca="1" xml:space="preserve"> IF( OR( ISNUMBER('1.4'!D29) = FALSE, ISNUMBER('1.4'!D17) = FALSE, ISNUMBER('1.4'!D23) = FALSE ), "n/a", ABS( N('1.4'!D29) - SUM('1.4'!D17,'1.4'!D23) ) )</f>
        <v>n/a</v>
      </c>
    </row>
    <row r="148" spans="1:8" ht="13.5" customHeight="1">
      <c r="A148" s="1702" t="s">
        <v>1871</v>
      </c>
      <c r="B148" s="1703" t="s">
        <v>1140</v>
      </c>
      <c r="C148" s="1693" t="s">
        <v>1142</v>
      </c>
      <c r="D148" s="653">
        <v>2020</v>
      </c>
      <c r="E148" s="668"/>
      <c r="F148" s="651"/>
      <c r="G148" s="651"/>
      <c r="H148" s="669" t="str">
        <f xml:space="preserve"> IF( OR( ISNUMBER('1.4'!E24) = FALSE, ISNUMBER('1.4'!E12) = FALSE, ISNUMBER('1.4'!E18) = FALSE ), "n/a", ABS( N('1.4'!E24) - SUM('1.4'!E12,'1.4'!E18) ) )</f>
        <v>n/a</v>
      </c>
    </row>
    <row r="149" spans="1:8" ht="13.5" customHeight="1">
      <c r="A149" s="1702"/>
      <c r="B149" s="1703"/>
      <c r="C149" s="1694"/>
      <c r="D149" s="653">
        <v>2015</v>
      </c>
      <c r="E149" s="668"/>
      <c r="F149" s="651"/>
      <c r="G149" s="651"/>
      <c r="H149" s="669" t="str">
        <f ca="1" xml:space="preserve"> IF( OR( ISNUMBER('1.4'!E25) = FALSE, ISNUMBER('1.4'!E13) = FALSE, ISNUMBER('1.4'!E19) = FALSE ), "n/a", ABS( N('1.4'!E25) - SUM('1.4'!E13,'1.4'!E19) ) )</f>
        <v>n/a</v>
      </c>
    </row>
    <row r="150" spans="1:8" ht="13.5" customHeight="1">
      <c r="A150" s="1702"/>
      <c r="B150" s="1703"/>
      <c r="C150" s="1694"/>
      <c r="D150" s="653">
        <v>2010</v>
      </c>
      <c r="E150" s="668"/>
      <c r="F150" s="651"/>
      <c r="G150" s="651"/>
      <c r="H150" s="669" t="str">
        <f ca="1" xml:space="preserve"> IF( OR( ISNUMBER('1.4'!E26) = FALSE, ISNUMBER('1.4'!E14) = FALSE, ISNUMBER('1.4'!E20) = FALSE ), "n/a", ABS( N('1.4'!E26) - SUM('1.4'!E14,'1.4'!E20) ) )</f>
        <v>n/a</v>
      </c>
    </row>
    <row r="151" spans="1:8" ht="13.5" customHeight="1">
      <c r="A151" s="1702"/>
      <c r="B151" s="1703"/>
      <c r="C151" s="1694"/>
      <c r="D151" s="650">
        <v>2005</v>
      </c>
      <c r="E151" s="668"/>
      <c r="F151" s="651"/>
      <c r="G151" s="651"/>
      <c r="H151" s="669" t="str">
        <f ca="1" xml:space="preserve"> IF( OR( ISNUMBER('1.4'!E27) = FALSE, ISNUMBER('1.4'!E15) = FALSE, ISNUMBER('1.4'!E21) = FALSE ), "n/a", ABS( N('1.4'!E27) - SUM('1.4'!E15,'1.4'!E21) ) )</f>
        <v>n/a</v>
      </c>
    </row>
    <row r="152" spans="1:8" ht="13.5" customHeight="1">
      <c r="A152" s="1702"/>
      <c r="B152" s="1703"/>
      <c r="C152" s="1694"/>
      <c r="D152" s="650">
        <v>2000</v>
      </c>
      <c r="E152" s="668"/>
      <c r="F152" s="651"/>
      <c r="G152" s="651"/>
      <c r="H152" s="669" t="str">
        <f ca="1" xml:space="preserve"> IF( OR( ISNUMBER('1.4'!E28) = FALSE, ISNUMBER('1.4'!E16) = FALSE, ISNUMBER('1.4'!E22) = FALSE ), "n/a", ABS( N('1.4'!E28) - SUM('1.4'!E16,'1.4'!E22) ) )</f>
        <v>n/a</v>
      </c>
    </row>
    <row r="153" spans="1:8" ht="13.5" customHeight="1">
      <c r="A153" s="1702"/>
      <c r="B153" s="1703"/>
      <c r="C153" s="1695"/>
      <c r="D153" s="650">
        <v>1990</v>
      </c>
      <c r="E153" s="668"/>
      <c r="F153" s="651"/>
      <c r="G153" s="651"/>
      <c r="H153" s="669" t="str">
        <f ca="1" xml:space="preserve"> IF( OR( ISNUMBER('1.4'!E29) = FALSE, ISNUMBER('1.4'!E17) = FALSE, ISNUMBER('1.4'!E23) = FALSE ), "n/a", ABS( N('1.4'!E29) - SUM('1.4'!E17,'1.4'!E23) ) )</f>
        <v>n/a</v>
      </c>
    </row>
    <row r="154" spans="1:8" ht="13.5" customHeight="1">
      <c r="A154" s="1702" t="s">
        <v>1871</v>
      </c>
      <c r="B154" s="1703" t="s">
        <v>1141</v>
      </c>
      <c r="C154" s="1693" t="s">
        <v>1142</v>
      </c>
      <c r="D154" s="653">
        <v>2020</v>
      </c>
      <c r="E154" s="668"/>
      <c r="F154" s="651"/>
      <c r="G154" s="651"/>
      <c r="H154" s="669" t="str">
        <f xml:space="preserve"> IF( OR( ISNUMBER('1.4'!F24) = FALSE, ISNUMBER('1.4'!F12) = FALSE, ISNUMBER('1.4'!F18) = FALSE ), "n/a", ABS( N('1.4'!F24) - SUM('1.4'!F12,'1.4'!F18) ) )</f>
        <v>n/a</v>
      </c>
    </row>
    <row r="155" spans="1:8" ht="13.5" customHeight="1">
      <c r="A155" s="1702"/>
      <c r="B155" s="1703"/>
      <c r="C155" s="1694"/>
      <c r="D155" s="653">
        <v>2015</v>
      </c>
      <c r="E155" s="668"/>
      <c r="F155" s="651"/>
      <c r="G155" s="651"/>
      <c r="H155" s="669" t="str">
        <f ca="1" xml:space="preserve"> IF( OR( ISNUMBER('1.4'!F25) = FALSE, ISNUMBER('1.4'!F13) = FALSE, ISNUMBER('1.4'!F19) = FALSE ), "n/a", ABS( N('1.4'!F25) - SUM('1.4'!F13,'1.4'!F19) ) )</f>
        <v>n/a</v>
      </c>
    </row>
    <row r="156" spans="1:8" ht="13.5" customHeight="1">
      <c r="A156" s="1702"/>
      <c r="B156" s="1703"/>
      <c r="C156" s="1694"/>
      <c r="D156" s="653">
        <v>2010</v>
      </c>
      <c r="E156" s="668"/>
      <c r="F156" s="651"/>
      <c r="G156" s="651"/>
      <c r="H156" s="669" t="str">
        <f ca="1" xml:space="preserve"> IF( OR( ISNUMBER('1.4'!F26) = FALSE, ISNUMBER('1.4'!F14) = FALSE, ISNUMBER('1.4'!F20) = FALSE ), "n/a", ABS( N('1.4'!F26) - SUM('1.4'!F14,'1.4'!F20) ) )</f>
        <v>n/a</v>
      </c>
    </row>
    <row r="157" spans="1:8" ht="13.5" customHeight="1">
      <c r="A157" s="1702"/>
      <c r="B157" s="1703"/>
      <c r="C157" s="1694"/>
      <c r="D157" s="650">
        <v>2005</v>
      </c>
      <c r="E157" s="668"/>
      <c r="F157" s="651"/>
      <c r="G157" s="651"/>
      <c r="H157" s="669" t="str">
        <f ca="1" xml:space="preserve"> IF( OR( ISNUMBER('1.4'!F27) = FALSE, ISNUMBER('1.4'!F15) = FALSE, ISNUMBER('1.4'!F21) = FALSE ), "n/a", ABS( N('1.4'!F27) - SUM('1.4'!F15,'1.4'!F21) ) )</f>
        <v>n/a</v>
      </c>
    </row>
    <row r="158" spans="1:8" ht="13.5" customHeight="1">
      <c r="A158" s="1702"/>
      <c r="B158" s="1703"/>
      <c r="C158" s="1694"/>
      <c r="D158" s="650">
        <v>2000</v>
      </c>
      <c r="E158" s="668"/>
      <c r="F158" s="651"/>
      <c r="G158" s="651"/>
      <c r="H158" s="669" t="str">
        <f ca="1" xml:space="preserve"> IF( OR( ISNUMBER('1.4'!F28) = FALSE, ISNUMBER('1.4'!F16) = FALSE, ISNUMBER('1.4'!F22) = FALSE ), "n/a", ABS( N('1.4'!F28) - SUM('1.4'!F16,'1.4'!F22) ) )</f>
        <v>n/a</v>
      </c>
    </row>
    <row r="159" spans="1:8" ht="13.5" customHeight="1">
      <c r="A159" s="1702"/>
      <c r="B159" s="1703"/>
      <c r="C159" s="1695"/>
      <c r="D159" s="650">
        <v>1990</v>
      </c>
      <c r="E159" s="668"/>
      <c r="F159" s="651"/>
      <c r="G159" s="651"/>
      <c r="H159" s="669" t="str">
        <f ca="1" xml:space="preserve"> IF( OR( ISNUMBER('1.4'!F29) = FALSE, ISNUMBER('1.4'!F17) = FALSE, ISNUMBER('1.4'!F23) = FALSE ), "n/a", ABS( N('1.4'!F29) - SUM('1.4'!F17,'1.4'!F23) ) )</f>
        <v>n/a</v>
      </c>
    </row>
    <row r="160" spans="1:8" ht="13.5" customHeight="1">
      <c r="A160" s="1702" t="s">
        <v>1871</v>
      </c>
      <c r="B160" s="1703" t="s">
        <v>1143</v>
      </c>
      <c r="C160" s="1693" t="s">
        <v>1142</v>
      </c>
      <c r="D160" s="653">
        <v>2020</v>
      </c>
      <c r="E160" s="668"/>
      <c r="F160" s="651"/>
      <c r="G160" s="651"/>
      <c r="H160" s="669" t="str">
        <f xml:space="preserve"> IF( OR( ISNUMBER('1.4'!G24) = FALSE, ISNUMBER('1.4'!G12) = FALSE, ISNUMBER('1.4'!G18) = FALSE ), "n/a", ABS( N('1.4'!G24) - SUM('1.4'!G12,'1.4'!G18) ) )</f>
        <v>n/a</v>
      </c>
    </row>
    <row r="161" spans="1:8" ht="13.5" customHeight="1">
      <c r="A161" s="1702"/>
      <c r="B161" s="1703"/>
      <c r="C161" s="1694"/>
      <c r="D161" s="653">
        <v>2015</v>
      </c>
      <c r="E161" s="668"/>
      <c r="F161" s="651"/>
      <c r="G161" s="651"/>
      <c r="H161" s="669" t="str">
        <f ca="1" xml:space="preserve"> IF( OR( ISNUMBER('1.4'!G25) = FALSE, ISNUMBER('1.4'!G13) = FALSE, ISNUMBER('1.4'!G19) = FALSE ), "n/a", ABS( N('1.4'!G25) - SUM('1.4'!G13,'1.4'!G19) ) )</f>
        <v>n/a</v>
      </c>
    </row>
    <row r="162" spans="1:8" ht="13.5" customHeight="1">
      <c r="A162" s="1702"/>
      <c r="B162" s="1703"/>
      <c r="C162" s="1694"/>
      <c r="D162" s="653">
        <v>2010</v>
      </c>
      <c r="E162" s="668"/>
      <c r="F162" s="651"/>
      <c r="G162" s="651"/>
      <c r="H162" s="669" t="str">
        <f ca="1" xml:space="preserve"> IF( OR( ISNUMBER('1.4'!G26) = FALSE, ISNUMBER('1.4'!G14) = FALSE, ISNUMBER('1.4'!G20) = FALSE ), "n/a", ABS( N('1.4'!G26) - SUM('1.4'!G14,'1.4'!G20) ) )</f>
        <v>n/a</v>
      </c>
    </row>
    <row r="163" spans="1:8" ht="13.5" customHeight="1">
      <c r="A163" s="1702"/>
      <c r="B163" s="1703"/>
      <c r="C163" s="1694"/>
      <c r="D163" s="650">
        <v>2005</v>
      </c>
      <c r="E163" s="668"/>
      <c r="F163" s="651"/>
      <c r="G163" s="651"/>
      <c r="H163" s="669" t="str">
        <f ca="1" xml:space="preserve"> IF( OR( ISNUMBER('1.4'!G27) = FALSE, ISNUMBER('1.4'!G15) = FALSE, ISNUMBER('1.4'!G21) = FALSE ), "n/a", ABS( N('1.4'!G27) - SUM('1.4'!G15,'1.4'!G21) ) )</f>
        <v>n/a</v>
      </c>
    </row>
    <row r="164" spans="1:8" ht="13.5" customHeight="1">
      <c r="A164" s="1702"/>
      <c r="B164" s="1703"/>
      <c r="C164" s="1694"/>
      <c r="D164" s="650">
        <v>2000</v>
      </c>
      <c r="E164" s="668"/>
      <c r="F164" s="651"/>
      <c r="G164" s="651"/>
      <c r="H164" s="669" t="str">
        <f ca="1" xml:space="preserve"> IF( OR( ISNUMBER('1.4'!G28) = FALSE, ISNUMBER('1.4'!G16) = FALSE, ISNUMBER('1.4'!G22) = FALSE ), "n/a", ABS( N('1.4'!G28) - SUM('1.4'!G16,'1.4'!G22) ) )</f>
        <v>n/a</v>
      </c>
    </row>
    <row r="165" spans="1:8" ht="13.5" customHeight="1">
      <c r="A165" s="1702"/>
      <c r="B165" s="1703"/>
      <c r="C165" s="1695"/>
      <c r="D165" s="650">
        <v>1990</v>
      </c>
      <c r="E165" s="668"/>
      <c r="F165" s="651"/>
      <c r="G165" s="651"/>
      <c r="H165" s="669" t="str">
        <f ca="1" xml:space="preserve"> IF( OR( ISNUMBER('1.4'!G29) = FALSE, ISNUMBER('1.4'!G17) = FALSE, ISNUMBER('1.4'!G23) = FALSE ), "n/a", ABS( N('1.4'!G29) - SUM('1.4'!G17,'1.4'!G23) ) )</f>
        <v>n/a</v>
      </c>
    </row>
    <row r="166" spans="1:8" ht="13.5" customHeight="1">
      <c r="A166" s="1702" t="s">
        <v>752</v>
      </c>
      <c r="B166" s="1703" t="s">
        <v>1943</v>
      </c>
      <c r="C166" s="1693" t="s">
        <v>1067</v>
      </c>
      <c r="D166" s="653">
        <v>2015</v>
      </c>
      <c r="E166" s="644" t="str">
        <f xml:space="preserve"> IF(
OR( ISNUMBER('2.4'!C13) = FALSE, ISNUMBER('2.4'!D13) = FALSE, ISNUMBER('2.4'!E13) = FALSE, ISNUMBER('2.4'!F13) = FALSE, ISNUMBER('2.4'!G13) = FALSE, ISNUMBER('2.4'!H13) = FALSE, ISNUMBER('2.4'!I13) = FALSE, ISNUMBER('2.4'!K13) = FALSE ),
"n/a",
ABS( N('2.4'!C13) - SUM('2.4'!D13:I13, '2.4'!K13) )
)</f>
        <v>n/a</v>
      </c>
      <c r="F166" s="651"/>
      <c r="G166" s="644" t="str">
        <f xml:space="preserve"> IF(
OR( ISNUMBER('2.4'!C18) = FALSE, ISNUMBER('2.4'!D18) = FALSE, ISNUMBER('2.4'!E18) = FALSE, ISNUMBER('2.4'!F18) = FALSE, ISNUMBER('2.4'!G18) = FALSE, ISNUMBER('2.4'!H18) = FALSE, ISNUMBER('2.4'!I18) = FALSE, ISNUMBER('2.4'!K18) = FALSE ),
"n/a",
ABS( N('2.4'!C18) - SUM('2.4'!D18:I18, '2.4'!K18) )
)</f>
        <v>n/a</v>
      </c>
      <c r="H166" s="669" t="str">
        <f xml:space="preserve"> IF(
OR( ISNUMBER('2.4'!C23) = FALSE, ISNUMBER('2.4'!D23) = FALSE, ISNUMBER('2.4'!E23) = FALSE, ISNUMBER('2.4'!F23) = FALSE, ISNUMBER('2.4'!G23) = FALSE, ISNUMBER('2.4'!H23) = FALSE, ISNUMBER('2.4'!I23) = FALSE, ISNUMBER('2.4'!K23) = FALSE ),
"n/a",
ABS( N('2.4'!C23) - SUM('2.4'!D23:I23, '2.4'!K23) )
)</f>
        <v>n/a</v>
      </c>
    </row>
    <row r="167" spans="1:8" ht="13.5" customHeight="1">
      <c r="A167" s="1702"/>
      <c r="B167" s="1703"/>
      <c r="C167" s="1694"/>
      <c r="D167" s="653">
        <v>2010</v>
      </c>
      <c r="E167" s="644" t="str">
        <f ca="1" xml:space="preserve"> IF(
OR( ISNUMBER('2.4'!C14) = FALSE, ISNUMBER('2.4'!D14) = FALSE, ISNUMBER('2.4'!E14) = FALSE, ISNUMBER('2.4'!F14) = FALSE, ISNUMBER('2.4'!G14) = FALSE, ISNUMBER('2.4'!H14) = FALSE, ISNUMBER('2.4'!I14) = FALSE, ISNUMBER('2.4'!K14) = FALSE ),
"n/a",
ABS( N('2.4'!C14) - SUM('2.4'!D14:I14, '2.4'!K14) )
)</f>
        <v>n/a</v>
      </c>
      <c r="F167" s="651"/>
      <c r="G167" s="644" t="str">
        <f ca="1" xml:space="preserve"> IF(
OR( ISNUMBER('2.4'!C19) = FALSE, ISNUMBER('2.4'!D19) = FALSE, ISNUMBER('2.4'!E19) = FALSE, ISNUMBER('2.4'!F19) = FALSE, ISNUMBER('2.4'!G19) = FALSE, ISNUMBER('2.4'!H19) = FALSE, ISNUMBER('2.4'!I19) = FALSE, ISNUMBER('2.4'!K19) = FALSE ),
"n/a",
ABS( N('2.4'!C19) - SUM('2.4'!D19:I19, '2.4'!K19) )
)</f>
        <v>n/a</v>
      </c>
      <c r="H167" s="669" t="str">
        <f ca="1" xml:space="preserve"> IF(
OR( ISNUMBER('2.4'!C24) = FALSE, ISNUMBER('2.4'!D24) = FALSE, ISNUMBER('2.4'!E24) = FALSE, ISNUMBER('2.4'!F24) = FALSE, ISNUMBER('2.4'!G24) = FALSE, ISNUMBER('2.4'!H24) = FALSE, ISNUMBER('2.4'!I24) = FALSE, ISNUMBER('2.4'!K24) = FALSE ),
"n/a",
ABS( N('2.4'!C24) - SUM('2.4'!D24:I24, '2.4'!K24) )
)</f>
        <v>n/a</v>
      </c>
    </row>
    <row r="168" spans="1:8" ht="13.5" customHeight="1">
      <c r="A168" s="1702"/>
      <c r="B168" s="1703"/>
      <c r="C168" s="1694"/>
      <c r="D168" s="650">
        <v>2005</v>
      </c>
      <c r="E168" s="644" t="str">
        <f ca="1" xml:space="preserve"> IF(
OR( ISNUMBER('2.4'!C15) = FALSE, ISNUMBER('2.4'!D15) = FALSE, ISNUMBER('2.4'!E15) = FALSE, ISNUMBER('2.4'!F15) = FALSE, ISNUMBER('2.4'!G15) = FALSE, ISNUMBER('2.4'!H15) = FALSE, ISNUMBER('2.4'!I15) = FALSE, ISNUMBER('2.4'!K15) = FALSE ),
"n/a",
ABS( N('2.4'!C15) - SUM('2.4'!D15:I15, '2.4'!K15) )
)</f>
        <v>n/a</v>
      </c>
      <c r="F168" s="651"/>
      <c r="G168" s="644" t="str">
        <f ca="1" xml:space="preserve"> IF(
OR( ISNUMBER('2.4'!C20) = FALSE, ISNUMBER('2.4'!D20) = FALSE, ISNUMBER('2.4'!E20) = FALSE, ISNUMBER('2.4'!F20) = FALSE, ISNUMBER('2.4'!G20) = FALSE, ISNUMBER('2.4'!H20) = FALSE, ISNUMBER('2.4'!I20) = FALSE, ISNUMBER('2.4'!K20) = FALSE ),
"n/a",
ABS( N('2.4'!C20) - SUM('2.4'!D20:I20, '2.4'!K20) )
)</f>
        <v>n/a</v>
      </c>
      <c r="H168" s="669" t="str">
        <f ca="1" xml:space="preserve"> IF(
OR( ISNUMBER('2.4'!C25) = FALSE, ISNUMBER('2.4'!D25) = FALSE, ISNUMBER('2.4'!E25) = FALSE, ISNUMBER('2.4'!F25) = FALSE, ISNUMBER('2.4'!G25) = FALSE, ISNUMBER('2.4'!H25) = FALSE, ISNUMBER('2.4'!I25) = FALSE, ISNUMBER('2.4'!K25) = FALSE ),
"n/a",
ABS( N('2.4'!C25) - SUM('2.4'!D25:I25, '2.4'!K25) )
)</f>
        <v>n/a</v>
      </c>
    </row>
    <row r="169" spans="1:8" ht="13.5" customHeight="1">
      <c r="A169" s="1702"/>
      <c r="B169" s="1703"/>
      <c r="C169" s="1694"/>
      <c r="D169" s="650">
        <v>2000</v>
      </c>
      <c r="E169" s="644" t="str">
        <f ca="1" xml:space="preserve"> IF(
OR( ISNUMBER('2.4'!C16) = FALSE, ISNUMBER('2.4'!D16) = FALSE, ISNUMBER('2.4'!E16) = FALSE, ISNUMBER('2.4'!F16) = FALSE, ISNUMBER('2.4'!G16) = FALSE, ISNUMBER('2.4'!H16) = FALSE, ISNUMBER('2.4'!I16) = FALSE, ISNUMBER('2.4'!K16) = FALSE ),
"n/a",
ABS( N('2.4'!C16) - SUM('2.4'!D16:I16, '2.4'!K16) )
)</f>
        <v>n/a</v>
      </c>
      <c r="F169" s="651"/>
      <c r="G169" s="644" t="str">
        <f ca="1" xml:space="preserve"> IF(
OR( ISNUMBER('2.4'!C21) = FALSE, ISNUMBER('2.4'!D21) = FALSE, ISNUMBER('2.4'!E21) = FALSE, ISNUMBER('2.4'!F21) = FALSE, ISNUMBER('2.4'!G21) = FALSE, ISNUMBER('2.4'!H21) = FALSE, ISNUMBER('2.4'!I21) = FALSE, ISNUMBER('2.4'!K21) = FALSE ),
"n/a",
ABS( N('2.4'!C21) - SUM('2.4'!D21:I21, '2.4'!K21) )
)</f>
        <v>n/a</v>
      </c>
      <c r="H169" s="669" t="str">
        <f ca="1" xml:space="preserve"> IF(
OR( ISNUMBER('2.4'!C26) = FALSE, ISNUMBER('2.4'!D26) = FALSE, ISNUMBER('2.4'!E26) = FALSE, ISNUMBER('2.4'!F26) = FALSE, ISNUMBER('2.4'!G26) = FALSE, ISNUMBER('2.4'!H26) = FALSE, ISNUMBER('2.4'!I26) = FALSE, ISNUMBER('2.4'!K26) = FALSE ),
"n/a",
ABS( N('2.4'!C26) - SUM('2.4'!D26:I26, '2.4'!K26) )
)</f>
        <v>n/a</v>
      </c>
    </row>
    <row r="170" spans="1:8" ht="13.5" customHeight="1">
      <c r="A170" s="1702"/>
      <c r="B170" s="1703"/>
      <c r="C170" s="1695"/>
      <c r="D170" s="650">
        <v>1990</v>
      </c>
      <c r="E170" s="644" t="str">
        <f ca="1" xml:space="preserve"> IF(
OR( ISNUMBER('2.4'!C17) = FALSE, ISNUMBER('2.4'!D17) = FALSE, ISNUMBER('2.4'!E17) = FALSE, ISNUMBER('2.4'!F17) = FALSE, ISNUMBER('2.4'!G17) = FALSE, ISNUMBER('2.4'!H17) = FALSE, ISNUMBER('2.4'!I17) = FALSE, ISNUMBER('2.4'!K17) = FALSE ),
"n/a",
ABS( N('2.4'!C17) - SUM('2.4'!D17:I17, '2.4'!K17) )
)</f>
        <v>n/a</v>
      </c>
      <c r="F170" s="651"/>
      <c r="G170" s="644" t="str">
        <f ca="1" xml:space="preserve"> IF(
OR( ISNUMBER('2.4'!C22) = FALSE, ISNUMBER('2.4'!D22) = FALSE, ISNUMBER('2.4'!E22) = FALSE, ISNUMBER('2.4'!F22) = FALSE, ISNUMBER('2.4'!G22) = FALSE, ISNUMBER('2.4'!H22) = FALSE, ISNUMBER('2.4'!I22) = FALSE, ISNUMBER('2.4'!K22) = FALSE ),
"n/a",
ABS( N('2.4'!C22) - SUM('2.4'!D22:I22, '2.4'!K22) )
)</f>
        <v>n/a</v>
      </c>
      <c r="H170" s="669" t="str">
        <f ca="1" xml:space="preserve"> IF(
OR( ISNUMBER('2.4'!C27) = FALSE, ISNUMBER('2.4'!D27) = FALSE, ISNUMBER('2.4'!E27) = FALSE, ISNUMBER('2.4'!F27) = FALSE, ISNUMBER('2.4'!G27) = FALSE, ISNUMBER('2.4'!H27) = FALSE, ISNUMBER('2.4'!I27) = FALSE, ISNUMBER('2.4'!K27) = FALSE ),
"n/a",
ABS( N('2.4'!C27) - SUM('2.4'!D27:I27, '2.4'!K27) )
)</f>
        <v>n/a</v>
      </c>
    </row>
    <row r="171" spans="1:8" ht="13.5" customHeight="1">
      <c r="A171" s="1702" t="s">
        <v>752</v>
      </c>
      <c r="B171" s="1703" t="s">
        <v>1144</v>
      </c>
      <c r="C171" s="1693" t="s">
        <v>1067</v>
      </c>
      <c r="D171" s="653">
        <v>2015</v>
      </c>
      <c r="E171" s="668"/>
      <c r="F171" s="651"/>
      <c r="G171" s="651"/>
      <c r="H171" s="669" t="str">
        <f xml:space="preserve"> IF( OR( ISNUMBER('2.4'!C23) = FALSE, ISNUMBER('2.4'!C13) = FALSE, ISNUMBER('2.4'!C18) = FALSE ), "n/a", ABS( N('2.4'!C23) - SUM('2.4'!C13,'2.4'!C18) ) )</f>
        <v>n/a</v>
      </c>
    </row>
    <row r="172" spans="1:8" ht="13.5" customHeight="1">
      <c r="A172" s="1702"/>
      <c r="B172" s="1703"/>
      <c r="C172" s="1694"/>
      <c r="D172" s="653">
        <v>2010</v>
      </c>
      <c r="E172" s="668"/>
      <c r="F172" s="651"/>
      <c r="G172" s="651"/>
      <c r="H172" s="669" t="str">
        <f ca="1" xml:space="preserve"> IF( OR( ISNUMBER('2.4'!C24) = FALSE, ISNUMBER('2.4'!C14) = FALSE, ISNUMBER('2.4'!C19) = FALSE ), "n/a", ABS( N('2.4'!C24) - SUM('2.4'!C14,'2.4'!C19) ) )</f>
        <v>n/a</v>
      </c>
    </row>
    <row r="173" spans="1:8" ht="13.5" customHeight="1">
      <c r="A173" s="1702"/>
      <c r="B173" s="1703"/>
      <c r="C173" s="1694"/>
      <c r="D173" s="650">
        <v>2005</v>
      </c>
      <c r="E173" s="668"/>
      <c r="F173" s="651"/>
      <c r="G173" s="651"/>
      <c r="H173" s="669" t="str">
        <f ca="1" xml:space="preserve"> IF( OR( ISNUMBER('2.4'!C25) = FALSE, ISNUMBER('2.4'!C15) = FALSE, ISNUMBER('2.4'!C20) = FALSE ), "n/a", ABS( N('2.4'!C25) - SUM('2.4'!C15,'2.4'!C20) ) )</f>
        <v>n/a</v>
      </c>
    </row>
    <row r="174" spans="1:8" ht="13.5" customHeight="1">
      <c r="A174" s="1702"/>
      <c r="B174" s="1703"/>
      <c r="C174" s="1694"/>
      <c r="D174" s="650">
        <v>2000</v>
      </c>
      <c r="E174" s="668"/>
      <c r="F174" s="651"/>
      <c r="G174" s="651"/>
      <c r="H174" s="669" t="str">
        <f ca="1" xml:space="preserve"> IF( OR( ISNUMBER('2.4'!C26) = FALSE, ISNUMBER('2.4'!C16) = FALSE, ISNUMBER('2.4'!C21) = FALSE ), "n/a", ABS( N('2.4'!C26) - SUM('2.4'!C16,'2.4'!C21) ) )</f>
        <v>n/a</v>
      </c>
    </row>
    <row r="175" spans="1:8" ht="13.5" customHeight="1">
      <c r="A175" s="1702"/>
      <c r="B175" s="1703"/>
      <c r="C175" s="1695"/>
      <c r="D175" s="650">
        <v>1990</v>
      </c>
      <c r="E175" s="668"/>
      <c r="F175" s="651"/>
      <c r="G175" s="651"/>
      <c r="H175" s="669" t="str">
        <f ca="1" xml:space="preserve"> IF( OR( ISNUMBER('2.4'!C27) = FALSE, ISNUMBER('2.4'!C17) = FALSE, ISNUMBER('2.4'!C22) = FALSE ), "n/a", ABS( N('2.4'!C27) - SUM('2.4'!C17,'2.4'!C22) ) )</f>
        <v>n/a</v>
      </c>
    </row>
    <row r="176" spans="1:8" ht="13.5" customHeight="1">
      <c r="A176" s="1702" t="s">
        <v>752</v>
      </c>
      <c r="B176" s="1703" t="s">
        <v>1145</v>
      </c>
      <c r="C176" s="1693" t="s">
        <v>1067</v>
      </c>
      <c r="D176" s="653">
        <v>2015</v>
      </c>
      <c r="E176" s="668"/>
      <c r="F176" s="651"/>
      <c r="G176" s="651"/>
      <c r="H176" s="669" t="str">
        <f xml:space="preserve"> IF( OR( ISNUMBER('2.4'!D23) = FALSE, ISNUMBER('2.4'!D13) = FALSE, ISNUMBER('2.4'!D18) = FALSE ), "n/a", ABS( N('2.4'!D23) - SUM('2.4'!D13,'2.4'!D18) ) )</f>
        <v>n/a</v>
      </c>
    </row>
    <row r="177" spans="1:8" ht="13.5" customHeight="1">
      <c r="A177" s="1702"/>
      <c r="B177" s="1703"/>
      <c r="C177" s="1694"/>
      <c r="D177" s="653">
        <v>2010</v>
      </c>
      <c r="E177" s="668"/>
      <c r="F177" s="651"/>
      <c r="G177" s="651"/>
      <c r="H177" s="669" t="str">
        <f ca="1" xml:space="preserve"> IF( OR( ISNUMBER('2.4'!D24) = FALSE, ISNUMBER('2.4'!D14) = FALSE, ISNUMBER('2.4'!D19) = FALSE ), "n/a", ABS( N('2.4'!D24) - SUM('2.4'!D14,'2.4'!D19) ) )</f>
        <v>n/a</v>
      </c>
    </row>
    <row r="178" spans="1:8" ht="13.5" customHeight="1">
      <c r="A178" s="1702"/>
      <c r="B178" s="1703"/>
      <c r="C178" s="1694"/>
      <c r="D178" s="650">
        <v>2005</v>
      </c>
      <c r="E178" s="668"/>
      <c r="F178" s="651"/>
      <c r="G178" s="651"/>
      <c r="H178" s="669" t="str">
        <f ca="1" xml:space="preserve"> IF( OR( ISNUMBER('2.4'!D25) = FALSE, ISNUMBER('2.4'!D15) = FALSE, ISNUMBER('2.4'!D20) = FALSE ), "n/a", ABS( N('2.4'!D25) - SUM('2.4'!D15,'2.4'!D20) ) )</f>
        <v>n/a</v>
      </c>
    </row>
    <row r="179" spans="1:8" ht="13.5" customHeight="1">
      <c r="A179" s="1702"/>
      <c r="B179" s="1703"/>
      <c r="C179" s="1694"/>
      <c r="D179" s="650">
        <v>2000</v>
      </c>
      <c r="E179" s="668"/>
      <c r="F179" s="651"/>
      <c r="G179" s="651"/>
      <c r="H179" s="669" t="str">
        <f ca="1" xml:space="preserve"> IF( OR( ISNUMBER('2.4'!D26) = FALSE, ISNUMBER('2.4'!D16) = FALSE, ISNUMBER('2.4'!D21) = FALSE ), "n/a", ABS( N('2.4'!D26) - SUM('2.4'!D16,'2.4'!D21) ) )</f>
        <v>n/a</v>
      </c>
    </row>
    <row r="180" spans="1:8" ht="13.5" customHeight="1">
      <c r="A180" s="1702"/>
      <c r="B180" s="1703"/>
      <c r="C180" s="1695"/>
      <c r="D180" s="650">
        <v>1990</v>
      </c>
      <c r="E180" s="668"/>
      <c r="F180" s="651"/>
      <c r="G180" s="651"/>
      <c r="H180" s="669" t="str">
        <f ca="1" xml:space="preserve"> IF( OR( ISNUMBER('2.4'!D27) = FALSE, ISNUMBER('2.4'!D17) = FALSE, ISNUMBER('2.4'!D22) = FALSE ), "n/a", ABS( N('2.4'!D27) - SUM('2.4'!D17,'2.4'!D22) ) )</f>
        <v>n/a</v>
      </c>
    </row>
    <row r="181" spans="1:8" ht="13.5" customHeight="1">
      <c r="A181" s="1702" t="s">
        <v>752</v>
      </c>
      <c r="B181" s="1703" t="s">
        <v>1146</v>
      </c>
      <c r="C181" s="1693" t="s">
        <v>1067</v>
      </c>
      <c r="D181" s="653">
        <v>2015</v>
      </c>
      <c r="E181" s="668"/>
      <c r="F181" s="651"/>
      <c r="G181" s="651"/>
      <c r="H181" s="669" t="str">
        <f xml:space="preserve"> IF( OR( ISNUMBER('2.4'!E23) = FALSE, ISNUMBER('2.4'!E13) = FALSE, ISNUMBER('2.4'!E18) = FALSE ), "n/a", ABS( N('2.4'!E23) - SUM('2.4'!E13,'2.4'!E18) ) )</f>
        <v>n/a</v>
      </c>
    </row>
    <row r="182" spans="1:8" ht="13.5" customHeight="1">
      <c r="A182" s="1702"/>
      <c r="B182" s="1703"/>
      <c r="C182" s="1694"/>
      <c r="D182" s="653">
        <v>2010</v>
      </c>
      <c r="E182" s="668"/>
      <c r="F182" s="651"/>
      <c r="G182" s="651"/>
      <c r="H182" s="669" t="str">
        <f ca="1" xml:space="preserve"> IF( OR( ISNUMBER('2.4'!E24) = FALSE, ISNUMBER('2.4'!E14) = FALSE, ISNUMBER('2.4'!E19) = FALSE ), "n/a", ABS( N('2.4'!E24) - SUM('2.4'!E14,'2.4'!E19) ) )</f>
        <v>n/a</v>
      </c>
    </row>
    <row r="183" spans="1:8" ht="13.5" customHeight="1">
      <c r="A183" s="1702"/>
      <c r="B183" s="1703"/>
      <c r="C183" s="1694"/>
      <c r="D183" s="650">
        <v>2005</v>
      </c>
      <c r="E183" s="668"/>
      <c r="F183" s="651"/>
      <c r="G183" s="651"/>
      <c r="H183" s="669" t="str">
        <f ca="1" xml:space="preserve"> IF( OR( ISNUMBER('2.4'!E25) = FALSE, ISNUMBER('2.4'!E15) = FALSE, ISNUMBER('2.4'!E20) = FALSE ), "n/a", ABS( N('2.4'!E25) - SUM('2.4'!E15,'2.4'!E20) ) )</f>
        <v>n/a</v>
      </c>
    </row>
    <row r="184" spans="1:8" ht="13.5" customHeight="1">
      <c r="A184" s="1702"/>
      <c r="B184" s="1703"/>
      <c r="C184" s="1694"/>
      <c r="D184" s="650">
        <v>2000</v>
      </c>
      <c r="E184" s="668"/>
      <c r="F184" s="651"/>
      <c r="G184" s="651"/>
      <c r="H184" s="669" t="str">
        <f ca="1" xml:space="preserve"> IF( OR( ISNUMBER('2.4'!E26) = FALSE, ISNUMBER('2.4'!E16) = FALSE, ISNUMBER('2.4'!E21) = FALSE ), "n/a", ABS( N('2.4'!E26) - SUM('2.4'!E16,'2.4'!E21) ) )</f>
        <v>n/a</v>
      </c>
    </row>
    <row r="185" spans="1:8" ht="13.5" customHeight="1">
      <c r="A185" s="1702"/>
      <c r="B185" s="1703"/>
      <c r="C185" s="1695"/>
      <c r="D185" s="650">
        <v>1990</v>
      </c>
      <c r="E185" s="668"/>
      <c r="F185" s="651"/>
      <c r="G185" s="651"/>
      <c r="H185" s="669" t="str">
        <f ca="1" xml:space="preserve"> IF( OR( ISNUMBER('2.4'!E27) = FALSE, ISNUMBER('2.4'!E17) = FALSE, ISNUMBER('2.4'!E22) = FALSE ), "n/a", ABS( N('2.4'!E27) - SUM('2.4'!E17,'2.4'!E22) ) )</f>
        <v>n/a</v>
      </c>
    </row>
    <row r="186" spans="1:8" ht="13.5" customHeight="1">
      <c r="A186" s="1702" t="s">
        <v>752</v>
      </c>
      <c r="B186" s="1703" t="s">
        <v>1147</v>
      </c>
      <c r="C186" s="1693" t="s">
        <v>1067</v>
      </c>
      <c r="D186" s="653">
        <v>2015</v>
      </c>
      <c r="E186" s="668"/>
      <c r="F186" s="651"/>
      <c r="G186" s="651"/>
      <c r="H186" s="669" t="str">
        <f xml:space="preserve"> IF( OR( ISNUMBER('2.4'!F23) = FALSE, ISNUMBER('2.4'!F13) = FALSE, ISNUMBER('2.4'!F18) = FALSE ), "n/a", ABS( N('2.4'!F23) - SUM('2.4'!F13,'2.4'!F18) ) )</f>
        <v>n/a</v>
      </c>
    </row>
    <row r="187" spans="1:8" ht="13.5" customHeight="1">
      <c r="A187" s="1702"/>
      <c r="B187" s="1703"/>
      <c r="C187" s="1694"/>
      <c r="D187" s="653">
        <v>2010</v>
      </c>
      <c r="E187" s="668"/>
      <c r="F187" s="651"/>
      <c r="G187" s="651"/>
      <c r="H187" s="669" t="str">
        <f ca="1" xml:space="preserve"> IF( OR( ISNUMBER('2.4'!F24) = FALSE, ISNUMBER('2.4'!F14) = FALSE, ISNUMBER('2.4'!F19) = FALSE ), "n/a", ABS( N('2.4'!F24) - SUM('2.4'!F14,'2.4'!F19) ) )</f>
        <v>n/a</v>
      </c>
    </row>
    <row r="188" spans="1:8" ht="13.5" customHeight="1">
      <c r="A188" s="1702"/>
      <c r="B188" s="1703"/>
      <c r="C188" s="1694"/>
      <c r="D188" s="650">
        <v>2005</v>
      </c>
      <c r="E188" s="668"/>
      <c r="F188" s="651"/>
      <c r="G188" s="651"/>
      <c r="H188" s="669" t="str">
        <f ca="1" xml:space="preserve"> IF( OR( ISNUMBER('2.4'!F25) = FALSE, ISNUMBER('2.4'!F15) = FALSE, ISNUMBER('2.4'!F20) = FALSE ), "n/a", ABS( N('2.4'!F25) - SUM('2.4'!F15,'2.4'!F20) ) )</f>
        <v>n/a</v>
      </c>
    </row>
    <row r="189" spans="1:8" ht="13.5" customHeight="1">
      <c r="A189" s="1702"/>
      <c r="B189" s="1703"/>
      <c r="C189" s="1694"/>
      <c r="D189" s="650">
        <v>2000</v>
      </c>
      <c r="E189" s="668"/>
      <c r="F189" s="651"/>
      <c r="G189" s="651"/>
      <c r="H189" s="669" t="str">
        <f ca="1" xml:space="preserve"> IF( OR( ISNUMBER('2.4'!F26) = FALSE, ISNUMBER('2.4'!F16) = FALSE, ISNUMBER('2.4'!F21) = FALSE ), "n/a", ABS( N('2.4'!F26) - SUM('2.4'!F16,'2.4'!F21) ) )</f>
        <v>n/a</v>
      </c>
    </row>
    <row r="190" spans="1:8" ht="13.5" customHeight="1">
      <c r="A190" s="1702"/>
      <c r="B190" s="1703"/>
      <c r="C190" s="1695"/>
      <c r="D190" s="650">
        <v>1990</v>
      </c>
      <c r="E190" s="668"/>
      <c r="F190" s="651"/>
      <c r="G190" s="651"/>
      <c r="H190" s="669" t="str">
        <f ca="1" xml:space="preserve"> IF( OR( ISNUMBER('2.4'!F27) = FALSE, ISNUMBER('2.4'!F17) = FALSE, ISNUMBER('2.4'!F22) = FALSE ), "n/a", ABS( N('2.4'!F27) - SUM('2.4'!F17,'2.4'!F22) ) )</f>
        <v>n/a</v>
      </c>
    </row>
    <row r="191" spans="1:8" ht="13.5" customHeight="1">
      <c r="A191" s="1702" t="s">
        <v>752</v>
      </c>
      <c r="B191" s="1703" t="s">
        <v>1148</v>
      </c>
      <c r="C191" s="1693" t="s">
        <v>1067</v>
      </c>
      <c r="D191" s="653">
        <v>2015</v>
      </c>
      <c r="E191" s="668"/>
      <c r="F191" s="651"/>
      <c r="G191" s="651"/>
      <c r="H191" s="669" t="str">
        <f xml:space="preserve"> IF( OR( ISNUMBER('2.4'!G23) = FALSE, ISNUMBER('2.4'!G13) = FALSE, ISNUMBER('2.4'!G18) = FALSE ), "n/a", ABS( N('2.4'!G23) - SUM('2.4'!G13,'2.4'!G18) ) )</f>
        <v>n/a</v>
      </c>
    </row>
    <row r="192" spans="1:8" ht="13.5" customHeight="1">
      <c r="A192" s="1702"/>
      <c r="B192" s="1703"/>
      <c r="C192" s="1694"/>
      <c r="D192" s="653">
        <v>2010</v>
      </c>
      <c r="E192" s="668"/>
      <c r="F192" s="651"/>
      <c r="G192" s="651"/>
      <c r="H192" s="669" t="str">
        <f ca="1" xml:space="preserve"> IF( OR( ISNUMBER('2.4'!G24) = FALSE, ISNUMBER('2.4'!G14) = FALSE, ISNUMBER('2.4'!G19) = FALSE ), "n/a", ABS( N('2.4'!G24) - SUM('2.4'!G14,'2.4'!G19) ) )</f>
        <v>n/a</v>
      </c>
    </row>
    <row r="193" spans="1:8" ht="13.5" customHeight="1">
      <c r="A193" s="1702"/>
      <c r="B193" s="1703"/>
      <c r="C193" s="1694"/>
      <c r="D193" s="650">
        <v>2005</v>
      </c>
      <c r="E193" s="668"/>
      <c r="F193" s="651"/>
      <c r="G193" s="651"/>
      <c r="H193" s="669" t="str">
        <f ca="1" xml:space="preserve"> IF( OR( ISNUMBER('2.4'!G25) = FALSE, ISNUMBER('2.4'!G15) = FALSE, ISNUMBER('2.4'!G20) = FALSE ), "n/a", ABS( N('2.4'!G25) - SUM('2.4'!G15,'2.4'!G20) ) )</f>
        <v>n/a</v>
      </c>
    </row>
    <row r="194" spans="1:8" ht="13.5" customHeight="1">
      <c r="A194" s="1702"/>
      <c r="B194" s="1703"/>
      <c r="C194" s="1694"/>
      <c r="D194" s="650">
        <v>2000</v>
      </c>
      <c r="E194" s="668"/>
      <c r="F194" s="651"/>
      <c r="G194" s="651"/>
      <c r="H194" s="669" t="str">
        <f ca="1" xml:space="preserve"> IF( OR( ISNUMBER('2.4'!G26) = FALSE, ISNUMBER('2.4'!G16) = FALSE, ISNUMBER('2.4'!G21) = FALSE ), "n/a", ABS( N('2.4'!G26) - SUM('2.4'!G16,'2.4'!G21) ) )</f>
        <v>n/a</v>
      </c>
    </row>
    <row r="195" spans="1:8" ht="13.5" customHeight="1">
      <c r="A195" s="1702"/>
      <c r="B195" s="1703"/>
      <c r="C195" s="1695"/>
      <c r="D195" s="650">
        <v>1990</v>
      </c>
      <c r="E195" s="668"/>
      <c r="F195" s="651"/>
      <c r="G195" s="651"/>
      <c r="H195" s="669" t="str">
        <f ca="1" xml:space="preserve"> IF( OR( ISNUMBER('2.4'!G27) = FALSE, ISNUMBER('2.4'!G17) = FALSE, ISNUMBER('2.4'!G22) = FALSE ), "n/a", ABS( N('2.4'!G27) - SUM('2.4'!G17,'2.4'!G22) ) )</f>
        <v>n/a</v>
      </c>
    </row>
    <row r="196" spans="1:8" ht="13.5" customHeight="1">
      <c r="A196" s="1702" t="s">
        <v>752</v>
      </c>
      <c r="B196" s="1703" t="s">
        <v>1149</v>
      </c>
      <c r="C196" s="1693" t="s">
        <v>1067</v>
      </c>
      <c r="D196" s="653">
        <v>2015</v>
      </c>
      <c r="E196" s="668"/>
      <c r="F196" s="651"/>
      <c r="G196" s="651"/>
      <c r="H196" s="669" t="str">
        <f xml:space="preserve"> IF( OR( ISNUMBER('2.4'!H23) = FALSE, ISNUMBER('2.4'!H13) = FALSE, ISNUMBER('2.4'!H18) = FALSE ), "n/a", ABS( N('2.4'!H23) - SUM('2.4'!H13,'2.4'!H18) ) )</f>
        <v>n/a</v>
      </c>
    </row>
    <row r="197" spans="1:8" ht="13.5" customHeight="1">
      <c r="A197" s="1702"/>
      <c r="B197" s="1703"/>
      <c r="C197" s="1694"/>
      <c r="D197" s="653">
        <v>2010</v>
      </c>
      <c r="E197" s="668"/>
      <c r="F197" s="651"/>
      <c r="G197" s="651"/>
      <c r="H197" s="669" t="str">
        <f ca="1" xml:space="preserve"> IF( OR( ISNUMBER('2.4'!H24) = FALSE, ISNUMBER('2.4'!H14) = FALSE, ISNUMBER('2.4'!H19) = FALSE ), "n/a", ABS( N('2.4'!H24) - SUM('2.4'!H14,'2.4'!H19) ) )</f>
        <v>n/a</v>
      </c>
    </row>
    <row r="198" spans="1:8" ht="13.5" customHeight="1">
      <c r="A198" s="1702"/>
      <c r="B198" s="1703"/>
      <c r="C198" s="1694"/>
      <c r="D198" s="650">
        <v>2005</v>
      </c>
      <c r="E198" s="668"/>
      <c r="F198" s="651"/>
      <c r="G198" s="651"/>
      <c r="H198" s="669" t="str">
        <f ca="1" xml:space="preserve"> IF( OR( ISNUMBER('2.4'!H25) = FALSE, ISNUMBER('2.4'!H15) = FALSE, ISNUMBER('2.4'!H20) = FALSE ), "n/a", ABS( N('2.4'!H25) - SUM('2.4'!H15,'2.4'!H20) ) )</f>
        <v>n/a</v>
      </c>
    </row>
    <row r="199" spans="1:8" ht="13.5" customHeight="1">
      <c r="A199" s="1702"/>
      <c r="B199" s="1703"/>
      <c r="C199" s="1694"/>
      <c r="D199" s="650">
        <v>2000</v>
      </c>
      <c r="E199" s="668"/>
      <c r="F199" s="651"/>
      <c r="G199" s="651"/>
      <c r="H199" s="669" t="str">
        <f ca="1" xml:space="preserve"> IF( OR( ISNUMBER('2.4'!H26) = FALSE, ISNUMBER('2.4'!H16) = FALSE, ISNUMBER('2.4'!H21) = FALSE ), "n/a", ABS( N('2.4'!H26) - SUM('2.4'!H16,'2.4'!H21) ) )</f>
        <v>n/a</v>
      </c>
    </row>
    <row r="200" spans="1:8" ht="13.5" customHeight="1">
      <c r="A200" s="1702"/>
      <c r="B200" s="1703"/>
      <c r="C200" s="1695"/>
      <c r="D200" s="650">
        <v>1990</v>
      </c>
      <c r="E200" s="668"/>
      <c r="F200" s="651"/>
      <c r="G200" s="651"/>
      <c r="H200" s="669" t="str">
        <f ca="1" xml:space="preserve"> IF( OR( ISNUMBER('2.4'!H27) = FALSE, ISNUMBER('2.4'!H17) = FALSE, ISNUMBER('2.4'!H22) = FALSE ), "n/a", ABS( N('2.4'!H27) - SUM('2.4'!H17,'2.4'!H22) ) )</f>
        <v>n/a</v>
      </c>
    </row>
    <row r="201" spans="1:8" ht="13.5" customHeight="1">
      <c r="A201" s="1702" t="s">
        <v>752</v>
      </c>
      <c r="B201" s="1703" t="s">
        <v>1233</v>
      </c>
      <c r="C201" s="1693" t="s">
        <v>1067</v>
      </c>
      <c r="D201" s="653">
        <v>2015</v>
      </c>
      <c r="E201" s="668"/>
      <c r="F201" s="651"/>
      <c r="G201" s="651"/>
      <c r="H201" s="669" t="str">
        <f xml:space="preserve"> IF( OR( ISNUMBER('2.4'!I23) = FALSE, ISNUMBER('2.4'!I13) = FALSE, ISNUMBER('2.4'!I18) = FALSE ), "n/a", ABS( N('2.4'!I23) - SUM('2.4'!I13,'2.4'!I18) ) )</f>
        <v>n/a</v>
      </c>
    </row>
    <row r="202" spans="1:8" ht="13.5" customHeight="1">
      <c r="A202" s="1702"/>
      <c r="B202" s="1703"/>
      <c r="C202" s="1694"/>
      <c r="D202" s="653">
        <v>2010</v>
      </c>
      <c r="E202" s="668"/>
      <c r="F202" s="651"/>
      <c r="G202" s="651"/>
      <c r="H202" s="669" t="str">
        <f ca="1" xml:space="preserve"> IF( OR( ISNUMBER('2.4'!I24) = FALSE, ISNUMBER('2.4'!I14) = FALSE, ISNUMBER('2.4'!I19) = FALSE ), "n/a", ABS( N('2.4'!I24) - SUM('2.4'!I14,'2.4'!I19) ) )</f>
        <v>n/a</v>
      </c>
    </row>
    <row r="203" spans="1:8" ht="13.5" customHeight="1">
      <c r="A203" s="1702"/>
      <c r="B203" s="1703"/>
      <c r="C203" s="1694"/>
      <c r="D203" s="650">
        <v>2005</v>
      </c>
      <c r="E203" s="668"/>
      <c r="F203" s="651"/>
      <c r="G203" s="651"/>
      <c r="H203" s="669" t="str">
        <f ca="1" xml:space="preserve"> IF( OR( ISNUMBER('2.4'!I25) = FALSE, ISNUMBER('2.4'!I15) = FALSE, ISNUMBER('2.4'!I20) = FALSE ), "n/a", ABS( N('2.4'!I25) - SUM('2.4'!I15,'2.4'!I20) ) )</f>
        <v>n/a</v>
      </c>
    </row>
    <row r="204" spans="1:8" ht="13.5" customHeight="1">
      <c r="A204" s="1702"/>
      <c r="B204" s="1703"/>
      <c r="C204" s="1694"/>
      <c r="D204" s="650">
        <v>2000</v>
      </c>
      <c r="E204" s="668"/>
      <c r="F204" s="651"/>
      <c r="G204" s="651"/>
      <c r="H204" s="669" t="str">
        <f ca="1" xml:space="preserve"> IF( OR( ISNUMBER('2.4'!I26) = FALSE, ISNUMBER('2.4'!I16) = FALSE, ISNUMBER('2.4'!I21) = FALSE ), "n/a", ABS( N('2.4'!I26) - SUM('2.4'!I16,'2.4'!I21) ) )</f>
        <v>n/a</v>
      </c>
    </row>
    <row r="205" spans="1:8" ht="13.5" customHeight="1">
      <c r="A205" s="1702"/>
      <c r="B205" s="1703"/>
      <c r="C205" s="1695"/>
      <c r="D205" s="650">
        <v>1990</v>
      </c>
      <c r="E205" s="668"/>
      <c r="F205" s="651"/>
      <c r="G205" s="651"/>
      <c r="H205" s="669" t="str">
        <f ca="1" xml:space="preserve"> IF( OR( ISNUMBER('2.4'!I27) = FALSE, ISNUMBER('2.4'!I17) = FALSE, ISNUMBER('2.4'!I22) = FALSE ), "n/a", ABS( N('2.4'!I27) - SUM('2.4'!I17,'2.4'!I22) ) )</f>
        <v>n/a</v>
      </c>
    </row>
    <row r="206" spans="1:8" ht="13.5" customHeight="1">
      <c r="A206" s="1702" t="s">
        <v>752</v>
      </c>
      <c r="B206" s="1703" t="s">
        <v>857</v>
      </c>
      <c r="C206" s="1693" t="s">
        <v>1067</v>
      </c>
      <c r="D206" s="653">
        <v>2015</v>
      </c>
      <c r="E206" s="668"/>
      <c r="F206" s="651"/>
      <c r="G206" s="651"/>
      <c r="H206" s="669" t="str">
        <f xml:space="preserve"> IF( OR( ISNUMBER('2.4'!J23) = FALSE, ISNUMBER('2.4'!J13) = FALSE, ISNUMBER('2.4'!J18) = FALSE ), "n/a", ABS( N('2.4'!J23) - SUM('2.4'!J13,'2.4'!J18) ) )</f>
        <v>n/a</v>
      </c>
    </row>
    <row r="207" spans="1:8" ht="13.5" customHeight="1">
      <c r="A207" s="1702"/>
      <c r="B207" s="1703"/>
      <c r="C207" s="1694"/>
      <c r="D207" s="653">
        <v>2010</v>
      </c>
      <c r="E207" s="668"/>
      <c r="F207" s="651"/>
      <c r="G207" s="651"/>
      <c r="H207" s="669" t="str">
        <f ca="1" xml:space="preserve"> IF( OR( ISNUMBER('2.4'!J24) = FALSE, ISNUMBER('2.4'!J14) = FALSE, ISNUMBER('2.4'!J19) = FALSE ), "n/a", ABS( N('2.4'!J24) - SUM('2.4'!J14,'2.4'!J19) ) )</f>
        <v>n/a</v>
      </c>
    </row>
    <row r="208" spans="1:8" ht="13.5" customHeight="1">
      <c r="A208" s="1702"/>
      <c r="B208" s="1703"/>
      <c r="C208" s="1694"/>
      <c r="D208" s="650">
        <v>2005</v>
      </c>
      <c r="E208" s="668"/>
      <c r="F208" s="651"/>
      <c r="G208" s="651"/>
      <c r="H208" s="669" t="str">
        <f ca="1" xml:space="preserve"> IF( OR( ISNUMBER('2.4'!J25) = FALSE, ISNUMBER('2.4'!J15) = FALSE, ISNUMBER('2.4'!J20) = FALSE ), "n/a", ABS( N('2.4'!J25) - SUM('2.4'!J15,'2.4'!J20) ) )</f>
        <v>n/a</v>
      </c>
    </row>
    <row r="209" spans="1:8" ht="13.5" customHeight="1">
      <c r="A209" s="1702"/>
      <c r="B209" s="1703"/>
      <c r="C209" s="1694"/>
      <c r="D209" s="650">
        <v>2000</v>
      </c>
      <c r="E209" s="668"/>
      <c r="F209" s="651"/>
      <c r="G209" s="651"/>
      <c r="H209" s="669" t="str">
        <f ca="1" xml:space="preserve"> IF( OR( ISNUMBER('2.4'!J26) = FALSE, ISNUMBER('2.4'!J16) = FALSE, ISNUMBER('2.4'!J21) = FALSE ), "n/a", ABS( N('2.4'!J26) - SUM('2.4'!J16,'2.4'!J21) ) )</f>
        <v>n/a</v>
      </c>
    </row>
    <row r="210" spans="1:8" ht="13.5" customHeight="1">
      <c r="A210" s="1702"/>
      <c r="B210" s="1703"/>
      <c r="C210" s="1695"/>
      <c r="D210" s="650">
        <v>1990</v>
      </c>
      <c r="E210" s="668"/>
      <c r="F210" s="651"/>
      <c r="G210" s="651"/>
      <c r="H210" s="669" t="str">
        <f ca="1" xml:space="preserve"> IF( OR( ISNUMBER('2.4'!J27) = FALSE, ISNUMBER('2.4'!J17) = FALSE, ISNUMBER('2.4'!J22) = FALSE ), "n/a", ABS( N('2.4'!J27) - SUM('2.4'!J17,'2.4'!J22) ) )</f>
        <v>n/a</v>
      </c>
    </row>
    <row r="211" spans="1:8" ht="13.5" customHeight="1">
      <c r="A211" s="1702" t="s">
        <v>752</v>
      </c>
      <c r="B211" s="1703" t="s">
        <v>858</v>
      </c>
      <c r="C211" s="1693" t="s">
        <v>1067</v>
      </c>
      <c r="D211" s="653">
        <v>2015</v>
      </c>
      <c r="E211" s="668"/>
      <c r="F211" s="651"/>
      <c r="G211" s="651"/>
      <c r="H211" s="669" t="str">
        <f xml:space="preserve"> IF( OR( ISNUMBER('2.4'!K23) = FALSE, ISNUMBER('2.4'!K13) = FALSE, ISNUMBER('2.4'!K18) = FALSE ), "n/a", ABS( N('2.4'!K23) - SUM('2.4'!K13,'2.4'!K18) ) )</f>
        <v>n/a</v>
      </c>
    </row>
    <row r="212" spans="1:8" ht="13.5" customHeight="1">
      <c r="A212" s="1702"/>
      <c r="B212" s="1703"/>
      <c r="C212" s="1694"/>
      <c r="D212" s="653">
        <v>2010</v>
      </c>
      <c r="E212" s="668"/>
      <c r="F212" s="651"/>
      <c r="G212" s="651"/>
      <c r="H212" s="669" t="str">
        <f ca="1" xml:space="preserve"> IF( OR( ISNUMBER('2.4'!K24) = FALSE, ISNUMBER('2.4'!K14) = FALSE, ISNUMBER('2.4'!K19) = FALSE ), "n/a", ABS( N('2.4'!K24) - SUM('2.4'!K14,'2.4'!K19) ) )</f>
        <v>n/a</v>
      </c>
    </row>
    <row r="213" spans="1:8" ht="13.5" customHeight="1">
      <c r="A213" s="1702"/>
      <c r="B213" s="1703"/>
      <c r="C213" s="1694"/>
      <c r="D213" s="650">
        <v>2005</v>
      </c>
      <c r="E213" s="668"/>
      <c r="F213" s="651"/>
      <c r="G213" s="651"/>
      <c r="H213" s="669" t="str">
        <f ca="1" xml:space="preserve"> IF( OR( ISNUMBER('2.4'!K25) = FALSE, ISNUMBER('2.4'!K15) = FALSE, ISNUMBER('2.4'!K20) = FALSE ), "n/a", ABS( N('2.4'!K25) - SUM('2.4'!K15,'2.4'!K20) ) )</f>
        <v>n/a</v>
      </c>
    </row>
    <row r="214" spans="1:8" ht="13.5" customHeight="1">
      <c r="A214" s="1702"/>
      <c r="B214" s="1703"/>
      <c r="C214" s="1694"/>
      <c r="D214" s="650">
        <v>2000</v>
      </c>
      <c r="E214" s="668"/>
      <c r="F214" s="651"/>
      <c r="G214" s="651"/>
      <c r="H214" s="669" t="str">
        <f ca="1" xml:space="preserve"> IF( OR( ISNUMBER('2.4'!K26) = FALSE, ISNUMBER('2.4'!K16) = FALSE, ISNUMBER('2.4'!K21) = FALSE ), "n/a", ABS( N('2.4'!K26) - SUM('2.4'!K16,'2.4'!K21) ) )</f>
        <v>n/a</v>
      </c>
    </row>
    <row r="215" spans="1:8" ht="13.5" customHeight="1">
      <c r="A215" s="1702"/>
      <c r="B215" s="1703"/>
      <c r="C215" s="1695"/>
      <c r="D215" s="650">
        <v>1990</v>
      </c>
      <c r="E215" s="668"/>
      <c r="F215" s="651"/>
      <c r="G215" s="651"/>
      <c r="H215" s="669" t="str">
        <f ca="1" xml:space="preserve"> IF( OR( ISNUMBER('2.4'!K27) = FALSE, ISNUMBER('2.4'!K17) = FALSE, ISNUMBER('2.4'!K22) = FALSE ), "n/a", ABS( N('2.4'!K27) - SUM('2.4'!K17,'2.4'!K22) ) )</f>
        <v>n/a</v>
      </c>
    </row>
    <row r="216" spans="1:8" ht="13.5" customHeight="1">
      <c r="A216" s="1702" t="s">
        <v>276</v>
      </c>
      <c r="B216" s="1703" t="s">
        <v>1944</v>
      </c>
      <c r="C216" s="1693" t="s">
        <v>1067</v>
      </c>
      <c r="D216" s="653">
        <v>2015</v>
      </c>
      <c r="E216" s="644" t="str">
        <f xml:space="preserve"> IF(
OR( ISNUMBER('2.5'!C13) = FALSE, ISNUMBER('2.5'!D13) = FALSE, ISNUMBER('2.5'!E13) = FALSE, ISNUMBER('2.5'!F13) = FALSE, ISNUMBER('2.5'!G13) = FALSE, ISNUMBER('2.5'!H13) = FALSE, ISNUMBER('2.5'!I13) = FALSE, ISNUMBER('2.5'!J13) = FALSE, ISNUMBER('2.5'!K13) = FALSE ),
"n/a",
ABS( N('2.5'!C13) - SUM('2.5'!D13:K13) )
)</f>
        <v>n/a</v>
      </c>
      <c r="F216" s="651"/>
      <c r="G216" s="644" t="str">
        <f xml:space="preserve"> IF(
OR( ISNUMBER('2.5'!C18) = FALSE, ISNUMBER('2.5'!D18) = FALSE, ISNUMBER('2.5'!E18) = FALSE, ISNUMBER('2.5'!F18) = FALSE, ISNUMBER('2.5'!G18) = FALSE, ISNUMBER('2.5'!H18) = FALSE, ISNUMBER('2.5'!I18) = FALSE, ISNUMBER('2.5'!J18) = FALSE, ISNUMBER('2.5'!K18) = FALSE ),
"n/a",
ABS( N('2.5'!C18) - SUM('2.5'!D18:K18) )
)</f>
        <v>n/a</v>
      </c>
      <c r="H216" s="669" t="str">
        <f xml:space="preserve"> IF(
OR( ISNUMBER('2.5'!C23) = FALSE, ISNUMBER('2.5'!D23) = FALSE, ISNUMBER('2.5'!E23) = FALSE, ISNUMBER('2.5'!F23) = FALSE, ISNUMBER('2.5'!G23) = FALSE, ISNUMBER('2.5'!H23) = FALSE, ISNUMBER('2.5'!I23) = FALSE, ISNUMBER('2.5'!J23) = FALSE, ISNUMBER('2.5'!K23) = FALSE ),
"n/a",
ABS( N('2.5'!C23) - SUM('2.5'!D23:K23) )
)</f>
        <v>n/a</v>
      </c>
    </row>
    <row r="217" spans="1:8" ht="13.5" customHeight="1">
      <c r="A217" s="1702"/>
      <c r="B217" s="1703"/>
      <c r="C217" s="1694"/>
      <c r="D217" s="653">
        <v>2010</v>
      </c>
      <c r="E217" s="644" t="str">
        <f xml:space="preserve"> IF(
OR( ISNUMBER('2.5'!C14) = FALSE, ISNUMBER('2.5'!D14) = FALSE, ISNUMBER('2.5'!E14) = FALSE, ISNUMBER('2.5'!F14) = FALSE, ISNUMBER('2.5'!G14) = FALSE, ISNUMBER('2.5'!H14) = FALSE, ISNUMBER('2.5'!I14) = FALSE, ISNUMBER('2.5'!J14) = FALSE, ISNUMBER('2.5'!K14) = FALSE ),
"n/a",
ABS( N('2.5'!C14) - SUM('2.5'!D14:K14) )
)</f>
        <v>n/a</v>
      </c>
      <c r="F217" s="651"/>
      <c r="G217" s="644" t="str">
        <f xml:space="preserve"> IF(
OR( ISNUMBER('2.5'!C19) = FALSE, ISNUMBER('2.5'!D19) = FALSE, ISNUMBER('2.5'!E19) = FALSE, ISNUMBER('2.5'!F19) = FALSE, ISNUMBER('2.5'!G19) = FALSE, ISNUMBER('2.5'!H19) = FALSE, ISNUMBER('2.5'!I19) = FALSE, ISNUMBER('2.5'!J19) = FALSE, ISNUMBER('2.5'!K19) = FALSE ),
"n/a",
ABS( N('2.5'!C19) - SUM('2.5'!D19:K19) )
)</f>
        <v>n/a</v>
      </c>
      <c r="H217" s="669" t="str">
        <f xml:space="preserve"> IF(
OR( ISNUMBER('2.5'!C24) = FALSE, ISNUMBER('2.5'!D24) = FALSE, ISNUMBER('2.5'!E24) = FALSE, ISNUMBER('2.5'!F24) = FALSE, ISNUMBER('2.5'!G24) = FALSE, ISNUMBER('2.5'!H24) = FALSE, ISNUMBER('2.5'!I24) = FALSE, ISNUMBER('2.5'!J24) = FALSE, ISNUMBER('2.5'!K24) = FALSE ),
"n/a",
ABS( N('2.5'!C24) - SUM('2.5'!D24:K24) )
)</f>
        <v>n/a</v>
      </c>
    </row>
    <row r="218" spans="1:8" ht="13.5" customHeight="1">
      <c r="A218" s="1702"/>
      <c r="B218" s="1703"/>
      <c r="C218" s="1694"/>
      <c r="D218" s="650">
        <v>2005</v>
      </c>
      <c r="E218" s="644" t="str">
        <f xml:space="preserve"> IF(
OR( ISNUMBER('2.5'!C15) = FALSE, ISNUMBER('2.5'!D15) = FALSE, ISNUMBER('2.5'!E15) = FALSE, ISNUMBER('2.5'!F15) = FALSE, ISNUMBER('2.5'!G15) = FALSE, ISNUMBER('2.5'!H15) = FALSE, ISNUMBER('2.5'!I15) = FALSE, ISNUMBER('2.5'!J15) = FALSE, ISNUMBER('2.5'!K15) = FALSE ),
"n/a",
ABS( N('2.5'!C15) - SUM('2.5'!D15:K15) )
)</f>
        <v>n/a</v>
      </c>
      <c r="F218" s="651"/>
      <c r="G218" s="644" t="str">
        <f xml:space="preserve"> IF(
OR( ISNUMBER('2.5'!C20) = FALSE, ISNUMBER('2.5'!D20) = FALSE, ISNUMBER('2.5'!E20) = FALSE, ISNUMBER('2.5'!F20) = FALSE, ISNUMBER('2.5'!G20) = FALSE, ISNUMBER('2.5'!H20) = FALSE, ISNUMBER('2.5'!I20) = FALSE, ISNUMBER('2.5'!J20) = FALSE, ISNUMBER('2.5'!K20) = FALSE ),
"n/a",
ABS( N('2.5'!C20) - SUM('2.5'!D20:K20) )
)</f>
        <v>n/a</v>
      </c>
      <c r="H218" s="669" t="str">
        <f xml:space="preserve"> IF(
OR( ISNUMBER('2.5'!C25) = FALSE, ISNUMBER('2.5'!D25) = FALSE, ISNUMBER('2.5'!E25) = FALSE, ISNUMBER('2.5'!F25) = FALSE, ISNUMBER('2.5'!G25) = FALSE, ISNUMBER('2.5'!H25) = FALSE, ISNUMBER('2.5'!I25) = FALSE, ISNUMBER('2.5'!J25) = FALSE, ISNUMBER('2.5'!K25) = FALSE ),
"n/a",
ABS( N('2.5'!C25) - SUM('2.5'!D25:K25) )
)</f>
        <v>n/a</v>
      </c>
    </row>
    <row r="219" spans="1:8" ht="13.5" customHeight="1">
      <c r="A219" s="1702"/>
      <c r="B219" s="1703"/>
      <c r="C219" s="1694"/>
      <c r="D219" s="650">
        <v>2000</v>
      </c>
      <c r="E219" s="644" t="str">
        <f xml:space="preserve"> IF(
OR( ISNUMBER('2.5'!C16) = FALSE, ISNUMBER('2.5'!D16) = FALSE, ISNUMBER('2.5'!E16) = FALSE, ISNUMBER('2.5'!F16) = FALSE, ISNUMBER('2.5'!G16) = FALSE, ISNUMBER('2.5'!H16) = FALSE, ISNUMBER('2.5'!I16) = FALSE, ISNUMBER('2.5'!J16) = FALSE, ISNUMBER('2.5'!K16) = FALSE ),
"n/a",
ABS( N('2.5'!C16) - SUM('2.5'!D16:K16) )
)</f>
        <v>n/a</v>
      </c>
      <c r="F219" s="651"/>
      <c r="G219" s="644" t="str">
        <f xml:space="preserve"> IF(
OR( ISNUMBER('2.5'!C21) = FALSE, ISNUMBER('2.5'!D21) = FALSE, ISNUMBER('2.5'!E21) = FALSE, ISNUMBER('2.5'!F21) = FALSE, ISNUMBER('2.5'!G21) = FALSE, ISNUMBER('2.5'!H21) = FALSE, ISNUMBER('2.5'!I21) = FALSE, ISNUMBER('2.5'!J21) = FALSE, ISNUMBER('2.5'!K21) = FALSE ),
"n/a",
ABS( N('2.5'!C21) - SUM('2.5'!D21:K21) )
)</f>
        <v>n/a</v>
      </c>
      <c r="H219" s="669" t="str">
        <f xml:space="preserve"> IF(
OR( ISNUMBER('2.5'!C26) = FALSE, ISNUMBER('2.5'!D26) = FALSE, ISNUMBER('2.5'!E26) = FALSE, ISNUMBER('2.5'!F26) = FALSE, ISNUMBER('2.5'!G26) = FALSE, ISNUMBER('2.5'!H26) = FALSE, ISNUMBER('2.5'!I26) = FALSE, ISNUMBER('2.5'!J26) = FALSE, ISNUMBER('2.5'!K26) = FALSE ),
"n/a",
ABS( N('2.5'!C26) - SUM('2.5'!D26:K26) )
)</f>
        <v>n/a</v>
      </c>
    </row>
    <row r="220" spans="1:8" ht="13.5" customHeight="1">
      <c r="A220" s="1702"/>
      <c r="B220" s="1703"/>
      <c r="C220" s="1695"/>
      <c r="D220" s="650">
        <v>1990</v>
      </c>
      <c r="E220" s="644" t="str">
        <f xml:space="preserve"> IF(
OR( ISNUMBER('2.5'!C17) = FALSE, ISNUMBER('2.5'!D17) = FALSE, ISNUMBER('2.5'!E17) = FALSE, ISNUMBER('2.5'!F17) = FALSE, ISNUMBER('2.5'!G17) = FALSE, ISNUMBER('2.5'!H17) = FALSE, ISNUMBER('2.5'!I17) = FALSE, ISNUMBER('2.5'!J17) = FALSE, ISNUMBER('2.5'!K17) = FALSE ),
"n/a",
ABS( N('2.5'!C17) - SUM('2.5'!D17:K17) )
)</f>
        <v>n/a</v>
      </c>
      <c r="F220" s="651"/>
      <c r="G220" s="644" t="str">
        <f xml:space="preserve"> IF(
OR( ISNUMBER('2.5'!C22) = FALSE, ISNUMBER('2.5'!D22) = FALSE, ISNUMBER('2.5'!E22) = FALSE, ISNUMBER('2.5'!F22) = FALSE, ISNUMBER('2.5'!G22) = FALSE, ISNUMBER('2.5'!H22) = FALSE, ISNUMBER('2.5'!I22) = FALSE, ISNUMBER('2.5'!J22) = FALSE, ISNUMBER('2.5'!K22) = FALSE ),
"n/a",
ABS( N('2.5'!C22) - SUM('2.5'!D22:K22) )
)</f>
        <v>n/a</v>
      </c>
      <c r="H220" s="669" t="str">
        <f xml:space="preserve"> IF(
OR( ISNUMBER('2.5'!C27) = FALSE, ISNUMBER('2.5'!D27) = FALSE, ISNUMBER('2.5'!E27) = FALSE, ISNUMBER('2.5'!F27) = FALSE, ISNUMBER('2.5'!G27) = FALSE, ISNUMBER('2.5'!H27) = FALSE, ISNUMBER('2.5'!I27) = FALSE, ISNUMBER('2.5'!J27) = FALSE, ISNUMBER('2.5'!K27) = FALSE ),
"n/a",
ABS( N('2.5'!C27) - SUM('2.5'!D27:K27) )
)</f>
        <v>n/a</v>
      </c>
    </row>
    <row r="221" spans="1:8" ht="13.5" customHeight="1">
      <c r="A221" s="1702" t="s">
        <v>276</v>
      </c>
      <c r="B221" s="1703" t="s">
        <v>1918</v>
      </c>
      <c r="C221" s="1693" t="s">
        <v>1067</v>
      </c>
      <c r="D221" s="653">
        <v>2015</v>
      </c>
      <c r="E221" s="668"/>
      <c r="F221" s="668"/>
      <c r="G221" s="651"/>
      <c r="H221" s="669" t="str">
        <f xml:space="preserve"> IF( OR( ISNUMBER('2.5'!C23) = FALSE, ISNUMBER('2.5'!C13) = FALSE, ISNUMBER('2.5'!C18) = FALSE ), "n/a", ABS( N('2.5'!C23) - SUM('2.5'!C13,'2.5'!C18) ) )</f>
        <v>n/a</v>
      </c>
    </row>
    <row r="222" spans="1:8" ht="13.5" customHeight="1">
      <c r="A222" s="1702"/>
      <c r="B222" s="1703"/>
      <c r="C222" s="1694"/>
      <c r="D222" s="653">
        <v>2010</v>
      </c>
      <c r="E222" s="668"/>
      <c r="F222" s="668"/>
      <c r="G222" s="651"/>
      <c r="H222" s="669" t="str">
        <f xml:space="preserve"> IF( OR( ISNUMBER('2.5'!C24) = FALSE, ISNUMBER('2.5'!C14) = FALSE, ISNUMBER('2.5'!C19) = FALSE ), "n/a", ABS( N('2.5'!C24) - SUM('2.5'!C14,'2.5'!C19) ) )</f>
        <v>n/a</v>
      </c>
    </row>
    <row r="223" spans="1:8" ht="13.5" customHeight="1">
      <c r="A223" s="1702"/>
      <c r="B223" s="1703"/>
      <c r="C223" s="1694"/>
      <c r="D223" s="650">
        <v>2005</v>
      </c>
      <c r="E223" s="668"/>
      <c r="F223" s="668"/>
      <c r="G223" s="651"/>
      <c r="H223" s="669" t="str">
        <f xml:space="preserve"> IF( OR( ISNUMBER('2.5'!C25) = FALSE, ISNUMBER('2.5'!C15) = FALSE, ISNUMBER('2.5'!C20) = FALSE ), "n/a", ABS( N('2.5'!C25) - SUM('2.5'!C15,'2.5'!C20) ) )</f>
        <v>n/a</v>
      </c>
    </row>
    <row r="224" spans="1:8" ht="13.5" customHeight="1">
      <c r="A224" s="1702"/>
      <c r="B224" s="1703"/>
      <c r="C224" s="1694"/>
      <c r="D224" s="650">
        <v>2000</v>
      </c>
      <c r="E224" s="668"/>
      <c r="F224" s="668"/>
      <c r="G224" s="651"/>
      <c r="H224" s="669" t="str">
        <f xml:space="preserve"> IF( OR( ISNUMBER('2.5'!C26) = FALSE, ISNUMBER('2.5'!C16) = FALSE, ISNUMBER('2.5'!C21) = FALSE ), "n/a", ABS( N('2.5'!C26) - SUM('2.5'!C16,'2.5'!C21) ) )</f>
        <v>n/a</v>
      </c>
    </row>
    <row r="225" spans="1:8" ht="13.5" customHeight="1">
      <c r="A225" s="1702"/>
      <c r="B225" s="1703"/>
      <c r="C225" s="1695"/>
      <c r="D225" s="650">
        <v>1990</v>
      </c>
      <c r="E225" s="668"/>
      <c r="F225" s="668"/>
      <c r="G225" s="651"/>
      <c r="H225" s="669" t="str">
        <f xml:space="preserve"> IF( OR( ISNUMBER('2.5'!C27) = FALSE, ISNUMBER('2.5'!C17) = FALSE, ISNUMBER('2.5'!C22) = FALSE ), "n/a", ABS( N('2.5'!C27) - SUM('2.5'!C17,'2.5'!C22) ) )</f>
        <v>n/a</v>
      </c>
    </row>
    <row r="226" spans="1:8" ht="13.5" customHeight="1">
      <c r="A226" s="1702" t="s">
        <v>276</v>
      </c>
      <c r="B226" s="1703" t="s">
        <v>1919</v>
      </c>
      <c r="C226" s="1693" t="s">
        <v>1067</v>
      </c>
      <c r="D226" s="653">
        <v>2015</v>
      </c>
      <c r="E226" s="668"/>
      <c r="F226" s="668"/>
      <c r="G226" s="651"/>
      <c r="H226" s="669" t="str">
        <f xml:space="preserve"> IF( OR( ISNUMBER('2.5'!D23) = FALSE, ISNUMBER('2.5'!D13) = FALSE, ISNUMBER('2.5'!D18) = FALSE ), "n/a", ABS( N('2.5'!D23) - SUM('2.5'!D13,'2.5'!D18) ) )</f>
        <v>n/a</v>
      </c>
    </row>
    <row r="227" spans="1:8" ht="13.5" customHeight="1">
      <c r="A227" s="1702"/>
      <c r="B227" s="1703"/>
      <c r="C227" s="1694"/>
      <c r="D227" s="653">
        <v>2010</v>
      </c>
      <c r="E227" s="668"/>
      <c r="F227" s="668"/>
      <c r="G227" s="651"/>
      <c r="H227" s="669" t="str">
        <f xml:space="preserve"> IF( OR( ISNUMBER('2.5'!D24) = FALSE, ISNUMBER('2.5'!D14) = FALSE, ISNUMBER('2.5'!D19) = FALSE ), "n/a", ABS( N('2.5'!D24) - SUM('2.5'!D14,'2.5'!D19) ) )</f>
        <v>n/a</v>
      </c>
    </row>
    <row r="228" spans="1:8" ht="13.5" customHeight="1">
      <c r="A228" s="1702"/>
      <c r="B228" s="1703"/>
      <c r="C228" s="1694"/>
      <c r="D228" s="650">
        <v>2005</v>
      </c>
      <c r="E228" s="668"/>
      <c r="F228" s="668"/>
      <c r="G228" s="651"/>
      <c r="H228" s="669" t="str">
        <f xml:space="preserve"> IF( OR( ISNUMBER('2.5'!D25) = FALSE, ISNUMBER('2.5'!D15) = FALSE, ISNUMBER('2.5'!D20) = FALSE ), "n/a", ABS( N('2.5'!D25) - SUM('2.5'!D15,'2.5'!D20) ) )</f>
        <v>n/a</v>
      </c>
    </row>
    <row r="229" spans="1:8" ht="13.5" customHeight="1">
      <c r="A229" s="1702"/>
      <c r="B229" s="1703"/>
      <c r="C229" s="1694"/>
      <c r="D229" s="650">
        <v>2000</v>
      </c>
      <c r="E229" s="668"/>
      <c r="F229" s="668"/>
      <c r="G229" s="651"/>
      <c r="H229" s="669" t="str">
        <f xml:space="preserve"> IF( OR( ISNUMBER('2.5'!D26) = FALSE, ISNUMBER('2.5'!D16) = FALSE, ISNUMBER('2.5'!D21) = FALSE ), "n/a", ABS( N('2.5'!D26) - SUM('2.5'!D16,'2.5'!D21) ) )</f>
        <v>n/a</v>
      </c>
    </row>
    <row r="230" spans="1:8" ht="13.5" customHeight="1">
      <c r="A230" s="1702"/>
      <c r="B230" s="1703"/>
      <c r="C230" s="1695"/>
      <c r="D230" s="650">
        <v>1990</v>
      </c>
      <c r="E230" s="668"/>
      <c r="F230" s="668"/>
      <c r="G230" s="651"/>
      <c r="H230" s="669" t="str">
        <f xml:space="preserve"> IF( OR( ISNUMBER('2.5'!D27) = FALSE, ISNUMBER('2.5'!D17) = FALSE, ISNUMBER('2.5'!D22) = FALSE ), "n/a", ABS( N('2.5'!D27) - SUM('2.5'!D17,'2.5'!D22) ) )</f>
        <v>n/a</v>
      </c>
    </row>
    <row r="231" spans="1:8" ht="13.5" customHeight="1">
      <c r="A231" s="1702" t="s">
        <v>276</v>
      </c>
      <c r="B231" s="1703" t="s">
        <v>1920</v>
      </c>
      <c r="C231" s="1693" t="s">
        <v>1067</v>
      </c>
      <c r="D231" s="653">
        <v>2015</v>
      </c>
      <c r="E231" s="668"/>
      <c r="F231" s="668"/>
      <c r="G231" s="651"/>
      <c r="H231" s="669" t="str">
        <f xml:space="preserve"> IF( OR( ISNUMBER('2.5'!E23) = FALSE, ISNUMBER('2.5'!E13) = FALSE, ISNUMBER('2.5'!E18) = FALSE ), "n/a", ABS( N('2.5'!E23) - SUM('2.5'!E13,'2.5'!E18) ) )</f>
        <v>n/a</v>
      </c>
    </row>
    <row r="232" spans="1:8" ht="13.5" customHeight="1">
      <c r="A232" s="1702"/>
      <c r="B232" s="1703"/>
      <c r="C232" s="1694"/>
      <c r="D232" s="653">
        <v>2010</v>
      </c>
      <c r="E232" s="668"/>
      <c r="F232" s="668"/>
      <c r="G232" s="651"/>
      <c r="H232" s="669" t="str">
        <f xml:space="preserve"> IF( OR( ISNUMBER('2.5'!E24) = FALSE, ISNUMBER('2.5'!E14) = FALSE, ISNUMBER('2.5'!E19) = FALSE ), "n/a", ABS( N('2.5'!E24) - SUM('2.5'!E14,'2.5'!E19) ) )</f>
        <v>n/a</v>
      </c>
    </row>
    <row r="233" spans="1:8" ht="13.5" customHeight="1">
      <c r="A233" s="1702"/>
      <c r="B233" s="1703"/>
      <c r="C233" s="1694"/>
      <c r="D233" s="650">
        <v>2005</v>
      </c>
      <c r="E233" s="668"/>
      <c r="F233" s="668"/>
      <c r="G233" s="651"/>
      <c r="H233" s="669" t="str">
        <f xml:space="preserve"> IF( OR( ISNUMBER('2.5'!E25) = FALSE, ISNUMBER('2.5'!E15) = FALSE, ISNUMBER('2.5'!E20) = FALSE ), "n/a", ABS( N('2.5'!E25) - SUM('2.5'!E15,'2.5'!E20) ) )</f>
        <v>n/a</v>
      </c>
    </row>
    <row r="234" spans="1:8" ht="13.5" customHeight="1">
      <c r="A234" s="1702"/>
      <c r="B234" s="1703"/>
      <c r="C234" s="1694"/>
      <c r="D234" s="650">
        <v>2000</v>
      </c>
      <c r="E234" s="668"/>
      <c r="F234" s="668"/>
      <c r="G234" s="651"/>
      <c r="H234" s="669" t="str">
        <f xml:space="preserve"> IF( OR( ISNUMBER('2.5'!E26) = FALSE, ISNUMBER('2.5'!E16) = FALSE, ISNUMBER('2.5'!E21) = FALSE ), "n/a", ABS( N('2.5'!E26) - SUM('2.5'!E16,'2.5'!E21) ) )</f>
        <v>n/a</v>
      </c>
    </row>
    <row r="235" spans="1:8" ht="13.5" customHeight="1">
      <c r="A235" s="1702"/>
      <c r="B235" s="1703"/>
      <c r="C235" s="1695"/>
      <c r="D235" s="650">
        <v>1990</v>
      </c>
      <c r="E235" s="668"/>
      <c r="F235" s="668"/>
      <c r="G235" s="651"/>
      <c r="H235" s="669" t="str">
        <f xml:space="preserve"> IF( OR( ISNUMBER('2.5'!E27) = FALSE, ISNUMBER('2.5'!E17) = FALSE, ISNUMBER('2.5'!E22) = FALSE ), "n/a", ABS( N('2.5'!E27) - SUM('2.5'!E17,'2.5'!E22) ) )</f>
        <v>n/a</v>
      </c>
    </row>
    <row r="236" spans="1:8" ht="13.5" customHeight="1">
      <c r="A236" s="1702" t="s">
        <v>276</v>
      </c>
      <c r="B236" s="1703" t="s">
        <v>1921</v>
      </c>
      <c r="C236" s="1693" t="s">
        <v>1067</v>
      </c>
      <c r="D236" s="653">
        <v>2015</v>
      </c>
      <c r="E236" s="668"/>
      <c r="F236" s="668"/>
      <c r="G236" s="651"/>
      <c r="H236" s="669" t="str">
        <f xml:space="preserve"> IF( OR( ISNUMBER('2.5'!F23) = FALSE, ISNUMBER('2.5'!F13) = FALSE, ISNUMBER('2.5'!F18) = FALSE ), "n/a", ABS( N('2.5'!F23) - SUM('2.5'!F13,'2.5'!F18) ) )</f>
        <v>n/a</v>
      </c>
    </row>
    <row r="237" spans="1:8" ht="13.5" customHeight="1">
      <c r="A237" s="1702"/>
      <c r="B237" s="1703"/>
      <c r="C237" s="1694"/>
      <c r="D237" s="653">
        <v>2010</v>
      </c>
      <c r="E237" s="668"/>
      <c r="F237" s="668"/>
      <c r="G237" s="651"/>
      <c r="H237" s="669" t="str">
        <f xml:space="preserve"> IF( OR( ISNUMBER('2.5'!F24) = FALSE, ISNUMBER('2.5'!F14) = FALSE, ISNUMBER('2.5'!F19) = FALSE ), "n/a", ABS( N('2.5'!F24) - SUM('2.5'!F14,'2.5'!F19) ) )</f>
        <v>n/a</v>
      </c>
    </row>
    <row r="238" spans="1:8" ht="13.5" customHeight="1">
      <c r="A238" s="1702"/>
      <c r="B238" s="1703"/>
      <c r="C238" s="1694"/>
      <c r="D238" s="650">
        <v>2005</v>
      </c>
      <c r="E238" s="668"/>
      <c r="F238" s="668"/>
      <c r="G238" s="651"/>
      <c r="H238" s="669" t="str">
        <f xml:space="preserve"> IF( OR( ISNUMBER('2.5'!F25) = FALSE, ISNUMBER('2.5'!F15) = FALSE, ISNUMBER('2.5'!F20) = FALSE ), "n/a", ABS( N('2.5'!F25) - SUM('2.5'!F15,'2.5'!F20) ) )</f>
        <v>n/a</v>
      </c>
    </row>
    <row r="239" spans="1:8" ht="13.5" customHeight="1">
      <c r="A239" s="1702"/>
      <c r="B239" s="1703"/>
      <c r="C239" s="1694"/>
      <c r="D239" s="650">
        <v>2000</v>
      </c>
      <c r="E239" s="668"/>
      <c r="F239" s="668"/>
      <c r="G239" s="651"/>
      <c r="H239" s="669" t="str">
        <f xml:space="preserve"> IF( OR( ISNUMBER('2.5'!F26) = FALSE, ISNUMBER('2.5'!F16) = FALSE, ISNUMBER('2.5'!F21) = FALSE ), "n/a", ABS( N('2.5'!F26) - SUM('2.5'!F16,'2.5'!F21) ) )</f>
        <v>n/a</v>
      </c>
    </row>
    <row r="240" spans="1:8" ht="13.5" customHeight="1">
      <c r="A240" s="1702"/>
      <c r="B240" s="1703"/>
      <c r="C240" s="1695"/>
      <c r="D240" s="650">
        <v>1990</v>
      </c>
      <c r="E240" s="668"/>
      <c r="F240" s="668"/>
      <c r="G240" s="651"/>
      <c r="H240" s="669" t="str">
        <f xml:space="preserve"> IF( OR( ISNUMBER('2.5'!F27) = FALSE, ISNUMBER('2.5'!F17) = FALSE, ISNUMBER('2.5'!F22) = FALSE ), "n/a", ABS( N('2.5'!F27) - SUM('2.5'!F17,'2.5'!F22) ) )</f>
        <v>n/a</v>
      </c>
    </row>
    <row r="241" spans="1:8" ht="13.5" customHeight="1">
      <c r="A241" s="1702" t="s">
        <v>276</v>
      </c>
      <c r="B241" s="1703" t="s">
        <v>1922</v>
      </c>
      <c r="C241" s="1693" t="s">
        <v>1067</v>
      </c>
      <c r="D241" s="653">
        <v>2015</v>
      </c>
      <c r="E241" s="668"/>
      <c r="F241" s="668"/>
      <c r="G241" s="651"/>
      <c r="H241" s="669" t="str">
        <f xml:space="preserve"> IF( OR( ISNUMBER('2.5'!G23) = FALSE, ISNUMBER('2.5'!G13) = FALSE, ISNUMBER('2.5'!G18) = FALSE ), "n/a", ABS( N('2.5'!G23) - SUM('2.5'!G13,'2.5'!G18) ) )</f>
        <v>n/a</v>
      </c>
    </row>
    <row r="242" spans="1:8" ht="13.5" customHeight="1">
      <c r="A242" s="1702"/>
      <c r="B242" s="1703"/>
      <c r="C242" s="1694"/>
      <c r="D242" s="653">
        <v>2010</v>
      </c>
      <c r="E242" s="668"/>
      <c r="F242" s="668"/>
      <c r="G242" s="651"/>
      <c r="H242" s="669" t="str">
        <f xml:space="preserve"> IF( OR( ISNUMBER('2.5'!G24) = FALSE, ISNUMBER('2.5'!G14) = FALSE, ISNUMBER('2.5'!G19) = FALSE ), "n/a", ABS( N('2.5'!G24) - SUM('2.5'!G14,'2.5'!G19) ) )</f>
        <v>n/a</v>
      </c>
    </row>
    <row r="243" spans="1:8" ht="13.5" customHeight="1">
      <c r="A243" s="1702"/>
      <c r="B243" s="1703"/>
      <c r="C243" s="1694"/>
      <c r="D243" s="650">
        <v>2005</v>
      </c>
      <c r="E243" s="668"/>
      <c r="F243" s="668"/>
      <c r="G243" s="651"/>
      <c r="H243" s="669" t="str">
        <f xml:space="preserve"> IF( OR( ISNUMBER('2.5'!G25) = FALSE, ISNUMBER('2.5'!G15) = FALSE, ISNUMBER('2.5'!G20) = FALSE ), "n/a", ABS( N('2.5'!G25) - SUM('2.5'!G15,'2.5'!G20) ) )</f>
        <v>n/a</v>
      </c>
    </row>
    <row r="244" spans="1:8" ht="13.5" customHeight="1">
      <c r="A244" s="1702"/>
      <c r="B244" s="1703"/>
      <c r="C244" s="1694"/>
      <c r="D244" s="650">
        <v>2000</v>
      </c>
      <c r="E244" s="668"/>
      <c r="F244" s="668"/>
      <c r="G244" s="651"/>
      <c r="H244" s="669" t="str">
        <f xml:space="preserve"> IF( OR( ISNUMBER('2.5'!G26) = FALSE, ISNUMBER('2.5'!G16) = FALSE, ISNUMBER('2.5'!G21) = FALSE ), "n/a", ABS( N('2.5'!G26) - SUM('2.5'!G16,'2.5'!G21) ) )</f>
        <v>n/a</v>
      </c>
    </row>
    <row r="245" spans="1:8" ht="13.5" customHeight="1">
      <c r="A245" s="1702"/>
      <c r="B245" s="1703"/>
      <c r="C245" s="1695"/>
      <c r="D245" s="650">
        <v>1990</v>
      </c>
      <c r="E245" s="668"/>
      <c r="F245" s="668"/>
      <c r="G245" s="651"/>
      <c r="H245" s="669" t="str">
        <f xml:space="preserve"> IF( OR( ISNUMBER('2.5'!G27) = FALSE, ISNUMBER('2.5'!G17) = FALSE, ISNUMBER('2.5'!G22) = FALSE ), "n/a", ABS( N('2.5'!G27) - SUM('2.5'!G17,'2.5'!G22) ) )</f>
        <v>n/a</v>
      </c>
    </row>
    <row r="246" spans="1:8" ht="13.5" customHeight="1">
      <c r="A246" s="1702" t="s">
        <v>276</v>
      </c>
      <c r="B246" s="1703" t="s">
        <v>1926</v>
      </c>
      <c r="C246" s="1693" t="s">
        <v>1067</v>
      </c>
      <c r="D246" s="653">
        <v>2015</v>
      </c>
      <c r="E246" s="668"/>
      <c r="F246" s="668"/>
      <c r="G246" s="651"/>
      <c r="H246" s="669" t="str">
        <f xml:space="preserve"> IF( OR( ISNUMBER('2.5'!H23) = FALSE, ISNUMBER('2.5'!H13) = FALSE, ISNUMBER('2.5'!H18) = FALSE ), "n/a", ABS( N('2.5'!H23) - SUM('2.5'!H13,'2.5'!H18) ) )</f>
        <v>n/a</v>
      </c>
    </row>
    <row r="247" spans="1:8" ht="13.5" customHeight="1">
      <c r="A247" s="1702"/>
      <c r="B247" s="1703"/>
      <c r="C247" s="1694"/>
      <c r="D247" s="653">
        <v>2010</v>
      </c>
      <c r="E247" s="668"/>
      <c r="F247" s="668"/>
      <c r="G247" s="651"/>
      <c r="H247" s="669" t="str">
        <f xml:space="preserve"> IF( OR( ISNUMBER('2.5'!H24) = FALSE, ISNUMBER('2.5'!H14) = FALSE, ISNUMBER('2.5'!H19) = FALSE ), "n/a", ABS( N('2.5'!H24) - SUM('2.5'!H14,'2.5'!H19) ) )</f>
        <v>n/a</v>
      </c>
    </row>
    <row r="248" spans="1:8" ht="13.5" customHeight="1">
      <c r="A248" s="1702"/>
      <c r="B248" s="1703"/>
      <c r="C248" s="1694"/>
      <c r="D248" s="650">
        <v>2005</v>
      </c>
      <c r="E248" s="668"/>
      <c r="F248" s="668"/>
      <c r="G248" s="651"/>
      <c r="H248" s="669" t="str">
        <f xml:space="preserve"> IF( OR( ISNUMBER('2.5'!H25) = FALSE, ISNUMBER('2.5'!H15) = FALSE, ISNUMBER('2.5'!H20) = FALSE ), "n/a", ABS( N('2.5'!H25) - SUM('2.5'!H15,'2.5'!H20) ) )</f>
        <v>n/a</v>
      </c>
    </row>
    <row r="249" spans="1:8" ht="13.5" customHeight="1">
      <c r="A249" s="1702"/>
      <c r="B249" s="1703"/>
      <c r="C249" s="1694"/>
      <c r="D249" s="650">
        <v>2000</v>
      </c>
      <c r="E249" s="668"/>
      <c r="F249" s="668"/>
      <c r="G249" s="651"/>
      <c r="H249" s="669" t="str">
        <f xml:space="preserve"> IF( OR( ISNUMBER('2.5'!H26) = FALSE, ISNUMBER('2.5'!H16) = FALSE, ISNUMBER('2.5'!H21) = FALSE ), "n/a", ABS( N('2.5'!H26) - SUM('2.5'!H16,'2.5'!H21) ) )</f>
        <v>n/a</v>
      </c>
    </row>
    <row r="250" spans="1:8" ht="13.5" customHeight="1">
      <c r="A250" s="1702"/>
      <c r="B250" s="1703"/>
      <c r="C250" s="1695"/>
      <c r="D250" s="650">
        <v>1990</v>
      </c>
      <c r="E250" s="668"/>
      <c r="F250" s="668"/>
      <c r="G250" s="651"/>
      <c r="H250" s="669" t="str">
        <f xml:space="preserve"> IF( OR( ISNUMBER('2.5'!H27) = FALSE, ISNUMBER('2.5'!H17) = FALSE, ISNUMBER('2.5'!H22) = FALSE ), "n/a", ABS( N('2.5'!H27) - SUM('2.5'!H17,'2.5'!H22) ) )</f>
        <v>n/a</v>
      </c>
    </row>
    <row r="251" spans="1:8" ht="13.5" customHeight="1">
      <c r="A251" s="1702" t="s">
        <v>276</v>
      </c>
      <c r="B251" s="1703" t="s">
        <v>1925</v>
      </c>
      <c r="C251" s="1693" t="s">
        <v>1067</v>
      </c>
      <c r="D251" s="653">
        <v>2015</v>
      </c>
      <c r="E251" s="668"/>
      <c r="F251" s="668"/>
      <c r="G251" s="651"/>
      <c r="H251" s="669" t="str">
        <f xml:space="preserve"> IF( OR( ISNUMBER('2.5'!I23) = FALSE, ISNUMBER('2.5'!I13) = FALSE, ISNUMBER('2.5'!I18) = FALSE ), "n/a", ABS( N('2.5'!I23) - SUM('2.5'!I13,'2.5'!I18) ) )</f>
        <v>n/a</v>
      </c>
    </row>
    <row r="252" spans="1:8" ht="13.5" customHeight="1">
      <c r="A252" s="1702"/>
      <c r="B252" s="1703"/>
      <c r="C252" s="1694"/>
      <c r="D252" s="653">
        <v>2010</v>
      </c>
      <c r="E252" s="668"/>
      <c r="F252" s="668"/>
      <c r="G252" s="651"/>
      <c r="H252" s="669" t="str">
        <f xml:space="preserve"> IF( OR( ISNUMBER('2.5'!I24) = FALSE, ISNUMBER('2.5'!I14) = FALSE, ISNUMBER('2.5'!I19) = FALSE ), "n/a", ABS( N('2.5'!I24) - SUM('2.5'!I14,'2.5'!I19) ) )</f>
        <v>n/a</v>
      </c>
    </row>
    <row r="253" spans="1:8" ht="13.5" customHeight="1">
      <c r="A253" s="1702"/>
      <c r="B253" s="1703"/>
      <c r="C253" s="1694"/>
      <c r="D253" s="650">
        <v>2005</v>
      </c>
      <c r="E253" s="668"/>
      <c r="F253" s="668"/>
      <c r="G253" s="651"/>
      <c r="H253" s="669" t="str">
        <f xml:space="preserve"> IF( OR( ISNUMBER('2.5'!I25) = FALSE, ISNUMBER('2.5'!I15) = FALSE, ISNUMBER('2.5'!I20) = FALSE ), "n/a", ABS( N('2.5'!I25) - SUM('2.5'!I15,'2.5'!I20) ) )</f>
        <v>n/a</v>
      </c>
    </row>
    <row r="254" spans="1:8" ht="13.5" customHeight="1">
      <c r="A254" s="1702"/>
      <c r="B254" s="1703"/>
      <c r="C254" s="1694"/>
      <c r="D254" s="650">
        <v>2000</v>
      </c>
      <c r="E254" s="668"/>
      <c r="F254" s="668"/>
      <c r="G254" s="651"/>
      <c r="H254" s="669" t="str">
        <f xml:space="preserve"> IF( OR( ISNUMBER('2.5'!I26) = FALSE, ISNUMBER('2.5'!I16) = FALSE, ISNUMBER('2.5'!I21) = FALSE ), "n/a", ABS( N('2.5'!I26) - SUM('2.5'!I16,'2.5'!I21) ) )</f>
        <v>n/a</v>
      </c>
    </row>
    <row r="255" spans="1:8" ht="13.5" customHeight="1">
      <c r="A255" s="1702"/>
      <c r="B255" s="1703"/>
      <c r="C255" s="1695"/>
      <c r="D255" s="650">
        <v>1990</v>
      </c>
      <c r="E255" s="668"/>
      <c r="F255" s="668"/>
      <c r="G255" s="651"/>
      <c r="H255" s="669" t="str">
        <f xml:space="preserve"> IF( OR( ISNUMBER('2.5'!I27) = FALSE, ISNUMBER('2.5'!I17) = FALSE, ISNUMBER('2.5'!I22) = FALSE ), "n/a", ABS( N('2.5'!I27) - SUM('2.5'!I17,'2.5'!I22) ) )</f>
        <v>n/a</v>
      </c>
    </row>
    <row r="256" spans="1:8" ht="13.5" customHeight="1">
      <c r="A256" s="1702" t="s">
        <v>276</v>
      </c>
      <c r="B256" s="1703" t="s">
        <v>1924</v>
      </c>
      <c r="C256" s="1693" t="s">
        <v>1067</v>
      </c>
      <c r="D256" s="653">
        <v>2015</v>
      </c>
      <c r="E256" s="668"/>
      <c r="F256" s="668"/>
      <c r="G256" s="651"/>
      <c r="H256" s="669" t="str">
        <f xml:space="preserve"> IF( OR( ISNUMBER('2.5'!J23) = FALSE, ISNUMBER('2.5'!J13) = FALSE, ISNUMBER('2.5'!J18) = FALSE ), "n/a", ABS( N('2.5'!J23) - SUM('2.5'!J13,'2.5'!J18) ) )</f>
        <v>n/a</v>
      </c>
    </row>
    <row r="257" spans="1:8" ht="13.5" customHeight="1">
      <c r="A257" s="1702"/>
      <c r="B257" s="1703"/>
      <c r="C257" s="1694"/>
      <c r="D257" s="653">
        <v>2010</v>
      </c>
      <c r="E257" s="668"/>
      <c r="F257" s="668"/>
      <c r="G257" s="651"/>
      <c r="H257" s="669" t="str">
        <f xml:space="preserve"> IF( OR( ISNUMBER('2.5'!J24) = FALSE, ISNUMBER('2.5'!J14) = FALSE, ISNUMBER('2.5'!J19) = FALSE ), "n/a", ABS( N('2.5'!J24) - SUM('2.5'!J14,'2.5'!J19) ) )</f>
        <v>n/a</v>
      </c>
    </row>
    <row r="258" spans="1:8" ht="13.5" customHeight="1">
      <c r="A258" s="1702"/>
      <c r="B258" s="1703"/>
      <c r="C258" s="1694"/>
      <c r="D258" s="650">
        <v>2005</v>
      </c>
      <c r="E258" s="668"/>
      <c r="F258" s="668"/>
      <c r="G258" s="651"/>
      <c r="H258" s="669" t="str">
        <f xml:space="preserve"> IF( OR( ISNUMBER('2.5'!J25) = FALSE, ISNUMBER('2.5'!J15) = FALSE, ISNUMBER('2.5'!J20) = FALSE ), "n/a", ABS( N('2.5'!J25) - SUM('2.5'!J15,'2.5'!J20) ) )</f>
        <v>n/a</v>
      </c>
    </row>
    <row r="259" spans="1:8" ht="13.5" customHeight="1">
      <c r="A259" s="1702"/>
      <c r="B259" s="1703"/>
      <c r="C259" s="1694"/>
      <c r="D259" s="650">
        <v>2000</v>
      </c>
      <c r="E259" s="668"/>
      <c r="F259" s="668"/>
      <c r="G259" s="651"/>
      <c r="H259" s="669" t="str">
        <f xml:space="preserve"> IF( OR( ISNUMBER('2.5'!J26) = FALSE, ISNUMBER('2.5'!J16) = FALSE, ISNUMBER('2.5'!J21) = FALSE ), "n/a", ABS( N('2.5'!J26) - SUM('2.5'!J16,'2.5'!J21) ) )</f>
        <v>n/a</v>
      </c>
    </row>
    <row r="260" spans="1:8" ht="13.5" customHeight="1">
      <c r="A260" s="1702"/>
      <c r="B260" s="1703"/>
      <c r="C260" s="1695"/>
      <c r="D260" s="650">
        <v>1990</v>
      </c>
      <c r="E260" s="668"/>
      <c r="F260" s="668"/>
      <c r="G260" s="651"/>
      <c r="H260" s="669" t="str">
        <f xml:space="preserve"> IF( OR( ISNUMBER('2.5'!J27) = FALSE, ISNUMBER('2.5'!J17) = FALSE, ISNUMBER('2.5'!J22) = FALSE ), "n/a", ABS( N('2.5'!J27) - SUM('2.5'!J17,'2.5'!J22) ) )</f>
        <v>n/a</v>
      </c>
    </row>
    <row r="261" spans="1:8" ht="13.5" customHeight="1">
      <c r="A261" s="1702" t="s">
        <v>276</v>
      </c>
      <c r="B261" s="1703" t="s">
        <v>1923</v>
      </c>
      <c r="C261" s="1693" t="s">
        <v>1067</v>
      </c>
      <c r="D261" s="653">
        <v>2015</v>
      </c>
      <c r="E261" s="668"/>
      <c r="F261" s="668"/>
      <c r="G261" s="651"/>
      <c r="H261" s="669" t="str">
        <f xml:space="preserve"> IF( OR( ISNUMBER('2.5'!K23) = FALSE, ISNUMBER('2.5'!K13) = FALSE, ISNUMBER('2.5'!K18) = FALSE ), "n/a", ABS( N('2.5'!K23) - SUM('2.5'!K13,'2.5'!K18) ) )</f>
        <v>n/a</v>
      </c>
    </row>
    <row r="262" spans="1:8" ht="13.5" customHeight="1">
      <c r="A262" s="1702"/>
      <c r="B262" s="1703"/>
      <c r="C262" s="1694"/>
      <c r="D262" s="653">
        <v>2010</v>
      </c>
      <c r="E262" s="668"/>
      <c r="F262" s="668"/>
      <c r="G262" s="651"/>
      <c r="H262" s="669" t="str">
        <f xml:space="preserve"> IF( OR( ISNUMBER('2.5'!K24) = FALSE, ISNUMBER('2.5'!K14) = FALSE, ISNUMBER('2.5'!K19) = FALSE ), "n/a", ABS( N('2.5'!K24) - SUM('2.5'!K14,'2.5'!K19) ) )</f>
        <v>n/a</v>
      </c>
    </row>
    <row r="263" spans="1:8" ht="13.5" customHeight="1">
      <c r="A263" s="1702"/>
      <c r="B263" s="1703"/>
      <c r="C263" s="1694"/>
      <c r="D263" s="650">
        <v>2005</v>
      </c>
      <c r="E263" s="668"/>
      <c r="F263" s="668"/>
      <c r="G263" s="651"/>
      <c r="H263" s="669" t="str">
        <f xml:space="preserve"> IF( OR( ISNUMBER('2.5'!K25) = FALSE, ISNUMBER('2.5'!K15) = FALSE, ISNUMBER('2.5'!K20) = FALSE ), "n/a", ABS( N('2.5'!K25) - SUM('2.5'!K15,'2.5'!K20) ) )</f>
        <v>n/a</v>
      </c>
    </row>
    <row r="264" spans="1:8" ht="13.5" customHeight="1">
      <c r="A264" s="1702"/>
      <c r="B264" s="1703"/>
      <c r="C264" s="1694"/>
      <c r="D264" s="650">
        <v>2000</v>
      </c>
      <c r="E264" s="668"/>
      <c r="F264" s="668"/>
      <c r="G264" s="651"/>
      <c r="H264" s="669" t="str">
        <f xml:space="preserve"> IF( OR( ISNUMBER('2.5'!K26) = FALSE, ISNUMBER('2.5'!K16) = FALSE, ISNUMBER('2.5'!K21) = FALSE ), "n/a", ABS( N('2.5'!K26) - SUM('2.5'!K16,'2.5'!K21) ) )</f>
        <v>n/a</v>
      </c>
    </row>
    <row r="265" spans="1:8" ht="13.5" customHeight="1">
      <c r="A265" s="1702"/>
      <c r="B265" s="1703"/>
      <c r="C265" s="1695"/>
      <c r="D265" s="650">
        <v>1990</v>
      </c>
      <c r="E265" s="668"/>
      <c r="F265" s="668"/>
      <c r="G265" s="651"/>
      <c r="H265" s="669" t="str">
        <f xml:space="preserve"> IF( OR( ISNUMBER('2.5'!K27) = FALSE, ISNUMBER('2.5'!K17) = FALSE, ISNUMBER('2.5'!K22) = FALSE ), "n/a", ABS( N('2.5'!K27) - SUM('2.5'!K17,'2.5'!K22) ) )</f>
        <v>n/a</v>
      </c>
    </row>
    <row r="266" spans="1:8" ht="13.5" customHeight="1">
      <c r="A266" s="1702" t="s">
        <v>276</v>
      </c>
      <c r="B266" s="1703" t="s">
        <v>1927</v>
      </c>
      <c r="C266" s="1693" t="s">
        <v>1067</v>
      </c>
      <c r="D266" s="653">
        <v>2015</v>
      </c>
      <c r="E266" s="668"/>
      <c r="F266" s="668"/>
      <c r="G266" s="651"/>
      <c r="H266" s="669" t="str">
        <f xml:space="preserve"> IF( OR( ISNUMBER('2.5'!L23) = FALSE, ISNUMBER('2.5'!L13) = FALSE, ISNUMBER('2.5'!L18) = FALSE ), "n/a", ABS( N('2.5'!L23) - SUM('2.5'!L13,'2.5'!L18) ) )</f>
        <v>n/a</v>
      </c>
    </row>
    <row r="267" spans="1:8" ht="13.5" customHeight="1">
      <c r="A267" s="1702"/>
      <c r="B267" s="1703"/>
      <c r="C267" s="1694"/>
      <c r="D267" s="653">
        <v>2010</v>
      </c>
      <c r="E267" s="668"/>
      <c r="F267" s="668"/>
      <c r="G267" s="651"/>
      <c r="H267" s="669" t="str">
        <f xml:space="preserve"> IF( OR( ISNUMBER('2.5'!L24) = FALSE, ISNUMBER('2.5'!L14) = FALSE, ISNUMBER('2.5'!L19) = FALSE ), "n/a", ABS( N('2.5'!L24) - SUM('2.5'!L14,'2.5'!L19) ) )</f>
        <v>n/a</v>
      </c>
    </row>
    <row r="268" spans="1:8" ht="13.5" customHeight="1">
      <c r="A268" s="1702"/>
      <c r="B268" s="1703"/>
      <c r="C268" s="1694"/>
      <c r="D268" s="650">
        <v>2005</v>
      </c>
      <c r="E268" s="668"/>
      <c r="F268" s="668"/>
      <c r="G268" s="651"/>
      <c r="H268" s="669" t="str">
        <f xml:space="preserve"> IF( OR( ISNUMBER('2.5'!L25) = FALSE, ISNUMBER('2.5'!L15) = FALSE, ISNUMBER('2.5'!L20) = FALSE ), "n/a", ABS( N('2.5'!L25) - SUM('2.5'!L15,'2.5'!L20) ) )</f>
        <v>n/a</v>
      </c>
    </row>
    <row r="269" spans="1:8" ht="13.5" customHeight="1">
      <c r="A269" s="1702"/>
      <c r="B269" s="1703"/>
      <c r="C269" s="1694"/>
      <c r="D269" s="650">
        <v>2000</v>
      </c>
      <c r="E269" s="668"/>
      <c r="F269" s="668"/>
      <c r="G269" s="651"/>
      <c r="H269" s="669" t="str">
        <f xml:space="preserve"> IF( OR( ISNUMBER('2.5'!L26) = FALSE, ISNUMBER('2.5'!L16) = FALSE, ISNUMBER('2.5'!L21) = FALSE ), "n/a", ABS( N('2.5'!L26) - SUM('2.5'!L16,'2.5'!L21) ) )</f>
        <v>n/a</v>
      </c>
    </row>
    <row r="270" spans="1:8" ht="13.5" customHeight="1">
      <c r="A270" s="1702"/>
      <c r="B270" s="1703"/>
      <c r="C270" s="1695"/>
      <c r="D270" s="650">
        <v>1990</v>
      </c>
      <c r="E270" s="668"/>
      <c r="F270" s="668"/>
      <c r="G270" s="651"/>
      <c r="H270" s="669" t="str">
        <f xml:space="preserve"> IF( OR( ISNUMBER('2.5'!L27) = FALSE, ISNUMBER('2.5'!L17) = FALSE, ISNUMBER('2.5'!L22) = FALSE ), "n/a", ABS( N('2.5'!L27) - SUM('2.5'!L17,'2.5'!L22) ) )</f>
        <v>n/a</v>
      </c>
    </row>
    <row r="271" spans="1:8" ht="13.5" customHeight="1">
      <c r="A271" s="1702">
        <v>3.2</v>
      </c>
      <c r="B271" s="1703" t="s">
        <v>836</v>
      </c>
      <c r="C271" s="1693" t="s">
        <v>923</v>
      </c>
      <c r="D271" s="653">
        <v>2017</v>
      </c>
      <c r="E271" s="644" t="str">
        <f xml:space="preserve"> IF( OR( ISNUMBER('3.2'!C12) = FALSE, ISNUMBER('3.2'!D12) = FALSE, ISNUMBER('3.2'!F12) = FALSE ), "n/a", ABS( N('3.2'!C12) - SUM('3.2'!D12,'3.2'!F12) ) )</f>
        <v>n/a</v>
      </c>
      <c r="F271" s="651"/>
      <c r="G271" s="651"/>
      <c r="H271" s="652"/>
    </row>
    <row r="272" spans="1:8" ht="13.5" customHeight="1">
      <c r="A272" s="1702"/>
      <c r="B272" s="1703"/>
      <c r="C272" s="1694"/>
      <c r="D272" s="653">
        <v>2016</v>
      </c>
      <c r="E272" s="644" t="str">
        <f ca="1" xml:space="preserve"> IF( OR( ISNUMBER('3.2'!C13) = FALSE, ISNUMBER('3.2'!D13) = FALSE, ISNUMBER('3.2'!F13) = FALSE ), "n/a", ABS( N('3.2'!C13) - SUM('3.2'!D13,'3.2'!F13) ) )</f>
        <v>n/a</v>
      </c>
      <c r="F272" s="651"/>
      <c r="G272" s="651"/>
      <c r="H272" s="652"/>
    </row>
    <row r="273" spans="1:8" ht="13.5" customHeight="1">
      <c r="A273" s="1702"/>
      <c r="B273" s="1703"/>
      <c r="C273" s="1694"/>
      <c r="D273" s="653">
        <v>2015</v>
      </c>
      <c r="E273" s="644" t="str">
        <f ca="1" xml:space="preserve"> IF( OR( ISNUMBER('3.2'!C14) = FALSE, ISNUMBER('3.2'!D14) = FALSE, ISNUMBER('3.2'!F14) = FALSE ), "n/a", ABS( N('3.2'!C14) - SUM('3.2'!D14,'3.2'!F14) ) )</f>
        <v>n/a</v>
      </c>
      <c r="F273" s="651"/>
      <c r="G273" s="651"/>
      <c r="H273" s="652"/>
    </row>
    <row r="274" spans="1:8" ht="13.5" customHeight="1">
      <c r="A274" s="1702"/>
      <c r="B274" s="1703"/>
      <c r="C274" s="1694"/>
      <c r="D274" s="653">
        <v>2014</v>
      </c>
      <c r="E274" s="644" t="str">
        <f ca="1" xml:space="preserve"> IF( OR( ISNUMBER('3.2'!C15) = FALSE, ISNUMBER('3.2'!D15) = FALSE, ISNUMBER('3.2'!F15) = FALSE ), "n/a", ABS( N('3.2'!C15) - SUM('3.2'!D15,'3.2'!F15) ) )</f>
        <v>n/a</v>
      </c>
      <c r="F274" s="651"/>
      <c r="G274" s="651"/>
      <c r="H274" s="652"/>
    </row>
    <row r="275" spans="1:8" ht="13.5" customHeight="1">
      <c r="A275" s="1702"/>
      <c r="B275" s="1703"/>
      <c r="C275" s="1694"/>
      <c r="D275" s="650">
        <v>2013</v>
      </c>
      <c r="E275" s="644" t="str">
        <f ca="1" xml:space="preserve"> IF( OR( ISNUMBER('3.2'!C16) = FALSE, ISNUMBER('3.2'!D16) = FALSE, ISNUMBER('3.2'!F16) = FALSE ), "n/a", ABS( N('3.2'!C16) - SUM('3.2'!D16,'3.2'!F16) ) )</f>
        <v>n/a</v>
      </c>
      <c r="F275" s="651"/>
      <c r="G275" s="651"/>
      <c r="H275" s="652"/>
    </row>
    <row r="276" spans="1:8" ht="13.5" customHeight="1">
      <c r="A276" s="1702"/>
      <c r="B276" s="1703"/>
      <c r="C276" s="1694"/>
      <c r="D276" s="650">
        <v>2012</v>
      </c>
      <c r="E276" s="644" t="str">
        <f ca="1" xml:space="preserve"> IF( OR( ISNUMBER('3.2'!C17) = FALSE, ISNUMBER('3.2'!D17) = FALSE, ISNUMBER('3.2'!F17) = FALSE ), "n/a", ABS( N('3.2'!C17) - SUM('3.2'!D17,'3.2'!F17) ) )</f>
        <v>n/a</v>
      </c>
      <c r="F276" s="651"/>
      <c r="G276" s="651"/>
      <c r="H276" s="652"/>
    </row>
    <row r="277" spans="1:8" ht="13.5" customHeight="1">
      <c r="A277" s="1702"/>
      <c r="B277" s="1703"/>
      <c r="C277" s="1694"/>
      <c r="D277" s="653">
        <v>2011</v>
      </c>
      <c r="E277" s="644" t="str">
        <f ca="1" xml:space="preserve"> IF( OR( ISNUMBER('3.2'!C18) = FALSE, ISNUMBER('3.2'!D18) = FALSE, ISNUMBER('3.2'!F18) = FALSE ), "n/a", ABS( N('3.2'!C18) - SUM('3.2'!D18,'3.2'!F18) ) )</f>
        <v>n/a</v>
      </c>
      <c r="F277" s="651"/>
      <c r="G277" s="651"/>
      <c r="H277" s="652"/>
    </row>
    <row r="278" spans="1:8" ht="13.5" customHeight="1">
      <c r="A278" s="1702"/>
      <c r="B278" s="1703"/>
      <c r="C278" s="1694"/>
      <c r="D278" s="653">
        <v>2010</v>
      </c>
      <c r="E278" s="644" t="str">
        <f ca="1" xml:space="preserve"> IF( OR( ISNUMBER('3.2'!C19) = FALSE, ISNUMBER('3.2'!D19) = FALSE, ISNUMBER('3.2'!F19) = FALSE ), "n/a", ABS( N('3.2'!C19) - SUM('3.2'!D19,'3.2'!F19) ) )</f>
        <v>n/a</v>
      </c>
      <c r="F278" s="651"/>
      <c r="G278" s="651"/>
      <c r="H278" s="652"/>
    </row>
    <row r="279" spans="1:8" ht="13.5" customHeight="1">
      <c r="A279" s="1702"/>
      <c r="B279" s="1703"/>
      <c r="C279" s="1694"/>
      <c r="D279" s="653">
        <v>2009</v>
      </c>
      <c r="E279" s="644" t="str">
        <f ca="1" xml:space="preserve"> IF( OR( ISNUMBER('3.2'!C20) = FALSE, ISNUMBER('3.2'!D20) = FALSE, ISNUMBER('3.2'!F20) = FALSE ), "n/a", ABS( N('3.2'!C20) - SUM('3.2'!D20,'3.2'!F20) ) )</f>
        <v>n/a</v>
      </c>
      <c r="F279" s="651"/>
      <c r="G279" s="651"/>
      <c r="H279" s="652"/>
    </row>
    <row r="280" spans="1:8" ht="13.5" customHeight="1">
      <c r="A280" s="1702"/>
      <c r="B280" s="1703"/>
      <c r="C280" s="1694"/>
      <c r="D280" s="653">
        <v>2008</v>
      </c>
      <c r="E280" s="644" t="str">
        <f ca="1" xml:space="preserve"> IF( OR( ISNUMBER('3.2'!C21) = FALSE, ISNUMBER('3.2'!D21) = FALSE, ISNUMBER('3.2'!F21) = FALSE ), "n/a", ABS( N('3.2'!C21) - SUM('3.2'!D21,'3.2'!F21) ) )</f>
        <v>n/a</v>
      </c>
      <c r="F280" s="651"/>
      <c r="G280" s="651"/>
      <c r="H280" s="652"/>
    </row>
    <row r="281" spans="1:8" ht="13.5" customHeight="1">
      <c r="A281" s="1702"/>
      <c r="B281" s="1703"/>
      <c r="C281" s="1694"/>
      <c r="D281" s="653">
        <v>2007</v>
      </c>
      <c r="E281" s="644" t="str">
        <f ca="1" xml:space="preserve"> IF( OR( ISNUMBER('3.2'!C22) = FALSE, ISNUMBER('3.2'!D22) = FALSE, ISNUMBER('3.2'!F22) = FALSE ), "n/a", ABS( N('3.2'!C22) - SUM('3.2'!D22,'3.2'!F22) ) )</f>
        <v>n/a</v>
      </c>
      <c r="F281" s="651"/>
      <c r="G281" s="651"/>
      <c r="H281" s="652"/>
    </row>
    <row r="282" spans="1:8" ht="13.5" customHeight="1">
      <c r="A282" s="1702"/>
      <c r="B282" s="1703"/>
      <c r="C282" s="1694"/>
      <c r="D282" s="653">
        <v>2006</v>
      </c>
      <c r="E282" s="644" t="str">
        <f ca="1" xml:space="preserve"> IF( OR( ISNUMBER('3.2'!C23) = FALSE, ISNUMBER('3.2'!D23) = FALSE, ISNUMBER('3.2'!F23) = FALSE ), "n/a", ABS( N('3.2'!C23) - SUM('3.2'!D23,'3.2'!F23) ) )</f>
        <v>n/a</v>
      </c>
      <c r="F282" s="651"/>
      <c r="G282" s="651"/>
      <c r="H282" s="652"/>
    </row>
    <row r="283" spans="1:8" ht="13.5" customHeight="1">
      <c r="A283" s="1702"/>
      <c r="B283" s="1703"/>
      <c r="C283" s="1694"/>
      <c r="D283" s="650">
        <v>2005</v>
      </c>
      <c r="E283" s="644" t="str">
        <f ca="1" xml:space="preserve"> IF( OR( ISNUMBER('3.2'!C24) = FALSE, ISNUMBER('3.2'!D24) = FALSE, ISNUMBER('3.2'!F24) = FALSE ), "n/a", ABS( N('3.2'!C24) - SUM('3.2'!D24,'3.2'!F24) ) )</f>
        <v>n/a</v>
      </c>
      <c r="F283" s="651"/>
      <c r="G283" s="651"/>
      <c r="H283" s="652"/>
    </row>
    <row r="284" spans="1:8" ht="13.5" customHeight="1">
      <c r="A284" s="1702"/>
      <c r="B284" s="1703"/>
      <c r="C284" s="1694"/>
      <c r="D284" s="650">
        <v>2004</v>
      </c>
      <c r="E284" s="644" t="str">
        <f ca="1" xml:space="preserve"> IF( OR( ISNUMBER('3.2'!C25) = FALSE, ISNUMBER('3.2'!D25) = FALSE, ISNUMBER('3.2'!F25) = FALSE ), "n/a", ABS( N('3.2'!C25) - SUM('3.2'!D25,'3.2'!F25) ) )</f>
        <v>n/a</v>
      </c>
      <c r="F284" s="651"/>
      <c r="G284" s="651"/>
      <c r="H284" s="652"/>
    </row>
    <row r="285" spans="1:8" ht="13.5" customHeight="1">
      <c r="A285" s="1702"/>
      <c r="B285" s="1703"/>
      <c r="C285" s="1694"/>
      <c r="D285" s="650">
        <v>2003</v>
      </c>
      <c r="E285" s="644" t="str">
        <f ca="1" xml:space="preserve"> IF( OR( ISNUMBER('3.2'!C26) = FALSE, ISNUMBER('3.2'!D26) = FALSE, ISNUMBER('3.2'!F26) = FALSE ), "n/a", ABS( N('3.2'!C26) - SUM('3.2'!D26,'3.2'!F26) ) )</f>
        <v>n/a</v>
      </c>
      <c r="F285" s="651"/>
      <c r="G285" s="651"/>
      <c r="H285" s="652"/>
    </row>
    <row r="286" spans="1:8" ht="13.5" customHeight="1">
      <c r="A286" s="1702"/>
      <c r="B286" s="1703"/>
      <c r="C286" s="1694"/>
      <c r="D286" s="650">
        <v>2002</v>
      </c>
      <c r="E286" s="644" t="str">
        <f ca="1" xml:space="preserve"> IF( OR( ISNUMBER('3.2'!C27) = FALSE, ISNUMBER('3.2'!D27) = FALSE, ISNUMBER('3.2'!F27) = FALSE ), "n/a", ABS( N('3.2'!C27) - SUM('3.2'!D27,'3.2'!F27) ) )</f>
        <v>n/a</v>
      </c>
      <c r="F286" s="651"/>
      <c r="G286" s="651"/>
      <c r="H286" s="652"/>
    </row>
    <row r="287" spans="1:8" ht="13.5" customHeight="1">
      <c r="A287" s="1702"/>
      <c r="B287" s="1703"/>
      <c r="C287" s="1694"/>
      <c r="D287" s="650">
        <v>2001</v>
      </c>
      <c r="E287" s="644" t="str">
        <f ca="1" xml:space="preserve"> IF( OR( ISNUMBER('3.2'!C28) = FALSE, ISNUMBER('3.2'!D28) = FALSE, ISNUMBER('3.2'!F28) = FALSE ), "n/a", ABS( N('3.2'!C28) - SUM('3.2'!D28,'3.2'!F28) ) )</f>
        <v>n/a</v>
      </c>
      <c r="F287" s="651"/>
      <c r="G287" s="651"/>
      <c r="H287" s="652"/>
    </row>
    <row r="288" spans="1:8" ht="13.5" customHeight="1">
      <c r="A288" s="1702"/>
      <c r="B288" s="1703"/>
      <c r="C288" s="1694"/>
      <c r="D288" s="650">
        <v>2000</v>
      </c>
      <c r="E288" s="644" t="str">
        <f ca="1" xml:space="preserve"> IF( OR( ISNUMBER('3.2'!C29) = FALSE, ISNUMBER('3.2'!D29) = FALSE, ISNUMBER('3.2'!F29) = FALSE ), "n/a", ABS( N('3.2'!C29) - SUM('3.2'!D29,'3.2'!F29) ) )</f>
        <v>n/a</v>
      </c>
      <c r="F288" s="651"/>
      <c r="G288" s="651"/>
      <c r="H288" s="652"/>
    </row>
    <row r="289" spans="1:8" ht="13.5" customHeight="1">
      <c r="A289" s="1702"/>
      <c r="B289" s="1703"/>
      <c r="C289" s="1694"/>
      <c r="D289" s="650">
        <v>1999</v>
      </c>
      <c r="E289" s="644" t="str">
        <f ca="1" xml:space="preserve"> IF( OR( ISNUMBER('3.2'!C30) = FALSE, ISNUMBER('3.2'!D30) = FALSE, ISNUMBER('3.2'!F30) = FALSE ), "n/a", ABS( N('3.2'!C30) - SUM('3.2'!D30,'3.2'!F30) ) )</f>
        <v>n/a</v>
      </c>
      <c r="F289" s="651"/>
      <c r="G289" s="651"/>
      <c r="H289" s="652"/>
    </row>
    <row r="290" spans="1:8" ht="13.5" customHeight="1">
      <c r="A290" s="1702"/>
      <c r="B290" s="1703"/>
      <c r="C290" s="1694"/>
      <c r="D290" s="650">
        <v>1998</v>
      </c>
      <c r="E290" s="644" t="str">
        <f ca="1" xml:space="preserve"> IF( OR( ISNUMBER('3.2'!C31) = FALSE, ISNUMBER('3.2'!D31) = FALSE, ISNUMBER('3.2'!F31) = FALSE ), "n/a", ABS( N('3.2'!C31) - SUM('3.2'!D31,'3.2'!F31) ) )</f>
        <v>n/a</v>
      </c>
      <c r="F290" s="651"/>
      <c r="G290" s="651"/>
      <c r="H290" s="652"/>
    </row>
    <row r="291" spans="1:8" ht="13.5" customHeight="1">
      <c r="A291" s="1702"/>
      <c r="B291" s="1703"/>
      <c r="C291" s="1694"/>
      <c r="D291" s="650">
        <v>1997</v>
      </c>
      <c r="E291" s="644" t="str">
        <f ca="1" xml:space="preserve"> IF( OR( ISNUMBER('3.2'!C32) = FALSE, ISNUMBER('3.2'!D32) = FALSE, ISNUMBER('3.2'!F32) = FALSE ), "n/a", ABS( N('3.2'!C32) - SUM('3.2'!D32,'3.2'!F32) ) )</f>
        <v>n/a</v>
      </c>
      <c r="F291" s="651"/>
      <c r="G291" s="651"/>
      <c r="H291" s="652"/>
    </row>
    <row r="292" spans="1:8" ht="13.5" customHeight="1">
      <c r="A292" s="1702"/>
      <c r="B292" s="1703"/>
      <c r="C292" s="1694"/>
      <c r="D292" s="650">
        <v>1996</v>
      </c>
      <c r="E292" s="644" t="str">
        <f ca="1" xml:space="preserve"> IF( OR( ISNUMBER('3.2'!C33) = FALSE, ISNUMBER('3.2'!D33) = FALSE, ISNUMBER('3.2'!F33) = FALSE ), "n/a", ABS( N('3.2'!C33) - SUM('3.2'!D33,'3.2'!F33) ) )</f>
        <v>n/a</v>
      </c>
      <c r="F292" s="651"/>
      <c r="G292" s="651"/>
      <c r="H292" s="652"/>
    </row>
    <row r="293" spans="1:8" ht="13.5" customHeight="1">
      <c r="A293" s="1702"/>
      <c r="B293" s="1703"/>
      <c r="C293" s="1694"/>
      <c r="D293" s="650">
        <v>1995</v>
      </c>
      <c r="E293" s="644" t="str">
        <f ca="1" xml:space="preserve"> IF( OR( ISNUMBER('3.2'!C34) = FALSE, ISNUMBER('3.2'!D34) = FALSE, ISNUMBER('3.2'!F34) = FALSE ), "n/a", ABS( N('3.2'!C34) - SUM('3.2'!D34,'3.2'!F34) ) )</f>
        <v>n/a</v>
      </c>
      <c r="F293" s="651"/>
      <c r="G293" s="651"/>
      <c r="H293" s="652"/>
    </row>
    <row r="294" spans="1:8" ht="13.5" customHeight="1">
      <c r="A294" s="1702"/>
      <c r="B294" s="1703"/>
      <c r="C294" s="1694"/>
      <c r="D294" s="650">
        <v>1994</v>
      </c>
      <c r="E294" s="644" t="str">
        <f ca="1" xml:space="preserve"> IF( OR( ISNUMBER('3.2'!C35) = FALSE, ISNUMBER('3.2'!D35) = FALSE, ISNUMBER('3.2'!F35) = FALSE ), "n/a", ABS( N('3.2'!C35) - SUM('3.2'!D35,'3.2'!F35) ) )</f>
        <v>n/a</v>
      </c>
      <c r="F294" s="651"/>
      <c r="G294" s="651"/>
      <c r="H294" s="652"/>
    </row>
    <row r="295" spans="1:8" ht="13.5" customHeight="1">
      <c r="A295" s="1702"/>
      <c r="B295" s="1703"/>
      <c r="C295" s="1694"/>
      <c r="D295" s="650">
        <v>1993</v>
      </c>
      <c r="E295" s="644" t="str">
        <f ca="1" xml:space="preserve"> IF( OR( ISNUMBER('3.2'!C36) = FALSE, ISNUMBER('3.2'!D36) = FALSE, ISNUMBER('3.2'!F36) = FALSE ), "n/a", ABS( N('3.2'!C36) - SUM('3.2'!D36,'3.2'!F36) ) )</f>
        <v>n/a</v>
      </c>
      <c r="F295" s="651"/>
      <c r="G295" s="651"/>
      <c r="H295" s="652"/>
    </row>
    <row r="296" spans="1:8" ht="13.5" customHeight="1">
      <c r="A296" s="1702"/>
      <c r="B296" s="1703"/>
      <c r="C296" s="1694"/>
      <c r="D296" s="650">
        <v>1992</v>
      </c>
      <c r="E296" s="644" t="str">
        <f ca="1" xml:space="preserve"> IF( OR( ISNUMBER('3.2'!C37) = FALSE, ISNUMBER('3.2'!D37) = FALSE, ISNUMBER('3.2'!F37) = FALSE ), "n/a", ABS( N('3.2'!C37) - SUM('3.2'!D37,'3.2'!F37) ) )</f>
        <v>n/a</v>
      </c>
      <c r="F296" s="651"/>
      <c r="G296" s="651"/>
      <c r="H296" s="652"/>
    </row>
    <row r="297" spans="1:8" ht="13.5" customHeight="1">
      <c r="A297" s="1702"/>
      <c r="B297" s="1703"/>
      <c r="C297" s="1694"/>
      <c r="D297" s="650">
        <v>1991</v>
      </c>
      <c r="E297" s="644" t="str">
        <f ca="1" xml:space="preserve"> IF( OR( ISNUMBER('3.2'!C38) = FALSE, ISNUMBER('3.2'!D38) = FALSE, ISNUMBER('3.2'!F38) = FALSE ), "n/a", ABS( N('3.2'!C38) - SUM('3.2'!D38,'3.2'!F38) ) )</f>
        <v>n/a</v>
      </c>
      <c r="F297" s="651"/>
      <c r="G297" s="651"/>
      <c r="H297" s="652"/>
    </row>
    <row r="298" spans="1:8" ht="13.5" customHeight="1">
      <c r="A298" s="1702"/>
      <c r="B298" s="1703"/>
      <c r="C298" s="1694"/>
      <c r="D298" s="650">
        <v>1990</v>
      </c>
      <c r="E298" s="644" t="str">
        <f ca="1" xml:space="preserve"> IF( OR( ISNUMBER('3.2'!C39) = FALSE, ISNUMBER('3.2'!D39) = FALSE, ISNUMBER('3.2'!F39) = FALSE ), "n/a", ABS( N('3.2'!C39) - SUM('3.2'!D39,'3.2'!F39) ) )</f>
        <v>n/a</v>
      </c>
      <c r="F298" s="651"/>
      <c r="G298" s="651"/>
      <c r="H298" s="652"/>
    </row>
    <row r="299" spans="1:8" ht="13.5" customHeight="1">
      <c r="A299" s="1702"/>
      <c r="B299" s="1703"/>
      <c r="C299" s="1694"/>
      <c r="D299" s="650">
        <v>1989</v>
      </c>
      <c r="E299" s="644" t="str">
        <f ca="1" xml:space="preserve"> IF( OR( ISNUMBER('3.2'!C40) = FALSE, ISNUMBER('3.2'!D40) = FALSE, ISNUMBER('3.2'!F40) = FALSE ), "n/a", ABS( N('3.2'!C40) - SUM('3.2'!D40,'3.2'!F40) ) )</f>
        <v>n/a</v>
      </c>
      <c r="F299" s="651"/>
      <c r="G299" s="651"/>
      <c r="H299" s="652"/>
    </row>
    <row r="300" spans="1:8" ht="13.5" customHeight="1">
      <c r="A300" s="1702"/>
      <c r="B300" s="1703"/>
      <c r="C300" s="1695"/>
      <c r="D300" s="650">
        <v>1988</v>
      </c>
      <c r="E300" s="644" t="str">
        <f ca="1" xml:space="preserve"> IF( OR( ISNUMBER('3.2'!C41) = FALSE, ISNUMBER('3.2'!D41) = FALSE, ISNUMBER('3.2'!F41) = FALSE ), "n/a", ABS( N('3.2'!C41) - SUM('3.2'!D41,'3.2'!F41) ) )</f>
        <v>n/a</v>
      </c>
      <c r="F300" s="651"/>
      <c r="G300" s="651"/>
      <c r="H300" s="652"/>
    </row>
    <row r="301" spans="1:8" ht="40.5" customHeight="1">
      <c r="A301" s="671" t="s">
        <v>631</v>
      </c>
      <c r="B301" s="672" t="s">
        <v>1929</v>
      </c>
      <c r="C301" s="653" t="s">
        <v>1928</v>
      </c>
      <c r="D301" s="653">
        <v>2015</v>
      </c>
      <c r="E301" s="644" t="str">
        <f ca="1" xml:space="preserve"> IF(
OR(
ISNUMBER('3.3'!F23) = FALSE,
AND( ISNUMBER('3.3'!F11) = FALSE, ISNUMBER('3.3'!F12) = FALSE, ISNUMBER('3.3'!F13) = FALSE, ISNUMBER('3.3'!F14) = FALSE, ISNUMBER('3.3'!F15) = FALSE, ISNUMBER('3.3'!F16) = FALSE, ISNUMBER('3.3'!F17) = FALSE, ISNUMBER('3.3'!F18) = FALSE, ISNUMBER('3.3'!F19) = FALSE, ISNUMBER('3.3'!F20) = FALSE, ISNUMBER('3.3'!F21) = FALSE, ISNUMBER('3.3'!F22) = FALSE )
),
"n/a",
ABS( N('3.3'!F23) - SUM('3.3'!F11:F22) )
)</f>
        <v>n/a</v>
      </c>
      <c r="F301" s="651"/>
      <c r="G301" s="651"/>
      <c r="H301" s="673"/>
    </row>
    <row r="302" spans="1:8" ht="40.5" customHeight="1">
      <c r="A302" s="671" t="s">
        <v>805</v>
      </c>
      <c r="B302" s="672" t="s">
        <v>1930</v>
      </c>
      <c r="C302" s="653" t="s">
        <v>1928</v>
      </c>
      <c r="D302" s="653">
        <v>2015</v>
      </c>
      <c r="E302" s="644" t="str">
        <f ca="1" xml:space="preserve"> IF(
OR(
ISNUMBER('3.4'!E22) = FALSE,
AND( ISNUMBER('3.4'!E11) = FALSE, ISNUMBER('3.4'!E12) = FALSE, ISNUMBER('3.4'!E13) = FALSE, ISNUMBER('3.4'!E14) = FALSE, ISNUMBER('3.4'!E15) = FALSE, ISNUMBER('3.4'!E16) = FALSE, ISNUMBER('3.4'!E17) = FALSE, ISNUMBER('3.4'!E18) = FALSE, ISNUMBER('3.4'!E19) = FALSE, ISNUMBER('3.4'!E20) = FALSE, ISNUMBER('3.4'!E21) = FALSE )
),
"n/a",
ABS( N('3.4'!E22) - SUM('3.4'!E11:E21) )
)</f>
        <v>n/a</v>
      </c>
      <c r="F302" s="651"/>
      <c r="G302" s="651"/>
      <c r="H302" s="673"/>
    </row>
    <row r="303" spans="1:8" ht="13.5" customHeight="1">
      <c r="A303" s="1707" t="s">
        <v>632</v>
      </c>
      <c r="B303" s="1711" t="s">
        <v>1150</v>
      </c>
      <c r="C303" s="1693" t="s">
        <v>1067</v>
      </c>
      <c r="D303" s="653">
        <v>2015</v>
      </c>
      <c r="E303" s="668"/>
      <c r="F303" s="651"/>
      <c r="G303" s="651"/>
      <c r="H303" s="669" t="str">
        <f xml:space="preserve"> IF( OR( ISNUMBER('4.1'!C21) = FALSE, ISNUMBER('4.1'!C11) = FALSE, ISNUMBER('4.1'!C16) = FALSE ), "n/a", ABS( N('4.1'!C21) - SUM('4.1'!C11,'4.1'!C16) ) )</f>
        <v>n/a</v>
      </c>
    </row>
    <row r="304" spans="1:8" ht="13.5" customHeight="1">
      <c r="A304" s="1708"/>
      <c r="B304" s="1712"/>
      <c r="C304" s="1694"/>
      <c r="D304" s="653">
        <v>2010</v>
      </c>
      <c r="E304" s="668"/>
      <c r="F304" s="651"/>
      <c r="G304" s="651"/>
      <c r="H304" s="669" t="str">
        <f ca="1" xml:space="preserve"> IF( OR( ISNUMBER('4.1'!C22) = FALSE, ISNUMBER('4.1'!C12) = FALSE, ISNUMBER('4.1'!C17) = FALSE ), "n/a", ABS( N('4.1'!C22) - SUM('4.1'!C12,'4.1'!C17) ) )</f>
        <v>n/a</v>
      </c>
    </row>
    <row r="305" spans="1:8" ht="13.5" customHeight="1">
      <c r="A305" s="1708"/>
      <c r="B305" s="1712"/>
      <c r="C305" s="1694"/>
      <c r="D305" s="650">
        <v>2005</v>
      </c>
      <c r="E305" s="668"/>
      <c r="F305" s="651"/>
      <c r="G305" s="651"/>
      <c r="H305" s="669" t="str">
        <f ca="1" xml:space="preserve"> IF( OR( ISNUMBER('4.1'!C23) = FALSE, ISNUMBER('4.1'!C13) = FALSE, ISNUMBER('4.1'!C18) = FALSE ), "n/a", ABS( N('4.1'!C23) - SUM('4.1'!C13,'4.1'!C18) ) )</f>
        <v>n/a</v>
      </c>
    </row>
    <row r="306" spans="1:8" ht="13.5" customHeight="1">
      <c r="A306" s="1708"/>
      <c r="B306" s="1712"/>
      <c r="C306" s="1694"/>
      <c r="D306" s="650">
        <v>2000</v>
      </c>
      <c r="E306" s="668"/>
      <c r="F306" s="651"/>
      <c r="G306" s="651"/>
      <c r="H306" s="669" t="str">
        <f ca="1" xml:space="preserve"> IF( OR( ISNUMBER('4.1'!C24) = FALSE, ISNUMBER('4.1'!C14) = FALSE, ISNUMBER('4.1'!C19) = FALSE ), "n/a", ABS( N('4.1'!C24) - SUM('4.1'!C14,'4.1'!C19) ) )</f>
        <v>n/a</v>
      </c>
    </row>
    <row r="307" spans="1:8" ht="13.5" customHeight="1">
      <c r="A307" s="1704"/>
      <c r="B307" s="1705"/>
      <c r="C307" s="1695"/>
      <c r="D307" s="650">
        <v>1990</v>
      </c>
      <c r="E307" s="668"/>
      <c r="F307" s="651"/>
      <c r="G307" s="651"/>
      <c r="H307" s="669" t="str">
        <f ca="1" xml:space="preserve"> IF( OR( ISNUMBER('4.1'!C25) = FALSE, ISNUMBER('4.1'!C15) = FALSE, ISNUMBER('4.1'!C20) = FALSE ), "n/a", ABS( N('4.1'!C25) - SUM('4.1'!C15,'4.1'!C20) ) )</f>
        <v>n/a</v>
      </c>
    </row>
    <row r="308" spans="1:8" ht="13.5" customHeight="1">
      <c r="A308" s="1707" t="s">
        <v>632</v>
      </c>
      <c r="B308" s="1703" t="s">
        <v>859</v>
      </c>
      <c r="C308" s="1693" t="s">
        <v>1067</v>
      </c>
      <c r="D308" s="653">
        <v>2015</v>
      </c>
      <c r="E308" s="668"/>
      <c r="F308" s="651"/>
      <c r="G308" s="651"/>
      <c r="H308" s="669" t="str">
        <f xml:space="preserve"> IF( OR( ISNUMBER('4.1'!D21) = FALSE, ISNUMBER('4.1'!D11) = FALSE, ISNUMBER('4.1'!D16) = FALSE ), "n/a", ABS( N('4.1'!D21) - SUM('4.1'!D11,'4.1'!D16) ) )</f>
        <v>n/a</v>
      </c>
    </row>
    <row r="309" spans="1:8" ht="13.5" customHeight="1">
      <c r="A309" s="1708"/>
      <c r="B309" s="1703"/>
      <c r="C309" s="1694"/>
      <c r="D309" s="653">
        <v>2010</v>
      </c>
      <c r="E309" s="668"/>
      <c r="F309" s="651"/>
      <c r="G309" s="651"/>
      <c r="H309" s="669" t="str">
        <f ca="1" xml:space="preserve"> IF( OR( ISNUMBER('4.1'!D22) = FALSE, ISNUMBER('4.1'!D12) = FALSE, ISNUMBER('4.1'!D17) = FALSE ), "n/a", ABS( N('4.1'!D22) - SUM('4.1'!D12,'4.1'!D17) ) )</f>
        <v>n/a</v>
      </c>
    </row>
    <row r="310" spans="1:8" ht="13.5" customHeight="1">
      <c r="A310" s="1708"/>
      <c r="B310" s="1703"/>
      <c r="C310" s="1694"/>
      <c r="D310" s="650">
        <v>2005</v>
      </c>
      <c r="E310" s="668"/>
      <c r="F310" s="651"/>
      <c r="G310" s="651"/>
      <c r="H310" s="669" t="str">
        <f ca="1" xml:space="preserve"> IF( OR( ISNUMBER('4.1'!D23) = FALSE, ISNUMBER('4.1'!D13) = FALSE, ISNUMBER('4.1'!D18) = FALSE ), "n/a", ABS( N('4.1'!D23) - SUM('4.1'!D13,'4.1'!D18) ) )</f>
        <v>n/a</v>
      </c>
    </row>
    <row r="311" spans="1:8" ht="13.5" customHeight="1">
      <c r="A311" s="1708"/>
      <c r="B311" s="1703"/>
      <c r="C311" s="1694"/>
      <c r="D311" s="650">
        <v>2000</v>
      </c>
      <c r="E311" s="668"/>
      <c r="F311" s="651"/>
      <c r="G311" s="651"/>
      <c r="H311" s="669" t="str">
        <f ca="1" xml:space="preserve"> IF( OR( ISNUMBER('4.1'!D24) = FALSE, ISNUMBER('4.1'!D14) = FALSE, ISNUMBER('4.1'!D19) = FALSE ), "n/a", ABS( N('4.1'!D24) - SUM('4.1'!D14,'4.1'!D19) ) )</f>
        <v>n/a</v>
      </c>
    </row>
    <row r="312" spans="1:8" ht="13.5" customHeight="1">
      <c r="A312" s="1704"/>
      <c r="B312" s="1703"/>
      <c r="C312" s="1695"/>
      <c r="D312" s="650">
        <v>1990</v>
      </c>
      <c r="E312" s="668"/>
      <c r="F312" s="651"/>
      <c r="G312" s="651"/>
      <c r="H312" s="669" t="str">
        <f ca="1" xml:space="preserve"> IF( OR( ISNUMBER('4.1'!D25) = FALSE, ISNUMBER('4.1'!D15) = FALSE, ISNUMBER('4.1'!D20) = FALSE ), "n/a", ABS( N('4.1'!D25) - SUM('4.1'!D15,'4.1'!D20) ) )</f>
        <v>n/a</v>
      </c>
    </row>
    <row r="313" spans="1:8" ht="13.5" customHeight="1">
      <c r="A313" s="1707" t="s">
        <v>632</v>
      </c>
      <c r="B313" s="1703" t="s">
        <v>1151</v>
      </c>
      <c r="C313" s="1693" t="s">
        <v>1067</v>
      </c>
      <c r="D313" s="653">
        <v>2015</v>
      </c>
      <c r="E313" s="668"/>
      <c r="F313" s="651"/>
      <c r="G313" s="651"/>
      <c r="H313" s="669" t="str">
        <f xml:space="preserve"> IF( OR( ISNUMBER('4.1'!E21) = FALSE, ISNUMBER('4.1'!E11) = FALSE, ISNUMBER('4.1'!E16) = FALSE ), "n/a", ABS( N('4.1'!E21) - SUM('4.1'!E11,'4.1'!E16) ) )</f>
        <v>n/a</v>
      </c>
    </row>
    <row r="314" spans="1:8" ht="13.5" customHeight="1">
      <c r="A314" s="1708"/>
      <c r="B314" s="1703"/>
      <c r="C314" s="1694"/>
      <c r="D314" s="653">
        <v>2010</v>
      </c>
      <c r="E314" s="668"/>
      <c r="F314" s="651"/>
      <c r="G314" s="651"/>
      <c r="H314" s="669" t="str">
        <f ca="1" xml:space="preserve"> IF( OR( ISNUMBER('4.1'!E22) = FALSE, ISNUMBER('4.1'!E12) = FALSE, ISNUMBER('4.1'!E17) = FALSE ), "n/a", ABS( N('4.1'!E22) - SUM('4.1'!E12,'4.1'!E17) ) )</f>
        <v>n/a</v>
      </c>
    </row>
    <row r="315" spans="1:8" ht="13.5" customHeight="1">
      <c r="A315" s="1708"/>
      <c r="B315" s="1703"/>
      <c r="C315" s="1694"/>
      <c r="D315" s="650">
        <v>2005</v>
      </c>
      <c r="E315" s="668"/>
      <c r="F315" s="651"/>
      <c r="G315" s="651"/>
      <c r="H315" s="669" t="str">
        <f ca="1" xml:space="preserve"> IF( OR( ISNUMBER('4.1'!E23) = FALSE, ISNUMBER('4.1'!E13) = FALSE, ISNUMBER('4.1'!E18) = FALSE ), "n/a", ABS( N('4.1'!E23) - SUM('4.1'!E13,'4.1'!E18) ) )</f>
        <v>n/a</v>
      </c>
    </row>
    <row r="316" spans="1:8" ht="13.5" customHeight="1">
      <c r="A316" s="1708"/>
      <c r="B316" s="1703"/>
      <c r="C316" s="1694"/>
      <c r="D316" s="650">
        <v>2000</v>
      </c>
      <c r="E316" s="668"/>
      <c r="F316" s="651"/>
      <c r="G316" s="651"/>
      <c r="H316" s="669" t="str">
        <f ca="1" xml:space="preserve"> IF( OR( ISNUMBER('4.1'!E24) = FALSE, ISNUMBER('4.1'!E14) = FALSE, ISNUMBER('4.1'!E19) = FALSE ), "n/a", ABS( N('4.1'!E24) - SUM('4.1'!E14,'4.1'!E19) ) )</f>
        <v>n/a</v>
      </c>
    </row>
    <row r="317" spans="1:8" ht="13.5" customHeight="1">
      <c r="A317" s="1704"/>
      <c r="B317" s="1703"/>
      <c r="C317" s="1695"/>
      <c r="D317" s="650">
        <v>1990</v>
      </c>
      <c r="E317" s="668"/>
      <c r="F317" s="651"/>
      <c r="G317" s="651"/>
      <c r="H317" s="669" t="str">
        <f ca="1" xml:space="preserve"> IF( OR( ISNUMBER('4.1'!E25) = FALSE, ISNUMBER('4.1'!E15) = FALSE, ISNUMBER('4.1'!E20) = FALSE ), "n/a", ABS( N('4.1'!E25) - SUM('4.1'!E15,'4.1'!E20) ) )</f>
        <v>n/a</v>
      </c>
    </row>
    <row r="318" spans="1:8" ht="13.5" customHeight="1">
      <c r="A318" s="1707" t="s">
        <v>632</v>
      </c>
      <c r="B318" s="1703" t="s">
        <v>736</v>
      </c>
      <c r="C318" s="1693" t="s">
        <v>1067</v>
      </c>
      <c r="D318" s="653">
        <v>2015</v>
      </c>
      <c r="E318" s="668"/>
      <c r="F318" s="651"/>
      <c r="G318" s="651"/>
      <c r="H318" s="669" t="str">
        <f xml:space="preserve"> IF( OR( ISNUMBER('4.1'!F21) = FALSE, ISNUMBER('4.1'!F11) = FALSE, ISNUMBER('4.1'!F16) = FALSE ), "n/a", ABS( N('4.1'!F21) - SUM('4.1'!F11,'4.1'!F16) ) )</f>
        <v>n/a</v>
      </c>
    </row>
    <row r="319" spans="1:8" ht="13.5" customHeight="1">
      <c r="A319" s="1708"/>
      <c r="B319" s="1703"/>
      <c r="C319" s="1694"/>
      <c r="D319" s="653">
        <v>2010</v>
      </c>
      <c r="E319" s="668"/>
      <c r="F319" s="651"/>
      <c r="G319" s="651"/>
      <c r="H319" s="669" t="str">
        <f ca="1" xml:space="preserve"> IF( OR( ISNUMBER('4.1'!F22) = FALSE, ISNUMBER('4.1'!F12) = FALSE, ISNUMBER('4.1'!F17) = FALSE ), "n/a", ABS( N('4.1'!F22) - SUM('4.1'!F12,'4.1'!F17) ) )</f>
        <v>n/a</v>
      </c>
    </row>
    <row r="320" spans="1:8" ht="13.5" customHeight="1">
      <c r="A320" s="1708"/>
      <c r="B320" s="1703"/>
      <c r="C320" s="1694"/>
      <c r="D320" s="650">
        <v>2005</v>
      </c>
      <c r="E320" s="668"/>
      <c r="F320" s="651"/>
      <c r="G320" s="651"/>
      <c r="H320" s="669" t="str">
        <f ca="1" xml:space="preserve"> IF( OR( ISNUMBER('4.1'!F23) = FALSE, ISNUMBER('4.1'!F13) = FALSE, ISNUMBER('4.1'!F18) = FALSE ), "n/a", ABS( N('4.1'!F23) - SUM('4.1'!F13,'4.1'!F18) ) )</f>
        <v>n/a</v>
      </c>
    </row>
    <row r="321" spans="1:8" ht="13.5" customHeight="1">
      <c r="A321" s="1708"/>
      <c r="B321" s="1703"/>
      <c r="C321" s="1694"/>
      <c r="D321" s="650">
        <v>2000</v>
      </c>
      <c r="E321" s="668"/>
      <c r="F321" s="651"/>
      <c r="G321" s="651"/>
      <c r="H321" s="669" t="str">
        <f ca="1" xml:space="preserve"> IF( OR( ISNUMBER('4.1'!F24) = FALSE, ISNUMBER('4.1'!F14) = FALSE, ISNUMBER('4.1'!F19) = FALSE ), "n/a", ABS( N('4.1'!F24) - SUM('4.1'!F14,'4.1'!F19) ) )</f>
        <v>n/a</v>
      </c>
    </row>
    <row r="322" spans="1:8" ht="13.5" customHeight="1">
      <c r="A322" s="1704"/>
      <c r="B322" s="1703"/>
      <c r="C322" s="1695"/>
      <c r="D322" s="650">
        <v>1990</v>
      </c>
      <c r="E322" s="668"/>
      <c r="F322" s="651"/>
      <c r="G322" s="651"/>
      <c r="H322" s="669" t="str">
        <f ca="1" xml:space="preserve"> IF( OR( ISNUMBER('4.1'!F25) = FALSE, ISNUMBER('4.1'!F15) = FALSE, ISNUMBER('4.1'!F20) = FALSE ), "n/a", ABS( N('4.1'!F25) - SUM('4.1'!F15,'4.1'!F20) ) )</f>
        <v>n/a</v>
      </c>
    </row>
    <row r="323" spans="1:8" ht="13.5" customHeight="1">
      <c r="A323" s="1702" t="s">
        <v>1155</v>
      </c>
      <c r="B323" s="1703" t="s">
        <v>1152</v>
      </c>
      <c r="C323" s="1693" t="s">
        <v>1067</v>
      </c>
      <c r="D323" s="653">
        <v>2020</v>
      </c>
      <c r="E323" s="668"/>
      <c r="F323" s="651"/>
      <c r="G323" s="651"/>
      <c r="H323" s="669" t="str">
        <f xml:space="preserve"> IF( OR( ISNUMBER('4.3'!C23) = FALSE, ISNUMBER('4.3'!C11) = FALSE, ISNUMBER('4.3'!C17) = FALSE ), "n/a", ABS( N('4.3'!C23) - SUM('4.3'!C11,'4.3'!C17) ) )</f>
        <v>n/a</v>
      </c>
    </row>
    <row r="324" spans="1:8" ht="13.5" customHeight="1">
      <c r="A324" s="1702"/>
      <c r="B324" s="1703"/>
      <c r="C324" s="1694"/>
      <c r="D324" s="653">
        <v>2015</v>
      </c>
      <c r="E324" s="668"/>
      <c r="F324" s="651"/>
      <c r="G324" s="651"/>
      <c r="H324" s="669" t="str">
        <f ca="1" xml:space="preserve"> IF( OR( ISNUMBER('4.3'!C24) = FALSE, ISNUMBER('4.3'!C12) = FALSE, ISNUMBER('4.3'!C18) = FALSE ), "n/a", ABS( N('4.3'!C24) - SUM('4.3'!C12,'4.3'!C18) ) )</f>
        <v>n/a</v>
      </c>
    </row>
    <row r="325" spans="1:8" ht="13.5" customHeight="1">
      <c r="A325" s="1702"/>
      <c r="B325" s="1703"/>
      <c r="C325" s="1694"/>
      <c r="D325" s="653">
        <v>2010</v>
      </c>
      <c r="E325" s="668"/>
      <c r="F325" s="651"/>
      <c r="G325" s="651"/>
      <c r="H325" s="669" t="str">
        <f ca="1" xml:space="preserve"> IF( OR( ISNUMBER('4.3'!C25) = FALSE, ISNUMBER('4.3'!C13) = FALSE, ISNUMBER('4.3'!C19) = FALSE ), "n/a", ABS( N('4.3'!C25) - SUM('4.3'!C13,'4.3'!C19) ) )</f>
        <v>n/a</v>
      </c>
    </row>
    <row r="326" spans="1:8" ht="13.5" customHeight="1">
      <c r="A326" s="1702"/>
      <c r="B326" s="1703"/>
      <c r="C326" s="1694"/>
      <c r="D326" s="650">
        <v>2005</v>
      </c>
      <c r="E326" s="668"/>
      <c r="F326" s="651"/>
      <c r="G326" s="651"/>
      <c r="H326" s="669" t="str">
        <f ca="1" xml:space="preserve"> IF( OR( ISNUMBER('4.3'!C26) = FALSE, ISNUMBER('4.3'!C14) = FALSE, ISNUMBER('4.3'!C20) = FALSE ), "n/a", ABS( N('4.3'!C26) - SUM('4.3'!C14,'4.3'!C20) ) )</f>
        <v>n/a</v>
      </c>
    </row>
    <row r="327" spans="1:8" ht="13.5" customHeight="1">
      <c r="A327" s="1702"/>
      <c r="B327" s="1703"/>
      <c r="C327" s="1694"/>
      <c r="D327" s="650">
        <v>2000</v>
      </c>
      <c r="E327" s="668"/>
      <c r="F327" s="651"/>
      <c r="G327" s="651"/>
      <c r="H327" s="669" t="str">
        <f ca="1" xml:space="preserve"> IF( OR( ISNUMBER('4.3'!C27) = FALSE, ISNUMBER('4.3'!C15) = FALSE, ISNUMBER('4.3'!C21) = FALSE ), "n/a", ABS( N('4.3'!C27) - SUM('4.3'!C15,'4.3'!C21) ) )</f>
        <v>n/a</v>
      </c>
    </row>
    <row r="328" spans="1:8" ht="13.5" customHeight="1">
      <c r="A328" s="1702"/>
      <c r="B328" s="1703"/>
      <c r="C328" s="1695"/>
      <c r="D328" s="650">
        <v>1990</v>
      </c>
      <c r="E328" s="668"/>
      <c r="F328" s="651"/>
      <c r="G328" s="651"/>
      <c r="H328" s="669" t="str">
        <f ca="1" xml:space="preserve"> IF( OR( ISNUMBER('4.3'!C28) = FALSE, ISNUMBER('4.3'!C16) = FALSE, ISNUMBER('4.3'!C22) = FALSE ), "n/a", ABS( N('4.3'!C28) - SUM('4.3'!C16,'4.3'!C22) ) )</f>
        <v>n/a</v>
      </c>
    </row>
    <row r="329" spans="1:8" ht="13.5" customHeight="1">
      <c r="A329" s="1702" t="s">
        <v>1155</v>
      </c>
      <c r="B329" s="1703" t="s">
        <v>1153</v>
      </c>
      <c r="C329" s="1693" t="s">
        <v>1067</v>
      </c>
      <c r="D329" s="653">
        <v>2020</v>
      </c>
      <c r="E329" s="668"/>
      <c r="F329" s="651"/>
      <c r="G329" s="651"/>
      <c r="H329" s="669" t="str">
        <f xml:space="preserve"> IF( OR( ISNUMBER('4.3'!D23) = FALSE, ISNUMBER('4.3'!D11) = FALSE, ISNUMBER('4.3'!D17) = FALSE ), "n/a", ABS( N('4.3'!D23) - SUM('4.3'!D11,'4.3'!D17) ) )</f>
        <v>n/a</v>
      </c>
    </row>
    <row r="330" spans="1:8" ht="13.5" customHeight="1">
      <c r="A330" s="1702"/>
      <c r="B330" s="1703"/>
      <c r="C330" s="1694"/>
      <c r="D330" s="653">
        <v>2015</v>
      </c>
      <c r="E330" s="668"/>
      <c r="F330" s="651"/>
      <c r="G330" s="651"/>
      <c r="H330" s="669" t="str">
        <f ca="1" xml:space="preserve"> IF( OR( ISNUMBER('4.3'!D24) = FALSE, ISNUMBER('4.3'!D12) = FALSE, ISNUMBER('4.3'!D18) = FALSE ), "n/a", ABS( N('4.3'!D24) - SUM('4.3'!D12,'4.3'!D18) ) )</f>
        <v>n/a</v>
      </c>
    </row>
    <row r="331" spans="1:8" ht="13.5" customHeight="1">
      <c r="A331" s="1702"/>
      <c r="B331" s="1703"/>
      <c r="C331" s="1694"/>
      <c r="D331" s="653">
        <v>2010</v>
      </c>
      <c r="E331" s="668"/>
      <c r="F331" s="651"/>
      <c r="G331" s="651"/>
      <c r="H331" s="669" t="str">
        <f ca="1" xml:space="preserve"> IF( OR( ISNUMBER('4.3'!D25) = FALSE, ISNUMBER('4.3'!D13) = FALSE, ISNUMBER('4.3'!D19) = FALSE ), "n/a", ABS( N('4.3'!D25) - SUM('4.3'!D13,'4.3'!D19) ) )</f>
        <v>n/a</v>
      </c>
    </row>
    <row r="332" spans="1:8" ht="13.5" customHeight="1">
      <c r="A332" s="1702"/>
      <c r="B332" s="1703"/>
      <c r="C332" s="1694"/>
      <c r="D332" s="650">
        <v>2005</v>
      </c>
      <c r="E332" s="668"/>
      <c r="F332" s="651"/>
      <c r="G332" s="651"/>
      <c r="H332" s="669" t="str">
        <f ca="1" xml:space="preserve"> IF( OR( ISNUMBER('4.3'!D26) = FALSE, ISNUMBER('4.3'!D14) = FALSE, ISNUMBER('4.3'!D20) = FALSE ), "n/a", ABS( N('4.3'!D26) - SUM('4.3'!D14,'4.3'!D20) ) )</f>
        <v>n/a</v>
      </c>
    </row>
    <row r="333" spans="1:8" ht="13.5" customHeight="1">
      <c r="A333" s="1702"/>
      <c r="B333" s="1703"/>
      <c r="C333" s="1694"/>
      <c r="D333" s="650">
        <v>2000</v>
      </c>
      <c r="E333" s="668"/>
      <c r="F333" s="651"/>
      <c r="G333" s="651"/>
      <c r="H333" s="669" t="str">
        <f ca="1" xml:space="preserve"> IF( OR( ISNUMBER('4.3'!D27) = FALSE, ISNUMBER('4.3'!D15) = FALSE, ISNUMBER('4.3'!D21) = FALSE ), "n/a", ABS( N('4.3'!D27) - SUM('4.3'!D15,'4.3'!D21) ) )</f>
        <v>n/a</v>
      </c>
    </row>
    <row r="334" spans="1:8" ht="13.5" customHeight="1">
      <c r="A334" s="1702"/>
      <c r="B334" s="1703"/>
      <c r="C334" s="1695"/>
      <c r="D334" s="650">
        <v>1990</v>
      </c>
      <c r="E334" s="668"/>
      <c r="F334" s="651"/>
      <c r="G334" s="651"/>
      <c r="H334" s="669" t="str">
        <f ca="1" xml:space="preserve"> IF( OR( ISNUMBER('4.3'!D28) = FALSE, ISNUMBER('4.3'!D16) = FALSE, ISNUMBER('4.3'!D22) = FALSE ), "n/a", ABS( N('4.3'!D28) - SUM('4.3'!D16,'4.3'!D22) ) )</f>
        <v>n/a</v>
      </c>
    </row>
    <row r="335" spans="1:8" ht="13.5" customHeight="1">
      <c r="A335" s="1702" t="s">
        <v>1155</v>
      </c>
      <c r="B335" s="1703" t="s">
        <v>1154</v>
      </c>
      <c r="C335" s="1693" t="s">
        <v>1067</v>
      </c>
      <c r="D335" s="653">
        <v>2020</v>
      </c>
      <c r="E335" s="668"/>
      <c r="F335" s="651"/>
      <c r="G335" s="651"/>
      <c r="H335" s="669" t="str">
        <f xml:space="preserve"> IF( OR( ISNUMBER('4.3'!E23) = FALSE, ISNUMBER('4.3'!E11) = FALSE, ISNUMBER('4.3'!E17) = FALSE ), "n/a", ABS( N('4.3'!E23) - SUM('4.3'!E11,'4.3'!E17) ) )</f>
        <v>n/a</v>
      </c>
    </row>
    <row r="336" spans="1:8" ht="13.5" customHeight="1">
      <c r="A336" s="1702"/>
      <c r="B336" s="1703"/>
      <c r="C336" s="1694"/>
      <c r="D336" s="653">
        <v>2015</v>
      </c>
      <c r="E336" s="668"/>
      <c r="F336" s="651"/>
      <c r="G336" s="651"/>
      <c r="H336" s="669" t="str">
        <f ca="1" xml:space="preserve"> IF( OR( ISNUMBER('4.3'!E24) = FALSE, ISNUMBER('4.3'!E12) = FALSE, ISNUMBER('4.3'!E18) = FALSE ), "n/a", ABS( N('4.3'!E24) - SUM('4.3'!E12,'4.3'!E18) ) )</f>
        <v>n/a</v>
      </c>
    </row>
    <row r="337" spans="1:8" ht="13.5" customHeight="1">
      <c r="A337" s="1702"/>
      <c r="B337" s="1703"/>
      <c r="C337" s="1694"/>
      <c r="D337" s="653">
        <v>2010</v>
      </c>
      <c r="E337" s="668"/>
      <c r="F337" s="651"/>
      <c r="G337" s="651"/>
      <c r="H337" s="669" t="str">
        <f ca="1" xml:space="preserve"> IF( OR( ISNUMBER('4.3'!E25) = FALSE, ISNUMBER('4.3'!E13) = FALSE, ISNUMBER('4.3'!E19) = FALSE ), "n/a", ABS( N('4.3'!E25) - SUM('4.3'!E13,'4.3'!E19) ) )</f>
        <v>n/a</v>
      </c>
    </row>
    <row r="338" spans="1:8" ht="13.5" customHeight="1">
      <c r="A338" s="1702"/>
      <c r="B338" s="1703"/>
      <c r="C338" s="1694"/>
      <c r="D338" s="650">
        <v>2005</v>
      </c>
      <c r="E338" s="668"/>
      <c r="F338" s="651"/>
      <c r="G338" s="651"/>
      <c r="H338" s="669" t="str">
        <f ca="1" xml:space="preserve"> IF( OR( ISNUMBER('4.3'!E26) = FALSE, ISNUMBER('4.3'!E14) = FALSE, ISNUMBER('4.3'!E20) = FALSE ), "n/a", ABS( N('4.3'!E26) - SUM('4.3'!E14,'4.3'!E20) ) )</f>
        <v>n/a</v>
      </c>
    </row>
    <row r="339" spans="1:8" ht="13.5" customHeight="1">
      <c r="A339" s="1702"/>
      <c r="B339" s="1703"/>
      <c r="C339" s="1694"/>
      <c r="D339" s="650">
        <v>2000</v>
      </c>
      <c r="E339" s="668"/>
      <c r="F339" s="651"/>
      <c r="G339" s="651"/>
      <c r="H339" s="669" t="str">
        <f ca="1" xml:space="preserve"> IF( OR( ISNUMBER('4.3'!E27) = FALSE, ISNUMBER('4.3'!E15) = FALSE, ISNUMBER('4.3'!E21) = FALSE ), "n/a", ABS( N('4.3'!E27) - SUM('4.3'!E15,'4.3'!E21) ) )</f>
        <v>n/a</v>
      </c>
    </row>
    <row r="340" spans="1:8" ht="13.5" customHeight="1">
      <c r="A340" s="1702"/>
      <c r="B340" s="1703"/>
      <c r="C340" s="1695"/>
      <c r="D340" s="650">
        <v>1990</v>
      </c>
      <c r="E340" s="668"/>
      <c r="F340" s="651"/>
      <c r="G340" s="651"/>
      <c r="H340" s="669" t="str">
        <f ca="1" xml:space="preserve"> IF( OR( ISNUMBER('4.3'!E28) = FALSE, ISNUMBER('4.3'!E16) = FALSE, ISNUMBER('4.3'!E22) = FALSE ), "n/a", ABS( N('4.3'!E28) - SUM('4.3'!E16,'4.3'!E22) ) )</f>
        <v>n/a</v>
      </c>
    </row>
    <row r="341" spans="1:8" ht="13.5" customHeight="1">
      <c r="A341" s="1702" t="s">
        <v>1879</v>
      </c>
      <c r="B341" s="1703" t="s">
        <v>1156</v>
      </c>
      <c r="C341" s="1693" t="s">
        <v>1067</v>
      </c>
      <c r="D341" s="653">
        <v>2015</v>
      </c>
      <c r="E341" s="668"/>
      <c r="F341" s="651"/>
      <c r="G341" s="651"/>
      <c r="H341" s="669" t="str">
        <f ca="1" xml:space="preserve"> IF( OR( ISNUMBER('4.4'!C22) = FALSE, ISNUMBER('4.4'!C12) = FALSE, ISNUMBER('4.4'!C17) = FALSE ), "n/a", ABS( N('4.4'!C22) - SUM('4.4'!C12,'4.4'!C17) ) )</f>
        <v>n/a</v>
      </c>
    </row>
    <row r="342" spans="1:8" ht="13.5" customHeight="1">
      <c r="A342" s="1702"/>
      <c r="B342" s="1703"/>
      <c r="C342" s="1694"/>
      <c r="D342" s="653">
        <v>2010</v>
      </c>
      <c r="E342" s="668"/>
      <c r="F342" s="651"/>
      <c r="G342" s="651"/>
      <c r="H342" s="669" t="str">
        <f ca="1" xml:space="preserve"> IF( OR( ISNUMBER('4.4'!C23) = FALSE, ISNUMBER('4.4'!C13) = FALSE, ISNUMBER('4.4'!C18) = FALSE ), "n/a", ABS( N('4.4'!C23) - SUM('4.4'!C13,'4.4'!C18) ) )</f>
        <v>n/a</v>
      </c>
    </row>
    <row r="343" spans="1:8" ht="13.5" customHeight="1">
      <c r="A343" s="1702"/>
      <c r="B343" s="1703"/>
      <c r="C343" s="1694"/>
      <c r="D343" s="650">
        <v>2005</v>
      </c>
      <c r="E343" s="668"/>
      <c r="F343" s="651"/>
      <c r="G343" s="651"/>
      <c r="H343" s="669" t="str">
        <f ca="1" xml:space="preserve"> IF( OR( ISNUMBER('4.4'!C24) = FALSE, ISNUMBER('4.4'!C14) = FALSE, ISNUMBER('4.4'!C19) = FALSE ), "n/a", ABS( N('4.4'!C24) - SUM('4.4'!C14,'4.4'!C19) ) )</f>
        <v>n/a</v>
      </c>
    </row>
    <row r="344" spans="1:8" ht="13.5" customHeight="1">
      <c r="A344" s="1702"/>
      <c r="B344" s="1703"/>
      <c r="C344" s="1694"/>
      <c r="D344" s="650">
        <v>2000</v>
      </c>
      <c r="E344" s="668"/>
      <c r="F344" s="651"/>
      <c r="G344" s="651"/>
      <c r="H344" s="669" t="str">
        <f ca="1" xml:space="preserve"> IF( OR( ISNUMBER('4.4'!C25) = FALSE, ISNUMBER('4.4'!C15) = FALSE, ISNUMBER('4.4'!C20) = FALSE ), "n/a", ABS( N('4.4'!C25) - SUM('4.4'!C15,'4.4'!C20) ) )</f>
        <v>n/a</v>
      </c>
    </row>
    <row r="345" spans="1:8" ht="13.5" customHeight="1">
      <c r="A345" s="1702"/>
      <c r="B345" s="1703"/>
      <c r="C345" s="1695"/>
      <c r="D345" s="650">
        <v>1990</v>
      </c>
      <c r="E345" s="668"/>
      <c r="F345" s="651"/>
      <c r="G345" s="651"/>
      <c r="H345" s="669" t="str">
        <f ca="1" xml:space="preserve"> IF( OR( ISNUMBER('4.4'!C26) = FALSE, ISNUMBER('4.4'!C16) = FALSE, ISNUMBER('4.4'!C21) = FALSE ), "n/a", ABS( N('4.4'!C26) - SUM('4.4'!C16,'4.4'!C21) ) )</f>
        <v>n/a</v>
      </c>
    </row>
    <row r="346" spans="1:8" ht="13.5" customHeight="1">
      <c r="A346" s="1702" t="s">
        <v>1879</v>
      </c>
      <c r="B346" s="1703" t="s">
        <v>906</v>
      </c>
      <c r="C346" s="1693" t="s">
        <v>1067</v>
      </c>
      <c r="D346" s="653">
        <v>2015</v>
      </c>
      <c r="E346" s="668"/>
      <c r="F346" s="651"/>
      <c r="G346" s="651"/>
      <c r="H346" s="669" t="str">
        <f ca="1" xml:space="preserve"> IF( OR( ISNUMBER('4.4'!D22) = FALSE, ISNUMBER('4.4'!D12) = FALSE, ISNUMBER('4.4'!D17) = FALSE ), "n/a", ABS( N('4.4'!D22) - SUM('4.4'!D12,'4.4'!D17) ) )</f>
        <v>n/a</v>
      </c>
    </row>
    <row r="347" spans="1:8" ht="13.5" customHeight="1">
      <c r="A347" s="1702"/>
      <c r="B347" s="1703"/>
      <c r="C347" s="1694"/>
      <c r="D347" s="653">
        <v>2010</v>
      </c>
      <c r="E347" s="668"/>
      <c r="F347" s="651"/>
      <c r="G347" s="651"/>
      <c r="H347" s="669" t="str">
        <f ca="1" xml:space="preserve"> IF( OR( ISNUMBER('4.4'!D23) = FALSE, ISNUMBER('4.4'!D13) = FALSE, ISNUMBER('4.4'!D18) = FALSE ), "n/a", ABS( N('4.4'!D23) - SUM('4.4'!D13,'4.4'!D18) ) )</f>
        <v>n/a</v>
      </c>
    </row>
    <row r="348" spans="1:8" ht="13.5" customHeight="1">
      <c r="A348" s="1702"/>
      <c r="B348" s="1703"/>
      <c r="C348" s="1694"/>
      <c r="D348" s="650">
        <v>2005</v>
      </c>
      <c r="E348" s="668"/>
      <c r="F348" s="651"/>
      <c r="G348" s="651"/>
      <c r="H348" s="669" t="str">
        <f ca="1" xml:space="preserve"> IF( OR( ISNUMBER('4.4'!D24) = FALSE, ISNUMBER('4.4'!D14) = FALSE, ISNUMBER('4.4'!D19) = FALSE ), "n/a", ABS( N('4.4'!D24) - SUM('4.4'!D14,'4.4'!D19) ) )</f>
        <v>n/a</v>
      </c>
    </row>
    <row r="349" spans="1:8" ht="13.5" customHeight="1">
      <c r="A349" s="1702"/>
      <c r="B349" s="1703"/>
      <c r="C349" s="1694"/>
      <c r="D349" s="650">
        <v>2000</v>
      </c>
      <c r="E349" s="668"/>
      <c r="F349" s="651"/>
      <c r="G349" s="651"/>
      <c r="H349" s="669" t="str">
        <f ca="1" xml:space="preserve"> IF( OR( ISNUMBER('4.4'!D25) = FALSE, ISNUMBER('4.4'!D15) = FALSE, ISNUMBER('4.4'!D20) = FALSE ), "n/a", ABS( N('4.4'!D25) - SUM('4.4'!D15,'4.4'!D20) ) )</f>
        <v>n/a</v>
      </c>
    </row>
    <row r="350" spans="1:8" ht="13.5" customHeight="1">
      <c r="A350" s="1702"/>
      <c r="B350" s="1703"/>
      <c r="C350" s="1695"/>
      <c r="D350" s="650">
        <v>1990</v>
      </c>
      <c r="E350" s="668"/>
      <c r="F350" s="651"/>
      <c r="G350" s="651"/>
      <c r="H350" s="669" t="str">
        <f ca="1" xml:space="preserve"> IF( OR( ISNUMBER('4.4'!D26) = FALSE, ISNUMBER('4.4'!D16) = FALSE, ISNUMBER('4.4'!D21) = FALSE ), "n/a", ABS( N('4.4'!D26) - SUM('4.4'!D16,'4.4'!D21) ) )</f>
        <v>n/a</v>
      </c>
    </row>
    <row r="351" spans="1:8" ht="13.5" customHeight="1">
      <c r="A351" s="1702" t="s">
        <v>755</v>
      </c>
      <c r="B351" s="1703" t="s">
        <v>1945</v>
      </c>
      <c r="C351" s="1693" t="s">
        <v>1157</v>
      </c>
      <c r="D351" s="653">
        <v>2015</v>
      </c>
      <c r="E351" s="644" t="str">
        <f xml:space="preserve"> IF( OR( ISNUMBER('4.5'!C11) = FALSE, ISNUMBER('4.5'!D11) = FALSE, ISNUMBER('4.5'!E11) = FALSE ), "n/a", ABS( N('4.5'!C11) - SUM('4.5'!D11,'4.5'!E11) ) )</f>
        <v>n/a</v>
      </c>
      <c r="F351" s="651"/>
      <c r="G351" s="644" t="str">
        <f xml:space="preserve"> IF( OR( ISNUMBER('4.5'!C16) = FALSE, ISNUMBER('4.5'!D16) = FALSE, ISNUMBER('4.5'!E16) = FALSE ), "n/a", ABS( N('4.5'!C16) - SUM('4.5'!D16,'4.5'!E16) ) )</f>
        <v>n/a</v>
      </c>
      <c r="H351" s="669" t="str">
        <f xml:space="preserve"> IF( OR( ISNUMBER('4.5'!C21) = FALSE, ISNUMBER('4.5'!D21) = FALSE, ISNUMBER('4.5'!E21) = FALSE ), "n/a", ABS( N('4.5'!C21) - SUM('4.5'!D21,'4.5'!E21) ) )</f>
        <v>n/a</v>
      </c>
    </row>
    <row r="352" spans="1:8" ht="13.5" customHeight="1">
      <c r="A352" s="1702"/>
      <c r="B352" s="1703"/>
      <c r="C352" s="1694"/>
      <c r="D352" s="653">
        <v>2010</v>
      </c>
      <c r="E352" s="644" t="str">
        <f ca="1" xml:space="preserve"> IF( OR( ISNUMBER('4.5'!C12) = FALSE, ISNUMBER('4.5'!D12) = FALSE, ISNUMBER('4.5'!E12) = FALSE ), "n/a", ABS( N('4.5'!C12) - SUM('4.5'!D12,'4.5'!E12) ) )</f>
        <v>n/a</v>
      </c>
      <c r="F352" s="651"/>
      <c r="G352" s="644" t="str">
        <f ca="1" xml:space="preserve"> IF( OR( ISNUMBER('4.5'!C17) = FALSE, ISNUMBER('4.5'!D17) = FALSE, ISNUMBER('4.5'!E17) = FALSE ), "n/a", ABS( N('4.5'!C17) - SUM('4.5'!D17,'4.5'!E17) ) )</f>
        <v>n/a</v>
      </c>
      <c r="H352" s="669" t="str">
        <f ca="1" xml:space="preserve"> IF( OR( ISNUMBER('4.5'!C22) = FALSE, ISNUMBER('4.5'!D22) = FALSE, ISNUMBER('4.5'!E22) = FALSE ), "n/a", ABS( N('4.5'!C22) - SUM('4.5'!D22,'4.5'!E22) ) )</f>
        <v>n/a</v>
      </c>
    </row>
    <row r="353" spans="1:8" ht="13.5" customHeight="1">
      <c r="A353" s="1702"/>
      <c r="B353" s="1703"/>
      <c r="C353" s="1694"/>
      <c r="D353" s="650">
        <v>2005</v>
      </c>
      <c r="E353" s="644" t="str">
        <f ca="1" xml:space="preserve"> IF( OR( ISNUMBER('4.5'!C13) = FALSE, ISNUMBER('4.5'!D13) = FALSE, ISNUMBER('4.5'!E13) = FALSE ), "n/a", ABS( N('4.5'!C13) - SUM('4.5'!D13,'4.5'!E13) ) )</f>
        <v>n/a</v>
      </c>
      <c r="F353" s="651"/>
      <c r="G353" s="644" t="str">
        <f ca="1" xml:space="preserve"> IF( OR( ISNUMBER('4.5'!C18) = FALSE, ISNUMBER('4.5'!D18) = FALSE, ISNUMBER('4.5'!E18) = FALSE ), "n/a", ABS( N('4.5'!C18) - SUM('4.5'!D18,'4.5'!E18) ) )</f>
        <v>n/a</v>
      </c>
      <c r="H353" s="669" t="str">
        <f ca="1" xml:space="preserve"> IF( OR( ISNUMBER('4.5'!C23) = FALSE, ISNUMBER('4.5'!D23) = FALSE, ISNUMBER('4.5'!E23) = FALSE ), "n/a", ABS( N('4.5'!C23) - SUM('4.5'!D23,'4.5'!E23) ) )</f>
        <v>n/a</v>
      </c>
    </row>
    <row r="354" spans="1:8" ht="13.5" customHeight="1">
      <c r="A354" s="1702"/>
      <c r="B354" s="1703"/>
      <c r="C354" s="1694"/>
      <c r="D354" s="650">
        <v>2000</v>
      </c>
      <c r="E354" s="644" t="str">
        <f ca="1" xml:space="preserve"> IF( OR( ISNUMBER('4.5'!C14) = FALSE, ISNUMBER('4.5'!D14) = FALSE, ISNUMBER('4.5'!E14) = FALSE ), "n/a", ABS( N('4.5'!C14) - SUM('4.5'!D14,'4.5'!E14) ) )</f>
        <v>n/a</v>
      </c>
      <c r="F354" s="651"/>
      <c r="G354" s="644" t="str">
        <f ca="1" xml:space="preserve"> IF( OR( ISNUMBER('4.5'!C19) = FALSE, ISNUMBER('4.5'!D19) = FALSE, ISNUMBER('4.5'!E19) = FALSE ), "n/a", ABS( N('4.5'!C19) - SUM('4.5'!D19,'4.5'!E19) ) )</f>
        <v>n/a</v>
      </c>
      <c r="H354" s="669" t="str">
        <f ca="1" xml:space="preserve"> IF( OR( ISNUMBER('4.5'!C24) = FALSE, ISNUMBER('4.5'!D24) = FALSE, ISNUMBER('4.5'!E24) = FALSE ), "n/a", ABS( N('4.5'!C24) - SUM('4.5'!D24,'4.5'!E24) ) )</f>
        <v>n/a</v>
      </c>
    </row>
    <row r="355" spans="1:8" ht="13.5" customHeight="1">
      <c r="A355" s="1702"/>
      <c r="B355" s="1703"/>
      <c r="C355" s="1695"/>
      <c r="D355" s="650">
        <v>1990</v>
      </c>
      <c r="E355" s="644" t="str">
        <f ca="1" xml:space="preserve"> IF( OR( ISNUMBER('4.5'!C15) = FALSE, ISNUMBER('4.5'!D15) = FALSE, ISNUMBER('4.5'!E15) = FALSE ), "n/a", ABS( N('4.5'!C15) - SUM('4.5'!D15,'4.5'!E15) ) )</f>
        <v>n/a</v>
      </c>
      <c r="F355" s="651"/>
      <c r="G355" s="644" t="str">
        <f ca="1" xml:space="preserve"> IF( OR( ISNUMBER('4.5'!C20) = FALSE, ISNUMBER('4.5'!D20) = FALSE, ISNUMBER('4.5'!E20) = FALSE ), "n/a", ABS( N('4.5'!C20) - SUM('4.5'!D20,'4.5'!E20) ) )</f>
        <v>n/a</v>
      </c>
      <c r="H355" s="669" t="str">
        <f ca="1" xml:space="preserve"> IF( OR( ISNUMBER('4.5'!C25) = FALSE, ISNUMBER('4.5'!D25) = FALSE, ISNUMBER('4.5'!E25) = FALSE ), "n/a", ABS( N('4.5'!C25) - SUM('4.5'!D25,'4.5'!E25) ) )</f>
        <v>n/a</v>
      </c>
    </row>
    <row r="356" spans="1:8" ht="40.5" customHeight="1">
      <c r="A356" s="674" t="s">
        <v>755</v>
      </c>
      <c r="B356" s="675" t="s">
        <v>1946</v>
      </c>
      <c r="C356" s="653" t="s">
        <v>1157</v>
      </c>
      <c r="D356" s="653">
        <v>2015</v>
      </c>
      <c r="E356" s="668"/>
      <c r="F356" s="651"/>
      <c r="G356" s="651"/>
      <c r="H356" s="669" t="str">
        <f xml:space="preserve"> IF( OR( ISNUMBER('4.5'!C27) = FALSE, ISNUMBER('4.5'!D27) = FALSE, ISNUMBER('4.5'!E27) = FALSE ), "n/a", ABS( N('4.5'!C27) - SUM('4.5'!D27,'4.5'!E27) ) )</f>
        <v>n/a</v>
      </c>
    </row>
    <row r="357" spans="1:8" ht="40.5" customHeight="1">
      <c r="A357" s="674" t="s">
        <v>755</v>
      </c>
      <c r="B357" s="675" t="s">
        <v>1947</v>
      </c>
      <c r="C357" s="653" t="s">
        <v>1157</v>
      </c>
      <c r="D357" s="653">
        <v>2015</v>
      </c>
      <c r="E357" s="668"/>
      <c r="F357" s="651"/>
      <c r="G357" s="651"/>
      <c r="H357" s="669" t="str">
        <f xml:space="preserve"> IF( OR( ISNUMBER('4.5'!C28) = FALSE, ISNUMBER('4.5'!D28) = FALSE, ISNUMBER('4.5'!E28) = FALSE ), "n/a", ABS( N('4.5'!C28) - SUM('4.5'!D28,'4.5'!E28) ) )</f>
        <v>n/a</v>
      </c>
    </row>
    <row r="358" spans="1:8" ht="13.5" customHeight="1">
      <c r="A358" s="1702" t="s">
        <v>755</v>
      </c>
      <c r="B358" s="1703" t="s">
        <v>1876</v>
      </c>
      <c r="C358" s="1693" t="s">
        <v>1157</v>
      </c>
      <c r="D358" s="653">
        <v>2015</v>
      </c>
      <c r="E358" s="668"/>
      <c r="F358" s="651"/>
      <c r="G358" s="651"/>
      <c r="H358" s="669" t="str">
        <f xml:space="preserve"> IF( OR( ISNUMBER('4.5'!C21) = FALSE, ISNUMBER('4.5'!C11) = FALSE, ISNUMBER('4.5'!C16) = FALSE ), "n/a", ABS( N('4.5'!C21) - SUM('4.5'!C11,'4.5'!C16) ) )</f>
        <v>n/a</v>
      </c>
    </row>
    <row r="359" spans="1:8" ht="13.5" customHeight="1">
      <c r="A359" s="1702"/>
      <c r="B359" s="1703"/>
      <c r="C359" s="1694"/>
      <c r="D359" s="653">
        <v>2010</v>
      </c>
      <c r="E359" s="668"/>
      <c r="F359" s="651"/>
      <c r="G359" s="651"/>
      <c r="H359" s="669" t="str">
        <f ca="1" xml:space="preserve"> IF( OR( ISNUMBER('4.5'!C22) = FALSE, ISNUMBER('4.5'!C12) = FALSE, ISNUMBER('4.5'!C17) = FALSE ), "n/a", ABS( N('4.5'!C22) - SUM('4.5'!C12,'4.5'!C17) ) )</f>
        <v>n/a</v>
      </c>
    </row>
    <row r="360" spans="1:8" ht="13.5" customHeight="1">
      <c r="A360" s="1702"/>
      <c r="B360" s="1703"/>
      <c r="C360" s="1694"/>
      <c r="D360" s="650">
        <v>2005</v>
      </c>
      <c r="E360" s="668"/>
      <c r="F360" s="651"/>
      <c r="G360" s="651"/>
      <c r="H360" s="669" t="str">
        <f ca="1" xml:space="preserve"> IF( OR( ISNUMBER('4.5'!C23) = FALSE, ISNUMBER('4.5'!C13) = FALSE, ISNUMBER('4.5'!C18) = FALSE ), "n/a", ABS( N('4.5'!C23) - SUM('4.5'!C13,'4.5'!C18) ) )</f>
        <v>n/a</v>
      </c>
    </row>
    <row r="361" spans="1:8" ht="13.5" customHeight="1">
      <c r="A361" s="1702"/>
      <c r="B361" s="1703"/>
      <c r="C361" s="1694"/>
      <c r="D361" s="650">
        <v>2000</v>
      </c>
      <c r="E361" s="668"/>
      <c r="F361" s="651"/>
      <c r="G361" s="651"/>
      <c r="H361" s="669" t="str">
        <f ca="1" xml:space="preserve"> IF( OR( ISNUMBER('4.5'!C24) = FALSE, ISNUMBER('4.5'!C14) = FALSE, ISNUMBER('4.5'!C19) = FALSE ), "n/a", ABS( N('4.5'!C24) - SUM('4.5'!C14,'4.5'!C19) ) )</f>
        <v>n/a</v>
      </c>
    </row>
    <row r="362" spans="1:8" ht="13.5" customHeight="1">
      <c r="A362" s="1702"/>
      <c r="B362" s="1703"/>
      <c r="C362" s="1695"/>
      <c r="D362" s="650">
        <v>1990</v>
      </c>
      <c r="E362" s="668"/>
      <c r="F362" s="651"/>
      <c r="G362" s="651"/>
      <c r="H362" s="669" t="str">
        <f ca="1" xml:space="preserve"> IF( OR( ISNUMBER('4.5'!C25) = FALSE, ISNUMBER('4.5'!C15) = FALSE, ISNUMBER('4.5'!C20) = FALSE ), "n/a", ABS( N('4.5'!C25) - SUM('4.5'!C15,'4.5'!C20) ) )</f>
        <v>n/a</v>
      </c>
    </row>
    <row r="363" spans="1:8" ht="13.5" customHeight="1">
      <c r="A363" s="1702" t="s">
        <v>755</v>
      </c>
      <c r="B363" s="1703" t="s">
        <v>1877</v>
      </c>
      <c r="C363" s="1693" t="s">
        <v>1157</v>
      </c>
      <c r="D363" s="653">
        <v>2015</v>
      </c>
      <c r="E363" s="668"/>
      <c r="F363" s="651"/>
      <c r="G363" s="651"/>
      <c r="H363" s="669" t="str">
        <f xml:space="preserve"> IF( OR( ISNUMBER('4.5'!D21) = FALSE, ISNUMBER('4.5'!D11) = FALSE, ISNUMBER('4.5'!D16) = FALSE ), "n/a", ABS( N('4.5'!D21) - SUM('4.5'!D11,'4.5'!D16) ) )</f>
        <v>n/a</v>
      </c>
    </row>
    <row r="364" spans="1:8" ht="13.5" customHeight="1">
      <c r="A364" s="1702"/>
      <c r="B364" s="1703"/>
      <c r="C364" s="1694"/>
      <c r="D364" s="653">
        <v>2010</v>
      </c>
      <c r="E364" s="668"/>
      <c r="F364" s="651"/>
      <c r="G364" s="651"/>
      <c r="H364" s="669" t="str">
        <f ca="1" xml:space="preserve"> IF( OR( ISNUMBER('4.5'!D22) = FALSE, ISNUMBER('4.5'!D12) = FALSE, ISNUMBER('4.5'!D17) = FALSE ), "n/a", ABS( N('4.5'!D22) - SUM('4.5'!D12,'4.5'!D17) ) )</f>
        <v>n/a</v>
      </c>
    </row>
    <row r="365" spans="1:8" ht="13.5" customHeight="1">
      <c r="A365" s="1702"/>
      <c r="B365" s="1703"/>
      <c r="C365" s="1694"/>
      <c r="D365" s="650">
        <v>2005</v>
      </c>
      <c r="E365" s="668"/>
      <c r="F365" s="651"/>
      <c r="G365" s="651"/>
      <c r="H365" s="669" t="str">
        <f ca="1" xml:space="preserve"> IF( OR( ISNUMBER('4.5'!D23) = FALSE, ISNUMBER('4.5'!D13) = FALSE, ISNUMBER('4.5'!D18) = FALSE ), "n/a", ABS( N('4.5'!D23) - SUM('4.5'!D13,'4.5'!D18) ) )</f>
        <v>n/a</v>
      </c>
    </row>
    <row r="366" spans="1:8" ht="13.5" customHeight="1">
      <c r="A366" s="1702"/>
      <c r="B366" s="1703"/>
      <c r="C366" s="1694"/>
      <c r="D366" s="650">
        <v>2000</v>
      </c>
      <c r="E366" s="668"/>
      <c r="F366" s="651"/>
      <c r="G366" s="651"/>
      <c r="H366" s="669" t="str">
        <f ca="1" xml:space="preserve"> IF( OR( ISNUMBER('4.5'!D24) = FALSE, ISNUMBER('4.5'!D14) = FALSE, ISNUMBER('4.5'!D19) = FALSE ), "n/a", ABS( N('4.5'!D24) - SUM('4.5'!D14,'4.5'!D19) ) )</f>
        <v>n/a</v>
      </c>
    </row>
    <row r="367" spans="1:8" ht="13.5" customHeight="1">
      <c r="A367" s="1702"/>
      <c r="B367" s="1703"/>
      <c r="C367" s="1695"/>
      <c r="D367" s="650">
        <v>1990</v>
      </c>
      <c r="E367" s="668"/>
      <c r="F367" s="651"/>
      <c r="G367" s="651"/>
      <c r="H367" s="669" t="str">
        <f ca="1" xml:space="preserve"> IF( OR( ISNUMBER('4.5'!D25) = FALSE, ISNUMBER('4.5'!D15) = FALSE, ISNUMBER('4.5'!D20) = FALSE ), "n/a", ABS( N('4.5'!D25) - SUM('4.5'!D15,'4.5'!D20) ) )</f>
        <v>n/a</v>
      </c>
    </row>
    <row r="368" spans="1:8" ht="13.5" customHeight="1">
      <c r="A368" s="1702" t="s">
        <v>755</v>
      </c>
      <c r="B368" s="1703" t="s">
        <v>1878</v>
      </c>
      <c r="C368" s="1693" t="s">
        <v>1157</v>
      </c>
      <c r="D368" s="653">
        <v>2015</v>
      </c>
      <c r="E368" s="668"/>
      <c r="F368" s="651"/>
      <c r="G368" s="651"/>
      <c r="H368" s="669" t="str">
        <f xml:space="preserve"> IF( OR( ISNUMBER('4.5'!E21) = FALSE, ISNUMBER('4.5'!E11) = FALSE, ISNUMBER('4.5'!E16) = FALSE ), "n/a", ABS( N('4.5'!E21) - SUM('4.5'!E11,'4.5'!E16) ) )</f>
        <v>n/a</v>
      </c>
    </row>
    <row r="369" spans="1:8" ht="13.5" customHeight="1">
      <c r="A369" s="1702"/>
      <c r="B369" s="1703"/>
      <c r="C369" s="1694"/>
      <c r="D369" s="653">
        <v>2010</v>
      </c>
      <c r="E369" s="668"/>
      <c r="F369" s="651"/>
      <c r="G369" s="651"/>
      <c r="H369" s="669" t="str">
        <f ca="1" xml:space="preserve"> IF( OR( ISNUMBER('4.5'!E22) = FALSE, ISNUMBER('4.5'!E12) = FALSE, ISNUMBER('4.5'!E17) = FALSE ), "n/a", ABS( N('4.5'!E22) - SUM('4.5'!E12,'4.5'!E17) ) )</f>
        <v>n/a</v>
      </c>
    </row>
    <row r="370" spans="1:8" ht="13.5" customHeight="1">
      <c r="A370" s="1702"/>
      <c r="B370" s="1703"/>
      <c r="C370" s="1694"/>
      <c r="D370" s="650">
        <v>2005</v>
      </c>
      <c r="E370" s="668"/>
      <c r="F370" s="651"/>
      <c r="G370" s="651"/>
      <c r="H370" s="669" t="str">
        <f ca="1" xml:space="preserve"> IF( OR( ISNUMBER('4.5'!E23) = FALSE, ISNUMBER('4.5'!E13) = FALSE, ISNUMBER('4.5'!E18) = FALSE ), "n/a", ABS( N('4.5'!E23) - SUM('4.5'!E13,'4.5'!E18) ) )</f>
        <v>n/a</v>
      </c>
    </row>
    <row r="371" spans="1:8" ht="13.5" customHeight="1">
      <c r="A371" s="1702"/>
      <c r="B371" s="1703"/>
      <c r="C371" s="1694"/>
      <c r="D371" s="650">
        <v>2000</v>
      </c>
      <c r="E371" s="668"/>
      <c r="F371" s="651"/>
      <c r="G371" s="651"/>
      <c r="H371" s="669" t="str">
        <f ca="1" xml:space="preserve"> IF( OR( ISNUMBER('4.5'!E24) = FALSE, ISNUMBER('4.5'!E14) = FALSE, ISNUMBER('4.5'!E19) = FALSE ), "n/a", ABS( N('4.5'!E24) - SUM('4.5'!E14,'4.5'!E19) ) )</f>
        <v>n/a</v>
      </c>
    </row>
    <row r="372" spans="1:8" ht="13.5" customHeight="1">
      <c r="A372" s="1702"/>
      <c r="B372" s="1703"/>
      <c r="C372" s="1695"/>
      <c r="D372" s="650">
        <v>1990</v>
      </c>
      <c r="E372" s="668"/>
      <c r="F372" s="651"/>
      <c r="G372" s="651"/>
      <c r="H372" s="669" t="str">
        <f ca="1" xml:space="preserve"> IF( OR( ISNUMBER('4.5'!E25) = FALSE, ISNUMBER('4.5'!E15) = FALSE, ISNUMBER('4.5'!E20) = FALSE ), "n/a", ABS( N('4.5'!E25) - SUM('4.5'!E15,'4.5'!E20) ) )</f>
        <v>n/a</v>
      </c>
    </row>
    <row r="373" spans="1:8" ht="40.5" customHeight="1">
      <c r="A373" s="676" t="s">
        <v>755</v>
      </c>
      <c r="B373" s="677" t="s">
        <v>860</v>
      </c>
      <c r="C373" s="678" t="s">
        <v>1157</v>
      </c>
      <c r="D373" s="650">
        <v>2015</v>
      </c>
      <c r="E373" s="668"/>
      <c r="F373" s="651"/>
      <c r="G373" s="651"/>
      <c r="H373" s="669" t="str">
        <f xml:space="preserve"> IF( OR( ISNUMBER('4.5'!C$21) = FALSE, ISNUMBER('4.5'!C$27) = FALSE, ISNUMBER('4.5'!C$28) = FALSE ), "n/a", ABS( N('4.5'!C$21) - SUM('4.5'!C$27,'4.5'!C$28) ) )</f>
        <v>n/a</v>
      </c>
    </row>
    <row r="374" spans="1:8" ht="40.5" customHeight="1">
      <c r="A374" s="676" t="s">
        <v>755</v>
      </c>
      <c r="B374" s="677" t="s">
        <v>861</v>
      </c>
      <c r="C374" s="678" t="s">
        <v>1157</v>
      </c>
      <c r="D374" s="650">
        <v>2015</v>
      </c>
      <c r="E374" s="668"/>
      <c r="F374" s="651"/>
      <c r="G374" s="651"/>
      <c r="H374" s="669" t="str">
        <f xml:space="preserve"> IF( OR( ISNUMBER('4.5'!D$21) = FALSE, ISNUMBER('4.5'!D$27) = FALSE, ISNUMBER('4.5'!D$28) = FALSE ), "n/a", ABS( N('4.5'!D$21) - SUM('4.5'!D$27,'4.5'!D$28) ) )</f>
        <v>n/a</v>
      </c>
    </row>
    <row r="375" spans="1:8" ht="40.5" customHeight="1">
      <c r="A375" s="676" t="s">
        <v>755</v>
      </c>
      <c r="B375" s="677" t="s">
        <v>862</v>
      </c>
      <c r="C375" s="678" t="s">
        <v>1157</v>
      </c>
      <c r="D375" s="650">
        <v>2015</v>
      </c>
      <c r="E375" s="668"/>
      <c r="F375" s="651"/>
      <c r="G375" s="651"/>
      <c r="H375" s="669" t="str">
        <f xml:space="preserve"> IF( OR( ISNUMBER('4.5'!E$21) = FALSE, ISNUMBER('4.5'!E$27) = FALSE, ISNUMBER('4.5'!E$28) = FALSE ), "n/a", ABS( N('4.5'!E$21) - SUM('4.5'!E$27,'4.5'!E$28) ) )</f>
        <v>n/a</v>
      </c>
    </row>
    <row r="376" spans="1:8" ht="13.5" customHeight="1">
      <c r="A376" s="1702" t="s">
        <v>808</v>
      </c>
      <c r="B376" s="1703" t="s">
        <v>1880</v>
      </c>
      <c r="C376" s="1693" t="s">
        <v>949</v>
      </c>
      <c r="D376" s="653">
        <v>2015</v>
      </c>
      <c r="E376" s="644" t="str">
        <f xml:space="preserve"> IF( OR( ISNUMBER('4.8'!C12) = FALSE, ISNUMBER('4.8'!D12) = FALSE, ISNUMBER('4.8'!E12) = FALSE, ISNUMBER('4.8'!F12) = FALSE, ISNUMBER('4.8'!G12) = FALSE ), "n/a", ABS( N('4.8'!C12) - SUM('4.8'!D12:G12) ) )</f>
        <v>n/a</v>
      </c>
      <c r="F376" s="651"/>
      <c r="G376" s="651"/>
      <c r="H376" s="652"/>
    </row>
    <row r="377" spans="1:8" ht="13.5" customHeight="1">
      <c r="A377" s="1702"/>
      <c r="B377" s="1703"/>
      <c r="C377" s="1694"/>
      <c r="D377" s="653">
        <v>2010</v>
      </c>
      <c r="E377" s="644" t="str">
        <f ca="1" xml:space="preserve"> IF( OR( ISNUMBER('4.8'!C13) = FALSE, ISNUMBER('4.8'!D13) = FALSE, ISNUMBER('4.8'!E13) = FALSE, ISNUMBER('4.8'!F13) = FALSE, ISNUMBER('4.8'!G13) = FALSE ), "n/a", ABS( N('4.8'!C13) - SUM('4.8'!D13:G13) ) )</f>
        <v>n/a</v>
      </c>
      <c r="F377" s="651"/>
      <c r="G377" s="651"/>
      <c r="H377" s="652"/>
    </row>
    <row r="378" spans="1:8" ht="13.5" customHeight="1">
      <c r="A378" s="1702"/>
      <c r="B378" s="1703"/>
      <c r="C378" s="1694"/>
      <c r="D378" s="650">
        <v>2005</v>
      </c>
      <c r="E378" s="644" t="str">
        <f ca="1" xml:space="preserve"> IF( OR( ISNUMBER('4.8'!C14) = FALSE, ISNUMBER('4.8'!D14) = FALSE, ISNUMBER('4.8'!E14) = FALSE, ISNUMBER('4.8'!F14) = FALSE, ISNUMBER('4.8'!G14) = FALSE ), "n/a", ABS( N('4.8'!C14) - SUM('4.8'!D14:G14) ) )</f>
        <v>n/a</v>
      </c>
      <c r="F378" s="651"/>
      <c r="G378" s="651"/>
      <c r="H378" s="652"/>
    </row>
    <row r="379" spans="1:8" ht="13.5" customHeight="1">
      <c r="A379" s="1702"/>
      <c r="B379" s="1703"/>
      <c r="C379" s="1694"/>
      <c r="D379" s="650">
        <v>2000</v>
      </c>
      <c r="E379" s="644" t="str">
        <f ca="1" xml:space="preserve"> IF( OR( ISNUMBER('4.8'!C15) = FALSE, ISNUMBER('4.8'!D15) = FALSE, ISNUMBER('4.8'!E15) = FALSE, ISNUMBER('4.8'!F15) = FALSE, ISNUMBER('4.8'!G15) = FALSE ), "n/a", ABS( N('4.8'!C15) - SUM('4.8'!D15:G15) ) )</f>
        <v>n/a</v>
      </c>
      <c r="F379" s="651"/>
      <c r="G379" s="651"/>
      <c r="H379" s="652"/>
    </row>
    <row r="380" spans="1:8" ht="13.5" customHeight="1">
      <c r="A380" s="1702"/>
      <c r="B380" s="1703"/>
      <c r="C380" s="1695"/>
      <c r="D380" s="650">
        <v>1990</v>
      </c>
      <c r="E380" s="644" t="str">
        <f ca="1" xml:space="preserve"> IF( OR( ISNUMBER('4.8'!C16) = FALSE, ISNUMBER('4.8'!D16) = FALSE, ISNUMBER('4.8'!E16) = FALSE, ISNUMBER('4.8'!F16) = FALSE, ISNUMBER('4.8'!G16) = FALSE ), "n/a", ABS( N('4.8'!C16) - SUM('4.8'!D16:G16) ) )</f>
        <v>n/a</v>
      </c>
      <c r="F380" s="651"/>
      <c r="G380" s="651"/>
      <c r="H380" s="652"/>
    </row>
    <row r="381" spans="1:8" ht="13.5" customHeight="1">
      <c r="A381" s="1702" t="s">
        <v>808</v>
      </c>
      <c r="B381" s="1703" t="s">
        <v>1881</v>
      </c>
      <c r="C381" s="1693" t="s">
        <v>949</v>
      </c>
      <c r="D381" s="653">
        <v>2015</v>
      </c>
      <c r="E381" s="644" t="str">
        <f xml:space="preserve"> IF( OR( ISNUMBER('4.8'!C17) = FALSE, ISNUMBER('4.8'!D17) = FALSE, ISNUMBER('4.8'!E17) = FALSE, ISNUMBER('4.8'!F17) = FALSE, ISNUMBER('4.8'!G17) = FALSE ), "n/a", ABS( N('4.8'!C17) - SUM('4.8'!D17:G17) ) )</f>
        <v>n/a</v>
      </c>
      <c r="F381" s="651"/>
      <c r="G381" s="651"/>
      <c r="H381" s="652"/>
    </row>
    <row r="382" spans="1:8" ht="13.5" customHeight="1">
      <c r="A382" s="1702"/>
      <c r="B382" s="1703"/>
      <c r="C382" s="1694"/>
      <c r="D382" s="653">
        <v>2010</v>
      </c>
      <c r="E382" s="644" t="str">
        <f ca="1" xml:space="preserve"> IF( OR( ISNUMBER('4.8'!C18) = FALSE, ISNUMBER('4.8'!D18) = FALSE, ISNUMBER('4.8'!E18) = FALSE, ISNUMBER('4.8'!F18) = FALSE, ISNUMBER('4.8'!G18) = FALSE ), "n/a", ABS( N('4.8'!C18) - SUM('4.8'!D18:G18) ) )</f>
        <v>n/a</v>
      </c>
      <c r="F382" s="651"/>
      <c r="G382" s="651"/>
      <c r="H382" s="652"/>
    </row>
    <row r="383" spans="1:8" ht="13.5" customHeight="1">
      <c r="A383" s="1702"/>
      <c r="B383" s="1703"/>
      <c r="C383" s="1694"/>
      <c r="D383" s="650">
        <v>2005</v>
      </c>
      <c r="E383" s="644" t="str">
        <f ca="1" xml:space="preserve"> IF( OR( ISNUMBER('4.8'!C19) = FALSE, ISNUMBER('4.8'!D19) = FALSE, ISNUMBER('4.8'!E19) = FALSE, ISNUMBER('4.8'!F19) = FALSE, ISNUMBER('4.8'!G19) = FALSE ), "n/a", ABS( N('4.8'!C19) - SUM('4.8'!D19:G19) ) )</f>
        <v>n/a</v>
      </c>
      <c r="F383" s="651"/>
      <c r="G383" s="651"/>
      <c r="H383" s="652"/>
    </row>
    <row r="384" spans="1:8" ht="13.5" customHeight="1">
      <c r="A384" s="1702"/>
      <c r="B384" s="1703"/>
      <c r="C384" s="1694"/>
      <c r="D384" s="650">
        <v>2000</v>
      </c>
      <c r="E384" s="644" t="str">
        <f ca="1" xml:space="preserve"> IF( OR( ISNUMBER('4.8'!C20) = FALSE, ISNUMBER('4.8'!D20) = FALSE, ISNUMBER('4.8'!E20) = FALSE, ISNUMBER('4.8'!F20) = FALSE, ISNUMBER('4.8'!G20) = FALSE ), "n/a", ABS( N('4.8'!C20) - SUM('4.8'!D20:G20) ) )</f>
        <v>n/a</v>
      </c>
      <c r="F384" s="651"/>
      <c r="G384" s="651"/>
      <c r="H384" s="652"/>
    </row>
    <row r="385" spans="1:8" ht="13.5" customHeight="1">
      <c r="A385" s="1702"/>
      <c r="B385" s="1703"/>
      <c r="C385" s="1695"/>
      <c r="D385" s="650">
        <v>1990</v>
      </c>
      <c r="E385" s="644" t="str">
        <f ca="1" xml:space="preserve"> IF( OR( ISNUMBER('4.8'!C21) = FALSE, ISNUMBER('4.8'!D21) = FALSE, ISNUMBER('4.8'!E21) = FALSE, ISNUMBER('4.8'!F21) = FALSE, ISNUMBER('4.8'!G21) = FALSE ), "n/a", ABS( N('4.8'!C21) - SUM('4.8'!D21:G21) ) )</f>
        <v>n/a</v>
      </c>
      <c r="F385" s="651"/>
      <c r="G385" s="651"/>
      <c r="H385" s="652"/>
    </row>
    <row r="386" spans="1:8" ht="13.5" customHeight="1">
      <c r="A386" s="1702" t="s">
        <v>808</v>
      </c>
      <c r="B386" s="1703" t="s">
        <v>1882</v>
      </c>
      <c r="C386" s="1693" t="s">
        <v>949</v>
      </c>
      <c r="D386" s="653">
        <v>2015</v>
      </c>
      <c r="E386" s="644" t="str">
        <f xml:space="preserve"> IF( OR( ISNUMBER('4.8'!C22) = FALSE, ISNUMBER('4.8'!D22) = FALSE, ISNUMBER('4.8'!E22) = FALSE, ISNUMBER('4.8'!F22) = FALSE, ISNUMBER('4.8'!G22) = FALSE ), "n/a", ABS( N('4.8'!C22) - SUM('4.8'!D22:G22) ) )</f>
        <v>n/a</v>
      </c>
      <c r="F386" s="651"/>
      <c r="G386" s="651"/>
      <c r="H386" s="652"/>
    </row>
    <row r="387" spans="1:8" ht="13.5" customHeight="1">
      <c r="A387" s="1702"/>
      <c r="B387" s="1703"/>
      <c r="C387" s="1694"/>
      <c r="D387" s="653">
        <v>2010</v>
      </c>
      <c r="E387" s="644" t="str">
        <f ca="1" xml:space="preserve"> IF( OR( ISNUMBER('4.8'!C23) = FALSE, ISNUMBER('4.8'!D23) = FALSE, ISNUMBER('4.8'!E23) = FALSE, ISNUMBER('4.8'!F23) = FALSE, ISNUMBER('4.8'!G23) = FALSE ), "n/a", ABS( N('4.8'!C23) - SUM('4.8'!D23:G23) ) )</f>
        <v>n/a</v>
      </c>
      <c r="F387" s="651"/>
      <c r="G387" s="651"/>
      <c r="H387" s="652"/>
    </row>
    <row r="388" spans="1:8" ht="13.5" customHeight="1">
      <c r="A388" s="1702"/>
      <c r="B388" s="1703"/>
      <c r="C388" s="1694"/>
      <c r="D388" s="650">
        <v>2005</v>
      </c>
      <c r="E388" s="644" t="str">
        <f ca="1" xml:space="preserve"> IF( OR( ISNUMBER('4.8'!C24) = FALSE, ISNUMBER('4.8'!D24) = FALSE, ISNUMBER('4.8'!E24) = FALSE, ISNUMBER('4.8'!F24) = FALSE, ISNUMBER('4.8'!G24) = FALSE ), "n/a", ABS( N('4.8'!C24) - SUM('4.8'!D24:G24) ) )</f>
        <v>n/a</v>
      </c>
      <c r="F388" s="651"/>
      <c r="G388" s="651"/>
      <c r="H388" s="652"/>
    </row>
    <row r="389" spans="1:8" ht="13.5" customHeight="1">
      <c r="A389" s="1702"/>
      <c r="B389" s="1703"/>
      <c r="C389" s="1694"/>
      <c r="D389" s="650">
        <v>2000</v>
      </c>
      <c r="E389" s="644" t="str">
        <f ca="1" xml:space="preserve"> IF( OR( ISNUMBER('4.8'!C25) = FALSE, ISNUMBER('4.8'!D25) = FALSE, ISNUMBER('4.8'!E25) = FALSE, ISNUMBER('4.8'!F25) = FALSE, ISNUMBER('4.8'!G25) = FALSE ), "n/a", ABS( N('4.8'!C25) - SUM('4.8'!D25:G25) ) )</f>
        <v>n/a</v>
      </c>
      <c r="F389" s="651"/>
      <c r="G389" s="651"/>
      <c r="H389" s="652"/>
    </row>
    <row r="390" spans="1:8" ht="13.5" customHeight="1">
      <c r="A390" s="1702"/>
      <c r="B390" s="1703"/>
      <c r="C390" s="1695"/>
      <c r="D390" s="650">
        <v>1990</v>
      </c>
      <c r="E390" s="644" t="str">
        <f ca="1" xml:space="preserve"> IF( OR( ISNUMBER('4.8'!C26) = FALSE, ISNUMBER('4.8'!D26) = FALSE, ISNUMBER('4.8'!E26) = FALSE, ISNUMBER('4.8'!F26) = FALSE, ISNUMBER('4.8'!G26) = FALSE ), "n/a", ABS( N('4.8'!C26) - SUM('4.8'!D26:G26) ) )</f>
        <v>n/a</v>
      </c>
      <c r="F390" s="651"/>
      <c r="G390" s="651"/>
      <c r="H390" s="652"/>
    </row>
    <row r="391" spans="1:8" ht="13.5" customHeight="1">
      <c r="A391" s="1702" t="s">
        <v>808</v>
      </c>
      <c r="B391" s="1703" t="s">
        <v>1883</v>
      </c>
      <c r="C391" s="1693" t="s">
        <v>949</v>
      </c>
      <c r="D391" s="653">
        <v>2015</v>
      </c>
      <c r="E391" s="644" t="str">
        <f xml:space="preserve"> IF( OR( ISNUMBER('4.8'!C27) = FALSE, ISNUMBER('4.8'!D27) = FALSE, ISNUMBER('4.8'!E27) = FALSE, ISNUMBER('4.8'!F27) = FALSE, ISNUMBER('4.8'!G27) = FALSE ), "n/a", ABS( N('4.8'!C27) - SUM('4.8'!D27:G27) ) )</f>
        <v>n/a</v>
      </c>
      <c r="F391" s="651"/>
      <c r="G391" s="651"/>
      <c r="H391" s="652"/>
    </row>
    <row r="392" spans="1:8" ht="13.5" customHeight="1">
      <c r="A392" s="1702"/>
      <c r="B392" s="1703"/>
      <c r="C392" s="1694"/>
      <c r="D392" s="653">
        <v>2010</v>
      </c>
      <c r="E392" s="644" t="str">
        <f ca="1" xml:space="preserve"> IF( OR( ISNUMBER('4.8'!C28) = FALSE, ISNUMBER('4.8'!D28) = FALSE, ISNUMBER('4.8'!E28) = FALSE, ISNUMBER('4.8'!F28) = FALSE, ISNUMBER('4.8'!G28) = FALSE ), "n/a", ABS( N('4.8'!C28) - SUM('4.8'!D28:G28) ) )</f>
        <v>n/a</v>
      </c>
      <c r="F392" s="651"/>
      <c r="G392" s="651"/>
      <c r="H392" s="652"/>
    </row>
    <row r="393" spans="1:8" ht="13.5" customHeight="1">
      <c r="A393" s="1702"/>
      <c r="B393" s="1703"/>
      <c r="C393" s="1694"/>
      <c r="D393" s="650">
        <v>2005</v>
      </c>
      <c r="E393" s="644" t="str">
        <f ca="1" xml:space="preserve"> IF( OR( ISNUMBER('4.8'!C29) = FALSE, ISNUMBER('4.8'!D29) = FALSE, ISNUMBER('4.8'!E29) = FALSE, ISNUMBER('4.8'!F29) = FALSE, ISNUMBER('4.8'!G29) = FALSE ), "n/a", ABS( N('4.8'!C29) - SUM('4.8'!D29:G29) ) )</f>
        <v>n/a</v>
      </c>
      <c r="F393" s="651"/>
      <c r="G393" s="651"/>
      <c r="H393" s="652"/>
    </row>
    <row r="394" spans="1:8" ht="13.5" customHeight="1">
      <c r="A394" s="1702"/>
      <c r="B394" s="1703"/>
      <c r="C394" s="1694"/>
      <c r="D394" s="650">
        <v>2000</v>
      </c>
      <c r="E394" s="644" t="str">
        <f ca="1" xml:space="preserve"> IF( OR( ISNUMBER('4.8'!C30) = FALSE, ISNUMBER('4.8'!D30) = FALSE, ISNUMBER('4.8'!E30) = FALSE, ISNUMBER('4.8'!F30) = FALSE, ISNUMBER('4.8'!G30) = FALSE ), "n/a", ABS( N('4.8'!C30) - SUM('4.8'!D30:G30) ) )</f>
        <v>n/a</v>
      </c>
      <c r="F394" s="651"/>
      <c r="G394" s="651"/>
      <c r="H394" s="652"/>
    </row>
    <row r="395" spans="1:8" ht="13.5" customHeight="1">
      <c r="A395" s="1702"/>
      <c r="B395" s="1703"/>
      <c r="C395" s="1695"/>
      <c r="D395" s="650">
        <v>1990</v>
      </c>
      <c r="E395" s="644" t="str">
        <f ca="1" xml:space="preserve"> IF( OR( ISNUMBER('4.8'!C31) = FALSE, ISNUMBER('4.8'!D31) = FALSE, ISNUMBER('4.8'!E31) = FALSE, ISNUMBER('4.8'!F31) = FALSE, ISNUMBER('4.8'!G31) = FALSE ), "n/a", ABS( N('4.8'!C31) - SUM('4.8'!D31:G31) ) )</f>
        <v>n/a</v>
      </c>
      <c r="F395" s="651"/>
      <c r="G395" s="651"/>
      <c r="H395" s="652"/>
    </row>
    <row r="396" spans="1:8" ht="13.5" customHeight="1">
      <c r="A396" s="1702" t="s">
        <v>808</v>
      </c>
      <c r="B396" s="1703" t="s">
        <v>1884</v>
      </c>
      <c r="C396" s="1693" t="s">
        <v>949</v>
      </c>
      <c r="D396" s="653">
        <v>2015</v>
      </c>
      <c r="E396" s="644" t="str">
        <f xml:space="preserve"> IF( OR( ISNUMBER('4.8'!C32) = FALSE, ISNUMBER('4.8'!D32) = FALSE, ISNUMBER('4.8'!E32) = FALSE, ISNUMBER('4.8'!F32) = FALSE, ISNUMBER('4.8'!G32) = FALSE ), "n/a", ABS( N('4.8'!C32) - SUM('4.8'!D32:G32) ) )</f>
        <v>n/a</v>
      </c>
      <c r="F396" s="651"/>
      <c r="G396" s="651"/>
      <c r="H396" s="652"/>
    </row>
    <row r="397" spans="1:8" ht="13.5" customHeight="1">
      <c r="A397" s="1702"/>
      <c r="B397" s="1703"/>
      <c r="C397" s="1694"/>
      <c r="D397" s="653">
        <v>2010</v>
      </c>
      <c r="E397" s="644" t="str">
        <f ca="1" xml:space="preserve"> IF( OR( ISNUMBER('4.8'!C33) = FALSE, ISNUMBER('4.8'!D33) = FALSE, ISNUMBER('4.8'!E33) = FALSE, ISNUMBER('4.8'!F33) = FALSE, ISNUMBER('4.8'!G33) = FALSE ), "n/a", ABS( N('4.8'!C33) - SUM('4.8'!D33:G33) ) )</f>
        <v>n/a</v>
      </c>
      <c r="F397" s="651"/>
      <c r="G397" s="651"/>
      <c r="H397" s="652"/>
    </row>
    <row r="398" spans="1:8" ht="13.5" customHeight="1">
      <c r="A398" s="1702"/>
      <c r="B398" s="1703"/>
      <c r="C398" s="1694"/>
      <c r="D398" s="650">
        <v>2005</v>
      </c>
      <c r="E398" s="644" t="str">
        <f ca="1" xml:space="preserve"> IF( OR( ISNUMBER('4.8'!C34) = FALSE, ISNUMBER('4.8'!D34) = FALSE, ISNUMBER('4.8'!E34) = FALSE, ISNUMBER('4.8'!F34) = FALSE, ISNUMBER('4.8'!G34) = FALSE ), "n/a", ABS( N('4.8'!C34) - SUM('4.8'!D34:G34) ) )</f>
        <v>n/a</v>
      </c>
      <c r="F398" s="651"/>
      <c r="G398" s="651"/>
      <c r="H398" s="652"/>
    </row>
    <row r="399" spans="1:8" ht="13.5" customHeight="1">
      <c r="A399" s="1702"/>
      <c r="B399" s="1703"/>
      <c r="C399" s="1694"/>
      <c r="D399" s="650">
        <v>2000</v>
      </c>
      <c r="E399" s="644" t="str">
        <f ca="1" xml:space="preserve"> IF( OR( ISNUMBER('4.8'!C35) = FALSE, ISNUMBER('4.8'!D35) = FALSE, ISNUMBER('4.8'!E35) = FALSE, ISNUMBER('4.8'!F35) = FALSE, ISNUMBER('4.8'!G35) = FALSE ), "n/a", ABS( N('4.8'!C35) - SUM('4.8'!D35:G35) ) )</f>
        <v>n/a</v>
      </c>
      <c r="F399" s="651"/>
      <c r="G399" s="651"/>
      <c r="H399" s="652"/>
    </row>
    <row r="400" spans="1:8" ht="13.5" customHeight="1">
      <c r="A400" s="1702"/>
      <c r="B400" s="1703"/>
      <c r="C400" s="1695"/>
      <c r="D400" s="650">
        <v>1990</v>
      </c>
      <c r="E400" s="644" t="str">
        <f ca="1" xml:space="preserve"> IF( OR( ISNUMBER('4.8'!C36) = FALSE, ISNUMBER('4.8'!D36) = FALSE, ISNUMBER('4.8'!E36) = FALSE, ISNUMBER('4.8'!F36) = FALSE, ISNUMBER('4.8'!G36) = FALSE ), "n/a", ABS( N('4.8'!C36) - SUM('4.8'!D36:G36) ) )</f>
        <v>n/a</v>
      </c>
      <c r="F400" s="651"/>
      <c r="G400" s="651"/>
      <c r="H400" s="652"/>
    </row>
    <row r="401" spans="1:8" ht="13.5" customHeight="1">
      <c r="A401" s="1702" t="s">
        <v>808</v>
      </c>
      <c r="B401" s="1703" t="s">
        <v>1885</v>
      </c>
      <c r="C401" s="1693" t="s">
        <v>949</v>
      </c>
      <c r="D401" s="653">
        <v>2015</v>
      </c>
      <c r="E401" s="644" t="str">
        <f xml:space="preserve"> IF( OR( ISNUMBER('4.8'!C37) = FALSE, ISNUMBER('4.8'!D37) = FALSE, ISNUMBER('4.8'!E37) = FALSE, ISNUMBER('4.8'!F37) = FALSE, ISNUMBER('4.8'!G37) = FALSE ), "n/a", ABS( N('4.8'!C37) - SUM('4.8'!D37:G37) ) )</f>
        <v>n/a</v>
      </c>
      <c r="F401" s="651"/>
      <c r="G401" s="651"/>
      <c r="H401" s="652"/>
    </row>
    <row r="402" spans="1:8" ht="13.5" customHeight="1">
      <c r="A402" s="1702"/>
      <c r="B402" s="1703"/>
      <c r="C402" s="1694"/>
      <c r="D402" s="653">
        <v>2010</v>
      </c>
      <c r="E402" s="644" t="str">
        <f ca="1" xml:space="preserve"> IF( OR( ISNUMBER('4.8'!C38) = FALSE, ISNUMBER('4.8'!D38) = FALSE, ISNUMBER('4.8'!E38) = FALSE, ISNUMBER('4.8'!F38) = FALSE, ISNUMBER('4.8'!G38) = FALSE ), "n/a", ABS( N('4.8'!C38) - SUM('4.8'!D38:G38) ) )</f>
        <v>n/a</v>
      </c>
      <c r="F402" s="651"/>
      <c r="G402" s="651"/>
      <c r="H402" s="652"/>
    </row>
    <row r="403" spans="1:8" ht="13.5" customHeight="1">
      <c r="A403" s="1702"/>
      <c r="B403" s="1703"/>
      <c r="C403" s="1694"/>
      <c r="D403" s="650">
        <v>2005</v>
      </c>
      <c r="E403" s="644" t="str">
        <f ca="1" xml:space="preserve"> IF( OR( ISNUMBER('4.8'!C39) = FALSE, ISNUMBER('4.8'!D39) = FALSE, ISNUMBER('4.8'!E39) = FALSE, ISNUMBER('4.8'!F39) = FALSE, ISNUMBER('4.8'!G39) = FALSE ), "n/a", ABS( N('4.8'!C39) - SUM('4.8'!D39:G39) ) )</f>
        <v>n/a</v>
      </c>
      <c r="F403" s="651"/>
      <c r="G403" s="651"/>
      <c r="H403" s="652"/>
    </row>
    <row r="404" spans="1:8" ht="13.5" customHeight="1">
      <c r="A404" s="1702"/>
      <c r="B404" s="1703"/>
      <c r="C404" s="1694"/>
      <c r="D404" s="650">
        <v>2000</v>
      </c>
      <c r="E404" s="644" t="str">
        <f ca="1" xml:space="preserve"> IF( OR( ISNUMBER('4.8'!C40) = FALSE, ISNUMBER('4.8'!D40) = FALSE, ISNUMBER('4.8'!E40) = FALSE, ISNUMBER('4.8'!F40) = FALSE, ISNUMBER('4.8'!G40) = FALSE ), "n/a", ABS( N('4.8'!C40) - SUM('4.8'!D40:G40) ) )</f>
        <v>n/a</v>
      </c>
      <c r="F404" s="651"/>
      <c r="G404" s="651"/>
      <c r="H404" s="652"/>
    </row>
    <row r="405" spans="1:8" ht="13.5" customHeight="1">
      <c r="A405" s="1702"/>
      <c r="B405" s="1703"/>
      <c r="C405" s="1695"/>
      <c r="D405" s="650">
        <v>1990</v>
      </c>
      <c r="E405" s="644" t="str">
        <f ca="1" xml:space="preserve"> IF( OR( ISNUMBER('4.8'!C41) = FALSE, ISNUMBER('4.8'!D41) = FALSE, ISNUMBER('4.8'!E41) = FALSE, ISNUMBER('4.8'!F41) = FALSE, ISNUMBER('4.8'!G41) = FALSE ), "n/a", ABS( N('4.8'!C41) - SUM('4.8'!D41:G41) ) )</f>
        <v>n/a</v>
      </c>
      <c r="F405" s="651"/>
      <c r="G405" s="651"/>
      <c r="H405" s="652"/>
    </row>
    <row r="406" spans="1:8" ht="13.5" customHeight="1">
      <c r="A406" s="1702" t="s">
        <v>808</v>
      </c>
      <c r="B406" s="1703" t="s">
        <v>1886</v>
      </c>
      <c r="C406" s="1693" t="s">
        <v>949</v>
      </c>
      <c r="D406" s="653">
        <v>2015</v>
      </c>
      <c r="E406" s="644" t="str">
        <f xml:space="preserve"> IF( OR( ISNUMBER('4.8'!C42) = FALSE, ISNUMBER('4.8'!D42) = FALSE, ISNUMBER('4.8'!E42) = FALSE, ISNUMBER('4.8'!F42) = FALSE, ISNUMBER('4.8'!G42) = FALSE ), "n/a", ABS( N('4.8'!C42) - SUM('4.8'!D42:G42) ) )</f>
        <v>n/a</v>
      </c>
      <c r="F406" s="651"/>
      <c r="G406" s="651"/>
      <c r="H406" s="652"/>
    </row>
    <row r="407" spans="1:8" ht="13.5" customHeight="1">
      <c r="A407" s="1702"/>
      <c r="B407" s="1703"/>
      <c r="C407" s="1694"/>
      <c r="D407" s="653">
        <v>2010</v>
      </c>
      <c r="E407" s="644" t="str">
        <f ca="1" xml:space="preserve"> IF( OR( ISNUMBER('4.8'!C43) = FALSE, ISNUMBER('4.8'!D43) = FALSE, ISNUMBER('4.8'!E43) = FALSE, ISNUMBER('4.8'!F43) = FALSE, ISNUMBER('4.8'!G43) = FALSE ), "n/a", ABS( N('4.8'!C43) - SUM('4.8'!D43:G43) ) )</f>
        <v>n/a</v>
      </c>
      <c r="F407" s="651"/>
      <c r="G407" s="651"/>
      <c r="H407" s="652"/>
    </row>
    <row r="408" spans="1:8" ht="13.5" customHeight="1">
      <c r="A408" s="1702"/>
      <c r="B408" s="1703"/>
      <c r="C408" s="1694"/>
      <c r="D408" s="650">
        <v>2005</v>
      </c>
      <c r="E408" s="644" t="str">
        <f ca="1" xml:space="preserve"> IF( OR( ISNUMBER('4.8'!C44) = FALSE, ISNUMBER('4.8'!D44) = FALSE, ISNUMBER('4.8'!E44) = FALSE, ISNUMBER('4.8'!F44) = FALSE, ISNUMBER('4.8'!G44) = FALSE ), "n/a", ABS( N('4.8'!C44) - SUM('4.8'!D44:G44) ) )</f>
        <v>n/a</v>
      </c>
      <c r="F408" s="651"/>
      <c r="G408" s="651"/>
      <c r="H408" s="652"/>
    </row>
    <row r="409" spans="1:8" ht="13.5" customHeight="1">
      <c r="A409" s="1702"/>
      <c r="B409" s="1703"/>
      <c r="C409" s="1694"/>
      <c r="D409" s="650">
        <v>2000</v>
      </c>
      <c r="E409" s="644" t="str">
        <f ca="1" xml:space="preserve"> IF( OR( ISNUMBER('4.8'!C45) = FALSE, ISNUMBER('4.8'!D45) = FALSE, ISNUMBER('4.8'!E45) = FALSE, ISNUMBER('4.8'!F45) = FALSE, ISNUMBER('4.8'!G45) = FALSE ), "n/a", ABS( N('4.8'!C45) - SUM('4.8'!D45:G45) ) )</f>
        <v>n/a</v>
      </c>
      <c r="F409" s="651"/>
      <c r="G409" s="651"/>
      <c r="H409" s="652"/>
    </row>
    <row r="410" spans="1:8" ht="13.5" customHeight="1">
      <c r="A410" s="1702"/>
      <c r="B410" s="1703"/>
      <c r="C410" s="1695"/>
      <c r="D410" s="650">
        <v>1990</v>
      </c>
      <c r="E410" s="644" t="str">
        <f ca="1" xml:space="preserve"> IF( OR( ISNUMBER('4.8'!C46) = FALSE, ISNUMBER('4.8'!D46) = FALSE, ISNUMBER('4.8'!E46) = FALSE, ISNUMBER('4.8'!F46) = FALSE, ISNUMBER('4.8'!G46) = FALSE ), "n/a", ABS( N('4.8'!C46) - SUM('4.8'!D46:G46) ) )</f>
        <v>n/a</v>
      </c>
      <c r="F410" s="651"/>
      <c r="G410" s="651"/>
      <c r="H410" s="652"/>
    </row>
    <row r="411" spans="1:8" ht="13.5" customHeight="1">
      <c r="A411" s="1702" t="s">
        <v>754</v>
      </c>
      <c r="B411" s="1703" t="s">
        <v>907</v>
      </c>
      <c r="C411" s="1693" t="s">
        <v>1067</v>
      </c>
      <c r="D411" s="653">
        <v>2020</v>
      </c>
      <c r="E411" s="668"/>
      <c r="F411" s="651"/>
      <c r="G411" s="651"/>
      <c r="H411" s="669" t="str">
        <f xml:space="preserve"> IF( OR( ISNUMBER('4.9'!C24) = FALSE, ISNUMBER('4.9'!C12) = FALSE, ISNUMBER('4.9'!C18) = FALSE ), "n/a", ABS( N('4.9'!C24) - SUM('4.9'!C12,'4.9'!C18) ) )</f>
        <v>n/a</v>
      </c>
    </row>
    <row r="412" spans="1:8" ht="13.5" customHeight="1">
      <c r="A412" s="1702"/>
      <c r="B412" s="1703"/>
      <c r="C412" s="1694"/>
      <c r="D412" s="653">
        <v>2015</v>
      </c>
      <c r="E412" s="668"/>
      <c r="F412" s="651"/>
      <c r="G412" s="651"/>
      <c r="H412" s="669" t="str">
        <f ca="1" xml:space="preserve"> IF( OR( ISNUMBER('4.9'!C25) = FALSE, ISNUMBER('4.9'!C13) = FALSE, ISNUMBER('4.9'!C19) = FALSE ), "n/a", ABS( N('4.9'!C25) - SUM('4.9'!C13,'4.9'!C19) ) )</f>
        <v>n/a</v>
      </c>
    </row>
    <row r="413" spans="1:8" ht="13.5" customHeight="1">
      <c r="A413" s="1702"/>
      <c r="B413" s="1703"/>
      <c r="C413" s="1694"/>
      <c r="D413" s="653">
        <v>2010</v>
      </c>
      <c r="E413" s="668"/>
      <c r="F413" s="651"/>
      <c r="G413" s="651"/>
      <c r="H413" s="669" t="str">
        <f ca="1" xml:space="preserve"> IF( OR( ISNUMBER('4.9'!C26) = FALSE, ISNUMBER('4.9'!C14) = FALSE, ISNUMBER('4.9'!C20) = FALSE ), "n/a", ABS( N('4.9'!C26) - SUM('4.9'!C14,'4.9'!C20) ) )</f>
        <v>n/a</v>
      </c>
    </row>
    <row r="414" spans="1:8" ht="13.5" customHeight="1">
      <c r="A414" s="1702"/>
      <c r="B414" s="1703"/>
      <c r="C414" s="1694"/>
      <c r="D414" s="650">
        <v>2005</v>
      </c>
      <c r="E414" s="668"/>
      <c r="F414" s="651"/>
      <c r="G414" s="651"/>
      <c r="H414" s="669" t="str">
        <f ca="1" xml:space="preserve"> IF( OR( ISNUMBER('4.9'!C27) = FALSE, ISNUMBER('4.9'!C15) = FALSE, ISNUMBER('4.9'!C21) = FALSE ), "n/a", ABS( N('4.9'!C27) - SUM('4.9'!C15,'4.9'!C21) ) )</f>
        <v>n/a</v>
      </c>
    </row>
    <row r="415" spans="1:8" ht="13.5" customHeight="1">
      <c r="A415" s="1702"/>
      <c r="B415" s="1703"/>
      <c r="C415" s="1694"/>
      <c r="D415" s="650">
        <v>2000</v>
      </c>
      <c r="E415" s="668"/>
      <c r="F415" s="651"/>
      <c r="G415" s="651"/>
      <c r="H415" s="669" t="str">
        <f ca="1" xml:space="preserve"> IF( OR( ISNUMBER('4.9'!C28) = FALSE, ISNUMBER('4.9'!C16) = FALSE, ISNUMBER('4.9'!C22) = FALSE ), "n/a", ABS( N('4.9'!C28) - SUM('4.9'!C16,'4.9'!C22) ) )</f>
        <v>n/a</v>
      </c>
    </row>
    <row r="416" spans="1:8" ht="13.5" customHeight="1">
      <c r="A416" s="1702"/>
      <c r="B416" s="1703"/>
      <c r="C416" s="1695"/>
      <c r="D416" s="650">
        <v>1990</v>
      </c>
      <c r="E416" s="668"/>
      <c r="F416" s="651"/>
      <c r="G416" s="651"/>
      <c r="H416" s="669" t="str">
        <f ca="1" xml:space="preserve"> IF( OR( ISNUMBER('4.9'!C29) = FALSE, ISNUMBER('4.9'!C17) = FALSE, ISNUMBER('4.9'!C23) = FALSE ), "n/a", ABS( N('4.9'!C29) - SUM('4.9'!C17,'4.9'!C23) ) )</f>
        <v>n/a</v>
      </c>
    </row>
    <row r="417" spans="1:8" ht="13.5" customHeight="1">
      <c r="A417" s="1702" t="s">
        <v>754</v>
      </c>
      <c r="B417" s="1703" t="s">
        <v>908</v>
      </c>
      <c r="C417" s="1693" t="s">
        <v>1067</v>
      </c>
      <c r="D417" s="653">
        <v>2020</v>
      </c>
      <c r="E417" s="668"/>
      <c r="F417" s="651"/>
      <c r="G417" s="651"/>
      <c r="H417" s="669" t="str">
        <f xml:space="preserve"> IF( OR( ISNUMBER('4.9'!D24) = FALSE, ISNUMBER('4.9'!D12) = FALSE, ISNUMBER('4.9'!D18) = FALSE ), "n/a", ABS( N('4.9'!D24) - SUM('4.9'!D12,'4.9'!D18) ) )</f>
        <v>n/a</v>
      </c>
    </row>
    <row r="418" spans="1:8" ht="13.5" customHeight="1">
      <c r="A418" s="1702"/>
      <c r="B418" s="1703"/>
      <c r="C418" s="1694"/>
      <c r="D418" s="653">
        <v>2015</v>
      </c>
      <c r="E418" s="668"/>
      <c r="F418" s="651"/>
      <c r="G418" s="651"/>
      <c r="H418" s="669" t="str">
        <f ca="1" xml:space="preserve"> IF( OR( ISNUMBER('4.9'!D25) = FALSE, ISNUMBER('4.9'!D13) = FALSE, ISNUMBER('4.9'!D19) = FALSE ), "n/a", ABS( N('4.9'!D25) - SUM('4.9'!D13,'4.9'!D19) ) )</f>
        <v>n/a</v>
      </c>
    </row>
    <row r="419" spans="1:8" ht="13.5" customHeight="1">
      <c r="A419" s="1702"/>
      <c r="B419" s="1703"/>
      <c r="C419" s="1694"/>
      <c r="D419" s="653">
        <v>2010</v>
      </c>
      <c r="E419" s="668"/>
      <c r="F419" s="651"/>
      <c r="G419" s="651"/>
      <c r="H419" s="669" t="str">
        <f ca="1" xml:space="preserve"> IF( OR( ISNUMBER('4.9'!D26) = FALSE, ISNUMBER('4.9'!D14) = FALSE, ISNUMBER('4.9'!D20) = FALSE ), "n/a", ABS( N('4.9'!D26) - SUM('4.9'!D14,'4.9'!D20) ) )</f>
        <v>n/a</v>
      </c>
    </row>
    <row r="420" spans="1:8" ht="13.5" customHeight="1">
      <c r="A420" s="1702"/>
      <c r="B420" s="1703"/>
      <c r="C420" s="1694"/>
      <c r="D420" s="650">
        <v>2005</v>
      </c>
      <c r="E420" s="668"/>
      <c r="F420" s="651"/>
      <c r="G420" s="651"/>
      <c r="H420" s="669" t="str">
        <f ca="1" xml:space="preserve"> IF( OR( ISNUMBER('4.9'!D27) = FALSE, ISNUMBER('4.9'!D15) = FALSE, ISNUMBER('4.9'!D21) = FALSE ), "n/a", ABS( N('4.9'!D27) - SUM('4.9'!D15,'4.9'!D21) ) )</f>
        <v>n/a</v>
      </c>
    </row>
    <row r="421" spans="1:8" ht="13.5" customHeight="1">
      <c r="A421" s="1702"/>
      <c r="B421" s="1703"/>
      <c r="C421" s="1694"/>
      <c r="D421" s="650">
        <v>2000</v>
      </c>
      <c r="E421" s="668"/>
      <c r="F421" s="651"/>
      <c r="G421" s="651"/>
      <c r="H421" s="669" t="str">
        <f ca="1" xml:space="preserve"> IF( OR( ISNUMBER('4.9'!D28) = FALSE, ISNUMBER('4.9'!D16) = FALSE, ISNUMBER('4.9'!D22) = FALSE ), "n/a", ABS( N('4.9'!D28) - SUM('4.9'!D16,'4.9'!D22) ) )</f>
        <v>n/a</v>
      </c>
    </row>
    <row r="422" spans="1:8" ht="13.5" customHeight="1">
      <c r="A422" s="1702"/>
      <c r="B422" s="1703"/>
      <c r="C422" s="1695"/>
      <c r="D422" s="650">
        <v>1990</v>
      </c>
      <c r="E422" s="668"/>
      <c r="F422" s="651"/>
      <c r="G422" s="651"/>
      <c r="H422" s="669" t="str">
        <f ca="1" xml:space="preserve"> IF( OR( ISNUMBER('4.9'!D29) = FALSE, ISNUMBER('4.9'!D17) = FALSE, ISNUMBER('4.9'!D23) = FALSE ), "n/a", ABS( N('4.9'!D29) - SUM('4.9'!D17,'4.9'!D23) ) )</f>
        <v>n/a</v>
      </c>
    </row>
    <row r="423" spans="1:8" ht="13.5" customHeight="1">
      <c r="A423" s="1702" t="s">
        <v>754</v>
      </c>
      <c r="B423" s="1703" t="s">
        <v>909</v>
      </c>
      <c r="C423" s="1693" t="s">
        <v>1067</v>
      </c>
      <c r="D423" s="653">
        <v>2020</v>
      </c>
      <c r="E423" s="668"/>
      <c r="F423" s="651"/>
      <c r="G423" s="651"/>
      <c r="H423" s="669" t="str">
        <f xml:space="preserve"> IF( OR( ISNUMBER('4.9'!E24) = FALSE, ISNUMBER('4.9'!E12) = FALSE, ISNUMBER('4.9'!E18) = FALSE ), "n/a", ABS( N('4.9'!E24) - SUM('4.9'!E12,'4.9'!E18) ) )</f>
        <v>n/a</v>
      </c>
    </row>
    <row r="424" spans="1:8" ht="13.5" customHeight="1">
      <c r="A424" s="1702"/>
      <c r="B424" s="1703"/>
      <c r="C424" s="1694"/>
      <c r="D424" s="653">
        <v>2015</v>
      </c>
      <c r="E424" s="668"/>
      <c r="F424" s="651"/>
      <c r="G424" s="651"/>
      <c r="H424" s="669" t="str">
        <f ca="1" xml:space="preserve"> IF( OR( ISNUMBER('4.9'!E25) = FALSE, ISNUMBER('4.9'!E13) = FALSE, ISNUMBER('4.9'!E19) = FALSE ), "n/a", ABS( N('4.9'!E25) - SUM('4.9'!E13,'4.9'!E19) ) )</f>
        <v>n/a</v>
      </c>
    </row>
    <row r="425" spans="1:8" ht="13.5" customHeight="1">
      <c r="A425" s="1702"/>
      <c r="B425" s="1703"/>
      <c r="C425" s="1694"/>
      <c r="D425" s="653">
        <v>2010</v>
      </c>
      <c r="E425" s="668"/>
      <c r="F425" s="651"/>
      <c r="G425" s="651"/>
      <c r="H425" s="669" t="str">
        <f ca="1" xml:space="preserve"> IF( OR( ISNUMBER('4.9'!E26) = FALSE, ISNUMBER('4.9'!E14) = FALSE, ISNUMBER('4.9'!E20) = FALSE ), "n/a", ABS( N('4.9'!E26) - SUM('4.9'!E14,'4.9'!E20) ) )</f>
        <v>n/a</v>
      </c>
    </row>
    <row r="426" spans="1:8" ht="13.5" customHeight="1">
      <c r="A426" s="1702"/>
      <c r="B426" s="1703"/>
      <c r="C426" s="1694"/>
      <c r="D426" s="650">
        <v>2005</v>
      </c>
      <c r="E426" s="668"/>
      <c r="F426" s="651"/>
      <c r="G426" s="651"/>
      <c r="H426" s="669" t="str">
        <f ca="1" xml:space="preserve"> IF( OR( ISNUMBER('4.9'!E27) = FALSE, ISNUMBER('4.9'!E15) = FALSE, ISNUMBER('4.9'!E21) = FALSE ), "n/a", ABS( N('4.9'!E27) - SUM('4.9'!E15,'4.9'!E21) ) )</f>
        <v>n/a</v>
      </c>
    </row>
    <row r="427" spans="1:8" ht="13.5" customHeight="1">
      <c r="A427" s="1702"/>
      <c r="B427" s="1703"/>
      <c r="C427" s="1694"/>
      <c r="D427" s="650">
        <v>2000</v>
      </c>
      <c r="E427" s="668"/>
      <c r="F427" s="651"/>
      <c r="G427" s="651"/>
      <c r="H427" s="669" t="str">
        <f ca="1" xml:space="preserve"> IF( OR( ISNUMBER('4.9'!E28) = FALSE, ISNUMBER('4.9'!E16) = FALSE, ISNUMBER('4.9'!E22) = FALSE ), "n/a", ABS( N('4.9'!E28) - SUM('4.9'!E16,'4.9'!E22) ) )</f>
        <v>n/a</v>
      </c>
    </row>
    <row r="428" spans="1:8" ht="13.5" customHeight="1">
      <c r="A428" s="1702"/>
      <c r="B428" s="1703"/>
      <c r="C428" s="1695"/>
      <c r="D428" s="650">
        <v>1990</v>
      </c>
      <c r="E428" s="668"/>
      <c r="F428" s="651"/>
      <c r="G428" s="651"/>
      <c r="H428" s="669" t="str">
        <f ca="1" xml:space="preserve"> IF( OR( ISNUMBER('4.9'!E29) = FALSE, ISNUMBER('4.9'!E17) = FALSE, ISNUMBER('4.9'!E23) = FALSE ), "n/a", ABS( N('4.9'!E29) - SUM('4.9'!E17,'4.9'!E23) ) )</f>
        <v>n/a</v>
      </c>
    </row>
    <row r="429" spans="1:8" ht="13.5" customHeight="1">
      <c r="A429" s="1702" t="s">
        <v>754</v>
      </c>
      <c r="B429" s="1703" t="s">
        <v>910</v>
      </c>
      <c r="C429" s="1693" t="s">
        <v>1067</v>
      </c>
      <c r="D429" s="653">
        <v>2020</v>
      </c>
      <c r="E429" s="668"/>
      <c r="F429" s="651"/>
      <c r="G429" s="651"/>
      <c r="H429" s="669" t="str">
        <f xml:space="preserve"> IF( OR( ISNUMBER('4.9'!F24) = FALSE, ISNUMBER('4.9'!F12) = FALSE, ISNUMBER('4.9'!F18) = FALSE ), "n/a", ABS( N('4.9'!F24) - SUM('4.9'!F12,'4.9'!F18) ) )</f>
        <v>n/a</v>
      </c>
    </row>
    <row r="430" spans="1:8" ht="13.5" customHeight="1">
      <c r="A430" s="1702"/>
      <c r="B430" s="1703"/>
      <c r="C430" s="1694"/>
      <c r="D430" s="653">
        <v>2015</v>
      </c>
      <c r="E430" s="668"/>
      <c r="F430" s="651"/>
      <c r="G430" s="651"/>
      <c r="H430" s="669" t="str">
        <f ca="1" xml:space="preserve"> IF( OR( ISNUMBER('4.9'!F25) = FALSE, ISNUMBER('4.9'!F13) = FALSE, ISNUMBER('4.9'!F19) = FALSE ), "n/a", ABS( N('4.9'!F25) - SUM('4.9'!F13,'4.9'!F19) ) )</f>
        <v>n/a</v>
      </c>
    </row>
    <row r="431" spans="1:8" ht="13.5" customHeight="1">
      <c r="A431" s="1702"/>
      <c r="B431" s="1703"/>
      <c r="C431" s="1694"/>
      <c r="D431" s="653">
        <v>2010</v>
      </c>
      <c r="E431" s="668"/>
      <c r="F431" s="651"/>
      <c r="G431" s="651"/>
      <c r="H431" s="669" t="str">
        <f ca="1" xml:space="preserve"> IF( OR( ISNUMBER('4.9'!F26) = FALSE, ISNUMBER('4.9'!F14) = FALSE, ISNUMBER('4.9'!F20) = FALSE ), "n/a", ABS( N('4.9'!F26) - SUM('4.9'!F14,'4.9'!F20) ) )</f>
        <v>n/a</v>
      </c>
    </row>
    <row r="432" spans="1:8" ht="13.5" customHeight="1">
      <c r="A432" s="1702"/>
      <c r="B432" s="1703"/>
      <c r="C432" s="1694"/>
      <c r="D432" s="650">
        <v>2005</v>
      </c>
      <c r="E432" s="668"/>
      <c r="F432" s="651"/>
      <c r="G432" s="651"/>
      <c r="H432" s="669" t="str">
        <f ca="1" xml:space="preserve"> IF( OR( ISNUMBER('4.9'!F27) = FALSE, ISNUMBER('4.9'!F15) = FALSE, ISNUMBER('4.9'!F21) = FALSE ), "n/a", ABS( N('4.9'!F27) - SUM('4.9'!F15,'4.9'!F21) ) )</f>
        <v>n/a</v>
      </c>
    </row>
    <row r="433" spans="1:8" ht="13.5" customHeight="1">
      <c r="A433" s="1702"/>
      <c r="B433" s="1703"/>
      <c r="C433" s="1694"/>
      <c r="D433" s="650">
        <v>2000</v>
      </c>
      <c r="E433" s="668"/>
      <c r="F433" s="651"/>
      <c r="G433" s="651"/>
      <c r="H433" s="669" t="str">
        <f ca="1" xml:space="preserve"> IF( OR( ISNUMBER('4.9'!F28) = FALSE, ISNUMBER('4.9'!F16) = FALSE, ISNUMBER('4.9'!F22) = FALSE ), "n/a", ABS( N('4.9'!F28) - SUM('4.9'!F16,'4.9'!F22) ) )</f>
        <v>n/a</v>
      </c>
    </row>
    <row r="434" spans="1:8" ht="13.5" customHeight="1">
      <c r="A434" s="1702"/>
      <c r="B434" s="1703"/>
      <c r="C434" s="1695"/>
      <c r="D434" s="650">
        <v>1990</v>
      </c>
      <c r="E434" s="668"/>
      <c r="F434" s="651"/>
      <c r="G434" s="651"/>
      <c r="H434" s="669" t="str">
        <f ca="1" xml:space="preserve"> IF( OR( ISNUMBER('4.9'!F29) = FALSE, ISNUMBER('4.9'!F17) = FALSE, ISNUMBER('4.9'!F23) = FALSE ), "n/a", ABS( N('4.9'!F29) - SUM('4.9'!F17,'4.9'!F23) ) )</f>
        <v>n/a</v>
      </c>
    </row>
    <row r="435" spans="1:8" ht="13.5" customHeight="1">
      <c r="A435" s="1702" t="s">
        <v>1701</v>
      </c>
      <c r="B435" s="1703" t="s">
        <v>1948</v>
      </c>
      <c r="C435" s="1693" t="s">
        <v>1067</v>
      </c>
      <c r="D435" s="653">
        <v>2020</v>
      </c>
      <c r="E435" s="644" t="str">
        <f xml:space="preserve"> IF( OR( ISNUMBER('5.1'!E12) = FALSE, ISNUMBER('5.1'!C12) = FALSE, ISNUMBER('5.1'!D12) = FALSE ), "n/a", ABS( N('5.1'!E12) - SUM('5.1'!C12,'5.1'!D12) ) )</f>
        <v>n/a</v>
      </c>
      <c r="F435" s="651"/>
      <c r="G435" s="644" t="str">
        <f xml:space="preserve"> IF( OR( ISNUMBER('5.1'!E18) = FALSE, ISNUMBER('5.1'!C18) = FALSE, ISNUMBER('5.1'!D18) = FALSE ), "n/a", ABS( N('5.1'!E18) - SUM('5.1'!C18,'5.1'!D18) ) )</f>
        <v>n/a</v>
      </c>
      <c r="H435" s="669" t="str">
        <f xml:space="preserve"> IF( OR( ISNUMBER('5.1'!E24) = FALSE, ISNUMBER('5.1'!C24) = FALSE, ISNUMBER('5.1'!D24) = FALSE ), "n/a", ABS( N('5.1'!E24) - SUM('5.1'!C24,'5.1'!D24) ) )</f>
        <v>n/a</v>
      </c>
    </row>
    <row r="436" spans="1:8" ht="13.5" customHeight="1">
      <c r="A436" s="1702"/>
      <c r="B436" s="1703"/>
      <c r="C436" s="1694"/>
      <c r="D436" s="653">
        <v>2015</v>
      </c>
      <c r="E436" s="644" t="str">
        <f ca="1" xml:space="preserve"> IF( OR( ISNUMBER('5.1'!E13) = FALSE, ISNUMBER('5.1'!C13) = FALSE, ISNUMBER('5.1'!D13) = FALSE ), "n/a", ABS( N('5.1'!E13) - SUM('5.1'!C13,'5.1'!D13) ) )</f>
        <v>n/a</v>
      </c>
      <c r="F436" s="651"/>
      <c r="G436" s="644" t="str">
        <f ca="1" xml:space="preserve"> IF( OR( ISNUMBER('5.1'!E19) = FALSE, ISNUMBER('5.1'!C19) = FALSE, ISNUMBER('5.1'!D19) = FALSE ), "n/a", ABS( N('5.1'!E19) - SUM('5.1'!C19,'5.1'!D19) ) )</f>
        <v>n/a</v>
      </c>
      <c r="H436" s="669" t="str">
        <f ca="1" xml:space="preserve"> IF( OR( ISNUMBER('5.1'!E25) = FALSE, ISNUMBER('5.1'!C25) = FALSE, ISNUMBER('5.1'!D25) = FALSE ), "n/a", ABS( N('5.1'!E25) - SUM('5.1'!C25,'5.1'!D25) ) )</f>
        <v>n/a</v>
      </c>
    </row>
    <row r="437" spans="1:8" ht="13.5" customHeight="1">
      <c r="A437" s="1702"/>
      <c r="B437" s="1703"/>
      <c r="C437" s="1694"/>
      <c r="D437" s="653">
        <v>2010</v>
      </c>
      <c r="E437" s="644" t="str">
        <f ca="1" xml:space="preserve"> IF( OR( ISNUMBER('5.1'!E14) = FALSE, ISNUMBER('5.1'!C14) = FALSE, ISNUMBER('5.1'!D14) = FALSE ), "n/a", ABS( N('5.1'!E14) - SUM('5.1'!C14,'5.1'!D14) ) )</f>
        <v>n/a</v>
      </c>
      <c r="F437" s="651"/>
      <c r="G437" s="644" t="str">
        <f ca="1" xml:space="preserve"> IF( OR( ISNUMBER('5.1'!E20) = FALSE, ISNUMBER('5.1'!C20) = FALSE, ISNUMBER('5.1'!D20) = FALSE ), "n/a", ABS( N('5.1'!E20) - SUM('5.1'!C20,'5.1'!D20) ) )</f>
        <v>n/a</v>
      </c>
      <c r="H437" s="669" t="str">
        <f ca="1" xml:space="preserve"> IF( OR( ISNUMBER('5.1'!E26) = FALSE, ISNUMBER('5.1'!C26) = FALSE, ISNUMBER('5.1'!D26) = FALSE ), "n/a", ABS( N('5.1'!E26) - SUM('5.1'!C26,'5.1'!D26) ) )</f>
        <v>n/a</v>
      </c>
    </row>
    <row r="438" spans="1:8" ht="13.5" customHeight="1">
      <c r="A438" s="1702"/>
      <c r="B438" s="1703"/>
      <c r="C438" s="1694"/>
      <c r="D438" s="650">
        <v>2005</v>
      </c>
      <c r="E438" s="644" t="str">
        <f ca="1" xml:space="preserve"> IF( OR( ISNUMBER('5.1'!E15) = FALSE, ISNUMBER('5.1'!C15) = FALSE, ISNUMBER('5.1'!D15) = FALSE ), "n/a", ABS( N('5.1'!E15) - SUM('5.1'!C15,'5.1'!D15) ) )</f>
        <v>n/a</v>
      </c>
      <c r="F438" s="651"/>
      <c r="G438" s="644" t="str">
        <f ca="1" xml:space="preserve"> IF( OR( ISNUMBER('5.1'!E21) = FALSE, ISNUMBER('5.1'!C21) = FALSE, ISNUMBER('5.1'!D21) = FALSE ), "n/a", ABS( N('5.1'!E21) - SUM('5.1'!C21,'5.1'!D21) ) )</f>
        <v>n/a</v>
      </c>
      <c r="H438" s="669" t="str">
        <f ca="1" xml:space="preserve"> IF( OR( ISNUMBER('5.1'!E27) = FALSE, ISNUMBER('5.1'!C27) = FALSE, ISNUMBER('5.1'!D27) = FALSE ), "n/a", ABS( N('5.1'!E27) - SUM('5.1'!C27,'5.1'!D27) ) )</f>
        <v>n/a</v>
      </c>
    </row>
    <row r="439" spans="1:8" ht="13.5" customHeight="1">
      <c r="A439" s="1702"/>
      <c r="B439" s="1703"/>
      <c r="C439" s="1694"/>
      <c r="D439" s="650">
        <v>2000</v>
      </c>
      <c r="E439" s="644" t="str">
        <f ca="1" xml:space="preserve"> IF( OR( ISNUMBER('5.1'!E16) = FALSE, ISNUMBER('5.1'!C16) = FALSE, ISNUMBER('5.1'!D16) = FALSE ), "n/a", ABS( N('5.1'!E16) - SUM('5.1'!C16,'5.1'!D16) ) )</f>
        <v>n/a</v>
      </c>
      <c r="F439" s="651"/>
      <c r="G439" s="644" t="str">
        <f ca="1" xml:space="preserve"> IF( OR( ISNUMBER('5.1'!E22) = FALSE, ISNUMBER('5.1'!C22) = FALSE, ISNUMBER('5.1'!D22) = FALSE ), "n/a", ABS( N('5.1'!E22) - SUM('5.1'!C22,'5.1'!D22) ) )</f>
        <v>n/a</v>
      </c>
      <c r="H439" s="669" t="str">
        <f ca="1" xml:space="preserve"> IF( OR( ISNUMBER('5.1'!E28) = FALSE, ISNUMBER('5.1'!C28) = FALSE, ISNUMBER('5.1'!D28) = FALSE ), "n/a", ABS( N('5.1'!E28) - SUM('5.1'!C28,'5.1'!D28) ) )</f>
        <v>n/a</v>
      </c>
    </row>
    <row r="440" spans="1:8" ht="13.5" customHeight="1">
      <c r="A440" s="1702"/>
      <c r="B440" s="1703"/>
      <c r="C440" s="1695"/>
      <c r="D440" s="650">
        <v>1990</v>
      </c>
      <c r="E440" s="644" t="str">
        <f ca="1" xml:space="preserve"> IF( OR( ISNUMBER('5.1'!E17) = FALSE, ISNUMBER('5.1'!C17) = FALSE, ISNUMBER('5.1'!D17) = FALSE ), "n/a", ABS( N('5.1'!E17) - SUM('5.1'!C17,'5.1'!D17) ) )</f>
        <v>n/a</v>
      </c>
      <c r="F440" s="651"/>
      <c r="G440" s="644" t="str">
        <f ca="1" xml:space="preserve"> IF( OR( ISNUMBER('5.1'!E23) = FALSE, ISNUMBER('5.1'!C23) = FALSE, ISNUMBER('5.1'!D23) = FALSE ), "n/a", ABS( N('5.1'!E23) - SUM('5.1'!C23,'5.1'!D23) ) )</f>
        <v>n/a</v>
      </c>
      <c r="H440" s="669" t="str">
        <f ca="1" xml:space="preserve"> IF( OR( ISNUMBER('5.1'!E29) = FALSE, ISNUMBER('5.1'!C29) = FALSE, ISNUMBER('5.1'!D29) = FALSE ), "n/a", ABS( N('5.1'!E29) - SUM('5.1'!C29,'5.1'!D29) ) )</f>
        <v>n/a</v>
      </c>
    </row>
    <row r="441" spans="1:8" ht="13.5" customHeight="1">
      <c r="A441" s="1702" t="s">
        <v>1701</v>
      </c>
      <c r="B441" s="1703" t="s">
        <v>911</v>
      </c>
      <c r="C441" s="1693" t="s">
        <v>1067</v>
      </c>
      <c r="D441" s="653">
        <v>2020</v>
      </c>
      <c r="E441" s="668"/>
      <c r="F441" s="651"/>
      <c r="G441" s="651"/>
      <c r="H441" s="669" t="str">
        <f xml:space="preserve"> IF( OR( ISNUMBER('5.1'!C24) = FALSE, ISNUMBER('5.1'!C12) = FALSE, ISNUMBER('5.1'!C18) = FALSE ), "n/a", ABS( N('5.1'!C24) - SUM('5.1'!C12,'5.1'!C18) ) )</f>
        <v>n/a</v>
      </c>
    </row>
    <row r="442" spans="1:8" ht="13.5" customHeight="1">
      <c r="A442" s="1702"/>
      <c r="B442" s="1703"/>
      <c r="C442" s="1694"/>
      <c r="D442" s="653">
        <v>2015</v>
      </c>
      <c r="E442" s="668"/>
      <c r="F442" s="651"/>
      <c r="G442" s="651"/>
      <c r="H442" s="669" t="str">
        <f ca="1" xml:space="preserve"> IF( OR( ISNUMBER('5.1'!C25) = FALSE, ISNUMBER('5.1'!C13) = FALSE, ISNUMBER('5.1'!C19) = FALSE ), "n/a", ABS( N('5.1'!C25) - SUM('5.1'!C13,'5.1'!C19) ) )</f>
        <v>n/a</v>
      </c>
    </row>
    <row r="443" spans="1:8" ht="13.5" customHeight="1">
      <c r="A443" s="1702"/>
      <c r="B443" s="1703"/>
      <c r="C443" s="1694"/>
      <c r="D443" s="653">
        <v>2010</v>
      </c>
      <c r="E443" s="668"/>
      <c r="F443" s="651"/>
      <c r="G443" s="651"/>
      <c r="H443" s="669" t="str">
        <f ca="1" xml:space="preserve"> IF( OR( ISNUMBER('5.1'!C26) = FALSE, ISNUMBER('5.1'!C14) = FALSE, ISNUMBER('5.1'!C20) = FALSE ), "n/a", ABS( N('5.1'!C26) - SUM('5.1'!C14,'5.1'!C20) ) )</f>
        <v>n/a</v>
      </c>
    </row>
    <row r="444" spans="1:8" ht="13.5" customHeight="1">
      <c r="A444" s="1702"/>
      <c r="B444" s="1703"/>
      <c r="C444" s="1694"/>
      <c r="D444" s="650">
        <v>2005</v>
      </c>
      <c r="E444" s="668"/>
      <c r="F444" s="651"/>
      <c r="G444" s="651"/>
      <c r="H444" s="669" t="str">
        <f ca="1" xml:space="preserve"> IF( OR( ISNUMBER('5.1'!C27) = FALSE, ISNUMBER('5.1'!C15) = FALSE, ISNUMBER('5.1'!C21) = FALSE ), "n/a", ABS( N('5.1'!C27) - SUM('5.1'!C15,'5.1'!C21) ) )</f>
        <v>n/a</v>
      </c>
    </row>
    <row r="445" spans="1:8" ht="13.5" customHeight="1">
      <c r="A445" s="1702"/>
      <c r="B445" s="1703"/>
      <c r="C445" s="1694"/>
      <c r="D445" s="650">
        <v>2000</v>
      </c>
      <c r="E445" s="668"/>
      <c r="F445" s="651"/>
      <c r="G445" s="651"/>
      <c r="H445" s="669" t="str">
        <f ca="1" xml:space="preserve"> IF( OR( ISNUMBER('5.1'!C28) = FALSE, ISNUMBER('5.1'!C16) = FALSE, ISNUMBER('5.1'!C22) = FALSE ), "n/a", ABS( N('5.1'!C28) - SUM('5.1'!C16,'5.1'!C22) ) )</f>
        <v>n/a</v>
      </c>
    </row>
    <row r="446" spans="1:8" ht="13.5" customHeight="1">
      <c r="A446" s="1702"/>
      <c r="B446" s="1703"/>
      <c r="C446" s="1695"/>
      <c r="D446" s="650">
        <v>1990</v>
      </c>
      <c r="E446" s="668"/>
      <c r="F446" s="651"/>
      <c r="G446" s="651"/>
      <c r="H446" s="669" t="str">
        <f ca="1" xml:space="preserve"> IF( OR( ISNUMBER('5.1'!C29) = FALSE, ISNUMBER('5.1'!C17) = FALSE, ISNUMBER('5.1'!C23) = FALSE ), "n/a", ABS( N('5.1'!C29) - SUM('5.1'!C17,'5.1'!C23) ) )</f>
        <v>n/a</v>
      </c>
    </row>
    <row r="447" spans="1:8" ht="13.5" customHeight="1">
      <c r="A447" s="1702" t="s">
        <v>1701</v>
      </c>
      <c r="B447" s="1703" t="s">
        <v>912</v>
      </c>
      <c r="C447" s="1693" t="s">
        <v>1067</v>
      </c>
      <c r="D447" s="653">
        <v>2020</v>
      </c>
      <c r="E447" s="668"/>
      <c r="F447" s="651"/>
      <c r="G447" s="651"/>
      <c r="H447" s="657" t="str">
        <f xml:space="preserve"> IF( OR( ISNUMBER('5.1'!D24) = FALSE, ISNUMBER('5.1'!D12) = FALSE, ISNUMBER('5.1'!D18) = FALSE ), "n/a", ABS( N('5.1'!D24) - SUM('5.1'!D12,'5.1'!D18) ) )</f>
        <v>n/a</v>
      </c>
    </row>
    <row r="448" spans="1:8" ht="13.5" customHeight="1">
      <c r="A448" s="1702"/>
      <c r="B448" s="1703"/>
      <c r="C448" s="1694"/>
      <c r="D448" s="653">
        <v>2015</v>
      </c>
      <c r="E448" s="668"/>
      <c r="F448" s="651"/>
      <c r="G448" s="651"/>
      <c r="H448" s="657" t="str">
        <f ca="1" xml:space="preserve"> IF( OR( ISNUMBER('5.1'!D25) = FALSE, ISNUMBER('5.1'!D13) = FALSE, ISNUMBER('5.1'!D19) = FALSE ), "n/a", ABS( N('5.1'!D25) - SUM('5.1'!D13,'5.1'!D19) ) )</f>
        <v>n/a</v>
      </c>
    </row>
    <row r="449" spans="1:8" ht="13.5" customHeight="1">
      <c r="A449" s="1702"/>
      <c r="B449" s="1703"/>
      <c r="C449" s="1694"/>
      <c r="D449" s="653">
        <v>2010</v>
      </c>
      <c r="E449" s="668"/>
      <c r="F449" s="651"/>
      <c r="G449" s="651"/>
      <c r="H449" s="657" t="str">
        <f ca="1" xml:space="preserve"> IF( OR( ISNUMBER('5.1'!D26) = FALSE, ISNUMBER('5.1'!D14) = FALSE, ISNUMBER('5.1'!D20) = FALSE ), "n/a", ABS( N('5.1'!D26) - SUM('5.1'!D14,'5.1'!D20) ) )</f>
        <v>n/a</v>
      </c>
    </row>
    <row r="450" spans="1:8" ht="13.5" customHeight="1">
      <c r="A450" s="1702"/>
      <c r="B450" s="1703"/>
      <c r="C450" s="1694"/>
      <c r="D450" s="650">
        <v>2005</v>
      </c>
      <c r="E450" s="668"/>
      <c r="F450" s="651"/>
      <c r="G450" s="651"/>
      <c r="H450" s="657" t="str">
        <f ca="1" xml:space="preserve"> IF( OR( ISNUMBER('5.1'!D27) = FALSE, ISNUMBER('5.1'!D15) = FALSE, ISNUMBER('5.1'!D21) = FALSE ), "n/a", ABS( N('5.1'!D27) - SUM('5.1'!D15,'5.1'!D21) ) )</f>
        <v>n/a</v>
      </c>
    </row>
    <row r="451" spans="1:8" ht="13.5" customHeight="1">
      <c r="A451" s="1702"/>
      <c r="B451" s="1703"/>
      <c r="C451" s="1694"/>
      <c r="D451" s="650">
        <v>2000</v>
      </c>
      <c r="E451" s="668"/>
      <c r="F451" s="651"/>
      <c r="G451" s="651"/>
      <c r="H451" s="657" t="str">
        <f ca="1" xml:space="preserve"> IF( OR( ISNUMBER('5.1'!D28) = FALSE, ISNUMBER('5.1'!D16) = FALSE, ISNUMBER('5.1'!D22) = FALSE ), "n/a", ABS( N('5.1'!D28) - SUM('5.1'!D16,'5.1'!D22) ) )</f>
        <v>n/a</v>
      </c>
    </row>
    <row r="452" spans="1:8" ht="13.5" customHeight="1">
      <c r="A452" s="1702"/>
      <c r="B452" s="1703"/>
      <c r="C452" s="1695"/>
      <c r="D452" s="650">
        <v>1990</v>
      </c>
      <c r="E452" s="668"/>
      <c r="F452" s="651"/>
      <c r="G452" s="651"/>
      <c r="H452" s="657" t="str">
        <f ca="1" xml:space="preserve"> IF( OR( ISNUMBER('5.1'!D29) = FALSE, ISNUMBER('5.1'!D17) = FALSE, ISNUMBER('5.1'!D23) = FALSE ), "n/a", ABS( N('5.1'!D29) - SUM('5.1'!D17,'5.1'!D23) ) )</f>
        <v>n/a</v>
      </c>
    </row>
    <row r="453" spans="1:8" ht="13.5" customHeight="1">
      <c r="A453" s="1702" t="s">
        <v>1701</v>
      </c>
      <c r="B453" s="1716" t="s">
        <v>1949</v>
      </c>
      <c r="C453" s="1693" t="s">
        <v>1067</v>
      </c>
      <c r="D453" s="653">
        <v>2020</v>
      </c>
      <c r="E453" s="668"/>
      <c r="F453" s="668"/>
      <c r="G453" s="668"/>
      <c r="H453" s="657" t="str">
        <f xml:space="preserve"> IF( OR( ISNUMBER('5.1'!E24) = FALSE, ISNUMBER('5.1'!E12) = FALSE, ISNUMBER('5.1'!E18) = FALSE ), "n/a", ABS( N('5.1'!E24) - SUM('5.1'!E12,'5.1'!E18) ) )</f>
        <v>n/a</v>
      </c>
    </row>
    <row r="454" spans="1:8" ht="13.5" customHeight="1">
      <c r="A454" s="1702"/>
      <c r="B454" s="1716"/>
      <c r="C454" s="1694"/>
      <c r="D454" s="653">
        <v>2015</v>
      </c>
      <c r="E454" s="668"/>
      <c r="F454" s="651"/>
      <c r="G454" s="651"/>
      <c r="H454" s="657" t="str">
        <f ca="1" xml:space="preserve"> IF( OR( ISNUMBER('5.1'!E25) = FALSE, ISNUMBER('5.1'!E13) = FALSE, ISNUMBER('5.1'!E19) = FALSE ), "n/a", ABS( N('5.1'!E25) - SUM('5.1'!E13,'5.1'!E19) ) )</f>
        <v>n/a</v>
      </c>
    </row>
    <row r="455" spans="1:8" ht="13.5" customHeight="1">
      <c r="A455" s="1702"/>
      <c r="B455" s="1716"/>
      <c r="C455" s="1694"/>
      <c r="D455" s="653">
        <v>2010</v>
      </c>
      <c r="E455" s="668"/>
      <c r="F455" s="651"/>
      <c r="G455" s="651"/>
      <c r="H455" s="657" t="str">
        <f ca="1" xml:space="preserve"> IF( OR( ISNUMBER('5.1'!E26) = FALSE, ISNUMBER('5.1'!E14) = FALSE, ISNUMBER('5.1'!E20) = FALSE ), "n/a", ABS( N('5.1'!E26) - SUM('5.1'!E14,'5.1'!E20) ) )</f>
        <v>n/a</v>
      </c>
    </row>
    <row r="456" spans="1:8" ht="13.5" customHeight="1">
      <c r="A456" s="1702"/>
      <c r="B456" s="1716"/>
      <c r="C456" s="1694"/>
      <c r="D456" s="650">
        <v>2005</v>
      </c>
      <c r="E456" s="668"/>
      <c r="F456" s="651"/>
      <c r="G456" s="651"/>
      <c r="H456" s="657" t="str">
        <f ca="1" xml:space="preserve"> IF( OR( ISNUMBER('5.1'!E27) = FALSE, ISNUMBER('5.1'!E15) = FALSE, ISNUMBER('5.1'!E21) = FALSE ), "n/a", ABS( N('5.1'!E27) - SUM('5.1'!E15,'5.1'!E21) ) )</f>
        <v>n/a</v>
      </c>
    </row>
    <row r="457" spans="1:8" ht="13.5" customHeight="1">
      <c r="A457" s="1702"/>
      <c r="B457" s="1716"/>
      <c r="C457" s="1694"/>
      <c r="D457" s="650">
        <v>2000</v>
      </c>
      <c r="E457" s="668"/>
      <c r="F457" s="651"/>
      <c r="G457" s="651"/>
      <c r="H457" s="657" t="str">
        <f ca="1" xml:space="preserve"> IF( OR( ISNUMBER('5.1'!E28) = FALSE, ISNUMBER('5.1'!E16) = FALSE, ISNUMBER('5.1'!E22) = FALSE ), "n/a", ABS( N('5.1'!E28) - SUM('5.1'!E16,'5.1'!E22) ) )</f>
        <v>n/a</v>
      </c>
    </row>
    <row r="458" spans="1:8" ht="13.5" customHeight="1">
      <c r="A458" s="1702"/>
      <c r="B458" s="1716"/>
      <c r="C458" s="1695"/>
      <c r="D458" s="650">
        <v>1990</v>
      </c>
      <c r="E458" s="668"/>
      <c r="F458" s="668"/>
      <c r="G458" s="668"/>
      <c r="H458" s="657" t="str">
        <f ca="1" xml:space="preserve"> IF( OR( ISNUMBER('5.1'!E29) = FALSE, ISNUMBER('5.1'!E17) = FALSE, ISNUMBER('5.1'!E23) = FALSE ), "n/a", ABS( N('5.1'!E29) - SUM('5.1'!E17,'5.1'!E23) ) )</f>
        <v>n/a</v>
      </c>
    </row>
    <row r="459" spans="1:8" ht="13.5" customHeight="1">
      <c r="A459" s="1704" t="s">
        <v>809</v>
      </c>
      <c r="B459" s="1705" t="s">
        <v>1899</v>
      </c>
      <c r="C459" s="1694" t="s">
        <v>1067</v>
      </c>
      <c r="D459" s="670">
        <v>2015</v>
      </c>
      <c r="E459" s="644" t="str">
        <f xml:space="preserve"> IF( OR( ISNUMBER('6.1'!C12) = FALSE, ISNUMBER('6.1'!E12) = FALSE, ISNUMBER('6.1'!G12) = FALSE, ISNUMBER('6.1'!I12) = FALSE ), "n/a", ABS( N('6.1'!C12) - SUM('6.1'!E12, '6.1'!G12, '6.1'!I12) ) )</f>
        <v>n/a</v>
      </c>
      <c r="F459" s="651"/>
      <c r="G459" s="651"/>
      <c r="H459" s="673"/>
    </row>
    <row r="460" spans="1:8" ht="13.5" customHeight="1">
      <c r="A460" s="1702"/>
      <c r="B460" s="1703"/>
      <c r="C460" s="1694"/>
      <c r="D460" s="653">
        <v>2010</v>
      </c>
      <c r="E460" s="644" t="str">
        <f ca="1" xml:space="preserve"> IF( OR( ISNUMBER('6.1'!C13) = FALSE, ISNUMBER('6.1'!E13) = FALSE, ISNUMBER('6.1'!G13) = FALSE, ISNUMBER('6.1'!I13) = FALSE ), "n/a", ABS( N('6.1'!C13) - SUM('6.1'!E13, '6.1'!G13, '6.1'!I13) ) )</f>
        <v>n/a</v>
      </c>
      <c r="F460" s="651"/>
      <c r="G460" s="651"/>
      <c r="H460" s="652"/>
    </row>
    <row r="461" spans="1:8" ht="13.5" customHeight="1">
      <c r="A461" s="1702"/>
      <c r="B461" s="1703"/>
      <c r="C461" s="1694"/>
      <c r="D461" s="650">
        <v>2005</v>
      </c>
      <c r="E461" s="644" t="str">
        <f ca="1" xml:space="preserve"> IF( OR( ISNUMBER('6.1'!C14) = FALSE, ISNUMBER('6.1'!E14) = FALSE, ISNUMBER('6.1'!G14) = FALSE, ISNUMBER('6.1'!I14) = FALSE ), "n/a", ABS( N('6.1'!C14) - SUM('6.1'!E14, '6.1'!G14, '6.1'!I14) ) )</f>
        <v>n/a</v>
      </c>
      <c r="F461" s="651"/>
      <c r="G461" s="651"/>
      <c r="H461" s="652"/>
    </row>
    <row r="462" spans="1:8" ht="13.5" customHeight="1">
      <c r="A462" s="1702"/>
      <c r="B462" s="1703"/>
      <c r="C462" s="1694"/>
      <c r="D462" s="650">
        <v>2000</v>
      </c>
      <c r="E462" s="644" t="str">
        <f ca="1" xml:space="preserve"> IF( OR( ISNUMBER('6.1'!C15) = FALSE, ISNUMBER('6.1'!E15) = FALSE, ISNUMBER('6.1'!G15) = FALSE, ISNUMBER('6.1'!I15) = FALSE ), "n/a", ABS( N('6.1'!C15) - SUM('6.1'!E15, '6.1'!G15, '6.1'!I15) ) )</f>
        <v>n/a</v>
      </c>
      <c r="F462" s="651"/>
      <c r="G462" s="651"/>
      <c r="H462" s="652"/>
    </row>
    <row r="463" spans="1:8" ht="13.5" customHeight="1">
      <c r="A463" s="1702"/>
      <c r="B463" s="1703"/>
      <c r="C463" s="1695"/>
      <c r="D463" s="650">
        <v>1990</v>
      </c>
      <c r="E463" s="644" t="str">
        <f ca="1" xml:space="preserve"> IF( OR( ISNUMBER('6.1'!C16) = FALSE, ISNUMBER('6.1'!E16) = FALSE, ISNUMBER('6.1'!G16) = FALSE, ISNUMBER('6.1'!I16) = FALSE ), "n/a", ABS( N('6.1'!C16) - SUM('6.1'!E16, '6.1'!G16, '6.1'!I16) ) )</f>
        <v>n/a</v>
      </c>
      <c r="F463" s="651"/>
      <c r="G463" s="651"/>
      <c r="H463" s="652"/>
    </row>
    <row r="464" spans="1:8" ht="13.5" customHeight="1">
      <c r="A464" s="1704" t="s">
        <v>809</v>
      </c>
      <c r="B464" s="1705" t="s">
        <v>1900</v>
      </c>
      <c r="C464" s="1694" t="s">
        <v>1067</v>
      </c>
      <c r="D464" s="670">
        <v>2015</v>
      </c>
      <c r="E464" s="644" t="str">
        <f xml:space="preserve"> IF( OR( ISNUMBER('6.1'!C17) = FALSE, ISNUMBER('6.1'!E17) = FALSE, ISNUMBER('6.1'!G17) = FALSE, ISNUMBER('6.1'!I17) = FALSE ), "n/a", ABS( N('6.1'!C17) - SUM('6.1'!E17, '6.1'!G17, '6.1'!I17) ) )</f>
        <v>n/a</v>
      </c>
      <c r="F464" s="651"/>
      <c r="G464" s="651"/>
      <c r="H464" s="673"/>
    </row>
    <row r="465" spans="1:8" ht="13.5" customHeight="1">
      <c r="A465" s="1702"/>
      <c r="B465" s="1703"/>
      <c r="C465" s="1694"/>
      <c r="D465" s="653">
        <v>2010</v>
      </c>
      <c r="E465" s="644" t="str">
        <f ca="1" xml:space="preserve"> IF( OR( ISNUMBER('6.1'!C18) = FALSE, ISNUMBER('6.1'!E18) = FALSE, ISNUMBER('6.1'!G18) = FALSE, ISNUMBER('6.1'!I18) = FALSE ), "n/a", ABS( N('6.1'!C18) - SUM('6.1'!E18, '6.1'!G18, '6.1'!I18) ) )</f>
        <v>n/a</v>
      </c>
      <c r="F465" s="651"/>
      <c r="G465" s="651"/>
      <c r="H465" s="652"/>
    </row>
    <row r="466" spans="1:8" ht="13.5" customHeight="1">
      <c r="A466" s="1702"/>
      <c r="B466" s="1703"/>
      <c r="C466" s="1694"/>
      <c r="D466" s="650">
        <v>2005</v>
      </c>
      <c r="E466" s="644" t="str">
        <f ca="1" xml:space="preserve"> IF( OR( ISNUMBER('6.1'!C19) = FALSE, ISNUMBER('6.1'!E19) = FALSE, ISNUMBER('6.1'!G19) = FALSE, ISNUMBER('6.1'!I19) = FALSE ), "n/a", ABS( N('6.1'!C19) - SUM('6.1'!E19, '6.1'!G19, '6.1'!I19) ) )</f>
        <v>n/a</v>
      </c>
      <c r="F466" s="651"/>
      <c r="G466" s="651"/>
      <c r="H466" s="652"/>
    </row>
    <row r="467" spans="1:8" ht="13.5" customHeight="1">
      <c r="A467" s="1702"/>
      <c r="B467" s="1703"/>
      <c r="C467" s="1694"/>
      <c r="D467" s="650">
        <v>2000</v>
      </c>
      <c r="E467" s="644" t="str">
        <f ca="1" xml:space="preserve"> IF( OR( ISNUMBER('6.1'!C20) = FALSE, ISNUMBER('6.1'!E20) = FALSE, ISNUMBER('6.1'!G20) = FALSE, ISNUMBER('6.1'!I20) = FALSE ), "n/a", ABS( N('6.1'!C20) - SUM('6.1'!E20, '6.1'!G20, '6.1'!I20) ) )</f>
        <v>n/a</v>
      </c>
      <c r="F467" s="651"/>
      <c r="G467" s="651"/>
      <c r="H467" s="652"/>
    </row>
    <row r="468" spans="1:8" ht="13.5" customHeight="1">
      <c r="A468" s="1702"/>
      <c r="B468" s="1703"/>
      <c r="C468" s="1695"/>
      <c r="D468" s="650">
        <v>1990</v>
      </c>
      <c r="E468" s="644" t="str">
        <f ca="1" xml:space="preserve"> IF( OR( ISNUMBER('6.1'!C21) = FALSE, ISNUMBER('6.1'!E21) = FALSE, ISNUMBER('6.1'!G21) = FALSE, ISNUMBER('6.1'!I21) = FALSE ), "n/a", ABS( N('6.1'!C21) - SUM('6.1'!E21, '6.1'!G21, '6.1'!I21) ) )</f>
        <v>n/a</v>
      </c>
      <c r="F468" s="651"/>
      <c r="G468" s="651"/>
      <c r="H468" s="652"/>
    </row>
    <row r="469" spans="1:8" ht="13.5" customHeight="1">
      <c r="A469" s="1704" t="s">
        <v>809</v>
      </c>
      <c r="B469" s="1705" t="s">
        <v>1901</v>
      </c>
      <c r="C469" s="1694" t="s">
        <v>1067</v>
      </c>
      <c r="D469" s="670">
        <v>2015</v>
      </c>
      <c r="E469" s="644" t="str">
        <f xml:space="preserve"> IF( OR( ISNUMBER('6.1'!C22) = FALSE, ISNUMBER('6.1'!E22) = FALSE, ISNUMBER('6.1'!G22) = FALSE, ISNUMBER('6.1'!I22) = FALSE ), "n/a", ABS( N('6.1'!C22) - SUM('6.1'!E22, '6.1'!G22, '6.1'!I22) ) )</f>
        <v>n/a</v>
      </c>
      <c r="F469" s="651"/>
      <c r="G469" s="651"/>
      <c r="H469" s="673"/>
    </row>
    <row r="470" spans="1:8" ht="13.5" customHeight="1">
      <c r="A470" s="1702"/>
      <c r="B470" s="1703"/>
      <c r="C470" s="1694"/>
      <c r="D470" s="653">
        <v>2010</v>
      </c>
      <c r="E470" s="644" t="str">
        <f ca="1" xml:space="preserve"> IF( OR( ISNUMBER('6.1'!C23) = FALSE, ISNUMBER('6.1'!E23) = FALSE, ISNUMBER('6.1'!G23) = FALSE, ISNUMBER('6.1'!I23) = FALSE ), "n/a", ABS( N('6.1'!C23) - SUM('6.1'!E23, '6.1'!G23, '6.1'!I23) ) )</f>
        <v>n/a</v>
      </c>
      <c r="F470" s="651"/>
      <c r="G470" s="651"/>
      <c r="H470" s="652"/>
    </row>
    <row r="471" spans="1:8" ht="13.5" customHeight="1">
      <c r="A471" s="1702"/>
      <c r="B471" s="1703"/>
      <c r="C471" s="1694"/>
      <c r="D471" s="650">
        <v>2005</v>
      </c>
      <c r="E471" s="644" t="str">
        <f ca="1" xml:space="preserve"> IF( OR( ISNUMBER('6.1'!C24) = FALSE, ISNUMBER('6.1'!E24) = FALSE, ISNUMBER('6.1'!G24) = FALSE, ISNUMBER('6.1'!I24) = FALSE ), "n/a", ABS( N('6.1'!C24) - SUM('6.1'!E24, '6.1'!G24, '6.1'!I24) ) )</f>
        <v>n/a</v>
      </c>
      <c r="F471" s="651"/>
      <c r="G471" s="651"/>
      <c r="H471" s="652"/>
    </row>
    <row r="472" spans="1:8" ht="13.5" customHeight="1">
      <c r="A472" s="1702"/>
      <c r="B472" s="1703"/>
      <c r="C472" s="1694"/>
      <c r="D472" s="650">
        <v>2000</v>
      </c>
      <c r="E472" s="644" t="str">
        <f ca="1" xml:space="preserve"> IF( OR( ISNUMBER('6.1'!C25) = FALSE, ISNUMBER('6.1'!E25) = FALSE, ISNUMBER('6.1'!G25) = FALSE, ISNUMBER('6.1'!I25) = FALSE ), "n/a", ABS( N('6.1'!C25) - SUM('6.1'!E25, '6.1'!G25, '6.1'!I25) ) )</f>
        <v>n/a</v>
      </c>
      <c r="F472" s="651"/>
      <c r="G472" s="651"/>
      <c r="H472" s="652"/>
    </row>
    <row r="473" spans="1:8" ht="13.5" customHeight="1">
      <c r="A473" s="1702"/>
      <c r="B473" s="1703"/>
      <c r="C473" s="1695"/>
      <c r="D473" s="650">
        <v>1990</v>
      </c>
      <c r="E473" s="644" t="str">
        <f ca="1" xml:space="preserve"> IF( OR( ISNUMBER('6.1'!C26) = FALSE, ISNUMBER('6.1'!E26) = FALSE, ISNUMBER('6.1'!G26) = FALSE, ISNUMBER('6.1'!I26) = FALSE ), "n/a", ABS( N('6.1'!C26) - SUM('6.1'!E26, '6.1'!G26, '6.1'!I26) ) )</f>
        <v>n/a</v>
      </c>
      <c r="F473" s="651"/>
      <c r="G473" s="651"/>
      <c r="H473" s="652"/>
    </row>
    <row r="474" spans="1:8" ht="13.5" customHeight="1">
      <c r="A474" s="1704" t="s">
        <v>809</v>
      </c>
      <c r="B474" s="1717" t="s">
        <v>1902</v>
      </c>
      <c r="C474" s="1694" t="s">
        <v>1898</v>
      </c>
      <c r="D474" s="670">
        <v>2015</v>
      </c>
      <c r="E474" s="644" t="str">
        <f xml:space="preserve"> IF( OR( ISNUMBER('6.1'!D12) = FALSE, ISNUMBER('6.1'!F12) = FALSE, ISNUMBER('6.1'!H12) = FALSE, ISNUMBER('6.1'!J12) = FALSE ), "n/a", ABS( N('6.1'!D12) - SUM('6.1'!F12, '6.1'!H12, '6.1'!J12) ) )</f>
        <v>n/a</v>
      </c>
      <c r="F474" s="651"/>
      <c r="G474" s="651"/>
      <c r="H474" s="673"/>
    </row>
    <row r="475" spans="1:8" ht="13.5" customHeight="1">
      <c r="A475" s="1702"/>
      <c r="B475" s="1715"/>
      <c r="C475" s="1694"/>
      <c r="D475" s="653">
        <v>2010</v>
      </c>
      <c r="E475" s="644" t="str">
        <f ca="1" xml:space="preserve"> IF( OR( ISNUMBER('6.1'!D13) = FALSE, ISNUMBER('6.1'!F13) = FALSE, ISNUMBER('6.1'!H13) = FALSE, ISNUMBER('6.1'!J13) = FALSE ), "n/a", ABS( N('6.1'!D13) - SUM('6.1'!F13, '6.1'!H13, '6.1'!J13) ) )</f>
        <v>n/a</v>
      </c>
      <c r="F475" s="651"/>
      <c r="G475" s="651"/>
      <c r="H475" s="652"/>
    </row>
    <row r="476" spans="1:8" ht="13.5" customHeight="1">
      <c r="A476" s="1702"/>
      <c r="B476" s="1715"/>
      <c r="C476" s="1694"/>
      <c r="D476" s="650">
        <v>2005</v>
      </c>
      <c r="E476" s="644" t="str">
        <f ca="1" xml:space="preserve"> IF( OR( ISNUMBER('6.1'!D14) = FALSE, ISNUMBER('6.1'!F14) = FALSE, ISNUMBER('6.1'!H14) = FALSE, ISNUMBER('6.1'!J14) = FALSE ), "n/a", ABS( N('6.1'!D14) - SUM('6.1'!F14, '6.1'!H14, '6.1'!J14) ) )</f>
        <v>n/a</v>
      </c>
      <c r="F476" s="651"/>
      <c r="G476" s="651"/>
      <c r="H476" s="652"/>
    </row>
    <row r="477" spans="1:8" ht="13.5" customHeight="1">
      <c r="A477" s="1702"/>
      <c r="B477" s="1715"/>
      <c r="C477" s="1694"/>
      <c r="D477" s="650">
        <v>2000</v>
      </c>
      <c r="E477" s="644" t="str">
        <f ca="1" xml:space="preserve"> IF( OR( ISNUMBER('6.1'!D15) = FALSE, ISNUMBER('6.1'!F15) = FALSE, ISNUMBER('6.1'!H15) = FALSE, ISNUMBER('6.1'!J15) = FALSE ), "n/a", ABS( N('6.1'!D15) - SUM('6.1'!F15, '6.1'!H15, '6.1'!J15) ) )</f>
        <v>n/a</v>
      </c>
      <c r="F477" s="651"/>
      <c r="G477" s="651"/>
      <c r="H477" s="652"/>
    </row>
    <row r="478" spans="1:8" ht="13.5" customHeight="1">
      <c r="A478" s="1702"/>
      <c r="B478" s="1715"/>
      <c r="C478" s="1695"/>
      <c r="D478" s="650">
        <v>1990</v>
      </c>
      <c r="E478" s="644" t="str">
        <f ca="1" xml:space="preserve"> IF( OR( ISNUMBER('6.1'!D16) = FALSE, ISNUMBER('6.1'!F16) = FALSE, ISNUMBER('6.1'!H16) = FALSE, ISNUMBER('6.1'!J16) = FALSE ), "n/a", ABS( N('6.1'!D16) - SUM('6.1'!F16, '6.1'!H16, '6.1'!J16) ) )</f>
        <v>n/a</v>
      </c>
      <c r="F478" s="651"/>
      <c r="G478" s="651"/>
      <c r="H478" s="652"/>
    </row>
    <row r="479" spans="1:8" ht="13.5" customHeight="1">
      <c r="A479" s="1704" t="s">
        <v>809</v>
      </c>
      <c r="B479" s="1717" t="s">
        <v>1903</v>
      </c>
      <c r="C479" s="1694" t="s">
        <v>1898</v>
      </c>
      <c r="D479" s="670">
        <v>2015</v>
      </c>
      <c r="E479" s="644" t="str">
        <f xml:space="preserve"> IF( OR( ISNUMBER('6.1'!D17) = FALSE, ISNUMBER('6.1'!F17) = FALSE, ISNUMBER('6.1'!H17) = FALSE, ISNUMBER('6.1'!J17) = FALSE ), "n/a", ABS( N('6.1'!D17) - SUM('6.1'!F17, '6.1'!H17, '6.1'!J17) ) )</f>
        <v>n/a</v>
      </c>
      <c r="F479" s="651"/>
      <c r="G479" s="651"/>
      <c r="H479" s="673"/>
    </row>
    <row r="480" spans="1:8" ht="13.5" customHeight="1">
      <c r="A480" s="1702"/>
      <c r="B480" s="1715"/>
      <c r="C480" s="1694"/>
      <c r="D480" s="653">
        <v>2010</v>
      </c>
      <c r="E480" s="644" t="str">
        <f ca="1" xml:space="preserve"> IF( OR( ISNUMBER('6.1'!D18) = FALSE, ISNUMBER('6.1'!F18) = FALSE, ISNUMBER('6.1'!H18) = FALSE, ISNUMBER('6.1'!J18) = FALSE ), "n/a", ABS( N('6.1'!D18) - SUM('6.1'!F18, '6.1'!H18, '6.1'!J18) ) )</f>
        <v>n/a</v>
      </c>
      <c r="F480" s="651"/>
      <c r="G480" s="651"/>
      <c r="H480" s="652"/>
    </row>
    <row r="481" spans="1:8" ht="13.5" customHeight="1">
      <c r="A481" s="1702"/>
      <c r="B481" s="1715"/>
      <c r="C481" s="1694"/>
      <c r="D481" s="650">
        <v>2005</v>
      </c>
      <c r="E481" s="644" t="str">
        <f ca="1" xml:space="preserve"> IF( OR( ISNUMBER('6.1'!D19) = FALSE, ISNUMBER('6.1'!F19) = FALSE, ISNUMBER('6.1'!H19) = FALSE, ISNUMBER('6.1'!J19) = FALSE ), "n/a", ABS( N('6.1'!D19) - SUM('6.1'!F19, '6.1'!H19, '6.1'!J19) ) )</f>
        <v>n/a</v>
      </c>
      <c r="F481" s="651"/>
      <c r="G481" s="651"/>
      <c r="H481" s="652"/>
    </row>
    <row r="482" spans="1:8" ht="13.5" customHeight="1">
      <c r="A482" s="1702"/>
      <c r="B482" s="1715"/>
      <c r="C482" s="1694"/>
      <c r="D482" s="650">
        <v>2000</v>
      </c>
      <c r="E482" s="644" t="str">
        <f ca="1" xml:space="preserve"> IF( OR( ISNUMBER('6.1'!D20) = FALSE, ISNUMBER('6.1'!F20) = FALSE, ISNUMBER('6.1'!H20) = FALSE, ISNUMBER('6.1'!J20) = FALSE ), "n/a", ABS( N('6.1'!D20) - SUM('6.1'!F20, '6.1'!H20, '6.1'!J20) ) )</f>
        <v>n/a</v>
      </c>
      <c r="F482" s="651"/>
      <c r="G482" s="651"/>
      <c r="H482" s="652"/>
    </row>
    <row r="483" spans="1:8" ht="13.5" customHeight="1">
      <c r="A483" s="1702"/>
      <c r="B483" s="1715"/>
      <c r="C483" s="1695"/>
      <c r="D483" s="650">
        <v>1990</v>
      </c>
      <c r="E483" s="644" t="str">
        <f ca="1" xml:space="preserve"> IF( OR( ISNUMBER('6.1'!D21) = FALSE, ISNUMBER('6.1'!F21) = FALSE, ISNUMBER('6.1'!H21) = FALSE, ISNUMBER('6.1'!J21) = FALSE ), "n/a", ABS( N('6.1'!D21) - SUM('6.1'!F21, '6.1'!H21, '6.1'!J21) ) )</f>
        <v>n/a</v>
      </c>
      <c r="F483" s="651"/>
      <c r="G483" s="651"/>
      <c r="H483" s="652"/>
    </row>
    <row r="484" spans="1:8" ht="13.5" customHeight="1">
      <c r="A484" s="1704" t="s">
        <v>809</v>
      </c>
      <c r="B484" s="1717" t="s">
        <v>1904</v>
      </c>
      <c r="C484" s="1694" t="s">
        <v>1898</v>
      </c>
      <c r="D484" s="670">
        <v>2015</v>
      </c>
      <c r="E484" s="644" t="str">
        <f xml:space="preserve"> IF( OR( ISNUMBER('6.1'!D22) = FALSE, ISNUMBER('6.1'!F22) = FALSE, ISNUMBER('6.1'!H22) = FALSE, ISNUMBER('6.1'!J22) = FALSE ), "n/a", ABS( N('6.1'!D22) - SUM('6.1'!F22, '6.1'!H22, '6.1'!J22) ) )</f>
        <v>n/a</v>
      </c>
      <c r="F484" s="651"/>
      <c r="G484" s="651"/>
      <c r="H484" s="673"/>
    </row>
    <row r="485" spans="1:8" ht="13.5" customHeight="1">
      <c r="A485" s="1702"/>
      <c r="B485" s="1715"/>
      <c r="C485" s="1694"/>
      <c r="D485" s="653">
        <v>2010</v>
      </c>
      <c r="E485" s="644" t="str">
        <f ca="1" xml:space="preserve"> IF( OR( ISNUMBER('6.1'!D23) = FALSE, ISNUMBER('6.1'!F23) = FALSE, ISNUMBER('6.1'!H23) = FALSE, ISNUMBER('6.1'!J23) = FALSE ), "n/a", ABS( N('6.1'!D23) - SUM('6.1'!F23, '6.1'!H23, '6.1'!J23) ) )</f>
        <v>n/a</v>
      </c>
      <c r="F485" s="651"/>
      <c r="G485" s="651"/>
      <c r="H485" s="652"/>
    </row>
    <row r="486" spans="1:8" ht="13.5" customHeight="1">
      <c r="A486" s="1702"/>
      <c r="B486" s="1715"/>
      <c r="C486" s="1694"/>
      <c r="D486" s="650">
        <v>2005</v>
      </c>
      <c r="E486" s="644" t="str">
        <f ca="1" xml:space="preserve"> IF( OR( ISNUMBER('6.1'!D24) = FALSE, ISNUMBER('6.1'!F24) = FALSE, ISNUMBER('6.1'!H24) = FALSE, ISNUMBER('6.1'!J24) = FALSE ), "n/a", ABS( N('6.1'!D24) - SUM('6.1'!F24, '6.1'!H24, '6.1'!J24) ) )</f>
        <v>n/a</v>
      </c>
      <c r="F486" s="651"/>
      <c r="G486" s="651"/>
      <c r="H486" s="652"/>
    </row>
    <row r="487" spans="1:8" ht="13.5" customHeight="1">
      <c r="A487" s="1702"/>
      <c r="B487" s="1715"/>
      <c r="C487" s="1694"/>
      <c r="D487" s="650">
        <v>2000</v>
      </c>
      <c r="E487" s="644" t="str">
        <f ca="1" xml:space="preserve"> IF( OR( ISNUMBER('6.1'!D25) = FALSE, ISNUMBER('6.1'!F25) = FALSE, ISNUMBER('6.1'!H25) = FALSE, ISNUMBER('6.1'!J25) = FALSE ), "n/a", ABS( N('6.1'!D25) - SUM('6.1'!F25, '6.1'!H25, '6.1'!J25) ) )</f>
        <v>n/a</v>
      </c>
      <c r="F487" s="651"/>
      <c r="G487" s="651"/>
      <c r="H487" s="652"/>
    </row>
    <row r="488" spans="1:8" ht="13.5" customHeight="1">
      <c r="A488" s="1702"/>
      <c r="B488" s="1715"/>
      <c r="C488" s="1695"/>
      <c r="D488" s="650">
        <v>1990</v>
      </c>
      <c r="E488" s="644" t="str">
        <f ca="1" xml:space="preserve"> IF( OR( ISNUMBER('6.1'!D26) = FALSE, ISNUMBER('6.1'!F26) = FALSE, ISNUMBER('6.1'!H26) = FALSE, ISNUMBER('6.1'!J26) = FALSE ), "n/a", ABS( N('6.1'!D26) - SUM('6.1'!F26, '6.1'!H26, '6.1'!J26) ) )</f>
        <v>n/a</v>
      </c>
      <c r="F488" s="651"/>
      <c r="G488" s="651"/>
      <c r="H488" s="652"/>
    </row>
    <row r="489" spans="1:8" ht="13.5" customHeight="1">
      <c r="A489" s="1704" t="s">
        <v>1905</v>
      </c>
      <c r="B489" s="1717" t="s">
        <v>1906</v>
      </c>
      <c r="C489" s="1694" t="s">
        <v>1718</v>
      </c>
      <c r="D489" s="670">
        <v>2015</v>
      </c>
      <c r="E489" s="644" t="str">
        <f ca="1" xml:space="preserve"> IF( OR( ISNUMBER('6.4'!C11) = FALSE, ISNUMBER('6.4'!D11) = FALSE, ISNUMBER('6.4'!E11) = FALSE, ISNUMBER('6.4'!F11) = FALSE ), "n/a", ABS( N('6.4'!F11) - SUM('6.4'!C11:E11) ) )</f>
        <v>n/a</v>
      </c>
      <c r="F489" s="651"/>
      <c r="G489" s="651"/>
      <c r="H489" s="673"/>
    </row>
    <row r="490" spans="1:8" ht="13.5" customHeight="1">
      <c r="A490" s="1702"/>
      <c r="B490" s="1715"/>
      <c r="C490" s="1694"/>
      <c r="D490" s="653">
        <v>2010</v>
      </c>
      <c r="E490" s="644" t="str">
        <f ca="1" xml:space="preserve"> IF( OR( ISNUMBER('6.4'!C12) = FALSE, ISNUMBER('6.4'!D12) = FALSE, ISNUMBER('6.4'!E12) = FALSE, ISNUMBER('6.4'!F12) = FALSE ), "n/a", ABS( N('6.4'!F12) - SUM('6.4'!C12:E12) ) )</f>
        <v>n/a</v>
      </c>
      <c r="F490" s="651"/>
      <c r="G490" s="651"/>
      <c r="H490" s="652"/>
    </row>
    <row r="491" spans="1:8" ht="13.5" customHeight="1">
      <c r="A491" s="1702"/>
      <c r="B491" s="1715"/>
      <c r="C491" s="1694"/>
      <c r="D491" s="650">
        <v>2005</v>
      </c>
      <c r="E491" s="644" t="str">
        <f ca="1" xml:space="preserve"> IF( OR( ISNUMBER('6.4'!C13) = FALSE, ISNUMBER('6.4'!D13) = FALSE, ISNUMBER('6.4'!E13) = FALSE, ISNUMBER('6.4'!F13) = FALSE ), "n/a", ABS( N('6.4'!F13) - SUM('6.4'!C13:E13) ) )</f>
        <v>n/a</v>
      </c>
      <c r="F491" s="651"/>
      <c r="G491" s="651"/>
      <c r="H491" s="652"/>
    </row>
    <row r="492" spans="1:8" ht="13.5" customHeight="1">
      <c r="A492" s="1702"/>
      <c r="B492" s="1715"/>
      <c r="C492" s="1694"/>
      <c r="D492" s="650">
        <v>2000</v>
      </c>
      <c r="E492" s="644" t="str">
        <f ca="1" xml:space="preserve"> IF( OR( ISNUMBER('6.4'!C14) = FALSE, ISNUMBER('6.4'!D14) = FALSE, ISNUMBER('6.4'!E14) = FALSE, ISNUMBER('6.4'!F14) = FALSE ), "n/a", ABS( N('6.4'!F14) - SUM('6.4'!C14:E14) ) )</f>
        <v>n/a</v>
      </c>
      <c r="F492" s="651"/>
      <c r="G492" s="651"/>
      <c r="H492" s="652"/>
    </row>
    <row r="493" spans="1:8" ht="13.5" customHeight="1">
      <c r="A493" s="1702"/>
      <c r="B493" s="1715"/>
      <c r="C493" s="1695"/>
      <c r="D493" s="650">
        <v>1990</v>
      </c>
      <c r="E493" s="644" t="str">
        <f ca="1" xml:space="preserve"> IF( OR( ISNUMBER('6.4'!C15) = FALSE, ISNUMBER('6.4'!D15) = FALSE, ISNUMBER('6.4'!E15) = FALSE, ISNUMBER('6.4'!F15) = FALSE ), "n/a", ABS( N('6.4'!F15) - SUM('6.4'!C15:E15) ) )</f>
        <v>n/a</v>
      </c>
      <c r="F493" s="651"/>
      <c r="G493" s="651"/>
      <c r="H493" s="652"/>
    </row>
    <row r="494" spans="1:8" ht="13.5" customHeight="1">
      <c r="A494" s="1702" t="s">
        <v>817</v>
      </c>
      <c r="B494" s="1715" t="s">
        <v>1931</v>
      </c>
      <c r="C494" s="1718" t="s">
        <v>1703</v>
      </c>
      <c r="D494" s="653">
        <v>2015</v>
      </c>
      <c r="E494" s="654" t="str">
        <f ca="1" xml:space="preserve"> IF( OR( ISNUMBER('6.9'!K13) = FALSE, ISNUMBER('6.9'!K14) = FALSE, ISNUMBER('6.9'!K17) = FALSE, ISNUMBER('6.9'!K19) = FALSE, ISNUMBER('6.9'!K21) = FALSE, ISNUMBER('6.9'!K22) = FALSE ), "n/a", ABS( N('6.9'!K13) - SUM('6.9'!K14, '6.9'!K17, '6.9'!K19, '6.9'!K21, '6.9'!K22) ) )</f>
        <v>n/a</v>
      </c>
      <c r="F494" s="668"/>
      <c r="G494" s="668"/>
      <c r="H494" s="652"/>
    </row>
    <row r="495" spans="1:8" ht="13.5" customHeight="1">
      <c r="A495" s="1702"/>
      <c r="B495" s="1715"/>
      <c r="C495" s="1718"/>
      <c r="D495" s="653">
        <v>2013</v>
      </c>
      <c r="E495" s="654" t="str">
        <f ca="1" xml:space="preserve"> IF( OR( ISNUMBER('6.9'!I13) = FALSE, ISNUMBER('6.9'!I14) = FALSE, ISNUMBER('6.9'!I17) = FALSE, ISNUMBER('6.9'!I19) = FALSE, ISNUMBER('6.9'!I21) = FALSE, ISNUMBER('6.9'!I22) = FALSE ), "n/a", ABS( N('6.9'!I13) - SUM('6.9'!I14, '6.9'!I17, '6.9'!I19, '6.9'!I21, '6.9'!I22) ) )</f>
        <v>n/a</v>
      </c>
      <c r="F495" s="668"/>
      <c r="G495" s="668"/>
      <c r="H495" s="652"/>
    </row>
    <row r="496" spans="1:8" ht="13.5" customHeight="1">
      <c r="A496" s="1702"/>
      <c r="B496" s="1715"/>
      <c r="C496" s="1718"/>
      <c r="D496" s="650">
        <v>2011</v>
      </c>
      <c r="E496" s="654" t="str">
        <f ca="1" xml:space="preserve"> IF( OR( ISNUMBER('6.9'!G13) = FALSE, ISNUMBER('6.9'!G14) = FALSE, ISNUMBER('6.9'!G17) = FALSE, ISNUMBER('6.9'!G19) = FALSE, ISNUMBER('6.9'!G21) = FALSE, ISNUMBER('6.9'!G22) = FALSE ), "n/a", ABS( N('6.9'!G13) - SUM('6.9'!G14, '6.9'!G17, '6.9'!G19, '6.9'!G21, '6.9'!G22) ) )</f>
        <v>n/a</v>
      </c>
      <c r="F496" s="668"/>
      <c r="G496" s="668"/>
      <c r="H496" s="652"/>
    </row>
    <row r="497" spans="1:8" ht="13.5" customHeight="1">
      <c r="A497" s="1702"/>
      <c r="B497" s="1715"/>
      <c r="C497" s="1718"/>
      <c r="D497" s="650">
        <v>2009</v>
      </c>
      <c r="E497" s="654" t="str">
        <f ca="1" xml:space="preserve"> IF( OR( ISNUMBER('6.9'!E13) = FALSE, ISNUMBER('6.9'!E14) = FALSE, ISNUMBER('6.9'!E17) = FALSE, ISNUMBER('6.9'!E19) = FALSE, ISNUMBER('6.9'!E21) = FALSE, ISNUMBER('6.9'!E22) = FALSE ), "n/a", ABS( N('6.9'!E13) - SUM('6.9'!E14, '6.9'!E17, '6.9'!E19, '6.9'!E21, '6.9'!E22) ) )</f>
        <v>n/a</v>
      </c>
      <c r="F497" s="668"/>
      <c r="G497" s="668"/>
      <c r="H497" s="652"/>
    </row>
    <row r="498" spans="1:8" ht="13.5" customHeight="1">
      <c r="A498" s="1702"/>
      <c r="B498" s="1715"/>
      <c r="C498" s="1718"/>
      <c r="D498" s="650">
        <v>2007</v>
      </c>
      <c r="E498" s="654" t="str">
        <f ca="1" xml:space="preserve"> IF( OR( ISNUMBER('6.9'!C13) = FALSE, ISNUMBER('6.9'!C14) = FALSE, ISNUMBER('6.9'!C17) = FALSE, ISNUMBER('6.9'!C19) = FALSE, ISNUMBER('6.9'!C21) = FALSE, ISNUMBER('6.9'!C22) = FALSE ), "n/a", ABS( N('6.9'!C13) - SUM('6.9'!C14, '6.9'!C17, '6.9'!C19, '6.9'!C21, '6.9'!C22) ) )</f>
        <v>n/a</v>
      </c>
      <c r="F498" s="668"/>
      <c r="G498" s="668"/>
      <c r="H498" s="652"/>
    </row>
    <row r="499" spans="1:8" ht="13.5" customHeight="1">
      <c r="A499" s="1702" t="s">
        <v>817</v>
      </c>
      <c r="B499" s="1715" t="s">
        <v>1931</v>
      </c>
      <c r="C499" s="1718" t="s">
        <v>1715</v>
      </c>
      <c r="D499" s="653">
        <v>2015</v>
      </c>
      <c r="E499" s="654" t="str">
        <f ca="1" xml:space="preserve"> IF( OR( ISNUMBER('6.9'!L13) = FALSE, ISNUMBER('6.9'!L14) = FALSE, ISNUMBER('6.9'!L17) = FALSE, ISNUMBER('6.9'!L19) = FALSE, ISNUMBER('6.9'!L21) = FALSE, ISNUMBER('6.9'!L22) = FALSE ), "n/a", ABS( N('6.9'!L13) - SUM('6.9'!L14, '6.9'!L17, '6.9'!L19, '6.9'!L21, '6.9'!L22) ) )</f>
        <v>n/a</v>
      </c>
      <c r="F499" s="668"/>
      <c r="G499" s="668"/>
      <c r="H499" s="652"/>
    </row>
    <row r="500" spans="1:8" ht="13.5" customHeight="1">
      <c r="A500" s="1702"/>
      <c r="B500" s="1715"/>
      <c r="C500" s="1718"/>
      <c r="D500" s="653">
        <v>2013</v>
      </c>
      <c r="E500" s="654" t="str">
        <f ca="1" xml:space="preserve"> IF( OR( ISNUMBER('6.9'!J13) = FALSE, ISNUMBER('6.9'!J14) = FALSE, ISNUMBER('6.9'!J17) = FALSE, ISNUMBER('6.9'!J19) = FALSE, ISNUMBER('6.9'!J21) = FALSE, ISNUMBER('6.9'!J22) = FALSE ), "n/a", ABS( N('6.9'!J13) - SUM('6.9'!J14, '6.9'!J17, '6.9'!J19, '6.9'!J21, '6.9'!J22) ) )</f>
        <v>n/a</v>
      </c>
      <c r="F500" s="668"/>
      <c r="G500" s="668"/>
      <c r="H500" s="652"/>
    </row>
    <row r="501" spans="1:8" ht="13.5" customHeight="1">
      <c r="A501" s="1702"/>
      <c r="B501" s="1715"/>
      <c r="C501" s="1718"/>
      <c r="D501" s="650">
        <v>2011</v>
      </c>
      <c r="E501" s="654" t="str">
        <f ca="1" xml:space="preserve"> IF( OR( ISNUMBER('6.9'!H13) = FALSE, ISNUMBER('6.9'!H14) = FALSE, ISNUMBER('6.9'!H17) = FALSE, ISNUMBER('6.9'!H19) = FALSE, ISNUMBER('6.9'!H21) = FALSE, ISNUMBER('6.9'!H22) = FALSE ), "n/a", ABS( N('6.9'!H13) - SUM('6.9'!H14, '6.9'!H17, '6.9'!H19, '6.9'!H21, '6.9'!H22) ) )</f>
        <v>n/a</v>
      </c>
      <c r="F501" s="668"/>
      <c r="G501" s="668"/>
      <c r="H501" s="652"/>
    </row>
    <row r="502" spans="1:8" ht="13.5" customHeight="1">
      <c r="A502" s="1702"/>
      <c r="B502" s="1715"/>
      <c r="C502" s="1718"/>
      <c r="D502" s="650">
        <v>2009</v>
      </c>
      <c r="E502" s="654" t="str">
        <f ca="1" xml:space="preserve"> IF( OR( ISNUMBER('6.9'!F13) = FALSE, ISNUMBER('6.9'!F14) = FALSE, ISNUMBER('6.9'!F17) = FALSE, ISNUMBER('6.9'!F19) = FALSE, ISNUMBER('6.9'!F21) = FALSE, ISNUMBER('6.9'!F22) = FALSE ), "n/a", ABS( N('6.9'!F13) - SUM('6.9'!F14, '6.9'!F17, '6.9'!F19, '6.9'!F21, '6.9'!F22) ) )</f>
        <v>n/a</v>
      </c>
      <c r="F502" s="668"/>
      <c r="G502" s="668"/>
      <c r="H502" s="652"/>
    </row>
    <row r="503" spans="1:8" ht="13.5" customHeight="1">
      <c r="A503" s="1702"/>
      <c r="B503" s="1715"/>
      <c r="C503" s="1718"/>
      <c r="D503" s="650">
        <v>2007</v>
      </c>
      <c r="E503" s="654" t="str">
        <f ca="1" xml:space="preserve"> IF( OR( ISNUMBER('6.9'!D13) = FALSE, ISNUMBER('6.9'!D14) = FALSE, ISNUMBER('6.9'!D17) = FALSE, ISNUMBER('6.9'!D19) = FALSE, ISNUMBER('6.9'!D21) = FALSE, ISNUMBER('6.9'!D22) = FALSE ), "n/a", ABS( N('6.9'!D13) - SUM('6.9'!D14, '6.9'!D17, '6.9'!D19, '6.9'!D21, '6.9'!D22) ) )</f>
        <v>n/a</v>
      </c>
      <c r="F503" s="668"/>
      <c r="G503" s="668"/>
      <c r="H503" s="652"/>
    </row>
    <row r="504" spans="1:8" ht="13.5" customHeight="1">
      <c r="A504" s="1702" t="s">
        <v>817</v>
      </c>
      <c r="B504" s="1715" t="s">
        <v>1950</v>
      </c>
      <c r="C504" s="1718" t="s">
        <v>1703</v>
      </c>
      <c r="D504" s="653">
        <v>2015</v>
      </c>
      <c r="E504" s="654" t="str">
        <f ca="1" xml:space="preserve"> IF( OR( ISNUMBER('6.9'!K14) = FALSE, ISNUMBER('6.9'!K15) = FALSE, ISNUMBER('6.9'!K16) = FALSE ), "n/a", ABS( N('6.9'!K14) - SUM('6.9'!K15,'6.9'!K16) ) )</f>
        <v>n/a</v>
      </c>
      <c r="F504" s="668"/>
      <c r="G504" s="668"/>
      <c r="H504" s="652"/>
    </row>
    <row r="505" spans="1:8" ht="13.5" customHeight="1">
      <c r="A505" s="1702"/>
      <c r="B505" s="1715"/>
      <c r="C505" s="1718"/>
      <c r="D505" s="653">
        <v>2013</v>
      </c>
      <c r="E505" s="654" t="str">
        <f ca="1" xml:space="preserve"> IF( OR( ISNUMBER('6.9'!I14) = FALSE, ISNUMBER('6.9'!I15) = FALSE, ISNUMBER('6.9'!I16) = FALSE ), "n/a", ABS( N('6.9'!I14) - SUM('6.9'!I15,'6.9'!I16) ) )</f>
        <v>n/a</v>
      </c>
      <c r="F505" s="668"/>
      <c r="G505" s="668"/>
      <c r="H505" s="652"/>
    </row>
    <row r="506" spans="1:8" ht="13.5" customHeight="1">
      <c r="A506" s="1702"/>
      <c r="B506" s="1715"/>
      <c r="C506" s="1718"/>
      <c r="D506" s="650">
        <v>2011</v>
      </c>
      <c r="E506" s="654" t="str">
        <f ca="1" xml:space="preserve"> IF( OR( ISNUMBER('6.9'!G14) = FALSE, ISNUMBER('6.9'!G15) = FALSE, ISNUMBER('6.9'!G16) = FALSE ), "n/a", ABS( N('6.9'!G14) - SUM('6.9'!G15,'6.9'!G16) ) )</f>
        <v>n/a</v>
      </c>
      <c r="F506" s="668"/>
      <c r="G506" s="668"/>
      <c r="H506" s="652"/>
    </row>
    <row r="507" spans="1:8" ht="13.5" customHeight="1">
      <c r="A507" s="1702"/>
      <c r="B507" s="1715"/>
      <c r="C507" s="1718"/>
      <c r="D507" s="650">
        <v>2009</v>
      </c>
      <c r="E507" s="654" t="str">
        <f ca="1" xml:space="preserve"> IF( OR( ISNUMBER('6.9'!E14) = FALSE, ISNUMBER('6.9'!E15) = FALSE, ISNUMBER('6.9'!E16) = FALSE ), "n/a", ABS( N('6.9'!E14) - SUM('6.9'!E15,'6.9'!E16) ) )</f>
        <v>n/a</v>
      </c>
      <c r="F507" s="668"/>
      <c r="G507" s="668"/>
      <c r="H507" s="652"/>
    </row>
    <row r="508" spans="1:8" ht="13.5" customHeight="1">
      <c r="A508" s="1702"/>
      <c r="B508" s="1715"/>
      <c r="C508" s="1718"/>
      <c r="D508" s="650">
        <v>2007</v>
      </c>
      <c r="E508" s="654" t="str">
        <f ca="1" xml:space="preserve"> IF( OR( ISNUMBER('6.9'!C14) = FALSE, ISNUMBER('6.9'!C15) = FALSE, ISNUMBER('6.9'!C16) = FALSE ), "n/a", ABS( N('6.9'!C14) - SUM('6.9'!C15,'6.9'!C16) ) )</f>
        <v>n/a</v>
      </c>
      <c r="F508" s="668"/>
      <c r="G508" s="668"/>
      <c r="H508" s="652"/>
    </row>
    <row r="509" spans="1:8" ht="13.5" customHeight="1">
      <c r="A509" s="1702" t="s">
        <v>817</v>
      </c>
      <c r="B509" s="1715" t="s">
        <v>1950</v>
      </c>
      <c r="C509" s="1718" t="s">
        <v>1715</v>
      </c>
      <c r="D509" s="653">
        <v>2015</v>
      </c>
      <c r="E509" s="654" t="str">
        <f ca="1" xml:space="preserve"> IF( OR( ISNUMBER('6.9'!L14) = FALSE, ISNUMBER('6.9'!L15) = FALSE, ISNUMBER('6.9'!L16) = FALSE ), "n/a", ABS( N('6.9'!L14) - SUM('6.9'!L15,'6.9'!L16) ) )</f>
        <v>n/a</v>
      </c>
      <c r="F509" s="668"/>
      <c r="G509" s="668"/>
      <c r="H509" s="652"/>
    </row>
    <row r="510" spans="1:8" ht="13.5" customHeight="1">
      <c r="A510" s="1702"/>
      <c r="B510" s="1715"/>
      <c r="C510" s="1718"/>
      <c r="D510" s="653">
        <v>2013</v>
      </c>
      <c r="E510" s="654" t="str">
        <f ca="1" xml:space="preserve"> IF( OR( ISNUMBER('6.9'!J14) = FALSE, ISNUMBER('6.9'!J15) = FALSE, ISNUMBER('6.9'!J16) = FALSE ), "n/a", ABS( N('6.9'!J14) - SUM('6.9'!J15,'6.9'!J16) ) )</f>
        <v>n/a</v>
      </c>
      <c r="F510" s="668"/>
      <c r="G510" s="668"/>
      <c r="H510" s="652"/>
    </row>
    <row r="511" spans="1:8" ht="13.5" customHeight="1">
      <c r="A511" s="1702"/>
      <c r="B511" s="1715"/>
      <c r="C511" s="1718"/>
      <c r="D511" s="650">
        <v>2011</v>
      </c>
      <c r="E511" s="654" t="str">
        <f ca="1" xml:space="preserve"> IF( OR( ISNUMBER('6.9'!H14) = FALSE, ISNUMBER('6.9'!H15) = FALSE, ISNUMBER('6.9'!H16) = FALSE ), "n/a", ABS( N('6.9'!H14) - SUM('6.9'!H15,'6.9'!H16) ) )</f>
        <v>n/a</v>
      </c>
      <c r="F511" s="668"/>
      <c r="G511" s="668"/>
      <c r="H511" s="652"/>
    </row>
    <row r="512" spans="1:8" ht="13.5" customHeight="1">
      <c r="A512" s="1702"/>
      <c r="B512" s="1715"/>
      <c r="C512" s="1718"/>
      <c r="D512" s="650">
        <v>2009</v>
      </c>
      <c r="E512" s="654" t="str">
        <f ca="1" xml:space="preserve"> IF( OR( ISNUMBER('6.9'!F14) = FALSE, ISNUMBER('6.9'!F15) = FALSE, ISNUMBER('6.9'!F16) = FALSE ), "n/a", ABS( N('6.9'!F14) - SUM('6.9'!F15,'6.9'!F16) ) )</f>
        <v>n/a</v>
      </c>
      <c r="F512" s="668"/>
      <c r="G512" s="668"/>
      <c r="H512" s="652"/>
    </row>
    <row r="513" spans="1:8" ht="13.5" customHeight="1" thickBot="1">
      <c r="A513" s="1719"/>
      <c r="B513" s="1720"/>
      <c r="C513" s="1721"/>
      <c r="D513" s="679">
        <v>2007</v>
      </c>
      <c r="E513" s="659" t="str">
        <f ca="1" xml:space="preserve"> IF( OR( ISNUMBER('6.9'!D14) = FALSE, ISNUMBER('6.9'!D15) = FALSE, ISNUMBER('6.9'!D16) = FALSE ), "n/a", ABS( N('6.9'!D14) - SUM('6.9'!D15,'6.9'!D16) ) )</f>
        <v>n/a</v>
      </c>
      <c r="F513" s="680"/>
      <c r="G513" s="680"/>
      <c r="H513" s="681"/>
    </row>
  </sheetData>
  <sheetProtection sheet="1" objects="1" scenarios="1" formatColumns="0" formatRows="0"/>
  <mergeCells count="273">
    <mergeCell ref="A504:A508"/>
    <mergeCell ref="B504:B508"/>
    <mergeCell ref="C504:C508"/>
    <mergeCell ref="A509:A513"/>
    <mergeCell ref="B509:B513"/>
    <mergeCell ref="C509:C513"/>
    <mergeCell ref="A494:A498"/>
    <mergeCell ref="B494:B498"/>
    <mergeCell ref="C494:C498"/>
    <mergeCell ref="A499:A503"/>
    <mergeCell ref="B499:B503"/>
    <mergeCell ref="C499:C503"/>
    <mergeCell ref="A489:A493"/>
    <mergeCell ref="B489:B493"/>
    <mergeCell ref="C489:C493"/>
    <mergeCell ref="A479:A483"/>
    <mergeCell ref="B479:B483"/>
    <mergeCell ref="C479:C483"/>
    <mergeCell ref="A484:A488"/>
    <mergeCell ref="B484:B488"/>
    <mergeCell ref="C484:C488"/>
    <mergeCell ref="A469:A473"/>
    <mergeCell ref="B469:B473"/>
    <mergeCell ref="C469:C473"/>
    <mergeCell ref="A474:A478"/>
    <mergeCell ref="B474:B478"/>
    <mergeCell ref="C474:C478"/>
    <mergeCell ref="A459:A463"/>
    <mergeCell ref="B459:B463"/>
    <mergeCell ref="C459:C463"/>
    <mergeCell ref="A464:A468"/>
    <mergeCell ref="B464:B468"/>
    <mergeCell ref="C464:C468"/>
    <mergeCell ref="A447:A452"/>
    <mergeCell ref="B447:B452"/>
    <mergeCell ref="C447:C452"/>
    <mergeCell ref="A453:A458"/>
    <mergeCell ref="B453:B458"/>
    <mergeCell ref="C453:C458"/>
    <mergeCell ref="A435:A440"/>
    <mergeCell ref="B435:B440"/>
    <mergeCell ref="C435:C440"/>
    <mergeCell ref="A441:A446"/>
    <mergeCell ref="B441:B446"/>
    <mergeCell ref="C441:C446"/>
    <mergeCell ref="A423:A428"/>
    <mergeCell ref="B423:B428"/>
    <mergeCell ref="C423:C428"/>
    <mergeCell ref="A429:A434"/>
    <mergeCell ref="B429:B434"/>
    <mergeCell ref="C429:C434"/>
    <mergeCell ref="A411:A416"/>
    <mergeCell ref="B411:B416"/>
    <mergeCell ref="C411:C416"/>
    <mergeCell ref="A417:A422"/>
    <mergeCell ref="B417:B422"/>
    <mergeCell ref="C417:C422"/>
    <mergeCell ref="A401:A405"/>
    <mergeCell ref="B401:B405"/>
    <mergeCell ref="C401:C405"/>
    <mergeCell ref="A406:A410"/>
    <mergeCell ref="B406:B410"/>
    <mergeCell ref="C406:C410"/>
    <mergeCell ref="A391:A395"/>
    <mergeCell ref="B391:B395"/>
    <mergeCell ref="C391:C395"/>
    <mergeCell ref="A396:A400"/>
    <mergeCell ref="B396:B400"/>
    <mergeCell ref="C396:C400"/>
    <mergeCell ref="A381:A385"/>
    <mergeCell ref="B381:B385"/>
    <mergeCell ref="C381:C385"/>
    <mergeCell ref="A386:A390"/>
    <mergeCell ref="B386:B390"/>
    <mergeCell ref="C386:C390"/>
    <mergeCell ref="A368:A372"/>
    <mergeCell ref="B368:B372"/>
    <mergeCell ref="C368:C372"/>
    <mergeCell ref="A376:A380"/>
    <mergeCell ref="B376:B380"/>
    <mergeCell ref="C376:C380"/>
    <mergeCell ref="A358:A362"/>
    <mergeCell ref="B358:B362"/>
    <mergeCell ref="C358:C362"/>
    <mergeCell ref="A363:A367"/>
    <mergeCell ref="B363:B367"/>
    <mergeCell ref="C363:C367"/>
    <mergeCell ref="A346:A350"/>
    <mergeCell ref="B346:B350"/>
    <mergeCell ref="C346:C350"/>
    <mergeCell ref="A351:A355"/>
    <mergeCell ref="B351:B355"/>
    <mergeCell ref="C351:C355"/>
    <mergeCell ref="A335:A340"/>
    <mergeCell ref="B335:B340"/>
    <mergeCell ref="C335:C340"/>
    <mergeCell ref="A341:A345"/>
    <mergeCell ref="B341:B345"/>
    <mergeCell ref="C341:C345"/>
    <mergeCell ref="A323:A328"/>
    <mergeCell ref="B323:B328"/>
    <mergeCell ref="C323:C328"/>
    <mergeCell ref="A329:A334"/>
    <mergeCell ref="B329:B334"/>
    <mergeCell ref="C329:C334"/>
    <mergeCell ref="A313:A317"/>
    <mergeCell ref="B313:B317"/>
    <mergeCell ref="C313:C317"/>
    <mergeCell ref="A318:A322"/>
    <mergeCell ref="B318:B322"/>
    <mergeCell ref="C318:C322"/>
    <mergeCell ref="A303:A307"/>
    <mergeCell ref="B303:B307"/>
    <mergeCell ref="C303:C307"/>
    <mergeCell ref="A308:A312"/>
    <mergeCell ref="B308:B312"/>
    <mergeCell ref="C308:C312"/>
    <mergeCell ref="A266:A270"/>
    <mergeCell ref="B266:B270"/>
    <mergeCell ref="C266:C270"/>
    <mergeCell ref="A271:A300"/>
    <mergeCell ref="B271:B300"/>
    <mergeCell ref="C271:C300"/>
    <mergeCell ref="A256:A260"/>
    <mergeCell ref="B256:B260"/>
    <mergeCell ref="C256:C260"/>
    <mergeCell ref="A261:A265"/>
    <mergeCell ref="B261:B265"/>
    <mergeCell ref="C261:C265"/>
    <mergeCell ref="A246:A250"/>
    <mergeCell ref="B246:B250"/>
    <mergeCell ref="C246:C250"/>
    <mergeCell ref="A251:A255"/>
    <mergeCell ref="B251:B255"/>
    <mergeCell ref="C251:C255"/>
    <mergeCell ref="A236:A240"/>
    <mergeCell ref="B236:B240"/>
    <mergeCell ref="C236:C240"/>
    <mergeCell ref="A241:A245"/>
    <mergeCell ref="B241:B245"/>
    <mergeCell ref="C241:C245"/>
    <mergeCell ref="A226:A230"/>
    <mergeCell ref="B226:B230"/>
    <mergeCell ref="C226:C230"/>
    <mergeCell ref="A231:A235"/>
    <mergeCell ref="B231:B235"/>
    <mergeCell ref="C231:C235"/>
    <mergeCell ref="A216:A220"/>
    <mergeCell ref="B216:B220"/>
    <mergeCell ref="C216:C220"/>
    <mergeCell ref="A221:A225"/>
    <mergeCell ref="B221:B225"/>
    <mergeCell ref="C221:C225"/>
    <mergeCell ref="A206:A210"/>
    <mergeCell ref="B206:B210"/>
    <mergeCell ref="C206:C210"/>
    <mergeCell ref="A211:A215"/>
    <mergeCell ref="B211:B215"/>
    <mergeCell ref="C211:C215"/>
    <mergeCell ref="A196:A200"/>
    <mergeCell ref="B196:B200"/>
    <mergeCell ref="C196:C200"/>
    <mergeCell ref="A201:A205"/>
    <mergeCell ref="B201:B205"/>
    <mergeCell ref="C201:C205"/>
    <mergeCell ref="A186:A190"/>
    <mergeCell ref="B186:B190"/>
    <mergeCell ref="C186:C190"/>
    <mergeCell ref="A191:A195"/>
    <mergeCell ref="B191:B195"/>
    <mergeCell ref="C191:C195"/>
    <mergeCell ref="A176:A180"/>
    <mergeCell ref="B176:B180"/>
    <mergeCell ref="C176:C180"/>
    <mergeCell ref="A181:A185"/>
    <mergeCell ref="B181:B185"/>
    <mergeCell ref="C181:C185"/>
    <mergeCell ref="A166:A170"/>
    <mergeCell ref="B166:B170"/>
    <mergeCell ref="C166:C170"/>
    <mergeCell ref="A171:A175"/>
    <mergeCell ref="B171:B175"/>
    <mergeCell ref="C171:C175"/>
    <mergeCell ref="A154:A159"/>
    <mergeCell ref="B154:B159"/>
    <mergeCell ref="C154:C159"/>
    <mergeCell ref="A160:A165"/>
    <mergeCell ref="B160:B165"/>
    <mergeCell ref="C160:C165"/>
    <mergeCell ref="A142:A147"/>
    <mergeCell ref="B142:B147"/>
    <mergeCell ref="C142:C147"/>
    <mergeCell ref="A148:A153"/>
    <mergeCell ref="B148:B153"/>
    <mergeCell ref="C148:C153"/>
    <mergeCell ref="A131:A135"/>
    <mergeCell ref="B131:B135"/>
    <mergeCell ref="C131:C135"/>
    <mergeCell ref="A136:A141"/>
    <mergeCell ref="B136:B141"/>
    <mergeCell ref="C136:C141"/>
    <mergeCell ref="A121:A125"/>
    <mergeCell ref="B121:B125"/>
    <mergeCell ref="C121:C125"/>
    <mergeCell ref="A126:A130"/>
    <mergeCell ref="B126:B130"/>
    <mergeCell ref="C126:C130"/>
    <mergeCell ref="A111:A115"/>
    <mergeCell ref="B111:B115"/>
    <mergeCell ref="C111:C115"/>
    <mergeCell ref="A116:A120"/>
    <mergeCell ref="B116:B120"/>
    <mergeCell ref="C116:C120"/>
    <mergeCell ref="A101:A105"/>
    <mergeCell ref="B101:B105"/>
    <mergeCell ref="C101:C105"/>
    <mergeCell ref="A106:A110"/>
    <mergeCell ref="B106:B110"/>
    <mergeCell ref="C106:C110"/>
    <mergeCell ref="A91:A95"/>
    <mergeCell ref="B91:B95"/>
    <mergeCell ref="C91:C95"/>
    <mergeCell ref="A96:A100"/>
    <mergeCell ref="B96:B100"/>
    <mergeCell ref="C96:C100"/>
    <mergeCell ref="A81:A85"/>
    <mergeCell ref="B81:B85"/>
    <mergeCell ref="C81:C85"/>
    <mergeCell ref="A86:A90"/>
    <mergeCell ref="B86:B90"/>
    <mergeCell ref="C86:C90"/>
    <mergeCell ref="A71:A75"/>
    <mergeCell ref="B71:B75"/>
    <mergeCell ref="C71:C75"/>
    <mergeCell ref="A76:A80"/>
    <mergeCell ref="B76:B80"/>
    <mergeCell ref="C76:C80"/>
    <mergeCell ref="A61:A65"/>
    <mergeCell ref="B61:B65"/>
    <mergeCell ref="C61:C65"/>
    <mergeCell ref="A66:A70"/>
    <mergeCell ref="B66:B70"/>
    <mergeCell ref="C66:C70"/>
    <mergeCell ref="A51:A55"/>
    <mergeCell ref="B51:B55"/>
    <mergeCell ref="C51:C55"/>
    <mergeCell ref="A56:A60"/>
    <mergeCell ref="B56:B60"/>
    <mergeCell ref="C56:C60"/>
    <mergeCell ref="A41:A45"/>
    <mergeCell ref="B41:B45"/>
    <mergeCell ref="C41:C45"/>
    <mergeCell ref="A46:A50"/>
    <mergeCell ref="B46:B50"/>
    <mergeCell ref="C46:C50"/>
    <mergeCell ref="A29:A34"/>
    <mergeCell ref="B29:B34"/>
    <mergeCell ref="C29:C34"/>
    <mergeCell ref="A35:A40"/>
    <mergeCell ref="B35:B40"/>
    <mergeCell ref="C35:C40"/>
    <mergeCell ref="A17:A22"/>
    <mergeCell ref="B17:B22"/>
    <mergeCell ref="C17:C22"/>
    <mergeCell ref="A23:A28"/>
    <mergeCell ref="B23:B28"/>
    <mergeCell ref="C23:C28"/>
    <mergeCell ref="A5:A10"/>
    <mergeCell ref="B5:B10"/>
    <mergeCell ref="C5:C10"/>
    <mergeCell ref="A11:A16"/>
    <mergeCell ref="B11:B16"/>
    <mergeCell ref="C11:C16"/>
  </mergeCells>
  <conditionalFormatting sqref="H6:H10 H19:H22 H25:H28 H31:H34 E37:E40 H137:H165 H173:H215 H413:H434 H373:H375 H441:H458 H305:H357">
    <cfRule type="cellIs" dxfId="60" priority="63" stopIfTrue="1" operator="greaterThan">
      <formula>0.0000001</formula>
    </cfRule>
  </conditionalFormatting>
  <conditionalFormatting sqref="H5">
    <cfRule type="cellIs" dxfId="59" priority="62" stopIfTrue="1" operator="greaterThan">
      <formula>0.0000001</formula>
    </cfRule>
  </conditionalFormatting>
  <conditionalFormatting sqref="H17:H18">
    <cfRule type="cellIs" dxfId="58" priority="61" stopIfTrue="1" operator="greaterThan">
      <formula>0.0000001</formula>
    </cfRule>
  </conditionalFormatting>
  <conditionalFormatting sqref="H23:H24">
    <cfRule type="cellIs" dxfId="57" priority="60" stopIfTrue="1" operator="greaterThan">
      <formula>0.0000001</formula>
    </cfRule>
  </conditionalFormatting>
  <conditionalFormatting sqref="H29:H30">
    <cfRule type="cellIs" dxfId="56" priority="59" stopIfTrue="1" operator="greaterThan">
      <formula>0.0000001</formula>
    </cfRule>
  </conditionalFormatting>
  <conditionalFormatting sqref="E35:E36">
    <cfRule type="cellIs" dxfId="55" priority="58" stopIfTrue="1" operator="greaterThan">
      <formula>0.0000001</formula>
    </cfRule>
  </conditionalFormatting>
  <conditionalFormatting sqref="H136">
    <cfRule type="cellIs" dxfId="54" priority="57" stopIfTrue="1" operator="greaterThan">
      <formula>0.0000001</formula>
    </cfRule>
  </conditionalFormatting>
  <conditionalFormatting sqref="H171:H172">
    <cfRule type="cellIs" dxfId="53" priority="56" stopIfTrue="1" operator="greaterThan">
      <formula>0.0000001</formula>
    </cfRule>
  </conditionalFormatting>
  <conditionalFormatting sqref="H303:H304">
    <cfRule type="cellIs" dxfId="52" priority="55" stopIfTrue="1" operator="greaterThan">
      <formula>0.0000001</formula>
    </cfRule>
  </conditionalFormatting>
  <conditionalFormatting sqref="H411:H412">
    <cfRule type="cellIs" dxfId="51" priority="54" stopIfTrue="1" operator="greaterThan">
      <formula>0.0000001</formula>
    </cfRule>
  </conditionalFormatting>
  <conditionalFormatting sqref="H358:H362">
    <cfRule type="cellIs" dxfId="50" priority="53" stopIfTrue="1" operator="greaterThan">
      <formula>0.0000001</formula>
    </cfRule>
  </conditionalFormatting>
  <conditionalFormatting sqref="H363:H367">
    <cfRule type="cellIs" dxfId="49" priority="52" stopIfTrue="1" operator="greaterThan">
      <formula>0.0000001</formula>
    </cfRule>
  </conditionalFormatting>
  <conditionalFormatting sqref="H368:H372">
    <cfRule type="cellIs" dxfId="48" priority="51" stopIfTrue="1" operator="greaterThan">
      <formula>0.0000001</formula>
    </cfRule>
  </conditionalFormatting>
  <conditionalFormatting sqref="E376:E380">
    <cfRule type="cellIs" dxfId="47" priority="50" stopIfTrue="1" operator="greaterThan">
      <formula>0.0000001</formula>
    </cfRule>
  </conditionalFormatting>
  <conditionalFormatting sqref="E401:E405">
    <cfRule type="cellIs" dxfId="46" priority="45" stopIfTrue="1" operator="greaterThan">
      <formula>0.0000001</formula>
    </cfRule>
  </conditionalFormatting>
  <conditionalFormatting sqref="E381:E385">
    <cfRule type="cellIs" dxfId="45" priority="49" stopIfTrue="1" operator="greaterThan">
      <formula>0.0000001</formula>
    </cfRule>
  </conditionalFormatting>
  <conditionalFormatting sqref="E406:E410">
    <cfRule type="cellIs" dxfId="44" priority="44" stopIfTrue="1" operator="greaterThan">
      <formula>0.0000001</formula>
    </cfRule>
  </conditionalFormatting>
  <conditionalFormatting sqref="E386:E390">
    <cfRule type="cellIs" dxfId="43" priority="48" stopIfTrue="1" operator="greaterThan">
      <formula>0.0000001</formula>
    </cfRule>
  </conditionalFormatting>
  <conditionalFormatting sqref="E391:E395">
    <cfRule type="cellIs" dxfId="42" priority="47" stopIfTrue="1" operator="greaterThan">
      <formula>0.0000001</formula>
    </cfRule>
  </conditionalFormatting>
  <conditionalFormatting sqref="E396:E400">
    <cfRule type="cellIs" dxfId="41" priority="46" stopIfTrue="1" operator="greaterThan">
      <formula>0.0000001</formula>
    </cfRule>
  </conditionalFormatting>
  <conditionalFormatting sqref="E11:E16">
    <cfRule type="cellIs" dxfId="40" priority="43" stopIfTrue="1" operator="greaterThan">
      <formula>0.0000001</formula>
    </cfRule>
  </conditionalFormatting>
  <conditionalFormatting sqref="H11:H16">
    <cfRule type="cellIs" dxfId="39" priority="42" stopIfTrue="1" operator="greaterThan">
      <formula>0.0000001</formula>
    </cfRule>
  </conditionalFormatting>
  <conditionalFormatting sqref="F11:F16">
    <cfRule type="cellIs" dxfId="38" priority="41" stopIfTrue="1" operator="greaterThan">
      <formula>0.0000001</formula>
    </cfRule>
  </conditionalFormatting>
  <conditionalFormatting sqref="G11:G16">
    <cfRule type="cellIs" dxfId="37" priority="40" stopIfTrue="1" operator="greaterThan">
      <formula>0.0000001</formula>
    </cfRule>
  </conditionalFormatting>
  <conditionalFormatting sqref="E271:E300">
    <cfRule type="cellIs" dxfId="36" priority="39" stopIfTrue="1" operator="greaterThan">
      <formula>0.0000001</formula>
    </cfRule>
  </conditionalFormatting>
  <conditionalFormatting sqref="E41:E45">
    <cfRule type="cellIs" dxfId="35" priority="38" stopIfTrue="1" operator="greaterThan">
      <formula>0.0000001</formula>
    </cfRule>
  </conditionalFormatting>
  <conditionalFormatting sqref="F41:F45">
    <cfRule type="cellIs" dxfId="34" priority="37" stopIfTrue="1" operator="greaterThan">
      <formula>0.0000001</formula>
    </cfRule>
  </conditionalFormatting>
  <conditionalFormatting sqref="F46:F50">
    <cfRule type="cellIs" dxfId="33" priority="36" stopIfTrue="1" operator="greaterThan">
      <formula>0.0000001</formula>
    </cfRule>
  </conditionalFormatting>
  <conditionalFormatting sqref="F51:F55">
    <cfRule type="cellIs" dxfId="32" priority="35" stopIfTrue="1" operator="greaterThan">
      <formula>0.0000001</formula>
    </cfRule>
  </conditionalFormatting>
  <conditionalFormatting sqref="F56:F60">
    <cfRule type="cellIs" dxfId="31" priority="34" stopIfTrue="1" operator="greaterThan">
      <formula>0.0000001</formula>
    </cfRule>
  </conditionalFormatting>
  <conditionalFormatting sqref="F86:F105">
    <cfRule type="cellIs" dxfId="30" priority="33" stopIfTrue="1" operator="greaterThan">
      <formula>0.0000001</formula>
    </cfRule>
  </conditionalFormatting>
  <conditionalFormatting sqref="E131:E135">
    <cfRule type="cellIs" dxfId="29" priority="32" stopIfTrue="1" operator="greaterThan">
      <formula>0.0000001</formula>
    </cfRule>
  </conditionalFormatting>
  <conditionalFormatting sqref="F131:F135">
    <cfRule type="cellIs" dxfId="28" priority="31" stopIfTrue="1" operator="greaterThan">
      <formula>0.0000001</formula>
    </cfRule>
  </conditionalFormatting>
  <conditionalFormatting sqref="H166:H170">
    <cfRule type="cellIs" dxfId="27" priority="30" stopIfTrue="1" operator="greaterThan">
      <formula>0.0000001</formula>
    </cfRule>
  </conditionalFormatting>
  <conditionalFormatting sqref="G166:G170">
    <cfRule type="cellIs" dxfId="26" priority="29" stopIfTrue="1" operator="greaterThan">
      <formula>0.0000001</formula>
    </cfRule>
  </conditionalFormatting>
  <conditionalFormatting sqref="E166:E170">
    <cfRule type="cellIs" dxfId="25" priority="28" stopIfTrue="1" operator="greaterThan">
      <formula>0.0000001</formula>
    </cfRule>
  </conditionalFormatting>
  <conditionalFormatting sqref="E216:E220">
    <cfRule type="cellIs" dxfId="24" priority="27" stopIfTrue="1" operator="greaterThan">
      <formula>0.0000001</formula>
    </cfRule>
  </conditionalFormatting>
  <conditionalFormatting sqref="G216:G220">
    <cfRule type="cellIs" dxfId="23" priority="26" stopIfTrue="1" operator="greaterThan">
      <formula>0.0000001</formula>
    </cfRule>
  </conditionalFormatting>
  <conditionalFormatting sqref="H216:H220">
    <cfRule type="cellIs" dxfId="22" priority="25" stopIfTrue="1" operator="greaterThan">
      <formula>0.0000001</formula>
    </cfRule>
  </conditionalFormatting>
  <conditionalFormatting sqref="E351:E355">
    <cfRule type="cellIs" dxfId="21" priority="24" stopIfTrue="1" operator="greaterThan">
      <formula>0.0000001</formula>
    </cfRule>
  </conditionalFormatting>
  <conditionalFormatting sqref="G351:G355">
    <cfRule type="cellIs" dxfId="20" priority="23" stopIfTrue="1" operator="greaterThan">
      <formula>0.0000001</formula>
    </cfRule>
  </conditionalFormatting>
  <conditionalFormatting sqref="E435:E440">
    <cfRule type="cellIs" dxfId="19" priority="22" stopIfTrue="1" operator="greaterThan">
      <formula>0.0000001</formula>
    </cfRule>
  </conditionalFormatting>
  <conditionalFormatting sqref="G435:G440">
    <cfRule type="cellIs" dxfId="18" priority="21" stopIfTrue="1" operator="greaterThan">
      <formula>0.0000001</formula>
    </cfRule>
  </conditionalFormatting>
  <conditionalFormatting sqref="H435:H440">
    <cfRule type="cellIs" dxfId="17" priority="20" stopIfTrue="1" operator="greaterThan">
      <formula>0.0000001</formula>
    </cfRule>
  </conditionalFormatting>
  <conditionalFormatting sqref="E459:E463">
    <cfRule type="cellIs" dxfId="16" priority="19" stopIfTrue="1" operator="greaterThan">
      <formula>0.0000001</formula>
    </cfRule>
  </conditionalFormatting>
  <conditionalFormatting sqref="E464:E468">
    <cfRule type="cellIs" dxfId="15" priority="18" stopIfTrue="1" operator="greaterThan">
      <formula>0.0000001</formula>
    </cfRule>
  </conditionalFormatting>
  <conditionalFormatting sqref="E469:E473">
    <cfRule type="cellIs" dxfId="14" priority="17" stopIfTrue="1" operator="greaterThan">
      <formula>0.0000001</formula>
    </cfRule>
  </conditionalFormatting>
  <conditionalFormatting sqref="E474:E478">
    <cfRule type="cellIs" dxfId="13" priority="16" stopIfTrue="1" operator="greaterThan">
      <formula>0.0000001</formula>
    </cfRule>
  </conditionalFormatting>
  <conditionalFormatting sqref="E479:E488">
    <cfRule type="cellIs" dxfId="12" priority="15" stopIfTrue="1" operator="greaterThan">
      <formula>0.0000001</formula>
    </cfRule>
  </conditionalFormatting>
  <conditionalFormatting sqref="E489:E493">
    <cfRule type="cellIs" dxfId="11" priority="14" stopIfTrue="1" operator="greaterThan">
      <formula>0.0000001</formula>
    </cfRule>
  </conditionalFormatting>
  <conditionalFormatting sqref="F61:F65">
    <cfRule type="cellIs" dxfId="10" priority="12" stopIfTrue="1" operator="greaterThan">
      <formula>0.0000001</formula>
    </cfRule>
  </conditionalFormatting>
  <conditionalFormatting sqref="F66:F85">
    <cfRule type="cellIs" dxfId="9" priority="11" stopIfTrue="1" operator="greaterThan">
      <formula>0.0000001</formula>
    </cfRule>
  </conditionalFormatting>
  <conditionalFormatting sqref="F106:F110">
    <cfRule type="cellIs" dxfId="8" priority="10" stopIfTrue="1" operator="greaterThan">
      <formula>0.0000001</formula>
    </cfRule>
  </conditionalFormatting>
  <conditionalFormatting sqref="F111:F130">
    <cfRule type="cellIs" dxfId="7" priority="9" stopIfTrue="1" operator="greaterThan">
      <formula>0.0000001</formula>
    </cfRule>
  </conditionalFormatting>
  <conditionalFormatting sqref="H221:H225">
    <cfRule type="cellIs" dxfId="6" priority="8" stopIfTrue="1" operator="greaterThan">
      <formula>0.0000001</formula>
    </cfRule>
  </conditionalFormatting>
  <conditionalFormatting sqref="H226:H230">
    <cfRule type="cellIs" dxfId="5" priority="7" stopIfTrue="1" operator="greaterThan">
      <formula>0.0000001</formula>
    </cfRule>
  </conditionalFormatting>
  <conditionalFormatting sqref="H231:H270">
    <cfRule type="cellIs" dxfId="4" priority="6" stopIfTrue="1" operator="greaterThan">
      <formula>0.0000001</formula>
    </cfRule>
  </conditionalFormatting>
  <conditionalFormatting sqref="E301">
    <cfRule type="cellIs" dxfId="3" priority="5" stopIfTrue="1" operator="greaterThan">
      <formula>0.0000001</formula>
    </cfRule>
  </conditionalFormatting>
  <conditionalFormatting sqref="E494:E503">
    <cfRule type="cellIs" dxfId="2" priority="3" stopIfTrue="1" operator="greaterThan">
      <formula>0.0000001</formula>
    </cfRule>
  </conditionalFormatting>
  <conditionalFormatting sqref="E504:E513">
    <cfRule type="cellIs" dxfId="1" priority="2" stopIfTrue="1" operator="greaterThan">
      <formula>0.0000001</formula>
    </cfRule>
  </conditionalFormatting>
  <conditionalFormatting sqref="E302">
    <cfRule type="cellIs" dxfId="0" priority="1" stopIfTrue="1" operator="greaterThan">
      <formula>0.0000001</formula>
    </cfRule>
  </conditionalFormatting>
  <hyperlinks>
    <hyperlink ref="A1" location="Select_your_country" display="Select_your_country"/>
  </hyperlink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I63"/>
  <sheetViews>
    <sheetView showGridLines="0" workbookViewId="0">
      <pane ySplit="4" topLeftCell="A5" activePane="bottomLeft" state="frozen"/>
      <selection activeCell="A4" sqref="A4:A9"/>
      <selection pane="bottomLeft"/>
    </sheetView>
  </sheetViews>
  <sheetFormatPr baseColWidth="10" defaultColWidth="8.83203125" defaultRowHeight="12" x14ac:dyDescent="0"/>
  <cols>
    <col min="1" max="1" width="32.5" style="636" customWidth="1"/>
    <col min="2" max="2" width="8.83203125" style="636"/>
    <col min="3" max="3" width="15" style="636" customWidth="1"/>
    <col min="4" max="7" width="12" style="662" customWidth="1"/>
    <col min="8" max="16384" width="8.83203125" style="636"/>
  </cols>
  <sheetData>
    <row r="1" spans="1:7" ht="13.5" customHeight="1">
      <c r="A1" s="528" t="str">
        <f xml:space="preserve"> IF(ISBLANK(General!$B$13), "", General!$B$13)</f>
        <v>Select your country…</v>
      </c>
      <c r="B1" s="683"/>
    </row>
    <row r="2" spans="1:7" ht="13.5" customHeight="1">
      <c r="A2" s="684"/>
      <c r="B2" s="683"/>
    </row>
    <row r="3" spans="1:7" ht="13.5" customHeight="1" thickBot="1">
      <c r="A3" s="684" t="s">
        <v>1061</v>
      </c>
      <c r="B3" s="684"/>
    </row>
    <row r="4" spans="1:7" ht="27" customHeight="1" thickBot="1">
      <c r="A4" s="685" t="s">
        <v>1218</v>
      </c>
      <c r="B4" s="666" t="s">
        <v>1163</v>
      </c>
      <c r="C4" s="666" t="s">
        <v>1026</v>
      </c>
      <c r="D4" s="666" t="s">
        <v>1028</v>
      </c>
      <c r="E4" s="666" t="s">
        <v>1076</v>
      </c>
      <c r="F4" s="666" t="s">
        <v>1077</v>
      </c>
      <c r="G4" s="667" t="s">
        <v>1158</v>
      </c>
    </row>
    <row r="5" spans="1:7" s="683" customFormat="1" ht="13.5" customHeight="1">
      <c r="A5" s="1722" t="s">
        <v>1130</v>
      </c>
      <c r="B5" s="1724" t="s">
        <v>1060</v>
      </c>
      <c r="C5" s="653">
        <v>2015</v>
      </c>
      <c r="D5" s="686"/>
      <c r="E5" s="687" t="e">
        <f ca="1">IF(OR( '1.1'!C17=0, ISNUMBER('1.1'!C17) = FALSE, ISNUMBER('3.1'!E17) = FALSE), "n/a", '3.1'!E17/'1.1'!C17)</f>
        <v>#NAME?</v>
      </c>
      <c r="F5" s="688"/>
      <c r="G5" s="689"/>
    </row>
    <row r="6" spans="1:7" s="683" customFormat="1" ht="13.5" customHeight="1">
      <c r="A6" s="1722"/>
      <c r="B6" s="1724"/>
      <c r="C6" s="670">
        <v>2010</v>
      </c>
      <c r="D6" s="688"/>
      <c r="E6" s="687" t="e">
        <f ca="1">IF(OR( '1.1'!C18=0, ISNUMBER('1.1'!C18) = FALSE, ISNUMBER('3.1'!E18) = FALSE), "n/a", '3.1'!E18/'1.1'!C18)</f>
        <v>#NAME?</v>
      </c>
      <c r="F6" s="688"/>
      <c r="G6" s="689"/>
    </row>
    <row r="7" spans="1:7" s="683" customFormat="1" ht="13.5" customHeight="1">
      <c r="A7" s="1723"/>
      <c r="B7" s="1725"/>
      <c r="C7" s="653">
        <v>2005</v>
      </c>
      <c r="D7" s="686"/>
      <c r="E7" s="687" t="e">
        <f ca="1">IF(OR( '1.1'!C19=0, ISNUMBER('1.1'!C19) = FALSE, ISNUMBER('3.1'!E19) = FALSE), "n/a", '3.1'!E19/'1.1'!C19)</f>
        <v>#NAME?</v>
      </c>
      <c r="F7" s="686"/>
      <c r="G7" s="690"/>
    </row>
    <row r="8" spans="1:7" ht="13.5" customHeight="1">
      <c r="A8" s="1723"/>
      <c r="B8" s="1725"/>
      <c r="C8" s="653">
        <v>2000</v>
      </c>
      <c r="D8" s="686"/>
      <c r="E8" s="687" t="e">
        <f ca="1">IF(OR( '1.1'!C20=0, ISNUMBER('1.1'!C20) = FALSE, ISNUMBER('3.1'!E20) = FALSE), "n/a", '3.1'!E20/'1.1'!C20)</f>
        <v>#NAME?</v>
      </c>
      <c r="F8" s="686"/>
      <c r="G8" s="690"/>
    </row>
    <row r="9" spans="1:7" ht="13.5" customHeight="1">
      <c r="A9" s="1723"/>
      <c r="B9" s="1725"/>
      <c r="C9" s="653">
        <v>1990</v>
      </c>
      <c r="D9" s="686"/>
      <c r="E9" s="687" t="e">
        <f ca="1">IF(OR( '1.1'!C21=0, ISNUMBER('1.1'!C21) = FALSE, ISNUMBER('3.1'!E21) = FALSE), "n/a", '3.1'!E21/'1.1'!C21)</f>
        <v>#NAME?</v>
      </c>
      <c r="F9" s="686"/>
      <c r="G9" s="690"/>
    </row>
    <row r="10" spans="1:7" ht="13.5" customHeight="1">
      <c r="A10" s="1723" t="s">
        <v>1129</v>
      </c>
      <c r="B10" s="1725" t="s">
        <v>1132</v>
      </c>
      <c r="C10" s="653">
        <v>2015</v>
      </c>
      <c r="D10" s="686"/>
      <c r="E10" s="687" t="e">
        <f ca="1">IF(OR( '1.1'!C17=0, ISNUMBER('1.1'!C17) = FALSE, ISNUMBER('3.1'!F17) = FALSE), "n/a", '3.1'!F17/'1.1'!C17)</f>
        <v>#NAME?</v>
      </c>
      <c r="F10" s="686"/>
      <c r="G10" s="690"/>
    </row>
    <row r="11" spans="1:7" ht="13.5" customHeight="1">
      <c r="A11" s="1723"/>
      <c r="B11" s="1725"/>
      <c r="C11" s="670">
        <v>2010</v>
      </c>
      <c r="D11" s="686"/>
      <c r="E11" s="687" t="e">
        <f ca="1">IF(OR( '1.1'!C18=0, ISNUMBER('1.1'!C18) = FALSE, ISNUMBER('3.1'!F18) = FALSE), "n/a", '3.1'!F18/'1.1'!C18)</f>
        <v>#NAME?</v>
      </c>
      <c r="F11" s="686"/>
      <c r="G11" s="690"/>
    </row>
    <row r="12" spans="1:7" ht="13.5" customHeight="1">
      <c r="A12" s="1723"/>
      <c r="B12" s="1725"/>
      <c r="C12" s="653">
        <v>2005</v>
      </c>
      <c r="D12" s="686"/>
      <c r="E12" s="687" t="e">
        <f ca="1">IF(OR( '1.1'!C19=0, ISNUMBER('1.1'!C19) = FALSE, ISNUMBER('3.1'!F19) = FALSE), "n/a", '3.1'!F19/'1.1'!C19)</f>
        <v>#NAME?</v>
      </c>
      <c r="F12" s="686"/>
      <c r="G12" s="690"/>
    </row>
    <row r="13" spans="1:7" ht="13.5" customHeight="1">
      <c r="A13" s="1723"/>
      <c r="B13" s="1725"/>
      <c r="C13" s="653">
        <v>2000</v>
      </c>
      <c r="D13" s="686"/>
      <c r="E13" s="687" t="e">
        <f ca="1">IF(OR( '1.1'!C20=0, ISNUMBER('1.1'!C20) = FALSE, ISNUMBER('3.1'!F20) = FALSE), "n/a", '3.1'!F20/'1.1'!C20)</f>
        <v>#NAME?</v>
      </c>
      <c r="F13" s="686"/>
      <c r="G13" s="690"/>
    </row>
    <row r="14" spans="1:7" ht="13.5" customHeight="1">
      <c r="A14" s="1723"/>
      <c r="B14" s="1725"/>
      <c r="C14" s="653">
        <v>1990</v>
      </c>
      <c r="D14" s="686"/>
      <c r="E14" s="687" t="e">
        <f ca="1">IF(OR( '1.1'!C21=0, ISNUMBER('1.1'!C21) = FALSE, ISNUMBER('3.1'!F21) = FALSE), "n/a", '3.1'!F21/'1.1'!C21)</f>
        <v>#NAME?</v>
      </c>
      <c r="F14" s="686"/>
      <c r="G14" s="690"/>
    </row>
    <row r="15" spans="1:7" ht="13.5" customHeight="1">
      <c r="A15" s="1723" t="s">
        <v>1131</v>
      </c>
      <c r="B15" s="1725" t="s">
        <v>1068</v>
      </c>
      <c r="C15" s="653">
        <v>2015</v>
      </c>
      <c r="D15" s="686"/>
      <c r="E15" s="691" t="str">
        <f>IF(OR( '3.1'!E17=0, ISNUMBER('3.1'!E17) = FALSE, ISNUMBER('3.1'!F17) = FALSE), "n/a", '3.1'!F17/'3.1'!E17)</f>
        <v>n/a</v>
      </c>
      <c r="F15" s="686"/>
      <c r="G15" s="690"/>
    </row>
    <row r="16" spans="1:7" ht="13.5" customHeight="1">
      <c r="A16" s="1723"/>
      <c r="B16" s="1725"/>
      <c r="C16" s="653">
        <v>2010</v>
      </c>
      <c r="D16" s="686"/>
      <c r="E16" s="691" t="str">
        <f>IF(OR( '3.1'!E17=0, ISNUMBER('3.1'!E17) = FALSE, ISNUMBER('3.1'!F17) = FALSE), "n/a", '3.1'!F17/'3.1'!E17)</f>
        <v>n/a</v>
      </c>
      <c r="F16" s="686"/>
      <c r="G16" s="690"/>
    </row>
    <row r="17" spans="1:9" ht="13.5" customHeight="1">
      <c r="A17" s="1723"/>
      <c r="B17" s="1725"/>
      <c r="C17" s="653">
        <v>2005</v>
      </c>
      <c r="D17" s="686"/>
      <c r="E17" s="691" t="e">
        <f ca="1">IF(OR( '3.1'!E19=0, ISNUMBER('3.1'!E19) = FALSE, ISNUMBER('3.1'!F19) = FALSE), "n/a", '3.1'!F19/'3.1'!E19)</f>
        <v>#NAME?</v>
      </c>
      <c r="F17" s="686"/>
      <c r="G17" s="690"/>
    </row>
    <row r="18" spans="1:9" ht="13.5" customHeight="1">
      <c r="A18" s="1723"/>
      <c r="B18" s="1725"/>
      <c r="C18" s="653">
        <v>2000</v>
      </c>
      <c r="D18" s="686"/>
      <c r="E18" s="691" t="e">
        <f ca="1">IF(OR( '3.1'!E20=0, ISNUMBER('3.1'!E20) = FALSE, ISNUMBER('3.1'!F20) = FALSE), "n/a", '3.1'!F20/'3.1'!E20)</f>
        <v>#NAME?</v>
      </c>
      <c r="F18" s="686"/>
      <c r="G18" s="690"/>
    </row>
    <row r="19" spans="1:9" ht="13.5" customHeight="1">
      <c r="A19" s="1723"/>
      <c r="B19" s="1725"/>
      <c r="C19" s="653">
        <v>1990</v>
      </c>
      <c r="D19" s="686"/>
      <c r="E19" s="691" t="e">
        <f ca="1">IF(OR( '3.1'!E21=0, ISNUMBER('3.1'!E21) = FALSE, ISNUMBER('3.1'!F21) = FALSE), "n/a", '3.1'!F21/'3.1'!E21)</f>
        <v>#NAME?</v>
      </c>
      <c r="F19" s="686"/>
      <c r="G19" s="690"/>
    </row>
    <row r="20" spans="1:9" ht="13.5" customHeight="1">
      <c r="A20" s="1723" t="s">
        <v>863</v>
      </c>
      <c r="B20" s="1725" t="s">
        <v>1068</v>
      </c>
      <c r="C20" s="653">
        <v>2015</v>
      </c>
      <c r="D20" s="686"/>
      <c r="E20" s="692" t="e">
        <f ca="1">IF(OR('1.2'!C19=0, ISNUMBER('1.2'!C19) = FALSE, ISNUMBER('3.2'!C14) = FALSE), "n/a",('3.2'!C14/('1.2'!C19*1000)))</f>
        <v>#NAME?</v>
      </c>
      <c r="F20" s="686"/>
      <c r="G20" s="690"/>
      <c r="I20" s="693"/>
    </row>
    <row r="21" spans="1:9" ht="13.5" customHeight="1">
      <c r="A21" s="1723"/>
      <c r="B21" s="1725"/>
      <c r="C21" s="653">
        <v>2010</v>
      </c>
      <c r="D21" s="686"/>
      <c r="E21" s="692" t="e">
        <f ca="1">IF(OR('1.2'!C20=0, ISNUMBER('1.2'!C20) = FALSE, ISNUMBER('3.2'!C19) = FALSE), "n/a",('3.2'!C19/('1.2'!C20*1000)))</f>
        <v>#NAME?</v>
      </c>
      <c r="F21" s="686"/>
      <c r="G21" s="690"/>
      <c r="I21" s="693"/>
    </row>
    <row r="22" spans="1:9" ht="13.5" customHeight="1">
      <c r="A22" s="1723"/>
      <c r="B22" s="1725"/>
      <c r="C22" s="653">
        <v>2005</v>
      </c>
      <c r="D22" s="686"/>
      <c r="E22" s="692" t="e">
        <f ca="1">IF(OR('1.2'!C21=0, ISNUMBER('1.2'!C21) = FALSE, ISNUMBER('3.2'!C24) = FALSE), "n/a",('3.2'!C24/('1.2'!C21*1000)))</f>
        <v>#NAME?</v>
      </c>
      <c r="F22" s="686"/>
      <c r="G22" s="690"/>
    </row>
    <row r="23" spans="1:9" ht="13.5" customHeight="1">
      <c r="A23" s="1723"/>
      <c r="B23" s="1725"/>
      <c r="C23" s="653">
        <v>2000</v>
      </c>
      <c r="D23" s="686"/>
      <c r="E23" s="692" t="e">
        <f ca="1">IF(OR('1.2'!C22=0, ISNUMBER('1.2'!C22) = FALSE, ISNUMBER('3.2'!C29) = FALSE), "n/a",('3.2'!C29/('1.2'!C22*1000)))</f>
        <v>#NAME?</v>
      </c>
      <c r="F23" s="686"/>
      <c r="G23" s="690"/>
    </row>
    <row r="24" spans="1:9" ht="13.5" customHeight="1">
      <c r="A24" s="1723"/>
      <c r="B24" s="1725"/>
      <c r="C24" s="653">
        <v>1990</v>
      </c>
      <c r="D24" s="686"/>
      <c r="E24" s="692" t="e">
        <f ca="1">IF(OR('1.2'!C23=0, ISNUMBER('1.2'!C23) = FALSE, ISNUMBER('3.2'!C39) = FALSE), "n/a",('3.2'!C39/('1.2'!C23*1000)))</f>
        <v>#NAME?</v>
      </c>
      <c r="F24" s="686"/>
      <c r="G24" s="690"/>
    </row>
    <row r="25" spans="1:9" ht="13.5" customHeight="1">
      <c r="A25" s="1723" t="s">
        <v>864</v>
      </c>
      <c r="B25" s="1725" t="s">
        <v>1068</v>
      </c>
      <c r="C25" s="653">
        <v>2015</v>
      </c>
      <c r="D25" s="686"/>
      <c r="E25" s="686"/>
      <c r="F25" s="686"/>
      <c r="G25" s="694" t="e">
        <f ca="1">IF(OR('1.2'!C31=0, ISNUMBER('1.2'!C31) = FALSE, ISNUMBER('3.2'!C14) = FALSE), "n/a",('3.2'!C14/('1.2'!C31*1000)))</f>
        <v>#NAME?</v>
      </c>
    </row>
    <row r="26" spans="1:9" ht="13.5" customHeight="1">
      <c r="A26" s="1723"/>
      <c r="B26" s="1725"/>
      <c r="C26" s="653">
        <v>2010</v>
      </c>
      <c r="D26" s="686"/>
      <c r="E26" s="686"/>
      <c r="F26" s="686"/>
      <c r="G26" s="694" t="e">
        <f ca="1">IF(OR('1.2'!C32=0, ISNUMBER('1.2'!C32) = FALSE, ISNUMBER('3.2'!C19) = FALSE), "n/a",('3.2'!C19/('1.2'!C32*1000)))</f>
        <v>#NAME?</v>
      </c>
    </row>
    <row r="27" spans="1:9" ht="13.5" customHeight="1">
      <c r="A27" s="1723"/>
      <c r="B27" s="1725"/>
      <c r="C27" s="653">
        <v>2005</v>
      </c>
      <c r="D27" s="686"/>
      <c r="E27" s="686"/>
      <c r="F27" s="686"/>
      <c r="G27" s="694" t="e">
        <f ca="1">IF(OR('1.2'!C33=0, ISNUMBER('1.2'!C33) = FALSE, ISNUMBER('3.2'!C24) = FALSE), "n/a",('3.2'!C24/('1.2'!C33*1000)))</f>
        <v>#NAME?</v>
      </c>
    </row>
    <row r="28" spans="1:9" ht="13.5" customHeight="1">
      <c r="A28" s="1723"/>
      <c r="B28" s="1725"/>
      <c r="C28" s="653">
        <v>2000</v>
      </c>
      <c r="D28" s="686"/>
      <c r="E28" s="686"/>
      <c r="F28" s="686"/>
      <c r="G28" s="694" t="e">
        <f ca="1">IF(OR('1.2'!C34=0, ISNUMBER('1.2'!C34) = FALSE, ISNUMBER('3.2'!C29) = FALSE), "n/a",('3.2'!C29/('1.2'!C34*1000)))</f>
        <v>#NAME?</v>
      </c>
    </row>
    <row r="29" spans="1:9" ht="13.5" customHeight="1">
      <c r="A29" s="1723"/>
      <c r="B29" s="1725"/>
      <c r="C29" s="653">
        <v>1990</v>
      </c>
      <c r="D29" s="686"/>
      <c r="E29" s="686"/>
      <c r="F29" s="686"/>
      <c r="G29" s="694" t="e">
        <f ca="1">IF(OR('1.2'!C35=0, ISNUMBER('1.2'!C35) = FALSE, ISNUMBER('3.2'!C39) = FALSE), "n/a",('3.2'!C39/('1.2'!C35*1000)))</f>
        <v>#NAME?</v>
      </c>
    </row>
    <row r="30" spans="1:9" ht="13.5" customHeight="1">
      <c r="A30" s="1726" t="s">
        <v>1128</v>
      </c>
      <c r="B30" s="1725" t="s">
        <v>1132</v>
      </c>
      <c r="C30" s="653">
        <v>2020</v>
      </c>
      <c r="D30" s="695" t="str">
        <f>IF(OR( '1.1'!C10=0, ISNUMBER('1.1'!C10) = FALSE, ISNUMBER('1.2'!C12) = FALSE), "n/a", ('1.2'!C12*1000)/'1.1'!C10)</f>
        <v>n/a</v>
      </c>
      <c r="E30" s="695" t="str">
        <f>IF(OR( '1.1'!C16=0, ISNUMBER('1.1'!C16) = FALSE, ISNUMBER('1.2'!C18) = FALSE), "n/a", ('1.2'!C18*1000)/'1.1'!C16)</f>
        <v>n/a</v>
      </c>
      <c r="F30" s="695" t="str">
        <f>IF(OR( '1.1'!C22=0, ISNUMBER('1.1'!C22) = FALSE, ISNUMBER('1.2'!C24) = FALSE), "n/a", ('1.2'!C24*1000)/'1.1'!C22)</f>
        <v>n/a</v>
      </c>
      <c r="G30" s="696" t="str">
        <f>IF(OR( '1.1'!C28=0, ISNUMBER('1.1'!C28) = FALSE, ISNUMBER('1.2'!C30) = FALSE), "n/a", ('1.2'!C30*1000)/'1.1'!C28)</f>
        <v>n/a</v>
      </c>
    </row>
    <row r="31" spans="1:9" ht="13.5" customHeight="1">
      <c r="A31" s="1726"/>
      <c r="B31" s="1725"/>
      <c r="C31" s="653">
        <v>2015</v>
      </c>
      <c r="D31" s="695" t="str">
        <f>IF(OR( '1.1'!C10=0, ISNUMBER('1.1'!C10) = FALSE, ISNUMBER('1.2'!C12) = FALSE), "n/a", ('1.2'!C12*1000)/'1.1'!C10)</f>
        <v>n/a</v>
      </c>
      <c r="E31" s="695" t="str">
        <f>IF(OR( '1.1'!C16=0, ISNUMBER('1.1'!C16) = FALSE, ISNUMBER('1.2'!C18) = FALSE), "n/a", ('1.2'!C18*1000)/'1.1'!C16)</f>
        <v>n/a</v>
      </c>
      <c r="F31" s="695" t="str">
        <f>IF(OR( '1.1'!C22=0, ISNUMBER('1.1'!C22) = FALSE, ISNUMBER('1.2'!C24) = FALSE), "n/a", ('1.2'!C24*1000)/'1.1'!C22)</f>
        <v>n/a</v>
      </c>
      <c r="G31" s="696" t="str">
        <f>IF(OR( '1.1'!C28=0, ISNUMBER('1.1'!C28) = FALSE, ISNUMBER('1.2'!C30) = FALSE), "n/a", ('1.2'!C30*1000)/'1.1'!C28)</f>
        <v>n/a</v>
      </c>
    </row>
    <row r="32" spans="1:9" ht="13.5" customHeight="1">
      <c r="A32" s="1726"/>
      <c r="B32" s="1725"/>
      <c r="C32" s="653">
        <v>2010</v>
      </c>
      <c r="D32" s="695" t="e">
        <f ca="1">IF(OR( '1.1'!C12=0, ISNUMBER('1.1'!C12) = FALSE, ISNUMBER('1.2'!C14) = FALSE), "n/a", ('1.2'!C14*1000)/'1.1'!C12)</f>
        <v>#NAME?</v>
      </c>
      <c r="E32" s="695" t="e">
        <f ca="1">IF(OR( '1.1'!C18=0, ISNUMBER('1.1'!C18) = FALSE, ISNUMBER('1.2'!C20) = FALSE), "n/a", ('1.2'!C20*1000)/'1.1'!C18)</f>
        <v>#NAME?</v>
      </c>
      <c r="F32" s="695" t="e">
        <f ca="1">IF(OR( '1.1'!C24=0, ISNUMBER('1.1'!C24) = FALSE, ISNUMBER('1.2'!C26) = FALSE), "n/a", ('1.2'!C26*1000)/'1.1'!C24)</f>
        <v>#NAME?</v>
      </c>
      <c r="G32" s="696" t="e">
        <f ca="1">IF(OR( '1.1'!C30=0, ISNUMBER('1.1'!C30) = FALSE, ISNUMBER('1.2'!C32) = FALSE), "n/a", ('1.2'!C32*1000)/'1.1'!C30)</f>
        <v>#NAME?</v>
      </c>
    </row>
    <row r="33" spans="1:7" ht="13.5" customHeight="1">
      <c r="A33" s="1726"/>
      <c r="B33" s="1725"/>
      <c r="C33" s="653">
        <v>2005</v>
      </c>
      <c r="D33" s="695" t="e">
        <f ca="1">IF(OR( '1.1'!C13=0, ISNUMBER('1.1'!C13) = FALSE, ISNUMBER('1.2'!C15) = FALSE), "n/a", ('1.2'!C15*1000)/'1.1'!C13)</f>
        <v>#NAME?</v>
      </c>
      <c r="E33" s="695" t="e">
        <f ca="1">IF(OR( '1.1'!C19=0, ISNUMBER('1.1'!C19) = FALSE, ISNUMBER('1.2'!C21) = FALSE), "n/a", ('1.2'!C21*1000)/'1.1'!C19)</f>
        <v>#NAME?</v>
      </c>
      <c r="F33" s="695" t="e">
        <f ca="1">IF(OR( '1.1'!C25=0, ISNUMBER('1.1'!C25) = FALSE, ISNUMBER('1.2'!C27) = FALSE), "n/a", ('1.2'!C27*1000)/'1.1'!C25)</f>
        <v>#NAME?</v>
      </c>
      <c r="G33" s="696" t="e">
        <f ca="1">IF(OR( '1.1'!C31=0, ISNUMBER('1.1'!C31) = FALSE, ISNUMBER('1.2'!C33) = FALSE), "n/a", ('1.2'!C33*1000)/'1.1'!C31)</f>
        <v>#NAME?</v>
      </c>
    </row>
    <row r="34" spans="1:7" ht="13.5" customHeight="1">
      <c r="A34" s="1726"/>
      <c r="B34" s="1725"/>
      <c r="C34" s="653">
        <v>2000</v>
      </c>
      <c r="D34" s="695" t="e">
        <f ca="1">IF(OR( '1.1'!C14=0, ISNUMBER('1.1'!C14) = FALSE, ISNUMBER('1.2'!C16) = FALSE), "n/a", ('1.2'!C16*1000)/'1.1'!C14)</f>
        <v>#NAME?</v>
      </c>
      <c r="E34" s="695" t="e">
        <f ca="1">IF(OR( '1.1'!C20=0, ISNUMBER('1.1'!C20) = FALSE, ISNUMBER('1.2'!C22) = FALSE), "n/a", ('1.2'!C22*1000)/'1.1'!C20)</f>
        <v>#NAME?</v>
      </c>
      <c r="F34" s="695" t="e">
        <f ca="1">IF(OR( '1.1'!C26=0, ISNUMBER('1.1'!C26) = FALSE, ISNUMBER('1.2'!C28) = FALSE), "n/a", ('1.2'!C28*1000)/'1.1'!C26)</f>
        <v>#NAME?</v>
      </c>
      <c r="G34" s="696" t="e">
        <f ca="1">IF(OR( '1.1'!C32=0, ISNUMBER('1.1'!C32) = FALSE, ISNUMBER('1.2'!C34) = FALSE), "n/a", ('1.2'!C34*1000)/'1.1'!C32)</f>
        <v>#NAME?</v>
      </c>
    </row>
    <row r="35" spans="1:7" ht="13.5" customHeight="1">
      <c r="A35" s="1726"/>
      <c r="B35" s="1725"/>
      <c r="C35" s="653">
        <v>1990</v>
      </c>
      <c r="D35" s="695" t="e">
        <f ca="1">IF(OR( '1.1'!C15=0, ISNUMBER('1.1'!C15) = FALSE, ISNUMBER('1.2'!C17) = FALSE), "n/a", ('1.2'!C17*1000)/'1.1'!C15)</f>
        <v>#NAME?</v>
      </c>
      <c r="E35" s="695" t="e">
        <f ca="1">IF(OR( '1.1'!C21=0, ISNUMBER('1.1'!C21) = FALSE, ISNUMBER('1.2'!C23) = FALSE), "n/a", ('1.2'!C23*1000)/'1.1'!C21)</f>
        <v>#NAME?</v>
      </c>
      <c r="F35" s="695" t="e">
        <f ca="1">IF(OR( '1.1'!C27=0, ISNUMBER('1.1'!C27) = FALSE, ISNUMBER('1.2'!C29) = FALSE), "n/a", ('1.2'!C29*1000)/'1.1'!C27)</f>
        <v>#NAME?</v>
      </c>
      <c r="G35" s="696" t="e">
        <f ca="1">IF(OR( '1.1'!C33=0, ISNUMBER('1.1'!C33) = FALSE, ISNUMBER('1.2'!C35) = FALSE), "n/a", ('1.2'!C35*1000)/'1.1'!C33)</f>
        <v>#NAME?</v>
      </c>
    </row>
    <row r="36" spans="1:7" ht="13.5" customHeight="1">
      <c r="A36" s="1723" t="s">
        <v>1872</v>
      </c>
      <c r="B36" s="1718" t="s">
        <v>1069</v>
      </c>
      <c r="C36" s="653">
        <v>2020</v>
      </c>
      <c r="D36" s="687" t="str">
        <f>IF( OR( '1.4'!C12= 0, ISNUMBER('1.4'!C12) = FALSE, ISNUMBER('1.4'!D12) = FALSE), "n/a", '1.4'!D12/'1.4'!C12)</f>
        <v>n/a</v>
      </c>
      <c r="E36" s="686"/>
      <c r="F36" s="687" t="str">
        <f>IF( OR( '1.4'!C18= 0, ISNUMBER('1.4'!C18) = FALSE, ISNUMBER('1.4'!D18) = FALSE), "n/a", '1.4'!D18/'1.4'!C18)</f>
        <v>n/a</v>
      </c>
      <c r="G36" s="696" t="str">
        <f>IF( OR( '1.4'!C24= 0, ISNUMBER('1.4'!C24) = FALSE, ISNUMBER('1.4'!D24) = FALSE), "n/a", '1.4'!D24/'1.4'!C24)</f>
        <v>n/a</v>
      </c>
    </row>
    <row r="37" spans="1:7" ht="13.5" customHeight="1">
      <c r="A37" s="1723"/>
      <c r="B37" s="1718"/>
      <c r="C37" s="653">
        <v>2015</v>
      </c>
      <c r="D37" s="687" t="str">
        <f>IF( OR( '1.4'!C12= 0, ISNUMBER('1.4'!C12) = FALSE, ISNUMBER('1.4'!D12) = FALSE), "n/a", '1.4'!D12/'1.4'!C12)</f>
        <v>n/a</v>
      </c>
      <c r="E37" s="686"/>
      <c r="F37" s="687" t="str">
        <f>IF( OR( '1.4'!C18= 0, ISNUMBER('1.4'!C18) = FALSE, ISNUMBER('1.4'!D18) = FALSE), "n/a", '1.4'!D18/'1.4'!C18)</f>
        <v>n/a</v>
      </c>
      <c r="G37" s="696" t="str">
        <f>IF( OR( '1.4'!C24= 0, ISNUMBER('1.4'!C24) = FALSE, ISNUMBER('1.4'!D24) = FALSE), "n/a", '1.4'!D24/'1.4'!C24)</f>
        <v>n/a</v>
      </c>
    </row>
    <row r="38" spans="1:7" ht="13.5" customHeight="1">
      <c r="A38" s="1723"/>
      <c r="B38" s="1718"/>
      <c r="C38" s="653">
        <v>2010</v>
      </c>
      <c r="D38" s="687" t="e">
        <f ca="1">IF( OR( '1.4'!C14= 0, ISNUMBER('1.4'!C14) = FALSE, ISNUMBER('1.4'!D14) = FALSE), "n/a", '1.4'!D14/'1.4'!C14)</f>
        <v>#NAME?</v>
      </c>
      <c r="E38" s="686"/>
      <c r="F38" s="687" t="e">
        <f ca="1">IF( OR( '1.4'!C20= 0, ISNUMBER('1.4'!C20) = FALSE, ISNUMBER('1.4'!D20) = FALSE), "n/a", '1.4'!D20/'1.4'!C20)</f>
        <v>#NAME?</v>
      </c>
      <c r="G38" s="696" t="e">
        <f ca="1">IF( OR( '1.4'!C26= 0, ISNUMBER('1.4'!C26) = FALSE, ISNUMBER('1.4'!D26) = FALSE), "n/a", '1.4'!D26/'1.4'!C26)</f>
        <v>#NAME?</v>
      </c>
    </row>
    <row r="39" spans="1:7" ht="13.5" customHeight="1">
      <c r="A39" s="1723"/>
      <c r="B39" s="1718"/>
      <c r="C39" s="653">
        <v>2005</v>
      </c>
      <c r="D39" s="687" t="e">
        <f ca="1">IF( OR( '1.4'!C15= 0, ISNUMBER('1.4'!C15) = FALSE, ISNUMBER('1.4'!D15) = FALSE), "n/a", '1.4'!D15/'1.4'!C15)</f>
        <v>#NAME?</v>
      </c>
      <c r="E39" s="686"/>
      <c r="F39" s="687" t="e">
        <f ca="1">IF( OR( '1.4'!C21= 0, ISNUMBER('1.4'!C21) = FALSE, ISNUMBER('1.4'!D21) = FALSE), "n/a", '1.4'!D21/'1.4'!C21)</f>
        <v>#NAME?</v>
      </c>
      <c r="G39" s="696" t="e">
        <f ca="1">IF( OR( '1.4'!C27= 0, ISNUMBER('1.4'!C27) = FALSE, ISNUMBER('1.4'!D27) = FALSE), "n/a", '1.4'!D27/'1.4'!C27)</f>
        <v>#NAME?</v>
      </c>
    </row>
    <row r="40" spans="1:7" ht="13.5" customHeight="1">
      <c r="A40" s="1723"/>
      <c r="B40" s="1718"/>
      <c r="C40" s="653">
        <v>2000</v>
      </c>
      <c r="D40" s="687" t="e">
        <f ca="1">IF( OR( '1.4'!C16= 0, ISNUMBER('1.4'!C16) = FALSE, ISNUMBER('1.4'!D16) = FALSE), "n/a", '1.4'!D16/'1.4'!C16)</f>
        <v>#NAME?</v>
      </c>
      <c r="E40" s="686"/>
      <c r="F40" s="687" t="e">
        <f ca="1">IF( OR( '1.4'!C22= 0, ISNUMBER('1.4'!C22) = FALSE, ISNUMBER('1.4'!D22) = FALSE), "n/a", '1.4'!D22/'1.4'!C22)</f>
        <v>#NAME?</v>
      </c>
      <c r="G40" s="696" t="e">
        <f ca="1">IF( OR( '1.4'!C28= 0, ISNUMBER('1.4'!C28) = FALSE, ISNUMBER('1.4'!D28) = FALSE), "n/a", '1.4'!D28/'1.4'!C28)</f>
        <v>#NAME?</v>
      </c>
    </row>
    <row r="41" spans="1:7" ht="13.5" customHeight="1">
      <c r="A41" s="1723"/>
      <c r="B41" s="1718"/>
      <c r="C41" s="653">
        <v>1990</v>
      </c>
      <c r="D41" s="687" t="e">
        <f ca="1">IF( OR( '1.4'!C17= 0, ISNUMBER('1.4'!C17) = FALSE, ISNUMBER('1.4'!D17) = FALSE), "n/a", '1.4'!D17/'1.4'!C17)</f>
        <v>#NAME?</v>
      </c>
      <c r="E41" s="686"/>
      <c r="F41" s="687" t="e">
        <f ca="1">IF( OR( '1.4'!C23= 0, ISNUMBER('1.4'!C23) = FALSE, ISNUMBER('1.4'!D23) = FALSE), "n/a", '1.4'!D23/'1.4'!C23)</f>
        <v>#NAME?</v>
      </c>
      <c r="G41" s="696" t="e">
        <f ca="1">IF( OR( '1.4'!C29= 0, ISNUMBER('1.4'!C29) = FALSE, ISNUMBER('1.4'!D29) = FALSE), "n/a", '1.4'!D29/'1.4'!C29)</f>
        <v>#NAME?</v>
      </c>
    </row>
    <row r="42" spans="1:7" ht="13.5" customHeight="1">
      <c r="A42" s="1723" t="s">
        <v>1873</v>
      </c>
      <c r="B42" s="1718" t="s">
        <v>865</v>
      </c>
      <c r="C42" s="653">
        <v>2020</v>
      </c>
      <c r="D42" s="687" t="str">
        <f>IF( OR( '1.2'!C12= 0, ISNUMBER('1.2'!C12) = FALSE, ISNUMBER('1.4'!C12) = FALSE), "n/a", '1.4'!C12/('1.2'!C12))</f>
        <v>n/a</v>
      </c>
      <c r="E42" s="686"/>
      <c r="F42" s="687" t="str">
        <f>IF( OR( '1.2'!C24= 0, ISNUMBER('1.2'!C24) = FALSE, ISNUMBER('1.4'!C18) = FALSE), "n/a", '1.4'!C18/('1.2'!C24))</f>
        <v>n/a</v>
      </c>
      <c r="G42" s="696" t="str">
        <f>IF( OR( '1.2'!C30= 0, ISNUMBER('1.2'!C30) = FALSE, ISNUMBER('1.4'!C24) = FALSE), "n/a", '1.4'!C24/('1.2'!C30))</f>
        <v>n/a</v>
      </c>
    </row>
    <row r="43" spans="1:7" ht="13.5" customHeight="1">
      <c r="A43" s="1723"/>
      <c r="B43" s="1718"/>
      <c r="C43" s="653">
        <v>2015</v>
      </c>
      <c r="D43" s="687" t="str">
        <f>IF( OR( '1.2'!C12= 0, ISNUMBER('1.2'!C12) = FALSE, ISNUMBER('1.4'!C12) = FALSE), "n/a", '1.4'!C12/('1.2'!C12))</f>
        <v>n/a</v>
      </c>
      <c r="E43" s="686"/>
      <c r="F43" s="687" t="e">
        <f ca="1">IF( OR( '1.2'!C25= 0, ISNUMBER('1.2'!C25) = FALSE, ISNUMBER('1.4'!C19) = FALSE), "n/a", '1.4'!C19/('1.2'!C25))</f>
        <v>#NAME?</v>
      </c>
      <c r="G43" s="696" t="e">
        <f ca="1">IF( OR( '1.2'!C31= 0, ISNUMBER('1.2'!C31) = FALSE, ISNUMBER('1.4'!C25) = FALSE), "n/a", '1.4'!C25/('1.2'!C31))</f>
        <v>#NAME?</v>
      </c>
    </row>
    <row r="44" spans="1:7" ht="13.5" customHeight="1">
      <c r="A44" s="1723"/>
      <c r="B44" s="1718"/>
      <c r="C44" s="653">
        <v>2010</v>
      </c>
      <c r="D44" s="687" t="e">
        <f ca="1">IF( OR( '1.2'!C14= 0, ISNUMBER('1.2'!C14) = FALSE, ISNUMBER('1.4'!C14) = FALSE), "n/a", '1.4'!C14/('1.2'!C14))</f>
        <v>#NAME?</v>
      </c>
      <c r="E44" s="686"/>
      <c r="F44" s="687" t="e">
        <f ca="1">IF( OR( '1.2'!C26= 0, ISNUMBER('1.2'!C26) = FALSE, ISNUMBER('1.4'!C20) = FALSE), "n/a", '1.4'!C20/('1.2'!C26))</f>
        <v>#NAME?</v>
      </c>
      <c r="G44" s="696" t="e">
        <f ca="1">IF( OR( '1.2'!C32= 0, ISNUMBER('1.2'!C32) = FALSE, ISNUMBER('1.4'!C26) = FALSE), "n/a", '1.4'!C26/('1.2'!C32))</f>
        <v>#NAME?</v>
      </c>
    </row>
    <row r="45" spans="1:7" ht="13.5" customHeight="1">
      <c r="A45" s="1723"/>
      <c r="B45" s="1718"/>
      <c r="C45" s="653">
        <v>2005</v>
      </c>
      <c r="D45" s="687" t="e">
        <f ca="1">IF( OR( '1.2'!C15= 0, ISNUMBER('1.2'!C15) = FALSE, ISNUMBER('1.4'!C15) = FALSE), "n/a", '1.4'!C15/('1.2'!C15))</f>
        <v>#NAME?</v>
      </c>
      <c r="E45" s="686"/>
      <c r="F45" s="687" t="e">
        <f ca="1">IF( OR( '1.2'!C27= 0, ISNUMBER('1.2'!C27) = FALSE, ISNUMBER('1.4'!C21) = FALSE), "n/a", '1.4'!C21/('1.2'!C27))</f>
        <v>#NAME?</v>
      </c>
      <c r="G45" s="696" t="e">
        <f ca="1">IF( OR( '1.2'!C33= 0, ISNUMBER('1.2'!C33) = FALSE, ISNUMBER('1.4'!C27) = FALSE), "n/a", '1.4'!C27/('1.2'!C33))</f>
        <v>#NAME?</v>
      </c>
    </row>
    <row r="46" spans="1:7" ht="13.5" customHeight="1">
      <c r="A46" s="1723"/>
      <c r="B46" s="1718"/>
      <c r="C46" s="653">
        <v>2000</v>
      </c>
      <c r="D46" s="687" t="e">
        <f ca="1">IF( OR( '1.2'!C16= 0, ISNUMBER('1.2'!C16) = FALSE, ISNUMBER('1.4'!C16) = FALSE), "n/a", '1.4'!C16/('1.2'!C16))</f>
        <v>#NAME?</v>
      </c>
      <c r="E46" s="686"/>
      <c r="F46" s="687" t="e">
        <f ca="1">IF( OR( '1.2'!C28= 0, ISNUMBER('1.2'!C28) = FALSE, ISNUMBER('1.4'!C22) = FALSE), "n/a", '1.4'!C22/('1.2'!C28))</f>
        <v>#NAME?</v>
      </c>
      <c r="G46" s="696" t="e">
        <f ca="1">IF( OR( '1.2'!C34= 0, ISNUMBER('1.2'!C34) = FALSE, ISNUMBER('1.4'!C28) = FALSE), "n/a", '1.4'!C28/('1.2'!C34))</f>
        <v>#NAME?</v>
      </c>
    </row>
    <row r="47" spans="1:7" ht="13.5" customHeight="1">
      <c r="A47" s="1723"/>
      <c r="B47" s="1718"/>
      <c r="C47" s="653">
        <v>1990</v>
      </c>
      <c r="D47" s="687" t="e">
        <f ca="1">IF( OR( '1.2'!C17= 0, ISNUMBER('1.2'!C17) = FALSE, ISNUMBER('1.4'!C17) = FALSE), "n/a", '1.4'!C17/('1.2'!C17))</f>
        <v>#NAME?</v>
      </c>
      <c r="E47" s="686"/>
      <c r="F47" s="687" t="e">
        <f ca="1">IF( OR( '1.2'!C29= 0, ISNUMBER('1.2'!C29) = FALSE, ISNUMBER('1.4'!C23) = FALSE), "n/a", '1.4'!C23/('1.2'!C29))</f>
        <v>#NAME?</v>
      </c>
      <c r="G47" s="696" t="e">
        <f ca="1">IF( OR( '1.2'!C35= 0, ISNUMBER('1.2'!C35) = FALSE, ISNUMBER('1.4'!C29) = FALSE), "n/a", '1.4'!C29/('1.2'!C35))</f>
        <v>#NAME?</v>
      </c>
    </row>
    <row r="48" spans="1:7" ht="13.5" customHeight="1">
      <c r="A48" s="1723" t="s">
        <v>1874</v>
      </c>
      <c r="B48" s="1718" t="s">
        <v>1069</v>
      </c>
      <c r="C48" s="653">
        <v>2015</v>
      </c>
      <c r="D48" s="687" t="e">
        <f ca="1">(IF(  OR( '1.4'!E13= 0, ISNUMBER('1.4'!E13) = FALSE, ISNUMBER('4.5'!C11) = FALSE), "n/a", '4.5'!C11/'1.4'!E13))</f>
        <v>#NAME?</v>
      </c>
      <c r="E48" s="686"/>
      <c r="F48" s="687" t="e">
        <f ca="1">(IF(  OR( '1.4'!E19= 0, ISNUMBER('1.4'!E19) = FALSE, ISNUMBER('4.5'!C16) = FALSE), "n/a", '4.5'!C16/'1.4'!E19))</f>
        <v>#NAME?</v>
      </c>
      <c r="G48" s="696" t="e">
        <f ca="1">(IF(  OR( '1.4'!E25= 0, ISNUMBER('1.4'!E25) = FALSE, ISNUMBER('4.5'!C21) = FALSE), "n/a", '4.5'!C21/'1.4'!E25))</f>
        <v>#NAME?</v>
      </c>
    </row>
    <row r="49" spans="1:7" ht="13.5" customHeight="1">
      <c r="A49" s="1723"/>
      <c r="B49" s="1718"/>
      <c r="C49" s="653">
        <v>2010</v>
      </c>
      <c r="D49" s="687" t="e">
        <f ca="1">(IF(  OR( '1.4'!E14= 0, ISNUMBER('1.4'!E14) = FALSE, ISNUMBER('4.5'!C12) = FALSE), "n/a", '4.5'!C12/'1.4'!E14))</f>
        <v>#NAME?</v>
      </c>
      <c r="E49" s="686"/>
      <c r="F49" s="687" t="e">
        <f ca="1">(IF(  OR( '1.4'!E20= 0, ISNUMBER('1.4'!E20) = FALSE, ISNUMBER('4.5'!C17) = FALSE), "n/a", '4.5'!C17/'1.4'!E20))</f>
        <v>#NAME?</v>
      </c>
      <c r="G49" s="696" t="e">
        <f ca="1">(IF(  OR( '1.4'!E26= 0, ISNUMBER('1.4'!E26) = FALSE, ISNUMBER('4.5'!C22) = FALSE), "n/a", '4.5'!C22/'1.4'!E26))</f>
        <v>#NAME?</v>
      </c>
    </row>
    <row r="50" spans="1:7" ht="13.5" customHeight="1">
      <c r="A50" s="1723"/>
      <c r="B50" s="1718"/>
      <c r="C50" s="653">
        <v>2005</v>
      </c>
      <c r="D50" s="687" t="e">
        <f ca="1">(IF(  OR( '1.4'!E15= 0, ISNUMBER('1.4'!E15) = FALSE, ISNUMBER('4.5'!C13) = FALSE), "n/a", '4.5'!C13/'1.4'!E15))</f>
        <v>#NAME?</v>
      </c>
      <c r="E50" s="686"/>
      <c r="F50" s="687" t="e">
        <f ca="1">(IF(  OR( '1.4'!E21= 0, ISNUMBER('1.4'!E21) = FALSE, ISNUMBER('4.5'!C18) = FALSE), "n/a", '4.5'!C18/'1.4'!E21))</f>
        <v>#NAME?</v>
      </c>
      <c r="G50" s="696" t="e">
        <f ca="1">(IF(  OR( '1.4'!E27= 0, ISNUMBER('1.4'!E27) = FALSE, ISNUMBER('4.5'!C23) = FALSE), "n/a", '4.5'!C23/'1.4'!E27))</f>
        <v>#NAME?</v>
      </c>
    </row>
    <row r="51" spans="1:7" ht="13.5" customHeight="1">
      <c r="A51" s="1723"/>
      <c r="B51" s="1718"/>
      <c r="C51" s="653">
        <v>2000</v>
      </c>
      <c r="D51" s="687" t="e">
        <f ca="1">(IF(  OR( '1.4'!E16= 0, ISNUMBER('1.4'!E16) = FALSE, ISNUMBER('4.5'!C14) = FALSE), "n/a", '4.5'!C14/'1.4'!E16))</f>
        <v>#NAME?</v>
      </c>
      <c r="E51" s="686"/>
      <c r="F51" s="687" t="e">
        <f ca="1">(IF(  OR( '1.4'!E22= 0, ISNUMBER('1.4'!E22) = FALSE, ISNUMBER('4.5'!C19) = FALSE), "n/a", '4.5'!C19/'1.4'!E22))</f>
        <v>#NAME?</v>
      </c>
      <c r="G51" s="696" t="e">
        <f ca="1">(IF(  OR( '1.4'!E28= 0, ISNUMBER('1.4'!E28) = FALSE, ISNUMBER('4.5'!C24) = FALSE), "n/a", '4.5'!C24/'1.4'!E28))</f>
        <v>#NAME?</v>
      </c>
    </row>
    <row r="52" spans="1:7" ht="13.5" customHeight="1">
      <c r="A52" s="1723"/>
      <c r="B52" s="1718"/>
      <c r="C52" s="653">
        <v>1990</v>
      </c>
      <c r="D52" s="687" t="e">
        <f ca="1">(IF(  OR( '1.4'!E17= 0, ISNUMBER('1.4'!E17) = FALSE, ISNUMBER('4.5'!C15) = FALSE), "n/a", '4.5'!C15/'1.4'!E17))</f>
        <v>#NAME?</v>
      </c>
      <c r="E52" s="686"/>
      <c r="F52" s="687" t="e">
        <f ca="1">(IF(  OR( '1.4'!E23= 0, ISNUMBER('1.4'!E23) = FALSE, ISNUMBER('4.5'!C20) = FALSE), "n/a", '4.5'!C20/'1.4'!E23))</f>
        <v>#NAME?</v>
      </c>
      <c r="G52" s="696" t="e">
        <f ca="1">(IF(  OR( '1.4'!E29= 0, ISNUMBER('1.4'!E29) = FALSE, ISNUMBER('4.5'!C25) = FALSE), "n/a", '4.5'!C25/'1.4'!E29))</f>
        <v>#NAME?</v>
      </c>
    </row>
    <row r="53" spans="1:7" ht="13.5" customHeight="1">
      <c r="A53" s="1726" t="s">
        <v>1875</v>
      </c>
      <c r="B53" s="1718" t="s">
        <v>1127</v>
      </c>
      <c r="C53" s="653">
        <v>2020</v>
      </c>
      <c r="D53" s="687" t="str">
        <f>IF(OR( '1.1'!C10=0, ISNUMBER('1.1'!C10) = FALSE, ISNUMBER('1.4'!$G12) = FALSE), "n/a", ('1.4'!$G12*1000)/'1.1'!C10)</f>
        <v>n/a</v>
      </c>
      <c r="E53" s="686"/>
      <c r="F53" s="687" t="str">
        <f>IF(OR( '1.1'!C22=0, ISNUMBER('1.1'!C22) = FALSE, ISNUMBER('1.4'!$G18) = FALSE), "n/a", ('1.4'!$G18*1000)/'1.1'!C22)</f>
        <v>n/a</v>
      </c>
      <c r="G53" s="696" t="str">
        <f>IF(OR( '1.1'!C28=0, ISNUMBER('1.1'!C28) = FALSE, ISNUMBER('1.4'!$G24) = FALSE), "n/a", ('1.4'!$G24*1000)/'1.1'!C28)</f>
        <v>n/a</v>
      </c>
    </row>
    <row r="54" spans="1:7" ht="13.5" customHeight="1">
      <c r="A54" s="1726"/>
      <c r="B54" s="1718"/>
      <c r="C54" s="653">
        <v>2015</v>
      </c>
      <c r="D54" s="687" t="str">
        <f>IF(OR( '1.1'!C10=0, ISNUMBER('1.1'!C10) = FALSE, ISNUMBER('1.4'!$G12) = FALSE), "n/a", ('1.4'!$G12*1000)/'1.1'!C10)</f>
        <v>n/a</v>
      </c>
      <c r="E54" s="686"/>
      <c r="F54" s="687" t="str">
        <f>IF(OR( '1.1'!C22=0, ISNUMBER('1.1'!C22) = FALSE, ISNUMBER('1.4'!$G18) = FALSE), "n/a", ('1.4'!$G18*1000)/'1.1'!C22)</f>
        <v>n/a</v>
      </c>
      <c r="G54" s="696" t="str">
        <f>IF(OR( '1.1'!C28=0, ISNUMBER('1.1'!C28) = FALSE, ISNUMBER('1.4'!$G24) = FALSE), "n/a", ('1.4'!$G24*1000)/'1.1'!C28)</f>
        <v>n/a</v>
      </c>
    </row>
    <row r="55" spans="1:7" ht="13.5" customHeight="1">
      <c r="A55" s="1726"/>
      <c r="B55" s="1718"/>
      <c r="C55" s="653">
        <v>2010</v>
      </c>
      <c r="D55" s="687" t="e">
        <f ca="1">IF(OR( '1.1'!C12=0, ISNUMBER('1.1'!C12) = FALSE, ISNUMBER('1.4'!$G14) = FALSE), "n/a", ('1.4'!$G14*1000)/'1.1'!C12)</f>
        <v>#NAME?</v>
      </c>
      <c r="E55" s="686"/>
      <c r="F55" s="687" t="e">
        <f ca="1">IF(OR( '1.1'!C24=0, ISNUMBER('1.1'!C24) = FALSE, ISNUMBER('1.4'!$G20) = FALSE), "n/a", ('1.4'!$G20*1000)/'1.1'!C24)</f>
        <v>#NAME?</v>
      </c>
      <c r="G55" s="696" t="e">
        <f ca="1">IF(OR( '1.1'!C30=0, ISNUMBER('1.1'!C30) = FALSE, ISNUMBER('1.4'!$G26) = FALSE), "n/a", ('1.4'!$G26*1000)/'1.1'!C30)</f>
        <v>#NAME?</v>
      </c>
    </row>
    <row r="56" spans="1:7" ht="13.5" customHeight="1">
      <c r="A56" s="1726"/>
      <c r="B56" s="1718"/>
      <c r="C56" s="653">
        <v>2005</v>
      </c>
      <c r="D56" s="687" t="e">
        <f ca="1">IF(OR( '1.1'!C13=0, ISNUMBER('1.1'!C13) = FALSE, ISNUMBER('1.4'!$G15) = FALSE), "n/a", ('1.4'!$G15*1000)/'1.1'!C13)</f>
        <v>#NAME?</v>
      </c>
      <c r="E56" s="686"/>
      <c r="F56" s="687" t="e">
        <f ca="1">IF(OR( '1.1'!C25=0, ISNUMBER('1.1'!C25) = FALSE, ISNUMBER('1.4'!$G21) = FALSE), "n/a", ('1.4'!$G21*1000)/'1.1'!C25)</f>
        <v>#NAME?</v>
      </c>
      <c r="G56" s="696" t="e">
        <f ca="1">IF(OR( '1.1'!C31=0, ISNUMBER('1.1'!C31) = FALSE, ISNUMBER('1.4'!$G27) = FALSE), "n/a", ('1.4'!$G27*1000)/'1.1'!C31)</f>
        <v>#NAME?</v>
      </c>
    </row>
    <row r="57" spans="1:7" ht="13.5" customHeight="1">
      <c r="A57" s="1726"/>
      <c r="B57" s="1718"/>
      <c r="C57" s="653">
        <v>2000</v>
      </c>
      <c r="D57" s="687" t="e">
        <f ca="1">IF(OR( '1.1'!C14=0, ISNUMBER('1.1'!C14) = FALSE, ISNUMBER('1.4'!$G16) = FALSE), "n/a", ('1.4'!$G16*1000)/'1.1'!C14)</f>
        <v>#NAME?</v>
      </c>
      <c r="E57" s="686"/>
      <c r="F57" s="687" t="e">
        <f ca="1">IF(OR( '1.1'!C26=0, ISNUMBER('1.1'!C26) = FALSE, ISNUMBER('1.4'!$G22) = FALSE), "n/a", ('1.4'!$G22*1000)/'1.1'!C26)</f>
        <v>#NAME?</v>
      </c>
      <c r="G57" s="696" t="e">
        <f ca="1">IF(OR( '1.1'!C32=0, ISNUMBER('1.1'!C32) = FALSE, ISNUMBER('1.4'!$G28) = FALSE), "n/a", ('1.4'!$G28*1000)/'1.1'!C32)</f>
        <v>#NAME?</v>
      </c>
    </row>
    <row r="58" spans="1:7" ht="13.5" customHeight="1">
      <c r="A58" s="1726"/>
      <c r="B58" s="1718"/>
      <c r="C58" s="653">
        <v>1990</v>
      </c>
      <c r="D58" s="687" t="e">
        <f ca="1">IF(OR( '1.1'!C15=0, ISNUMBER('1.1'!C15) = FALSE, ISNUMBER('1.4'!$G17) = FALSE), "n/a", ('1.4'!$G17*1000)/'1.1'!C15)</f>
        <v>#NAME?</v>
      </c>
      <c r="E58" s="686"/>
      <c r="F58" s="687" t="e">
        <f ca="1">IF(OR( '1.1'!C27=0, ISNUMBER('1.1'!C27) = FALSE, ISNUMBER('1.4'!$G23) = FALSE), "n/a", ('1.4'!$G23*1000)/'1.1'!C27)</f>
        <v>#NAME?</v>
      </c>
      <c r="G58" s="696" t="e">
        <f ca="1">IF(OR( '1.1'!C33=0, ISNUMBER('1.1'!C33) = FALSE, ISNUMBER('1.4'!$G29) = FALSE), "n/a", ('1.4'!$G29*1000)/'1.1'!C33)</f>
        <v>#NAME?</v>
      </c>
    </row>
    <row r="59" spans="1:7" ht="13.5" customHeight="1">
      <c r="A59" s="1723" t="s">
        <v>867</v>
      </c>
      <c r="B59" s="1718" t="s">
        <v>1067</v>
      </c>
      <c r="C59" s="653">
        <v>2015</v>
      </c>
      <c r="D59" s="687" t="e">
        <f ca="1">IF( OR( '1.1'!C11=0, ISNUMBER('1.1'!C11) = FALSE, ISNUMBER('2.4'!C13) = FALSE), "n/a", '2.4'!C13/'1.1'!C11)</f>
        <v>#NAME?</v>
      </c>
      <c r="E59" s="686"/>
      <c r="F59" s="687" t="e">
        <f ca="1">IF( OR( '1.1'!C23=0, ISNUMBER('1.1'!C23) = FALSE, ISNUMBER('2.4'!C18) = FALSE), "n/a", '2.4'!C18/'1.1'!C23)</f>
        <v>#NAME?</v>
      </c>
      <c r="G59" s="696" t="e">
        <f ca="1">IF( OR( '1.1'!C29=0, ISNUMBER('1.1'!C29) = FALSE, ISNUMBER('2.4'!C23) = FALSE), "n/a", '2.4'!C23/'1.1'!C29)</f>
        <v>#NAME?</v>
      </c>
    </row>
    <row r="60" spans="1:7" ht="13.5" customHeight="1">
      <c r="A60" s="1723"/>
      <c r="B60" s="1718"/>
      <c r="C60" s="653">
        <v>2010</v>
      </c>
      <c r="D60" s="687" t="e">
        <f ca="1">IF( OR( '1.1'!C12=0, ISNUMBER('1.1'!C12) = FALSE, ISNUMBER('2.4'!C14) = FALSE), "n/a", '2.4'!C14/'1.1'!C12)</f>
        <v>#NAME?</v>
      </c>
      <c r="E60" s="686"/>
      <c r="F60" s="687" t="e">
        <f ca="1">IF( OR( '1.1'!C24=0, ISNUMBER('1.1'!C24) = FALSE, ISNUMBER('2.4'!C19) = FALSE), "n/a", '2.4'!C19/'1.1'!C24)</f>
        <v>#NAME?</v>
      </c>
      <c r="G60" s="696" t="e">
        <f ca="1">IF( OR( '1.1'!C30=0, ISNUMBER('1.1'!C30) = FALSE, ISNUMBER('2.4'!C24) = FALSE), "n/a", '2.4'!C24/'1.1'!C30)</f>
        <v>#NAME?</v>
      </c>
    </row>
    <row r="61" spans="1:7" ht="13.5" customHeight="1">
      <c r="A61" s="1723"/>
      <c r="B61" s="1718"/>
      <c r="C61" s="653">
        <v>2005</v>
      </c>
      <c r="D61" s="687" t="e">
        <f ca="1">IF( OR( '1.1'!C13=0, ISNUMBER('1.1'!C13) = FALSE, ISNUMBER('2.4'!C15) = FALSE), "n/a", '2.4'!C15/'1.1'!C13)</f>
        <v>#NAME?</v>
      </c>
      <c r="E61" s="686"/>
      <c r="F61" s="687" t="e">
        <f ca="1">IF( OR( '1.1'!C25=0, ISNUMBER('1.1'!C25) = FALSE, ISNUMBER('2.4'!C20) = FALSE), "n/a", '2.4'!C20/'1.1'!C25)</f>
        <v>#NAME?</v>
      </c>
      <c r="G61" s="696" t="e">
        <f ca="1">IF( OR( '1.1'!C31=0, ISNUMBER('1.1'!C31) = FALSE, ISNUMBER('2.4'!C25) = FALSE), "n/a", '2.4'!C25/'1.1'!C31)</f>
        <v>#NAME?</v>
      </c>
    </row>
    <row r="62" spans="1:7" ht="13.5" customHeight="1">
      <c r="A62" s="1723"/>
      <c r="B62" s="1718"/>
      <c r="C62" s="653">
        <v>2000</v>
      </c>
      <c r="D62" s="687" t="e">
        <f ca="1">IF( OR( '1.1'!C14=0, ISNUMBER('1.1'!C14) = FALSE, ISNUMBER('2.4'!C16) = FALSE), "n/a", '2.4'!C16/'1.1'!C14)</f>
        <v>#NAME?</v>
      </c>
      <c r="E62" s="686"/>
      <c r="F62" s="687" t="e">
        <f ca="1">IF( OR( '1.1'!C26=0, ISNUMBER('1.1'!C26) = FALSE, ISNUMBER('2.4'!C21) = FALSE), "n/a", '2.4'!C21/'1.1'!C26)</f>
        <v>#NAME?</v>
      </c>
      <c r="G62" s="696" t="e">
        <f ca="1">IF( OR( '1.1'!C32=0, ISNUMBER('1.1'!C32) = FALSE, ISNUMBER('2.4'!C26) = FALSE), "n/a", '2.4'!C26/'1.1'!C32)</f>
        <v>#NAME?</v>
      </c>
    </row>
    <row r="63" spans="1:7" ht="13.5" customHeight="1" thickBot="1">
      <c r="A63" s="1727"/>
      <c r="B63" s="1721"/>
      <c r="C63" s="697">
        <v>1990</v>
      </c>
      <c r="D63" s="698" t="e">
        <f ca="1">IF( OR( '1.1'!C15=0, ISNUMBER('1.1'!C15) = FALSE, ISNUMBER('2.4'!C17) = FALSE), "n/a", '2.4'!C17/'1.1'!C15)</f>
        <v>#NAME?</v>
      </c>
      <c r="E63" s="699"/>
      <c r="F63" s="698" t="e">
        <f ca="1">IF( OR( '1.1'!C27=0, ISNUMBER('1.1'!C27) = FALSE, ISNUMBER('2.4'!C22) = FALSE), "n/a", '2.4'!C22/'1.1'!C27)</f>
        <v>#NAME?</v>
      </c>
      <c r="G63" s="700" t="e">
        <f ca="1">IF( OR( '1.1'!C33=0, ISNUMBER('1.1'!C33) = FALSE, ISNUMBER('2.4'!C27) = FALSE), "n/a", '2.4'!C27/'1.1'!C33)</f>
        <v>#NAME?</v>
      </c>
    </row>
  </sheetData>
  <sheetProtection sheet="1" objects="1" scenarios="1" formatColumns="0" formatRows="0"/>
  <mergeCells count="22">
    <mergeCell ref="A53:A58"/>
    <mergeCell ref="B53:B58"/>
    <mergeCell ref="A59:A63"/>
    <mergeCell ref="B59:B63"/>
    <mergeCell ref="A36:A41"/>
    <mergeCell ref="B36:B41"/>
    <mergeCell ref="A42:A47"/>
    <mergeCell ref="B42:B47"/>
    <mergeCell ref="A48:A52"/>
    <mergeCell ref="B48:B52"/>
    <mergeCell ref="A20:A24"/>
    <mergeCell ref="B20:B24"/>
    <mergeCell ref="A25:A29"/>
    <mergeCell ref="B25:B29"/>
    <mergeCell ref="A30:A35"/>
    <mergeCell ref="B30:B35"/>
    <mergeCell ref="A5:A9"/>
    <mergeCell ref="B5:B9"/>
    <mergeCell ref="A10:A14"/>
    <mergeCell ref="B10:B14"/>
    <mergeCell ref="A15:A19"/>
    <mergeCell ref="B15:B19"/>
  </mergeCells>
  <hyperlinks>
    <hyperlink ref="A1" location="Select_your_country" display="Select_your_country"/>
  </hyperlink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dimension ref="A1:Q29"/>
  <sheetViews>
    <sheetView showGridLines="0" workbookViewId="0"/>
  </sheetViews>
  <sheetFormatPr baseColWidth="10" defaultColWidth="8.83203125" defaultRowHeight="12" x14ac:dyDescent="0"/>
  <cols>
    <col min="1" max="1" width="8.5" style="637" customWidth="1"/>
    <col min="2" max="7" width="12.6640625" style="637" customWidth="1"/>
    <col min="8" max="16384" width="8.83203125" style="637"/>
  </cols>
  <sheetData>
    <row r="1" spans="1:17" ht="13.5" customHeight="1">
      <c r="A1" s="634" t="str">
        <f xml:space="preserve"> IF(ISBLANK(General!$B$13), "", General!$B$13)</f>
        <v>Select your country…</v>
      </c>
    </row>
    <row r="2" spans="1:17" ht="13.5" customHeight="1"/>
    <row r="3" spans="1:17" ht="13.5" customHeight="1" thickBot="1">
      <c r="A3" s="701" t="s">
        <v>1696</v>
      </c>
      <c r="B3" s="701"/>
      <c r="C3" s="701"/>
      <c r="D3" s="701"/>
      <c r="E3" s="701"/>
      <c r="F3" s="701"/>
    </row>
    <row r="4" spans="1:17" ht="13.5" customHeight="1">
      <c r="A4" s="1728" t="s">
        <v>1025</v>
      </c>
      <c r="B4" s="1731" t="s">
        <v>1070</v>
      </c>
      <c r="C4" s="1732"/>
      <c r="D4" s="1732"/>
      <c r="E4" s="1732"/>
      <c r="F4" s="1732"/>
      <c r="G4" s="1733"/>
      <c r="H4" s="1731" t="s">
        <v>1071</v>
      </c>
      <c r="I4" s="1732"/>
      <c r="J4" s="1732"/>
      <c r="K4" s="1732"/>
      <c r="L4" s="1732"/>
      <c r="M4" s="1732"/>
      <c r="N4" s="1732"/>
      <c r="O4" s="1732"/>
      <c r="P4" s="1732"/>
      <c r="Q4" s="1734"/>
    </row>
    <row r="5" spans="1:17" ht="13.5" customHeight="1">
      <c r="A5" s="1729"/>
      <c r="B5" s="702">
        <v>1990</v>
      </c>
      <c r="C5" s="702">
        <v>2000</v>
      </c>
      <c r="D5" s="702">
        <v>2005</v>
      </c>
      <c r="E5" s="702">
        <v>2010</v>
      </c>
      <c r="F5" s="702">
        <v>2015</v>
      </c>
      <c r="G5" s="702">
        <v>2020</v>
      </c>
      <c r="H5" s="1735" t="s">
        <v>1072</v>
      </c>
      <c r="I5" s="1735"/>
      <c r="J5" s="1735" t="s">
        <v>1073</v>
      </c>
      <c r="K5" s="1735"/>
      <c r="L5" s="1735" t="s">
        <v>1074</v>
      </c>
      <c r="M5" s="1735"/>
      <c r="N5" s="1735" t="s">
        <v>739</v>
      </c>
      <c r="O5" s="1735"/>
      <c r="P5" s="1735" t="s">
        <v>1697</v>
      </c>
      <c r="Q5" s="1736"/>
    </row>
    <row r="6" spans="1:17" ht="27" customHeight="1" thickBot="1">
      <c r="A6" s="1730"/>
      <c r="B6" s="1737" t="s">
        <v>1269</v>
      </c>
      <c r="C6" s="1738"/>
      <c r="D6" s="1738"/>
      <c r="E6" s="1738"/>
      <c r="F6" s="1738"/>
      <c r="G6" s="1739"/>
      <c r="H6" s="703" t="s">
        <v>1075</v>
      </c>
      <c r="I6" s="703" t="s">
        <v>1068</v>
      </c>
      <c r="J6" s="703" t="s">
        <v>1075</v>
      </c>
      <c r="K6" s="703" t="s">
        <v>1068</v>
      </c>
      <c r="L6" s="703" t="s">
        <v>1075</v>
      </c>
      <c r="M6" s="703" t="s">
        <v>1068</v>
      </c>
      <c r="N6" s="703" t="s">
        <v>1075</v>
      </c>
      <c r="O6" s="703" t="s">
        <v>1068</v>
      </c>
      <c r="P6" s="703" t="s">
        <v>1075</v>
      </c>
      <c r="Q6" s="704" t="s">
        <v>1068</v>
      </c>
    </row>
    <row r="7" spans="1:17" ht="13.5" customHeight="1">
      <c r="A7" s="705" t="s">
        <v>1028</v>
      </c>
      <c r="B7" s="706" t="e">
        <f ca="1">IF(ISBLANK('1.1'!$C15), "", '1.1'!$C15)</f>
        <v>#NAME?</v>
      </c>
      <c r="C7" s="706" t="e">
        <f ca="1">IF(ISBLANK('1.1'!$C14), "", '1.1'!$C14)</f>
        <v>#NAME?</v>
      </c>
      <c r="D7" s="706" t="e">
        <f ca="1">IF(ISBLANK('1.1'!$C13), "", '1.1'!$C13)</f>
        <v>#NAME?</v>
      </c>
      <c r="E7" s="706" t="e">
        <f ca="1">IF(ISBLANK('1.1'!$C12), "", '1.1'!$C12)</f>
        <v>#NAME?</v>
      </c>
      <c r="F7" s="706" t="e">
        <f ca="1">IF(ISBLANK('1.1'!$C11), "", '1.1'!$C11)</f>
        <v>#NAME?</v>
      </c>
      <c r="G7" s="706" t="str">
        <f>IF(ISBLANK('1.1'!$C10), "", '1.1'!$C10)</f>
        <v/>
      </c>
      <c r="H7" s="706" t="str">
        <f ca="1">IF(OR(ISNUMBER('1.1'!$C14)=FALSE,ISNUMBER('1.1'!$C15)=FALSE), "n/a", (('1.1'!$C14)-('1.1'!$C15))/10)</f>
        <v>n/a</v>
      </c>
      <c r="I7" s="707" t="e">
        <f ca="1">IF(OR('1.1'!$C15=0,ISNUMBER('1.1'!$C14)=FALSE,ISNUMBER('1.1'!$C15)=FALSE), "n/a", ('1.1'!$C14/'1.1'!$C15)^0.1-1)</f>
        <v>#NAME?</v>
      </c>
      <c r="J7" s="706" t="str">
        <f ca="1">IF(OR(ISNUMBER('1.1'!$C13)=FALSE,ISNUMBER('1.1'!$C14)=FALSE), "n/a", (('1.1'!$C13)-('1.1'!$C14))/5)</f>
        <v>n/a</v>
      </c>
      <c r="K7" s="707" t="e">
        <f ca="1">IF(OR('1.1'!$C14=0,ISNUMBER('1.1'!$C13)=FALSE,ISNUMBER('1.1'!$C14)=FALSE), "n/a", ('1.1'!$C13/'1.1'!$C14)^0.2-1)</f>
        <v>#NAME?</v>
      </c>
      <c r="L7" s="644" t="str">
        <f ca="1">IF(OR(ISNUMBER('1.1'!$C12)=FALSE,ISNUMBER('1.1'!$C13)=FALSE), "n/a", (('1.1'!$C12)-('1.1'!$C13))/5)</f>
        <v>n/a</v>
      </c>
      <c r="M7" s="707" t="e">
        <f ca="1">IF(OR('1.1'!$C13=0,ISNUMBER('1.1'!$C12)=FALSE,ISNUMBER('1.1'!$C13)=FALSE), "n/a", ('1.1'!$C12/'1.1'!$C13)^0.2-1)</f>
        <v>#NAME?</v>
      </c>
      <c r="N7" s="644" t="str">
        <f ca="1">IF(OR(ISNUMBER('1.1'!$C11)=FALSE,ISNUMBER('1.1'!$C12)=FALSE), "n/a", (('1.1'!$C11)-('1.1'!$C12))/5)</f>
        <v>n/a</v>
      </c>
      <c r="O7" s="707" t="e">
        <f ca="1">IF(OR('1.1'!$C12=0,ISNUMBER('1.1'!$C11)=FALSE,ISNUMBER('1.1'!$C12)=FALSE), "n/a", ('1.1'!$C11/'1.1'!$C12)^0.2-1)</f>
        <v>#NAME?</v>
      </c>
      <c r="P7" s="644" t="str">
        <f ca="1">IF(OR(ISNUMBER('1.1'!$C10)=FALSE,ISNUMBER('1.1'!$C11)=FALSE), "n/a", (('1.1'!$C10)-('1.1'!$C11))/5)</f>
        <v>n/a</v>
      </c>
      <c r="Q7" s="708" t="e">
        <f ca="1">IF(OR('1.1'!$C11=0,ISNUMBER('1.1'!$C10)=FALSE,ISNUMBER('1.1'!$C11)=FALSE), "n/a", ('1.1'!$C10/'1.1'!$C11)^0.2-1)</f>
        <v>#NAME?</v>
      </c>
    </row>
    <row r="8" spans="1:17" ht="13.5" customHeight="1">
      <c r="A8" s="709" t="s">
        <v>1076</v>
      </c>
      <c r="B8" s="687" t="e">
        <f ca="1">IF(ISBLANK('1.1'!$C21), "", '1.1'!$C21)</f>
        <v>#NAME?</v>
      </c>
      <c r="C8" s="687" t="e">
        <f ca="1">IF(ISBLANK('1.1'!$C20), "", '1.1'!$C20)</f>
        <v>#NAME?</v>
      </c>
      <c r="D8" s="687" t="e">
        <f ca="1">IF(ISBLANK('1.1'!$C19), "", '1.1'!$C19)</f>
        <v>#NAME?</v>
      </c>
      <c r="E8" s="687" t="e">
        <f ca="1">IF(ISBLANK('1.1'!$C18), "", '1.1'!$C18)</f>
        <v>#NAME?</v>
      </c>
      <c r="F8" s="687" t="e">
        <f ca="1">IF(ISBLANK('1.1'!$C17), "", '1.1'!$C17)</f>
        <v>#NAME?</v>
      </c>
      <c r="G8" s="687" t="str">
        <f>IF(ISBLANK('1.1'!$C16), "", '1.1'!$C16)</f>
        <v/>
      </c>
      <c r="H8" s="687" t="str">
        <f ca="1">IF(OR(ISNUMBER('1.1'!$C20)=FALSE,ISNUMBER('1.1'!$C21)=FALSE), "n/a", (('1.1'!$C20)-('1.1'!$C21))/10)</f>
        <v>n/a</v>
      </c>
      <c r="I8" s="691" t="e">
        <f ca="1">IF(OR('1.1'!$C21=0,ISNUMBER('1.1'!$C20)=FALSE,ISNUMBER('1.1'!$C21)=FALSE), "n/a", ('1.1'!$C20/'1.1'!$C21)^0.1-1)</f>
        <v>#NAME?</v>
      </c>
      <c r="J8" s="654" t="str">
        <f ca="1">IF(OR(ISNUMBER('1.1'!$C19)=FALSE,ISNUMBER('1.1'!$C20)=FALSE), "n/a", (('1.1'!$C19)-('1.1'!$C20))/5)</f>
        <v>n/a</v>
      </c>
      <c r="K8" s="691" t="e">
        <f ca="1">IF(OR('1.1'!$C20=0,ISNUMBER('1.1'!$C19)=FALSE,ISNUMBER('1.1'!$C20)=FALSE), "n/a", ('1.1'!$C19/'1.1'!$C20)^0.2-1)</f>
        <v>#NAME?</v>
      </c>
      <c r="L8" s="654" t="str">
        <f ca="1">IF(OR(ISNUMBER('1.1'!$C18)=FALSE,ISNUMBER('1.1'!$C19)=FALSE), "n/a", (('1.1'!$C18)-('1.1'!$C19))/5)</f>
        <v>n/a</v>
      </c>
      <c r="M8" s="691" t="e">
        <f ca="1">IF(OR('1.1'!$C19=0,ISNUMBER('1.1'!$C18)=FALSE,ISNUMBER('1.1'!$C19)=FALSE), "n/a", ('1.1'!$C18/'1.1'!$C19)^0.2-1)</f>
        <v>#NAME?</v>
      </c>
      <c r="N8" s="654" t="str">
        <f ca="1">IF(OR(ISNUMBER('1.1'!$C17)=FALSE,ISNUMBER('1.1'!$C18)=FALSE), "n/a", (('1.1'!$C17)-('1.1'!$C18))/5)</f>
        <v>n/a</v>
      </c>
      <c r="O8" s="691" t="e">
        <f ca="1">IF(OR('1.1'!$C18=0,ISNUMBER('1.1'!$C17)=FALSE,ISNUMBER('1.1'!$C18)=FALSE), "n/a", ('1.1'!$C17/'1.1'!$C18)^0.2-1)</f>
        <v>#NAME?</v>
      </c>
      <c r="P8" s="654" t="str">
        <f ca="1">IF(OR(ISNUMBER('1.1'!$C16)=FALSE,ISNUMBER('1.1'!$C17)=FALSE), "n/a", (('1.1'!$C16)-('1.1'!$C17))/5)</f>
        <v>n/a</v>
      </c>
      <c r="Q8" s="710" t="e">
        <f ca="1">IF(OR('1.1'!$C17=0,ISNUMBER('1.1'!$C16)=FALSE,ISNUMBER('1.1'!$C17)=FALSE), "n/a", ('1.1'!$C16/'1.1'!$C17)^0.2-1)</f>
        <v>#NAME?</v>
      </c>
    </row>
    <row r="9" spans="1:17" ht="13.5" customHeight="1">
      <c r="A9" s="709" t="s">
        <v>1077</v>
      </c>
      <c r="B9" s="687" t="e">
        <f ca="1">IF(ISBLANK('1.1'!$C27), "", '1.1'!$C27)</f>
        <v>#NAME?</v>
      </c>
      <c r="C9" s="687" t="e">
        <f ca="1">IF(ISBLANK('1.1'!$C26), "", '1.1'!$C26)</f>
        <v>#NAME?</v>
      </c>
      <c r="D9" s="687" t="e">
        <f ca="1">IF(ISBLANK('1.1'!$C25), "", '1.1'!$C25)</f>
        <v>#NAME?</v>
      </c>
      <c r="E9" s="687" t="e">
        <f ca="1">IF(ISBLANK('1.1'!$C24), "", '1.1'!$C24)</f>
        <v>#NAME?</v>
      </c>
      <c r="F9" s="687" t="e">
        <f ca="1">IF(ISBLANK('1.1'!$C23), "", '1.1'!$C23)</f>
        <v>#NAME?</v>
      </c>
      <c r="G9" s="687" t="str">
        <f>IF(ISBLANK('1.1'!$C22), "", '1.1'!$C22)</f>
        <v/>
      </c>
      <c r="H9" s="654" t="str">
        <f ca="1">IF(OR(ISNUMBER('1.1'!$C26)=FALSE,ISNUMBER('1.1'!$C27)=FALSE), "n/a", (('1.1'!$C26)-('1.1'!$C27))/10)</f>
        <v>n/a</v>
      </c>
      <c r="I9" s="691" t="e">
        <f ca="1">IF(OR('1.1'!$C27=0,ISNUMBER('1.1'!$C26)=FALSE,ISNUMBER('1.1'!$C27)=FALSE), "n/a", ('1.1'!$C26/'1.1'!$C27)^0.1-1)</f>
        <v>#NAME?</v>
      </c>
      <c r="J9" s="654" t="str">
        <f ca="1">IF(OR(ISNUMBER('1.1'!$C25)=FALSE,ISNUMBER('1.1'!$C26)=FALSE), "n/a", (('1.1'!$C25)-('1.1'!$C26))/5)</f>
        <v>n/a</v>
      </c>
      <c r="K9" s="691" t="e">
        <f ca="1">IF(OR('1.1'!$C26=0,ISNUMBER('1.1'!$C25)=FALSE,ISNUMBER('1.1'!$C26)=FALSE), "n/a", ('1.1'!$C25/'1.1'!$C26)^0.2-1)</f>
        <v>#NAME?</v>
      </c>
      <c r="L9" s="654" t="str">
        <f ca="1">IF(OR(ISNUMBER('1.1'!$C24)=FALSE,ISNUMBER('1.1'!$C25)=FALSE), "n/a", (('1.1'!$C24)-('1.1'!$C25))/5)</f>
        <v>n/a</v>
      </c>
      <c r="M9" s="691" t="e">
        <f ca="1">IF(OR('1.1'!$C25=0,ISNUMBER('1.1'!$C24)=FALSE,ISNUMBER('1.1'!$C25)=FALSE), "n/a", ('1.1'!$C24/'1.1'!$C25)^0.2-1)</f>
        <v>#NAME?</v>
      </c>
      <c r="N9" s="654" t="str">
        <f ca="1">IF(OR(ISNUMBER('1.1'!$C23)=FALSE,ISNUMBER('1.1'!$C24)=FALSE), "n/a", (('1.1'!$C23)-('1.1'!$C24))/5)</f>
        <v>n/a</v>
      </c>
      <c r="O9" s="691" t="e">
        <f ca="1">IF(OR('1.1'!$C24=0,ISNUMBER('1.1'!$C23)=FALSE,ISNUMBER('1.1'!$C24)=FALSE), "n/a", ('1.1'!$C23/'1.1'!$C24)^0.2-1)</f>
        <v>#NAME?</v>
      </c>
      <c r="P9" s="654" t="str">
        <f ca="1">IF(OR(ISNUMBER('1.1'!$C22)=FALSE,ISNUMBER('1.1'!$C23)=FALSE), "n/a", (('1.1'!$C22)-('1.1'!$C23))/5)</f>
        <v>n/a</v>
      </c>
      <c r="Q9" s="710" t="e">
        <f ca="1">IF(OR('1.1'!$C23=0,ISNUMBER('1.1'!$C22)=FALSE,ISNUMBER('1.1'!$C23)=FALSE), "n/a", ('1.1'!$C22/'1.1'!$C23)^0.2-1)</f>
        <v>#NAME?</v>
      </c>
    </row>
    <row r="10" spans="1:17" ht="13.5" customHeight="1" thickBot="1">
      <c r="A10" s="711" t="s">
        <v>1050</v>
      </c>
      <c r="B10" s="698" t="e">
        <f ca="1">IF(ISBLANK('1.1'!$C33), "", '1.1'!$C33)</f>
        <v>#NAME?</v>
      </c>
      <c r="C10" s="698" t="e">
        <f ca="1">IF(ISBLANK('1.1'!$C32), "", '1.1'!$C32)</f>
        <v>#NAME?</v>
      </c>
      <c r="D10" s="698" t="e">
        <f ca="1">IF(ISBLANK('1.1'!$C31), "", '1.1'!$C31)</f>
        <v>#NAME?</v>
      </c>
      <c r="E10" s="698" t="e">
        <f ca="1">IF(ISBLANK('1.1'!$C30), "", '1.1'!$C30)</f>
        <v>#NAME?</v>
      </c>
      <c r="F10" s="698" t="e">
        <f ca="1">IF(ISBLANK('1.1'!$C29), "", '1.1'!$C29)</f>
        <v>#NAME?</v>
      </c>
      <c r="G10" s="698" t="str">
        <f>IF(ISBLANK('1.1'!$C28), "", '1.1'!$C28)</f>
        <v/>
      </c>
      <c r="H10" s="698" t="str">
        <f ca="1">IF(OR(ISNUMBER('1.1'!$C32)=FALSE,ISNUMBER('1.1'!$C33)=FALSE), "n/a", (('1.1'!$C32)-('1.1'!$C33))/10)</f>
        <v>n/a</v>
      </c>
      <c r="I10" s="712" t="e">
        <f ca="1">IF(OR('1.1'!$C33=0,ISNUMBER('1.1'!$C32)=FALSE,ISNUMBER('1.1'!$C33)=FALSE), "n/a", ('1.1'!$C32/'1.1'!$C33)^0.1-1)</f>
        <v>#NAME?</v>
      </c>
      <c r="J10" s="659" t="str">
        <f ca="1">IF(OR(ISNUMBER('1.1'!$C31)=FALSE,ISNUMBER('1.1'!$C32)=FALSE), "n/a", (('1.1'!$C31)-('1.1'!$C32))/5)</f>
        <v>n/a</v>
      </c>
      <c r="K10" s="712" t="e">
        <f ca="1">IF(OR('1.1'!$C32=0,ISNUMBER('1.1'!$C31)=FALSE,ISNUMBER('1.1'!$C32)=FALSE), "n/a", ('1.1'!$C31/'1.1'!$C32)^0.2-1)</f>
        <v>#NAME?</v>
      </c>
      <c r="L10" s="659" t="str">
        <f ca="1">IF(OR(ISNUMBER('1.1'!$C30)=FALSE,ISNUMBER('1.1'!$C31)=FALSE), "n/a", (('1.1'!$C30)-('1.1'!$C31))/5)</f>
        <v>n/a</v>
      </c>
      <c r="M10" s="712" t="e">
        <f ca="1">IF(OR('1.1'!$C31=0,ISNUMBER('1.1'!$C30)=FALSE,ISNUMBER('1.1'!$C31)=FALSE), "n/a", ('1.1'!$C30/'1.1'!$C31)^0.2-1)</f>
        <v>#NAME?</v>
      </c>
      <c r="N10" s="659" t="str">
        <f ca="1">IF(OR(ISNUMBER('1.1'!$C29)=FALSE,ISNUMBER('1.1'!$C30)=FALSE), "n/a", (('1.1'!$C29)-('1.1'!$C30))/5)</f>
        <v>n/a</v>
      </c>
      <c r="O10" s="712" t="e">
        <f ca="1">IF(OR('1.1'!$C30=0,ISNUMBER('1.1'!$C29)=FALSE,ISNUMBER('1.1'!$C30)=FALSE), "n/a", ('1.1'!$C29/'1.1'!$C30)^0.2-1)</f>
        <v>#NAME?</v>
      </c>
      <c r="P10" s="659" t="str">
        <f ca="1">IF(OR(ISNUMBER('1.1'!$C28)=FALSE,ISNUMBER('1.1'!$C29)=FALSE), "n/a", (('1.1'!$C28)-('1.1'!$C29))/5)</f>
        <v>n/a</v>
      </c>
      <c r="Q10" s="713" t="e">
        <f ca="1">IF(OR('1.1'!$C29=0,ISNUMBER('1.1'!$C28)=FALSE,ISNUMBER('1.1'!$C29)=FALSE), "n/a", ('1.1'!$C28/'1.1'!$C29)^0.2-1)</f>
        <v>#NAME?</v>
      </c>
    </row>
    <row r="11" spans="1:17" ht="13.5" customHeight="1">
      <c r="B11" s="639"/>
      <c r="C11" s="639"/>
      <c r="D11" s="639"/>
      <c r="E11" s="639"/>
      <c r="F11" s="639"/>
      <c r="G11" s="639"/>
      <c r="H11" s="639"/>
      <c r="I11" s="639"/>
      <c r="J11" s="639"/>
      <c r="K11" s="639"/>
      <c r="L11" s="639"/>
      <c r="M11" s="639"/>
      <c r="N11" s="639"/>
      <c r="O11" s="639"/>
      <c r="P11" s="639"/>
      <c r="Q11" s="639"/>
    </row>
    <row r="12" spans="1:17" ht="13.5" customHeight="1" thickBot="1">
      <c r="A12" s="701" t="s">
        <v>1698</v>
      </c>
      <c r="B12" s="638"/>
      <c r="C12" s="638"/>
      <c r="D12" s="638"/>
      <c r="E12" s="638"/>
      <c r="F12" s="638"/>
      <c r="G12" s="638"/>
      <c r="H12" s="638"/>
      <c r="I12" s="638"/>
      <c r="J12" s="638"/>
      <c r="K12" s="638"/>
      <c r="L12" s="638"/>
      <c r="M12" s="639"/>
      <c r="N12" s="639"/>
      <c r="O12" s="639"/>
      <c r="P12" s="639"/>
      <c r="Q12" s="639"/>
    </row>
    <row r="13" spans="1:17" ht="13.5" customHeight="1">
      <c r="A13" s="1728" t="s">
        <v>1025</v>
      </c>
      <c r="B13" s="1740" t="s">
        <v>1247</v>
      </c>
      <c r="C13" s="1741"/>
      <c r="D13" s="1741"/>
      <c r="E13" s="1741"/>
      <c r="F13" s="1741"/>
      <c r="G13" s="1742"/>
      <c r="H13" s="1746" t="s">
        <v>1247</v>
      </c>
      <c r="I13" s="1747"/>
      <c r="J13" s="1747"/>
      <c r="K13" s="1747"/>
      <c r="L13" s="1748"/>
      <c r="M13" s="1746" t="s">
        <v>1078</v>
      </c>
      <c r="N13" s="1747"/>
      <c r="O13" s="1747"/>
      <c r="P13" s="1747"/>
      <c r="Q13" s="1749"/>
    </row>
    <row r="14" spans="1:17" ht="13.5" customHeight="1">
      <c r="A14" s="1729"/>
      <c r="B14" s="1743"/>
      <c r="C14" s="1744"/>
      <c r="D14" s="1744"/>
      <c r="E14" s="1744"/>
      <c r="F14" s="1744"/>
      <c r="G14" s="1745"/>
      <c r="H14" s="1750" t="s">
        <v>1071</v>
      </c>
      <c r="I14" s="1751"/>
      <c r="J14" s="1751"/>
      <c r="K14" s="1751"/>
      <c r="L14" s="1752"/>
      <c r="M14" s="1750" t="s">
        <v>1071</v>
      </c>
      <c r="N14" s="1751"/>
      <c r="O14" s="1751"/>
      <c r="P14" s="1751"/>
      <c r="Q14" s="1753"/>
    </row>
    <row r="15" spans="1:17" ht="27" customHeight="1">
      <c r="A15" s="1729"/>
      <c r="B15" s="714">
        <v>1990</v>
      </c>
      <c r="C15" s="714">
        <v>2000</v>
      </c>
      <c r="D15" s="714">
        <v>2005</v>
      </c>
      <c r="E15" s="714">
        <v>2010</v>
      </c>
      <c r="F15" s="714">
        <v>2015</v>
      </c>
      <c r="G15" s="714">
        <v>2020</v>
      </c>
      <c r="H15" s="714" t="s">
        <v>1072</v>
      </c>
      <c r="I15" s="714" t="s">
        <v>1073</v>
      </c>
      <c r="J15" s="714" t="s">
        <v>1074</v>
      </c>
      <c r="K15" s="714" t="s">
        <v>756</v>
      </c>
      <c r="L15" s="714" t="s">
        <v>1699</v>
      </c>
      <c r="M15" s="714" t="s">
        <v>1072</v>
      </c>
      <c r="N15" s="714" t="s">
        <v>1073</v>
      </c>
      <c r="O15" s="714" t="s">
        <v>757</v>
      </c>
      <c r="P15" s="714" t="s">
        <v>756</v>
      </c>
      <c r="Q15" s="715" t="s">
        <v>1699</v>
      </c>
    </row>
    <row r="16" spans="1:17" ht="27" customHeight="1" thickBot="1">
      <c r="A16" s="1730"/>
      <c r="B16" s="1754" t="s">
        <v>1079</v>
      </c>
      <c r="C16" s="1755"/>
      <c r="D16" s="1755"/>
      <c r="E16" s="1755"/>
      <c r="F16" s="1755"/>
      <c r="G16" s="1756"/>
      <c r="H16" s="716" t="s">
        <v>1080</v>
      </c>
      <c r="I16" s="716" t="s">
        <v>1080</v>
      </c>
      <c r="J16" s="716" t="s">
        <v>1080</v>
      </c>
      <c r="K16" s="716" t="s">
        <v>1080</v>
      </c>
      <c r="L16" s="716" t="s">
        <v>1080</v>
      </c>
      <c r="M16" s="716" t="s">
        <v>1081</v>
      </c>
      <c r="N16" s="716" t="s">
        <v>1081</v>
      </c>
      <c r="O16" s="716" t="s">
        <v>1081</v>
      </c>
      <c r="P16" s="716" t="s">
        <v>1081</v>
      </c>
      <c r="Q16" s="717" t="s">
        <v>1081</v>
      </c>
    </row>
    <row r="17" spans="1:17" ht="13.5" customHeight="1">
      <c r="A17" s="718" t="s">
        <v>1028</v>
      </c>
      <c r="B17" s="719" t="str">
        <f ca="1">IF(ISNUMBER('1.2'!$C17)=FALSE, "", '1.2'!$C17*1000)</f>
        <v/>
      </c>
      <c r="C17" s="719" t="str">
        <f ca="1">IF(ISNUMBER('1.2'!$C16)=FALSE, "", '1.2'!$C16*1000)</f>
        <v/>
      </c>
      <c r="D17" s="719" t="str">
        <f ca="1">IF(ISNUMBER('1.2'!$C15)=FALSE, "", '1.2'!$C15*1000)</f>
        <v/>
      </c>
      <c r="E17" s="719" t="str">
        <f ca="1">IF(ISNUMBER('1.2'!$C14)=FALSE, "", '1.2'!$C14*1000)</f>
        <v/>
      </c>
      <c r="F17" s="719" t="str">
        <f ca="1">IF(ISNUMBER('1.2'!$C13)=FALSE, "", '1.2'!$C13*1000)</f>
        <v/>
      </c>
      <c r="G17" s="719" t="str">
        <f>IF(ISNUMBER('1.2'!$C12)=FALSE, "", '1.2'!$C12*1000)</f>
        <v/>
      </c>
      <c r="H17" s="687" t="str">
        <f ca="1">IF(OR(ISNUMBER('1.2'!$C16)= FALSE,ISNUMBER('1.2'!$C17)= FALSE), "n/a", (('1.2'!$C16)-('1.2'!$C17))/10*1000)</f>
        <v>n/a</v>
      </c>
      <c r="I17" s="687" t="str">
        <f ca="1">IF(OR(ISNUMBER('1.2'!$C15)= FALSE,ISNUMBER('1.2'!$C16)= FALSE), "n/a", (('1.2'!$C15)-('1.2'!$C16))/5*1000)</f>
        <v>n/a</v>
      </c>
      <c r="J17" s="687" t="str">
        <f ca="1">IF(OR(ISNUMBER('1.2'!$C14)= FALSE,ISNUMBER('1.2'!$C15)= FALSE), "n/a", (('1.2'!$C14)-('1.2'!$C15))/5*1000)</f>
        <v>n/a</v>
      </c>
      <c r="K17" s="687" t="str">
        <f ca="1">IF(OR(ISNUMBER('1.2'!$C13)= FALSE,ISNUMBER('1.2'!$C14)= FALSE), "n/a", (('1.2'!$C13)-('1.2'!$C14))/5*1000)</f>
        <v>n/a</v>
      </c>
      <c r="L17" s="687" t="str">
        <f ca="1">IF(OR(ISNUMBER('1.2'!$C12)= FALSE,ISNUMBER('1.2'!$C13)= FALSE), "n/a", (('1.2'!$C12)-('1.2'!$C13))/5*1000)</f>
        <v>n/a</v>
      </c>
      <c r="M17" s="720" t="e">
        <f ca="1">IF(OR(C7=0,B7=0,ISNUMBER('1.2'!$C17)= FALSE,ISNUMBER('1.2'!$C16)= FALSE,ISNUMBER('1.1'!$C15)= FALSE,ISNUMBER('1.1'!$C14)= FALSE), "n/a", ((C17/C7)-(B17/B7))/10)</f>
        <v>#NAME?</v>
      </c>
      <c r="N17" s="720" t="e">
        <f ca="1">IF(OR(D7=0,C7=0,ISNUMBER('1.2'!$C16)=FALSE,ISNUMBER('1.2'!$C15)=FALSE,ISNUMBER('1.1'!$C14)=FALSE,ISNUMBER('1.1'!$C13)=FALSE), "n/a", ((D17/D7)-(C17/C7))/5)</f>
        <v>#NAME?</v>
      </c>
      <c r="O17" s="720" t="e">
        <f ca="1">IF(OR(E7=0,D7=0,ISNUMBER('1.2'!$C15)=FALSE,ISNUMBER('1.2'!$C14)=FALSE,ISNUMBER('1.1'!$C13)=FALSE,ISNUMBER('1.1'!$C12)=FALSE), "n/a", ((E17/E7)-(D17/D7))/5)</f>
        <v>#NAME?</v>
      </c>
      <c r="P17" s="720" t="e">
        <f ca="1">IF(OR(F7=0,E7=0,ISNUMBER('1.2'!$C14)=FALSE,ISNUMBER('1.2'!$C12)=FALSE,ISNUMBER('1.1'!$C12)=FALSE,ISNUMBER('1.1'!$C10)=FALSE), "n/a", ((F17/F7)-(E17/E7))/5)</f>
        <v>#NAME?</v>
      </c>
      <c r="Q17" s="721" t="e">
        <f ca="1">IF(OR(G7=0,F7=0,ISNUMBER('1.2'!$C13)=FALSE,ISNUMBER('1.2'!$C12)=FALSE,ISNUMBER('1.1'!$C11)=FALSE,ISNUMBER('1.1'!$C10)=FALSE), "n/a", ((G17/G7)-(F17/F7))/5)</f>
        <v>#NAME?</v>
      </c>
    </row>
    <row r="18" spans="1:17" ht="13.5" customHeight="1">
      <c r="A18" s="709" t="s">
        <v>1076</v>
      </c>
      <c r="B18" s="719" t="str">
        <f ca="1">IF(ISNUMBER('1.2'!$C23)=FALSE, "", '1.2'!$C23*1000)</f>
        <v/>
      </c>
      <c r="C18" s="719" t="str">
        <f ca="1">IF(ISNUMBER('1.2'!$C22)=FALSE, "", '1.2'!$C22*1000)</f>
        <v/>
      </c>
      <c r="D18" s="719" t="str">
        <f ca="1">IF(ISNUMBER('1.2'!$C21)=FALSE, "", '1.2'!$C21*1000)</f>
        <v/>
      </c>
      <c r="E18" s="719" t="str">
        <f ca="1">IF(ISNUMBER('1.2'!$C20)=FALSE, "", '1.2'!$C20*1000)</f>
        <v/>
      </c>
      <c r="F18" s="719" t="str">
        <f ca="1">IF(ISNUMBER('1.2'!$C19)=FALSE, "", '1.2'!$C19*1000)</f>
        <v/>
      </c>
      <c r="G18" s="719" t="str">
        <f>IF(ISNUMBER('1.2'!$C18)=FALSE, "", '1.2'!$C18*1000)</f>
        <v/>
      </c>
      <c r="H18" s="687" t="str">
        <f ca="1">IF(OR(ISNUMBER('1.2'!$C22)= FALSE,ISNUMBER('1.2'!$C23)= FALSE), "n/a", (('1.2'!$C22)-('1.2'!$C23))/10*1000)</f>
        <v>n/a</v>
      </c>
      <c r="I18" s="687" t="str">
        <f ca="1">IF(OR(ISNUMBER('1.2'!$C20)= FALSE,ISNUMBER('1.2'!$C22)= FALSE), "n/a", (('1.2'!$C21)-('1.2'!$C22))/5*1000)</f>
        <v>n/a</v>
      </c>
      <c r="J18" s="687" t="str">
        <f ca="1">IF(OR(ISNUMBER('1.2'!$C20)= FALSE,ISNUMBER('1.2'!$C21)= FALSE), "n/a", (('1.2'!$C20)-('1.2'!$C21))/5*1000)</f>
        <v>n/a</v>
      </c>
      <c r="K18" s="687" t="str">
        <f ca="1">IF(OR(ISNUMBER('1.2'!$C19)= FALSE,ISNUMBER('1.2'!$C20)= FALSE), "n/a", (('1.2'!$C19)-('1.2'!$C20))/5*1000)</f>
        <v>n/a</v>
      </c>
      <c r="L18" s="687" t="str">
        <f ca="1">IF(OR(ISNUMBER('1.2'!$C18)= FALSE,ISNUMBER('1.2'!$C19)= FALSE), "n/a", (('1.2'!$C18)-('1.2'!$C19))/5*1000)</f>
        <v>n/a</v>
      </c>
      <c r="M18" s="720" t="e">
        <f ca="1">IF(OR(C8=0,B8=0,ISNUMBER('1.2'!$C23)= FALSE,ISNUMBER('1.2'!$C22)= FALSE,ISNUMBER('1.1'!$C21)= FALSE,ISNUMBER('1.1'!$C20)= FALSE), "n/a", ((C18/C8)-(B18/B8))/10)</f>
        <v>#NAME?</v>
      </c>
      <c r="N18" s="720" t="e">
        <f ca="1">IF(OR(D8=0,C8=0,ISNUMBER('1.2'!$C22)=FALSE,ISNUMBER('1.2'!$C21)=FALSE,ISNUMBER('1.1'!$C20)=FALSE,ISNUMBER('1.1'!$C19)=FALSE), "n/a", ((D18/D8)-(C18/C8))/5)</f>
        <v>#NAME?</v>
      </c>
      <c r="O18" s="720" t="e">
        <f ca="1">IF(OR(E8=0,D8=0,ISNUMBER('1.2'!$C21)=FALSE,ISNUMBER('1.2'!$C20)=FALSE,ISNUMBER('1.1'!$C19)=FALSE,ISNUMBER('1.1'!$C18)=FALSE), "n/a", ((E18/E8)-(D18/D8))/5)</f>
        <v>#NAME?</v>
      </c>
      <c r="P18" s="720" t="e">
        <f ca="1">IF(OR(F8=0,E8=0,ISNUMBER('1.2'!$C20)=FALSE,ISNUMBER('1.2'!$C18)=FALSE,ISNUMBER('1.1'!$C18)=FALSE,ISNUMBER('1.1'!$C16)=FALSE), "n/a", ((F18/F8)-(E18/E8))/5)</f>
        <v>#NAME?</v>
      </c>
      <c r="Q18" s="721" t="e">
        <f ca="1">IF(OR(G8=0,F8=0,ISNUMBER('1.2'!$C19)=FALSE,ISNUMBER('1.2'!$C18)=FALSE,ISNUMBER('1.1'!$C17)=FALSE,ISNUMBER('1.1'!$C16)=FALSE), "n/a", ((G18/G8)-(F18/F8))/5)</f>
        <v>#NAME?</v>
      </c>
    </row>
    <row r="19" spans="1:17" ht="13.5" customHeight="1">
      <c r="A19" s="722" t="s">
        <v>1077</v>
      </c>
      <c r="B19" s="719" t="str">
        <f ca="1">IF(ISNUMBER('1.2'!$C29)=FALSE, "", '1.2'!$C29*1000)</f>
        <v/>
      </c>
      <c r="C19" s="719" t="str">
        <f ca="1">IF(ISNUMBER('1.2'!$C28)=FALSE, "", '1.2'!$C28*1000)</f>
        <v/>
      </c>
      <c r="D19" s="719" t="str">
        <f ca="1">IF(ISNUMBER('1.2'!$C27)=FALSE, "", '1.2'!$C27*1000)</f>
        <v/>
      </c>
      <c r="E19" s="719" t="str">
        <f ca="1">IF(ISNUMBER('1.2'!$C26)=FALSE, "", '1.2'!$C26*1000)</f>
        <v/>
      </c>
      <c r="F19" s="719" t="str">
        <f ca="1">IF(ISNUMBER('1.2'!$C25)=FALSE, "", '1.2'!$C25*1000)</f>
        <v/>
      </c>
      <c r="G19" s="719" t="str">
        <f>IF(ISNUMBER('1.2'!$C24)=FALSE, "", '1.2'!$C24*1000)</f>
        <v/>
      </c>
      <c r="H19" s="687" t="str">
        <f ca="1">IF(OR(ISNUMBER('1.2'!$C28)= FALSE,ISNUMBER('1.2'!$C29)= FALSE), "n/a", (('1.2'!$C28)-('1.2'!$C29))/10*1000)</f>
        <v>n/a</v>
      </c>
      <c r="I19" s="687" t="str">
        <f ca="1">IF(OR(ISNUMBER('1.2'!$C27)= FALSE,ISNUMBER('1.2'!$C28)= FALSE), "n/a", (('1.2'!$C27)-('1.2'!$C28))/5*1000)</f>
        <v>n/a</v>
      </c>
      <c r="J19" s="687" t="str">
        <f ca="1">IF(OR(ISNUMBER('1.2'!$C26)= FALSE,ISNUMBER('1.2'!$C27)= FALSE), "n/a", (('1.2'!$C26)-('1.2'!$C27))/5*1000)</f>
        <v>n/a</v>
      </c>
      <c r="K19" s="687" t="str">
        <f ca="1">IF(OR(ISNUMBER('1.2'!$C25)= FALSE,ISNUMBER('1.2'!$C26)= FALSE), "n/a", (('1.2'!$C25)-('1.2'!$C26))/5*1000)</f>
        <v>n/a</v>
      </c>
      <c r="L19" s="687" t="str">
        <f ca="1">IF(OR(ISNUMBER('1.2'!$C24)= FALSE,ISNUMBER('1.2'!$C25)= FALSE), "n/a", (('1.2'!$C24)-('1.2'!$C25))/5*1000)</f>
        <v>n/a</v>
      </c>
      <c r="M19" s="720" t="e">
        <f ca="1">IF(OR(C9=0,B9=0,ISNUMBER('1.2'!$C29)= FALSE,ISNUMBER('1.2'!$C28)= FALSE,ISNUMBER('1.1'!$C27)= FALSE,ISNUMBER('1.1'!$C26)= FALSE), "n/a", ((C19/C9)-(B19/B9))/10)</f>
        <v>#NAME?</v>
      </c>
      <c r="N19" s="720" t="e">
        <f ca="1">IF(OR(D9=0,C9=0,ISNUMBER('1.2'!$C28)=FALSE,ISNUMBER('1.2'!$C27)=FALSE,ISNUMBER('1.1'!$C26)=FALSE,ISNUMBER('1.1'!$C25)=FALSE), "n/a", ((D19/D9)-(C19/C9))/5)</f>
        <v>#NAME?</v>
      </c>
      <c r="O19" s="720" t="e">
        <f ca="1">IF(OR(E9=0,D9=0,ISNUMBER('1.2'!$C27)=FALSE,ISNUMBER('1.2'!$C26)=FALSE,ISNUMBER('1.1'!$C25)=FALSE,ISNUMBER('1.1'!$C24)=FALSE), "n/a", ((E19/E9)-(D19/D9))/5)</f>
        <v>#NAME?</v>
      </c>
      <c r="P19" s="720" t="e">
        <f ca="1">IF(OR(F9=0,E9=0,ISNUMBER('1.2'!$C26)=FALSE,ISNUMBER('1.2'!$C24)=FALSE,ISNUMBER('1.1'!$C24)=FALSE,ISNUMBER('1.1'!$C22)=FALSE), "n/a", ((F19/F9)-(E19/E9))/5)</f>
        <v>#NAME?</v>
      </c>
      <c r="Q19" s="721" t="e">
        <f ca="1">IF(OR(G9=0,F9=0,ISNUMBER('1.2'!$C25)=FALSE,ISNUMBER('1.2'!$C24)=FALSE,ISNUMBER('1.1'!$C23)=FALSE,ISNUMBER('1.1'!$C22)=FALSE), "n/a", ((G19/G9)-(F19/F9))/5)</f>
        <v>#NAME?</v>
      </c>
    </row>
    <row r="20" spans="1:17" ht="13.5" customHeight="1" thickBot="1">
      <c r="A20" s="723" t="s">
        <v>1050</v>
      </c>
      <c r="B20" s="724" t="str">
        <f ca="1">IF(ISNUMBER('1.2'!$C35)=FALSE, "", '1.2'!$C35*1000)</f>
        <v/>
      </c>
      <c r="C20" s="724" t="str">
        <f ca="1">IF(ISNUMBER('1.2'!$C34)=FALSE, "", '1.2'!$C34*1000)</f>
        <v/>
      </c>
      <c r="D20" s="724" t="str">
        <f ca="1">IF(ISNUMBER('1.2'!$C33)=FALSE, "", '1.2'!$C33*1000)</f>
        <v/>
      </c>
      <c r="E20" s="724" t="str">
        <f ca="1">IF(ISNUMBER('1.2'!$C32)=FALSE, "", '1.2'!$C32*1000)</f>
        <v/>
      </c>
      <c r="F20" s="724" t="str">
        <f ca="1">IF(ISNUMBER('1.2'!$C31)=FALSE, "", '1.2'!$C31*1000)</f>
        <v/>
      </c>
      <c r="G20" s="724" t="str">
        <f>IF(ISNUMBER('1.2'!$C30)=FALSE, "", '1.2'!$C30*1000)</f>
        <v/>
      </c>
      <c r="H20" s="698" t="str">
        <f ca="1">IF(OR(ISNUMBER('1.2'!$C34)= FALSE,ISNUMBER('1.2'!$C35)= FALSE), "n/a", (('1.2'!$C34)-('1.2'!$C35))/10*1000)</f>
        <v>n/a</v>
      </c>
      <c r="I20" s="698" t="str">
        <f ca="1">IF(OR(ISNUMBER('1.2'!$C33)= FALSE,ISNUMBER('1.2'!$C34)= FALSE), "n/a", (('1.2'!$C33)-('1.2'!$C34))/5*1000)</f>
        <v>n/a</v>
      </c>
      <c r="J20" s="698" t="str">
        <f ca="1">IF(OR(ISNUMBER('1.2'!$C32)= FALSE,ISNUMBER('1.2'!$C33)= FALSE), "n/a", (('1.2'!$C32)-('1.2'!$C33))/5*1000)</f>
        <v>n/a</v>
      </c>
      <c r="K20" s="698" t="str">
        <f ca="1">IF(OR(ISNUMBER('1.2'!$C31)= FALSE,ISNUMBER('1.2'!$C32)= FALSE), "n/a", (('1.2'!$C31)-('1.2'!$C32))/5*1000)</f>
        <v>n/a</v>
      </c>
      <c r="L20" s="698" t="str">
        <f ca="1">IF(OR(ISNUMBER('1.2'!$C30)= FALSE,ISNUMBER('1.2'!$C31)= FALSE), "n/a", (('1.2'!$C30)-('1.2'!$C31))/5*1000)</f>
        <v>n/a</v>
      </c>
      <c r="M20" s="725" t="e">
        <f ca="1">IF(OR(C10=0,B10=0,ISNUMBER('1.2'!$C35)= FALSE,ISNUMBER('1.2'!$C34)= FALSE,ISNUMBER('1.1'!$C33)= FALSE,ISNUMBER('1.1'!$C32)= FALSE), "n/a", ((C20/C10)-(B20/B10))/10)</f>
        <v>#NAME?</v>
      </c>
      <c r="N20" s="725" t="e">
        <f ca="1">IF(OR(D10=0,C10=0,ISNUMBER('1.2'!$C34)=FALSE,ISNUMBER('1.2'!$C33)=FALSE,ISNUMBER('1.1'!$C32)=FALSE,ISNUMBER('1.1'!$C31)=FALSE), "n/a", ((D20/D10)-(C20/C10))/5)</f>
        <v>#NAME?</v>
      </c>
      <c r="O20" s="725" t="e">
        <f ca="1">IF(OR(E10=0,D10=0,ISNUMBER('1.2'!$C33)=FALSE,ISNUMBER('1.2'!$C32)=FALSE,ISNUMBER('1.1'!$C31)=FALSE,ISNUMBER('1.1'!$C30)=FALSE), "n/a", ((E20/E10)-(D20/D10))/5)</f>
        <v>#NAME?</v>
      </c>
      <c r="P20" s="725" t="e">
        <f ca="1">IF(OR(F10=0,E10=0,ISNUMBER('1.2'!$C32)=FALSE,ISNUMBER('1.2'!$C30)=FALSE,ISNUMBER('1.1'!$C30)=FALSE,ISNUMBER('1.1'!$C28)=FALSE), "n/a", ((F20/F10)-(E20/E10))/5)</f>
        <v>#NAME?</v>
      </c>
      <c r="Q20" s="726" t="e">
        <f ca="1">IF(OR(G10=0,F10=0,ISNUMBER('1.2'!$C31)=FALSE,ISNUMBER('1.2'!$C30)=FALSE,ISNUMBER('1.1'!$C29)=FALSE,ISNUMBER('1.1'!$C28)=FALSE), "n/a", ((G20/G10)-(F20/F10))/5)</f>
        <v>#NAME?</v>
      </c>
    </row>
    <row r="21" spans="1:17" ht="13.5" customHeight="1">
      <c r="A21" s="727"/>
      <c r="B21" s="728"/>
      <c r="C21" s="728"/>
      <c r="D21" s="728"/>
      <c r="E21" s="728"/>
      <c r="F21" s="728"/>
      <c r="G21" s="728"/>
      <c r="H21" s="728"/>
      <c r="I21" s="728"/>
      <c r="J21" s="728"/>
      <c r="K21" s="728"/>
      <c r="L21" s="728"/>
      <c r="M21" s="639"/>
      <c r="N21" s="639"/>
      <c r="O21" s="639"/>
      <c r="P21" s="639"/>
      <c r="Q21" s="639"/>
    </row>
    <row r="22" spans="1:17" ht="13.5" customHeight="1" thickBot="1">
      <c r="A22" s="701" t="s">
        <v>1700</v>
      </c>
      <c r="B22" s="638"/>
      <c r="C22" s="638"/>
      <c r="D22" s="638"/>
      <c r="E22" s="638"/>
      <c r="F22" s="638"/>
      <c r="G22" s="638"/>
      <c r="H22" s="638"/>
      <c r="I22" s="638"/>
      <c r="J22" s="638"/>
      <c r="K22" s="638"/>
      <c r="L22" s="638"/>
      <c r="M22" s="639"/>
      <c r="N22" s="639"/>
      <c r="O22" s="639"/>
      <c r="P22" s="639"/>
      <c r="Q22" s="639"/>
    </row>
    <row r="23" spans="1:17" ht="13.5" customHeight="1">
      <c r="A23" s="1757" t="s">
        <v>899</v>
      </c>
      <c r="B23" s="1746" t="s">
        <v>1070</v>
      </c>
      <c r="C23" s="1747"/>
      <c r="D23" s="1747"/>
      <c r="E23" s="1747"/>
      <c r="F23" s="1748"/>
      <c r="G23" s="1746" t="s">
        <v>1071</v>
      </c>
      <c r="H23" s="1747"/>
      <c r="I23" s="1747"/>
      <c r="J23" s="1747"/>
      <c r="K23" s="1747"/>
      <c r="L23" s="1747"/>
      <c r="M23" s="1747"/>
      <c r="N23" s="1749"/>
      <c r="O23" s="729"/>
      <c r="P23" s="639"/>
      <c r="Q23" s="639"/>
    </row>
    <row r="24" spans="1:17" ht="13.5" customHeight="1">
      <c r="A24" s="1758"/>
      <c r="B24" s="714">
        <v>1990</v>
      </c>
      <c r="C24" s="714">
        <v>2000</v>
      </c>
      <c r="D24" s="714">
        <v>2005</v>
      </c>
      <c r="E24" s="714">
        <v>2010</v>
      </c>
      <c r="F24" s="714">
        <v>2015</v>
      </c>
      <c r="G24" s="1750" t="s">
        <v>1072</v>
      </c>
      <c r="H24" s="1752"/>
      <c r="I24" s="1750" t="s">
        <v>1073</v>
      </c>
      <c r="J24" s="1760"/>
      <c r="K24" s="1761" t="s">
        <v>1074</v>
      </c>
      <c r="L24" s="1762"/>
      <c r="M24" s="1761" t="s">
        <v>739</v>
      </c>
      <c r="N24" s="1763"/>
      <c r="O24" s="730"/>
      <c r="P24" s="639"/>
      <c r="Q24" s="639"/>
    </row>
    <row r="25" spans="1:17" ht="27" customHeight="1" thickBot="1">
      <c r="A25" s="1759"/>
      <c r="B25" s="1764" t="s">
        <v>1269</v>
      </c>
      <c r="C25" s="1765"/>
      <c r="D25" s="1765"/>
      <c r="E25" s="1765"/>
      <c r="F25" s="1766"/>
      <c r="G25" s="716" t="s">
        <v>1075</v>
      </c>
      <c r="H25" s="716" t="s">
        <v>1068</v>
      </c>
      <c r="I25" s="716" t="s">
        <v>1075</v>
      </c>
      <c r="J25" s="716" t="s">
        <v>1068</v>
      </c>
      <c r="K25" s="716" t="s">
        <v>1075</v>
      </c>
      <c r="L25" s="716" t="s">
        <v>1068</v>
      </c>
      <c r="M25" s="716" t="s">
        <v>1075</v>
      </c>
      <c r="N25" s="717" t="s">
        <v>1068</v>
      </c>
      <c r="O25" s="729"/>
      <c r="P25" s="639"/>
      <c r="Q25" s="639"/>
    </row>
    <row r="26" spans="1:17" ht="13.5" customHeight="1">
      <c r="A26" s="718" t="s">
        <v>1082</v>
      </c>
      <c r="B26" s="719" t="e">
        <f ca="1">IF(ISBLANK('6.1'!$C16), "", '6.1'!$C16)</f>
        <v>#NAME?</v>
      </c>
      <c r="C26" s="719" t="e">
        <f ca="1">IF(ISBLANK('6.1'!$C15), "", '6.1'!$C15)</f>
        <v>#NAME?</v>
      </c>
      <c r="D26" s="719" t="e">
        <f ca="1">IF(ISBLANK('6.1'!$C14), "", '6.1'!$C14)</f>
        <v>#NAME?</v>
      </c>
      <c r="E26" s="719" t="e">
        <f ca="1">IF(ISBLANK('6.1'!$C13), "", '6.1'!$C13)</f>
        <v>#NAME?</v>
      </c>
      <c r="F26" s="719" t="str">
        <f>IF(ISBLANK('6.1'!$C12), "", '6.1'!$C12)</f>
        <v/>
      </c>
      <c r="G26" s="731" t="str">
        <f ca="1">IF(OR(ISNUMBER('6.1'!$C15)=FALSE,ISNUMBER('6.1'!$C16)=FALSE), "n/a", (('6.1'!$C15)-('6.1'!$C16))/10)</f>
        <v>n/a</v>
      </c>
      <c r="H26" s="691" t="e">
        <f ca="1">IF(OR('6.1'!$C16=0,ISNUMBER('6.1'!$C15)=FALSE,ISNUMBER('6.1'!$C16)=FALSE), "n/a", ('6.1'!$C15/'6.1'!$C16)^0.1-1)</f>
        <v>#NAME?</v>
      </c>
      <c r="I26" s="731" t="str">
        <f ca="1">IF(OR(ISNUMBER('6.1'!$C14)=FALSE,ISNUMBER('6.1'!$C15)=FALSE), "n/a", (('6.1'!$C14)-('6.1'!$C15))/5)</f>
        <v>n/a</v>
      </c>
      <c r="J26" s="691" t="e">
        <f ca="1">IF(OR('6.1'!$C15=0,ISNUMBER('6.1'!$C14)=FALSE,ISNUMBER('6.1'!$C15)=FALSE), "n/a", ('6.1'!$C14/'6.1'!$C15)^0.2-1)</f>
        <v>#NAME?</v>
      </c>
      <c r="K26" s="731" t="str">
        <f ca="1">IF(OR(ISNUMBER('6.1'!$C13)=FALSE,ISNUMBER('6.1'!$C14)=FALSE), "n/a", (('6.1'!$C13)-('6.1'!$C14))/5)</f>
        <v>n/a</v>
      </c>
      <c r="L26" s="691" t="e">
        <f ca="1">IF(OR('6.1'!$C14=0,ISNUMBER('6.1'!$C13)=FALSE,ISNUMBER('6.1'!$C14)=FALSE), "n/a", ('6.1'!$C13/'6.1'!$C14)^0.2-1)</f>
        <v>#NAME?</v>
      </c>
      <c r="M26" s="731" t="str">
        <f ca="1">IF(OR(ISNUMBER('6.1'!$C12)=FALSE,ISNUMBER('6.1'!$C13)=FALSE), "n/a", (('6.1'!$C12)-('6.1'!$C13))/5)</f>
        <v>n/a</v>
      </c>
      <c r="N26" s="710" t="e">
        <f ca="1">IF(OR('6.1'!$C13=0,ISNUMBER('6.1'!$C12)=FALSE,ISNUMBER('6.1'!$C13)=FALSE), "n/a", ('6.1'!$C12/'6.1'!$C13)^0.2-1)</f>
        <v>#NAME?</v>
      </c>
      <c r="O26" s="732"/>
      <c r="P26" s="639"/>
      <c r="Q26" s="639"/>
    </row>
    <row r="27" spans="1:17" ht="13.5" customHeight="1">
      <c r="A27" s="722" t="s">
        <v>1083</v>
      </c>
      <c r="B27" s="719" t="e">
        <f ca="1">IF(ISBLANK('6.1'!$C21), "", '6.1'!$C21)</f>
        <v>#NAME?</v>
      </c>
      <c r="C27" s="719" t="e">
        <f ca="1">IF(ISBLANK('6.1'!$C20), "", '6.1'!$C20)</f>
        <v>#NAME?</v>
      </c>
      <c r="D27" s="719" t="e">
        <f ca="1">IF(ISBLANK('6.1'!$C19), "", '6.1'!$C19)</f>
        <v>#NAME?</v>
      </c>
      <c r="E27" s="719" t="e">
        <f ca="1">IF(ISBLANK('6.1'!$C18), "", '6.1'!$C18)</f>
        <v>#NAME?</v>
      </c>
      <c r="F27" s="719" t="str">
        <f>IF(ISBLANK('6.1'!$C17), "", '6.1'!$C17)</f>
        <v/>
      </c>
      <c r="G27" s="687" t="str">
        <f ca="1">IF(OR(ISNUMBER('6.1'!$C20)=FALSE,ISNUMBER('6.1'!$C21)=FALSE), "n/a", (('6.1'!$C20)-('6.1'!$C21))/10)</f>
        <v>n/a</v>
      </c>
      <c r="H27" s="691" t="e">
        <f ca="1">IF(OR('6.1'!$C21=0,ISNUMBER('6.1'!$C20)=FALSE,ISNUMBER('6.1'!$C21)=FALSE), "n/a", ('6.1'!$C20/'6.1'!$C21)^0.1-1)</f>
        <v>#NAME?</v>
      </c>
      <c r="I27" s="687" t="str">
        <f ca="1">IF(OR(ISNUMBER('6.1'!$C19)=FALSE,ISNUMBER('6.1'!$C20)=FALSE), "n/a", (('6.1'!$C19)-('6.1'!$C20))/5)</f>
        <v>n/a</v>
      </c>
      <c r="J27" s="691" t="e">
        <f ca="1">IF(OR('6.1'!$C20=0,ISNUMBER('6.1'!$C19)=FALSE,ISNUMBER('6.1'!$C20)=FALSE), "n/a", ('6.1'!$C19/'6.1'!$C20)^0.2-1)</f>
        <v>#NAME?</v>
      </c>
      <c r="K27" s="687" t="str">
        <f ca="1">IF(OR(ISNUMBER('6.1'!$C18)=FALSE,ISNUMBER('6.1'!$C19)=FALSE), "n/a", (('6.1'!$C18)-('6.1'!$C19))/5)</f>
        <v>n/a</v>
      </c>
      <c r="L27" s="691" t="e">
        <f ca="1">IF(OR('6.1'!$C19=0,ISNUMBER('6.1'!$C18)=FALSE,ISNUMBER('6.1'!$C19)=FALSE), "n/a", ('6.1'!$C18/'6.1'!$C19)^0.2-1)</f>
        <v>#NAME?</v>
      </c>
      <c r="M27" s="687" t="str">
        <f ca="1">IF(OR(ISNUMBER('6.1'!$C17)=FALSE,ISNUMBER('6.1'!$C18)=FALSE), "n/a", (('6.1'!$C17)-('6.1'!$C18))/5)</f>
        <v>n/a</v>
      </c>
      <c r="N27" s="710" t="e">
        <f ca="1">IF(OR('6.1'!$C18=0,ISNUMBER('6.1'!$C17)=FALSE,ISNUMBER('6.1'!$C18)=FALSE), "n/a", ('6.1'!$C17/'6.1'!$C18)^0.2-1)</f>
        <v>#NAME?</v>
      </c>
      <c r="O27" s="732"/>
      <c r="P27" s="639"/>
      <c r="Q27" s="639"/>
    </row>
    <row r="28" spans="1:17" ht="13.5" customHeight="1" thickBot="1">
      <c r="A28" s="723" t="s">
        <v>22</v>
      </c>
      <c r="B28" s="724" t="e">
        <f ca="1">IF(ISBLANK('6.1'!$C26), "", '6.1'!$C26)</f>
        <v>#NAME?</v>
      </c>
      <c r="C28" s="724" t="e">
        <f ca="1">IF(ISBLANK('6.1'!$C25), "", '6.1'!$C25)</f>
        <v>#NAME?</v>
      </c>
      <c r="D28" s="724" t="e">
        <f ca="1">IF(ISBLANK('6.1'!$C24), "", '6.1'!$C24)</f>
        <v>#NAME?</v>
      </c>
      <c r="E28" s="724" t="e">
        <f ca="1">IF(ISBLANK('6.1'!$C23), "", '6.1'!$C23)</f>
        <v>#NAME?</v>
      </c>
      <c r="F28" s="724" t="str">
        <f>IF(ISBLANK('6.1'!$C22), "", '6.1'!$C22)</f>
        <v/>
      </c>
      <c r="G28" s="698" t="str">
        <f ca="1">IF(OR(ISNUMBER('6.1'!$C25)=FALSE,ISNUMBER('6.1'!$C26)=FALSE), "n/a", (('6.1'!$C25)-('6.1'!$C26))/10)</f>
        <v>n/a</v>
      </c>
      <c r="H28" s="712" t="e">
        <f ca="1">IF(OR('6.1'!$C26=0,ISNUMBER('6.1'!$C25)=FALSE,ISNUMBER('6.1'!$C26)=FALSE), "n/a", ('6.1'!$C25/'6.1'!$C26)^0.1-1)</f>
        <v>#NAME?</v>
      </c>
      <c r="I28" s="698" t="str">
        <f ca="1">IF(OR(ISNUMBER('6.1'!$C24)=FALSE,ISNUMBER('6.1'!$C25)=FALSE), "n/a", (('6.1'!$C24)-('6.1'!$C25))/5)</f>
        <v>n/a</v>
      </c>
      <c r="J28" s="712" t="e">
        <f ca="1">IF(OR('6.1'!$C25=0,ISNUMBER('6.1'!$C24)=FALSE,ISNUMBER('6.1'!$C25)=FALSE), "n/a", ('6.1'!$C24/'6.1'!$C25)^0.2-1)</f>
        <v>#NAME?</v>
      </c>
      <c r="K28" s="698" t="str">
        <f ca="1">IF(OR(ISNUMBER('6.1'!$C23)=FALSE,ISNUMBER('6.1'!$C24)=FALSE), "n/a", (('6.1'!$C23)-('6.1'!$C24))/5)</f>
        <v>n/a</v>
      </c>
      <c r="L28" s="712" t="e">
        <f ca="1">IF(OR('6.1'!$C24=0,ISNUMBER('6.1'!$C23)=FALSE,ISNUMBER('6.1'!$C24)=FALSE), "n/a", ('6.1'!$C23/'6.1'!$C24)^0.2-1)</f>
        <v>#NAME?</v>
      </c>
      <c r="M28" s="698" t="str">
        <f ca="1">IF(OR(ISNUMBER('6.1'!$C22)=FALSE,ISNUMBER('6.1'!$C23)=FALSE), "n/a", (('6.1'!$C22)-('6.1'!$C23))/5)</f>
        <v>n/a</v>
      </c>
      <c r="N28" s="713" t="e">
        <f ca="1">IF(OR('6.1'!$C23=0,ISNUMBER('6.1'!$C22)=FALSE,ISNUMBER('6.1'!$C23)=FALSE), "n/a", ('6.1'!$C22/'6.1'!$C23)^0.2-1)</f>
        <v>#NAME?</v>
      </c>
      <c r="O28" s="732"/>
      <c r="P28" s="639"/>
      <c r="Q28" s="639"/>
    </row>
    <row r="29" spans="1:17">
      <c r="L29" s="636"/>
    </row>
  </sheetData>
  <sheetProtection sheet="1" objects="1" scenarios="1" formatColumns="0" formatRows="0"/>
  <mergeCells count="24">
    <mergeCell ref="A23:A25"/>
    <mergeCell ref="B23:F23"/>
    <mergeCell ref="G23:N23"/>
    <mergeCell ref="G24:H24"/>
    <mergeCell ref="I24:J24"/>
    <mergeCell ref="K24:L24"/>
    <mergeCell ref="M24:N24"/>
    <mergeCell ref="B25:F25"/>
    <mergeCell ref="A13:A16"/>
    <mergeCell ref="B13:G14"/>
    <mergeCell ref="H13:L13"/>
    <mergeCell ref="M13:Q13"/>
    <mergeCell ref="H14:L14"/>
    <mergeCell ref="M14:Q14"/>
    <mergeCell ref="B16:G16"/>
    <mergeCell ref="A4:A6"/>
    <mergeCell ref="B4:G4"/>
    <mergeCell ref="H4:Q4"/>
    <mergeCell ref="H5:I5"/>
    <mergeCell ref="J5:K5"/>
    <mergeCell ref="L5:M5"/>
    <mergeCell ref="N5:O5"/>
    <mergeCell ref="P5:Q5"/>
    <mergeCell ref="B6:G6"/>
  </mergeCells>
  <hyperlinks>
    <hyperlink ref="A1" location="Select_your_country" display="Select_your_country"/>
  </hyperlink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BNY98"/>
  <sheetViews>
    <sheetView showGridLines="0" zoomScale="85" zoomScaleNormal="85" zoomScalePageLayoutView="85" workbookViewId="0">
      <pane xSplit="2" ySplit="7" topLeftCell="C8" activePane="bottomRight" state="frozen"/>
      <selection pane="topRight" activeCell="C1" sqref="C1"/>
      <selection pane="bottomLeft" activeCell="A8" sqref="A8"/>
      <selection pane="bottomRight" activeCell="C8" sqref="C8"/>
    </sheetView>
  </sheetViews>
  <sheetFormatPr baseColWidth="10" defaultColWidth="8.83203125" defaultRowHeight="14" x14ac:dyDescent="0"/>
  <cols>
    <col min="1" max="1" width="4.5" style="740" customWidth="1"/>
    <col min="2" max="2" width="13.5" style="739" customWidth="1"/>
    <col min="3" max="623" width="9.1640625" style="739" customWidth="1"/>
    <col min="624" max="653" width="6.5" style="739" customWidth="1"/>
    <col min="654" max="656" width="6.83203125" style="739" customWidth="1"/>
    <col min="657" max="682" width="6.5" style="739" customWidth="1"/>
    <col min="683" max="685" width="6.83203125" style="739" customWidth="1"/>
    <col min="686" max="710" width="6.5" style="739" customWidth="1"/>
    <col min="711" max="1414" width="9.1640625" style="739" customWidth="1"/>
    <col min="1415" max="1444" width="9.83203125" style="739" customWidth="1"/>
    <col min="1445" max="1449" width="9.1640625" style="818" customWidth="1"/>
    <col min="1450" max="1474" width="9.83203125" style="818" customWidth="1"/>
    <col min="1475" max="1484" width="9.83203125" style="739" customWidth="1"/>
    <col min="1485" max="1529" width="8.5" style="818" customWidth="1"/>
    <col min="1530" max="1604" width="7.6640625" style="819" customWidth="1"/>
    <col min="1605" max="1620" width="9.1640625" style="739" customWidth="1"/>
    <col min="1621" max="1625" width="12.6640625" style="739" bestFit="1" customWidth="1"/>
    <col min="1626" max="1629" width="11.6640625" style="739" bestFit="1" customWidth="1"/>
    <col min="1630" max="1630" width="11.5" style="739" bestFit="1" customWidth="1"/>
    <col min="1631" max="1631" width="10.6640625" style="788" customWidth="1"/>
    <col min="1632" max="1725" width="10.1640625" style="739" customWidth="1"/>
    <col min="1726" max="1741" width="9.1640625" style="739" customWidth="1"/>
    <col min="1742" max="16384" width="8.83203125" style="739"/>
  </cols>
  <sheetData>
    <row r="1" spans="1:1741" s="789" customFormat="1" ht="12">
      <c r="A1" s="1818" t="s">
        <v>1951</v>
      </c>
      <c r="B1" s="1819"/>
      <c r="C1" s="620" t="s">
        <v>635</v>
      </c>
      <c r="D1" s="621"/>
      <c r="E1" s="621"/>
      <c r="F1" s="621"/>
      <c r="G1" s="621"/>
      <c r="H1" s="621"/>
      <c r="I1" s="621"/>
      <c r="J1" s="621"/>
      <c r="K1" s="621"/>
      <c r="L1" s="621"/>
      <c r="M1" s="621"/>
      <c r="N1" s="621"/>
      <c r="O1" s="621"/>
      <c r="P1" s="621"/>
      <c r="Q1" s="621"/>
      <c r="R1" s="621"/>
      <c r="S1" s="621"/>
      <c r="T1" s="621"/>
      <c r="U1" s="621"/>
      <c r="V1" s="621"/>
      <c r="W1" s="621"/>
      <c r="X1" s="621"/>
      <c r="Y1" s="621"/>
      <c r="Z1" s="621"/>
      <c r="AA1" s="621"/>
      <c r="AB1" s="621"/>
      <c r="AC1" s="621"/>
      <c r="AD1" s="621"/>
      <c r="AE1" s="621"/>
      <c r="AF1" s="621"/>
      <c r="AG1" s="621"/>
      <c r="AH1" s="621"/>
      <c r="AI1" s="621"/>
      <c r="AJ1" s="621"/>
      <c r="AK1" s="621"/>
      <c r="AL1" s="621"/>
      <c r="AM1" s="621"/>
      <c r="AN1" s="621"/>
      <c r="AO1" s="621"/>
      <c r="AP1" s="621"/>
      <c r="AQ1" s="621"/>
      <c r="AR1" s="621"/>
      <c r="AS1" s="620" t="s">
        <v>636</v>
      </c>
      <c r="AT1" s="621"/>
      <c r="AU1" s="621"/>
      <c r="AV1" s="621"/>
      <c r="AW1" s="621"/>
      <c r="AX1" s="621"/>
      <c r="AY1" s="621"/>
      <c r="AZ1" s="621"/>
      <c r="BA1" s="621"/>
      <c r="BB1" s="621"/>
      <c r="BC1" s="621"/>
      <c r="BD1" s="621"/>
      <c r="BE1" s="621"/>
      <c r="BF1" s="621"/>
      <c r="BG1" s="621"/>
      <c r="BH1" s="621"/>
      <c r="BI1" s="621"/>
      <c r="BJ1" s="621"/>
      <c r="BK1" s="621"/>
      <c r="BL1" s="621"/>
      <c r="BM1" s="621"/>
      <c r="BN1" s="621"/>
      <c r="BO1" s="621"/>
      <c r="BP1" s="621"/>
      <c r="BQ1" s="621"/>
      <c r="BR1" s="621"/>
      <c r="BS1" s="621"/>
      <c r="BT1" s="621"/>
      <c r="BU1" s="621"/>
      <c r="BV1" s="621"/>
      <c r="BW1" s="621"/>
      <c r="BX1" s="621"/>
      <c r="BY1" s="621"/>
      <c r="BZ1" s="621"/>
      <c r="CA1" s="621"/>
      <c r="CB1" s="621"/>
      <c r="CC1" s="621"/>
      <c r="CD1" s="621"/>
      <c r="CE1" s="621"/>
      <c r="CF1" s="621"/>
      <c r="CG1" s="621"/>
      <c r="CH1" s="621"/>
      <c r="CI1" s="621"/>
      <c r="CJ1" s="621"/>
      <c r="CK1" s="621"/>
      <c r="CL1" s="621"/>
      <c r="CM1" s="621"/>
      <c r="CN1" s="621"/>
      <c r="CO1" s="621"/>
      <c r="CP1" s="621"/>
      <c r="CQ1" s="621"/>
      <c r="CR1" s="621"/>
      <c r="CS1" s="621"/>
      <c r="CT1" s="621"/>
      <c r="CU1" s="621"/>
      <c r="CV1" s="621"/>
      <c r="CW1" s="621"/>
      <c r="CX1" s="621"/>
      <c r="CY1" s="621"/>
      <c r="CZ1" s="621"/>
      <c r="DA1" s="621"/>
      <c r="DB1" s="621"/>
      <c r="DC1" s="621"/>
      <c r="DD1" s="621"/>
      <c r="DE1" s="621"/>
      <c r="DF1" s="621"/>
      <c r="DG1" s="621"/>
      <c r="DH1" s="621"/>
      <c r="DI1" s="621"/>
      <c r="DJ1" s="621"/>
      <c r="DK1" s="621"/>
      <c r="DL1" s="621"/>
      <c r="DM1" s="621"/>
      <c r="DN1" s="621"/>
      <c r="DO1" s="621"/>
      <c r="DP1" s="621"/>
      <c r="DQ1" s="621"/>
      <c r="DR1" s="621"/>
      <c r="DS1" s="621"/>
      <c r="DT1" s="621"/>
      <c r="DU1" s="621"/>
      <c r="DV1" s="621"/>
      <c r="DW1" s="621"/>
      <c r="DX1" s="621"/>
      <c r="DY1" s="621"/>
      <c r="DZ1" s="621"/>
      <c r="EA1" s="621"/>
      <c r="EB1" s="621"/>
      <c r="EC1" s="621"/>
      <c r="ED1" s="621"/>
      <c r="EE1" s="621"/>
      <c r="EF1" s="621"/>
      <c r="EG1" s="621"/>
      <c r="EH1" s="621"/>
      <c r="EI1" s="621"/>
      <c r="EJ1" s="621"/>
      <c r="EK1" s="621"/>
      <c r="EL1" s="621"/>
      <c r="EM1" s="621"/>
      <c r="EN1" s="621"/>
      <c r="EO1" s="621"/>
      <c r="EP1" s="621"/>
      <c r="EQ1" s="621"/>
      <c r="ER1" s="621"/>
      <c r="ES1" s="621"/>
      <c r="ET1" s="621"/>
      <c r="EU1" s="621"/>
      <c r="EV1" s="621"/>
      <c r="EW1" s="621"/>
      <c r="EX1" s="621"/>
      <c r="EY1" s="621"/>
      <c r="EZ1" s="621"/>
      <c r="FA1" s="621"/>
      <c r="FB1" s="621"/>
      <c r="FC1" s="621"/>
      <c r="FD1" s="621"/>
      <c r="FE1" s="621"/>
      <c r="FF1" s="621"/>
      <c r="FG1" s="621"/>
      <c r="FH1" s="621"/>
      <c r="FI1" s="621"/>
      <c r="FJ1" s="621"/>
      <c r="FK1" s="621"/>
      <c r="FL1" s="621"/>
      <c r="FM1" s="621"/>
      <c r="FN1" s="621"/>
      <c r="FO1" s="621"/>
      <c r="FP1" s="621"/>
      <c r="FQ1" s="621"/>
      <c r="FR1" s="621"/>
      <c r="FS1" s="621"/>
      <c r="FT1" s="621"/>
      <c r="FU1" s="621"/>
      <c r="FV1" s="621"/>
      <c r="FW1" s="621"/>
      <c r="FX1" s="621"/>
      <c r="FY1" s="621"/>
      <c r="FZ1" s="621"/>
      <c r="GA1" s="621"/>
      <c r="GB1" s="621"/>
      <c r="GC1" s="622" t="s">
        <v>2005</v>
      </c>
      <c r="GD1" s="623"/>
      <c r="GE1" s="623"/>
      <c r="GF1" s="623"/>
      <c r="GG1" s="623"/>
      <c r="GH1" s="623"/>
      <c r="GI1" s="623"/>
      <c r="GJ1" s="623"/>
      <c r="GK1" s="623"/>
      <c r="GL1" s="623"/>
      <c r="GM1" s="623"/>
      <c r="GN1" s="623"/>
      <c r="GO1" s="623"/>
      <c r="GP1" s="623"/>
      <c r="GQ1" s="623"/>
      <c r="GR1" s="623"/>
      <c r="GS1" s="623"/>
      <c r="GT1" s="623"/>
      <c r="GU1" s="623"/>
      <c r="GV1" s="623"/>
      <c r="GW1" s="623"/>
      <c r="GX1" s="623"/>
      <c r="GY1" s="623"/>
      <c r="GZ1" s="623"/>
      <c r="HA1" s="623"/>
      <c r="HB1" s="623"/>
      <c r="HC1" s="623"/>
      <c r="HD1" s="623"/>
      <c r="HE1" s="623"/>
      <c r="HF1" s="623"/>
      <c r="HG1" s="623"/>
      <c r="HH1" s="623"/>
      <c r="HI1" s="623"/>
      <c r="HJ1" s="623"/>
      <c r="HK1" s="623"/>
      <c r="HL1" s="623"/>
      <c r="HM1" s="623"/>
      <c r="HN1" s="623"/>
      <c r="HO1" s="623"/>
      <c r="HP1" s="623"/>
      <c r="HQ1" s="623"/>
      <c r="HR1" s="623"/>
      <c r="HS1" s="623"/>
      <c r="HT1" s="623"/>
      <c r="HU1" s="623"/>
      <c r="HV1" s="623"/>
      <c r="HW1" s="623"/>
      <c r="HX1" s="623"/>
      <c r="HY1" s="623"/>
      <c r="HZ1" s="623"/>
      <c r="IA1" s="623"/>
      <c r="IB1" s="623"/>
      <c r="IC1" s="623"/>
      <c r="ID1" s="623"/>
      <c r="IE1" s="623"/>
      <c r="IF1" s="623"/>
      <c r="IG1" s="623"/>
      <c r="IH1" s="623"/>
      <c r="II1" s="623"/>
      <c r="IJ1" s="623"/>
      <c r="IK1" s="623"/>
      <c r="IL1" s="623"/>
      <c r="IM1" s="623"/>
      <c r="IN1" s="623"/>
      <c r="IO1" s="623"/>
      <c r="IP1" s="623"/>
      <c r="IQ1" s="623"/>
      <c r="IR1" s="623"/>
      <c r="IS1" s="623"/>
      <c r="IT1" s="623"/>
      <c r="IU1" s="623"/>
      <c r="IV1" s="623"/>
      <c r="IW1" s="623"/>
      <c r="IX1" s="623"/>
      <c r="IY1" s="623"/>
      <c r="IZ1" s="623"/>
      <c r="JA1" s="623"/>
      <c r="JB1" s="623"/>
      <c r="JC1" s="623"/>
      <c r="JD1" s="623"/>
      <c r="JE1" s="623"/>
      <c r="JF1" s="623"/>
      <c r="JG1" s="623"/>
      <c r="JH1" s="623"/>
      <c r="JI1" s="623"/>
      <c r="JJ1" s="623"/>
      <c r="JK1" s="623"/>
      <c r="JL1" s="623"/>
      <c r="JM1" s="623"/>
      <c r="JN1" s="623"/>
      <c r="JO1" s="623"/>
      <c r="JP1" s="623"/>
      <c r="JQ1" s="623"/>
      <c r="JR1" s="623"/>
      <c r="JS1" s="623"/>
      <c r="JT1" s="623"/>
      <c r="JU1" s="623"/>
      <c r="JV1" s="623"/>
      <c r="JW1" s="623"/>
      <c r="JX1" s="623"/>
      <c r="JY1" s="623"/>
      <c r="JZ1" s="623"/>
      <c r="KA1" s="623"/>
      <c r="KB1" s="623"/>
      <c r="KC1" s="623"/>
      <c r="KD1" s="623"/>
      <c r="KE1" s="623"/>
      <c r="KF1" s="623"/>
      <c r="KG1" s="623"/>
      <c r="KH1" s="623"/>
      <c r="KI1" s="623"/>
      <c r="KJ1" s="623"/>
      <c r="KK1" s="623"/>
      <c r="KL1" s="623"/>
      <c r="KM1" s="623"/>
      <c r="KN1" s="623"/>
      <c r="KO1" s="623"/>
      <c r="KP1" s="623"/>
      <c r="KQ1" s="623"/>
      <c r="KR1" s="623"/>
      <c r="KS1" s="623"/>
      <c r="KT1" s="623"/>
      <c r="KU1" s="623"/>
      <c r="KV1" s="623"/>
      <c r="KW1" s="623"/>
      <c r="KX1" s="623"/>
      <c r="KY1" s="623"/>
      <c r="KZ1" s="623"/>
      <c r="LA1" s="623"/>
      <c r="LB1" s="623"/>
      <c r="LC1" s="623"/>
      <c r="LD1" s="623"/>
      <c r="LE1" s="623"/>
      <c r="LF1" s="623"/>
      <c r="LG1" s="623"/>
      <c r="LH1" s="623"/>
      <c r="LI1" s="623"/>
      <c r="LJ1" s="623"/>
      <c r="LK1" s="623"/>
      <c r="LL1" s="623"/>
      <c r="LM1" s="623"/>
      <c r="LN1" s="623"/>
      <c r="LO1" s="623"/>
      <c r="LP1" s="623"/>
      <c r="LQ1" s="623"/>
      <c r="LR1" s="623"/>
      <c r="LS1" s="623"/>
      <c r="LT1" s="623"/>
      <c r="LU1" s="623"/>
      <c r="LV1" s="623"/>
      <c r="LW1" s="623"/>
      <c r="LX1" s="623"/>
      <c r="LY1" s="623"/>
      <c r="LZ1" s="623"/>
      <c r="MA1" s="623"/>
      <c r="MB1" s="623"/>
      <c r="MC1" s="623"/>
      <c r="MD1" s="623"/>
      <c r="ME1" s="623"/>
      <c r="MF1" s="623"/>
      <c r="MG1" s="623"/>
      <c r="MH1" s="623"/>
      <c r="MI1" s="623"/>
      <c r="MJ1" s="623"/>
      <c r="MK1" s="623"/>
      <c r="ML1" s="623"/>
      <c r="MM1" s="623"/>
      <c r="MN1" s="623"/>
      <c r="MO1" s="623"/>
      <c r="MP1" s="623"/>
      <c r="MQ1" s="623"/>
      <c r="MR1" s="623"/>
      <c r="MS1" s="623"/>
      <c r="MT1" s="623"/>
      <c r="MU1" s="623"/>
      <c r="MV1" s="623"/>
      <c r="MW1" s="623"/>
      <c r="MX1" s="623"/>
      <c r="MY1" s="623"/>
      <c r="MZ1" s="623"/>
      <c r="NA1" s="622" t="s">
        <v>1896</v>
      </c>
      <c r="NB1" s="624"/>
      <c r="NC1" s="624"/>
      <c r="ND1" s="624"/>
      <c r="NE1" s="624"/>
      <c r="NF1" s="624"/>
      <c r="NG1" s="624"/>
      <c r="NH1" s="624"/>
      <c r="NI1" s="624"/>
      <c r="NJ1" s="624"/>
      <c r="NK1" s="624"/>
      <c r="NL1" s="624"/>
      <c r="NM1" s="624"/>
      <c r="NN1" s="624"/>
      <c r="NO1" s="624"/>
      <c r="NP1" s="624"/>
      <c r="NQ1" s="624"/>
      <c r="NR1" s="624"/>
      <c r="NS1" s="624"/>
      <c r="NT1" s="624"/>
      <c r="NU1" s="624"/>
      <c r="NV1" s="624"/>
      <c r="NW1" s="624"/>
      <c r="NX1" s="624"/>
      <c r="NY1" s="624"/>
      <c r="NZ1" s="624"/>
      <c r="OA1" s="624"/>
      <c r="OB1" s="624"/>
      <c r="OC1" s="624"/>
      <c r="OD1" s="624"/>
      <c r="OE1" s="624"/>
      <c r="OF1" s="624"/>
      <c r="OG1" s="624"/>
      <c r="OH1" s="624"/>
      <c r="OI1" s="624"/>
      <c r="OJ1" s="624"/>
      <c r="OK1" s="624"/>
      <c r="OL1" s="624"/>
      <c r="OM1" s="624"/>
      <c r="ON1" s="624"/>
      <c r="OO1" s="624"/>
      <c r="OP1" s="624"/>
      <c r="OQ1" s="624"/>
      <c r="OR1" s="624"/>
      <c r="OS1" s="624"/>
      <c r="OT1" s="624"/>
      <c r="OU1" s="624"/>
      <c r="OV1" s="624"/>
      <c r="OW1" s="624"/>
      <c r="OX1" s="624"/>
      <c r="OY1" s="624"/>
      <c r="OZ1" s="624"/>
      <c r="PA1" s="624"/>
      <c r="PB1" s="624"/>
      <c r="PC1" s="624"/>
      <c r="PD1" s="624"/>
      <c r="PE1" s="622" t="s">
        <v>628</v>
      </c>
      <c r="PF1" s="624"/>
      <c r="PG1" s="624"/>
      <c r="PH1" s="624"/>
      <c r="PI1" s="624"/>
      <c r="PJ1" s="624"/>
      <c r="PK1" s="624"/>
      <c r="PL1" s="624"/>
      <c r="PM1" s="624"/>
      <c r="PN1" s="624"/>
      <c r="PO1" s="624"/>
      <c r="PP1" s="624"/>
      <c r="PQ1" s="624"/>
      <c r="PR1" s="624"/>
      <c r="PS1" s="624"/>
      <c r="PT1" s="624"/>
      <c r="PU1" s="624"/>
      <c r="PV1" s="624"/>
      <c r="PW1" s="624"/>
      <c r="PX1" s="624"/>
      <c r="PY1" s="624"/>
      <c r="PZ1" s="624"/>
      <c r="QA1" s="624"/>
      <c r="QB1" s="624"/>
      <c r="QC1" s="624"/>
      <c r="QD1" s="624"/>
      <c r="QE1" s="624"/>
      <c r="QF1" s="624"/>
      <c r="QG1" s="624"/>
      <c r="QH1" s="624"/>
      <c r="QI1" s="624"/>
      <c r="QJ1" s="624"/>
      <c r="QK1" s="624"/>
      <c r="QL1" s="624"/>
      <c r="QM1" s="624"/>
      <c r="QN1" s="624"/>
      <c r="QO1" s="624"/>
      <c r="QP1" s="624"/>
      <c r="QQ1" s="624"/>
      <c r="QR1" s="624"/>
      <c r="QS1" s="624"/>
      <c r="QT1" s="624"/>
      <c r="QU1" s="624"/>
      <c r="QV1" s="624"/>
      <c r="QW1" s="624"/>
      <c r="QX1" s="624"/>
      <c r="QY1" s="624"/>
      <c r="QZ1" s="624"/>
      <c r="RA1" s="624"/>
      <c r="RB1" s="624"/>
      <c r="RC1" s="624"/>
      <c r="RD1" s="624"/>
      <c r="RE1" s="624"/>
      <c r="RF1" s="624"/>
      <c r="RG1" s="624"/>
      <c r="RH1" s="624"/>
      <c r="RI1" s="624"/>
      <c r="RJ1" s="624"/>
      <c r="RK1" s="624"/>
      <c r="RL1" s="624"/>
      <c r="RM1" s="624"/>
      <c r="RN1" s="624"/>
      <c r="RO1" s="624"/>
      <c r="RP1" s="624"/>
      <c r="RQ1" s="624"/>
      <c r="RR1" s="624"/>
      <c r="RS1" s="624"/>
      <c r="RT1" s="624"/>
      <c r="RU1" s="624"/>
      <c r="RV1" s="624"/>
      <c r="RW1" s="624"/>
      <c r="RX1" s="624"/>
      <c r="RY1" s="624"/>
      <c r="RZ1" s="624"/>
      <c r="SA1" s="624"/>
      <c r="SB1" s="622" t="s">
        <v>752</v>
      </c>
      <c r="SC1" s="624"/>
      <c r="SD1" s="624"/>
      <c r="SE1" s="624"/>
      <c r="SF1" s="624"/>
      <c r="SG1" s="624"/>
      <c r="SH1" s="624"/>
      <c r="SI1" s="624"/>
      <c r="SJ1" s="624"/>
      <c r="SK1" s="624"/>
      <c r="SL1" s="624"/>
      <c r="SM1" s="624"/>
      <c r="SN1" s="624"/>
      <c r="SO1" s="624"/>
      <c r="SP1" s="624"/>
      <c r="SQ1" s="624"/>
      <c r="SR1" s="624"/>
      <c r="SS1" s="624"/>
      <c r="ST1" s="624"/>
      <c r="SU1" s="624"/>
      <c r="SV1" s="624"/>
      <c r="SW1" s="624"/>
      <c r="SX1" s="624"/>
      <c r="SY1" s="624"/>
      <c r="SZ1" s="624"/>
      <c r="TA1" s="624"/>
      <c r="TB1" s="624"/>
      <c r="TC1" s="624"/>
      <c r="TD1" s="624"/>
      <c r="TE1" s="624"/>
      <c r="TF1" s="624"/>
      <c r="TG1" s="624"/>
      <c r="TH1" s="624"/>
      <c r="TI1" s="624"/>
      <c r="TJ1" s="624"/>
      <c r="TK1" s="624"/>
      <c r="TL1" s="624"/>
      <c r="TM1" s="624"/>
      <c r="TN1" s="624"/>
      <c r="TO1" s="624"/>
      <c r="TP1" s="624"/>
      <c r="TQ1" s="624"/>
      <c r="TR1" s="624"/>
      <c r="TS1" s="624"/>
      <c r="TT1" s="624"/>
      <c r="TU1" s="624"/>
      <c r="TV1" s="624"/>
      <c r="TW1" s="624"/>
      <c r="TX1" s="624"/>
      <c r="TY1" s="624"/>
      <c r="TZ1" s="624"/>
      <c r="UA1" s="624"/>
      <c r="UB1" s="624"/>
      <c r="UC1" s="624"/>
      <c r="UD1" s="624"/>
      <c r="UE1" s="624"/>
      <c r="UF1" s="624"/>
      <c r="UG1" s="624"/>
      <c r="UH1" s="624"/>
      <c r="UI1" s="624"/>
      <c r="UJ1" s="624"/>
      <c r="UK1" s="624"/>
      <c r="UL1" s="624"/>
      <c r="UM1" s="624"/>
      <c r="UN1" s="624"/>
      <c r="UO1" s="624"/>
      <c r="UP1" s="624"/>
      <c r="UQ1" s="624"/>
      <c r="UR1" s="624"/>
      <c r="US1" s="624"/>
      <c r="UT1" s="624"/>
      <c r="UU1" s="624"/>
      <c r="UV1" s="624"/>
      <c r="UW1" s="624"/>
      <c r="UX1" s="624"/>
      <c r="UY1" s="624"/>
      <c r="UZ1" s="624"/>
      <c r="VA1" s="624"/>
      <c r="VB1" s="624"/>
      <c r="VC1" s="624"/>
      <c r="VD1" s="624"/>
      <c r="VE1" s="624"/>
      <c r="VF1" s="624"/>
      <c r="VG1" s="624"/>
      <c r="VH1" s="624"/>
      <c r="VI1" s="624"/>
      <c r="VJ1" s="624"/>
      <c r="VK1" s="624"/>
      <c r="VL1" s="624"/>
      <c r="VM1" s="624"/>
      <c r="VN1" s="624"/>
      <c r="VO1" s="624"/>
      <c r="VP1" s="624"/>
      <c r="VQ1" s="624"/>
      <c r="VR1" s="624"/>
      <c r="VS1" s="624"/>
      <c r="VT1" s="624"/>
      <c r="VU1" s="624"/>
      <c r="VV1" s="624"/>
      <c r="VW1" s="624"/>
      <c r="VX1" s="624"/>
      <c r="VY1" s="624"/>
      <c r="VZ1" s="624"/>
      <c r="WA1" s="624"/>
      <c r="WB1" s="624"/>
      <c r="WC1" s="624"/>
      <c r="WD1" s="624"/>
      <c r="WE1" s="624"/>
      <c r="WF1" s="622" t="s">
        <v>629</v>
      </c>
      <c r="WG1" s="624"/>
      <c r="WH1" s="624"/>
      <c r="WI1" s="624"/>
      <c r="WJ1" s="624"/>
      <c r="WK1" s="624"/>
      <c r="WL1" s="624"/>
      <c r="WM1" s="624"/>
      <c r="WN1" s="624"/>
      <c r="WO1" s="624"/>
      <c r="WP1" s="624"/>
      <c r="WQ1" s="624"/>
      <c r="WR1" s="624"/>
      <c r="WS1" s="624"/>
      <c r="WT1" s="624"/>
      <c r="WU1" s="624"/>
      <c r="WV1" s="624"/>
      <c r="WW1" s="624"/>
      <c r="WX1" s="624"/>
      <c r="WY1" s="624"/>
      <c r="WZ1" s="622" t="s">
        <v>630</v>
      </c>
      <c r="XA1" s="739"/>
      <c r="XB1" s="739"/>
      <c r="XC1" s="739"/>
      <c r="XD1" s="739"/>
      <c r="XE1" s="624"/>
      <c r="XF1" s="624"/>
      <c r="XG1" s="624"/>
      <c r="XH1" s="624"/>
      <c r="XI1" s="624"/>
      <c r="XJ1" s="624"/>
      <c r="XK1" s="624"/>
      <c r="XL1" s="624"/>
      <c r="XM1" s="624"/>
      <c r="XN1" s="624"/>
      <c r="XO1" s="624"/>
      <c r="XP1" s="624"/>
      <c r="XQ1" s="624"/>
      <c r="XR1" s="624"/>
      <c r="XS1" s="624"/>
      <c r="XT1" s="624"/>
      <c r="XU1" s="624"/>
      <c r="XV1" s="624"/>
      <c r="XW1" s="624"/>
      <c r="XX1" s="624"/>
      <c r="XY1" s="624"/>
      <c r="XZ1" s="624"/>
      <c r="YA1" s="624"/>
      <c r="YB1" s="624"/>
      <c r="YC1" s="624"/>
      <c r="YD1" s="739"/>
      <c r="YE1" s="739"/>
      <c r="YF1" s="739"/>
      <c r="YG1" s="624"/>
      <c r="YH1" s="624"/>
      <c r="YI1" s="624"/>
      <c r="YJ1" s="624"/>
      <c r="YK1" s="624"/>
      <c r="YL1" s="624"/>
      <c r="YM1" s="624"/>
      <c r="YN1" s="624"/>
      <c r="YO1" s="624"/>
      <c r="YP1" s="624"/>
      <c r="YQ1" s="624"/>
      <c r="YR1" s="624"/>
      <c r="YS1" s="624"/>
      <c r="YT1" s="624"/>
      <c r="YU1" s="624"/>
      <c r="YV1" s="624"/>
      <c r="YW1" s="624"/>
      <c r="YX1" s="624"/>
      <c r="YY1" s="624"/>
      <c r="YZ1" s="624"/>
      <c r="ZA1" s="624"/>
      <c r="ZB1" s="624"/>
      <c r="ZC1" s="624"/>
      <c r="ZD1" s="624"/>
      <c r="ZE1" s="624"/>
      <c r="ZF1" s="624"/>
      <c r="ZG1" s="739"/>
      <c r="ZH1" s="739"/>
      <c r="ZI1" s="739"/>
      <c r="ZJ1" s="624"/>
      <c r="ZK1" s="624"/>
      <c r="ZL1" s="624"/>
      <c r="ZM1" s="624"/>
      <c r="ZN1" s="624"/>
      <c r="ZO1" s="624"/>
      <c r="ZP1" s="624"/>
      <c r="ZQ1" s="624"/>
      <c r="ZR1" s="624"/>
      <c r="ZS1" s="624"/>
      <c r="ZT1" s="624"/>
      <c r="ZU1" s="624"/>
      <c r="ZV1" s="624"/>
      <c r="ZW1" s="624"/>
      <c r="ZX1" s="624"/>
      <c r="ZY1" s="624"/>
      <c r="ZZ1" s="624"/>
      <c r="AAA1" s="624"/>
      <c r="AAB1" s="624"/>
      <c r="AAC1" s="624"/>
      <c r="AAD1" s="624"/>
      <c r="AAE1" s="624"/>
      <c r="AAF1" s="624"/>
      <c r="AAG1" s="624"/>
      <c r="AAH1" s="624"/>
      <c r="AAI1" s="622" t="s">
        <v>631</v>
      </c>
      <c r="AAJ1" s="624"/>
      <c r="AAK1" s="624"/>
      <c r="AAL1" s="624"/>
      <c r="AAM1" s="624"/>
      <c r="AAN1" s="624"/>
      <c r="AAO1" s="624"/>
      <c r="AAP1" s="624"/>
      <c r="AAQ1" s="624"/>
      <c r="AAR1" s="624"/>
      <c r="AAS1" s="624"/>
      <c r="AAT1" s="624"/>
      <c r="AAU1" s="624"/>
      <c r="AAV1" s="624"/>
      <c r="AAW1" s="624"/>
      <c r="AAX1" s="624"/>
      <c r="AAY1" s="624"/>
      <c r="AAZ1" s="624"/>
      <c r="ABA1" s="624"/>
      <c r="ABB1" s="624"/>
      <c r="ABC1" s="624"/>
      <c r="ABD1" s="624"/>
      <c r="ABE1" s="624"/>
      <c r="ABF1" s="624"/>
      <c r="ABG1" s="624"/>
      <c r="ABH1" s="624"/>
      <c r="ABI1" s="624"/>
      <c r="ABJ1" s="624"/>
      <c r="ABK1" s="624"/>
      <c r="ABL1" s="624"/>
      <c r="ABM1" s="624"/>
      <c r="ABN1" s="624"/>
      <c r="ABO1" s="624"/>
      <c r="ABP1" s="624"/>
      <c r="ABQ1" s="624"/>
      <c r="ABR1" s="624"/>
      <c r="ABS1" s="624"/>
      <c r="ABT1" s="624"/>
      <c r="ABU1" s="624"/>
      <c r="ABV1" s="624"/>
      <c r="ABW1" s="624"/>
      <c r="ABX1" s="624"/>
      <c r="ABY1" s="624"/>
      <c r="ABZ1" s="624"/>
      <c r="ACA1" s="624"/>
      <c r="ACB1" s="624"/>
      <c r="ACC1" s="624"/>
      <c r="ACD1" s="624"/>
      <c r="ACE1" s="624"/>
      <c r="ACF1" s="624"/>
      <c r="ACG1" s="624"/>
      <c r="ACH1" s="624"/>
      <c r="ACI1" s="624"/>
      <c r="ACJ1" s="624"/>
      <c r="ACK1" s="624"/>
      <c r="ACL1" s="624"/>
      <c r="ACM1" s="624"/>
      <c r="ACN1" s="624"/>
      <c r="ACO1" s="624"/>
      <c r="ACP1" s="624"/>
      <c r="ACQ1" s="624"/>
      <c r="ACR1" s="624"/>
      <c r="ACS1" s="624"/>
      <c r="ACT1" s="624"/>
      <c r="ACU1" s="624"/>
      <c r="ACV1" s="624"/>
      <c r="ACW1" s="624"/>
      <c r="ACX1" s="624"/>
      <c r="ACY1" s="624"/>
      <c r="ACZ1" s="624"/>
      <c r="ADA1" s="624"/>
      <c r="ADB1" s="624"/>
      <c r="ADC1" s="624"/>
      <c r="ADD1" s="622" t="s">
        <v>805</v>
      </c>
      <c r="ADE1" s="624"/>
      <c r="ADF1" s="624"/>
      <c r="ADG1" s="624"/>
      <c r="ADH1" s="624"/>
      <c r="ADI1" s="624"/>
      <c r="ADJ1" s="624"/>
      <c r="ADK1" s="624"/>
      <c r="ADL1" s="624"/>
      <c r="ADM1" s="624"/>
      <c r="ADN1" s="624"/>
      <c r="ADO1" s="624"/>
      <c r="ADP1" s="624"/>
      <c r="ADQ1" s="624"/>
      <c r="ADR1" s="624"/>
      <c r="ADS1" s="624"/>
      <c r="ADT1" s="624"/>
      <c r="ADU1" s="624"/>
      <c r="ADV1" s="624"/>
      <c r="ADW1" s="624"/>
      <c r="ADX1" s="624"/>
      <c r="ADY1" s="624"/>
      <c r="ADZ1" s="624"/>
      <c r="AEA1" s="624"/>
      <c r="AEB1" s="624"/>
      <c r="AEC1" s="624"/>
      <c r="AED1" s="624"/>
      <c r="AEE1" s="624"/>
      <c r="AEF1" s="624"/>
      <c r="AEG1" s="624"/>
      <c r="AEH1" s="624"/>
      <c r="AEI1" s="624"/>
      <c r="AEJ1" s="624"/>
      <c r="AEK1" s="624"/>
      <c r="AEL1" s="624"/>
      <c r="AEM1" s="624"/>
      <c r="AEN1" s="624"/>
      <c r="AEO1" s="624"/>
      <c r="AEP1" s="624"/>
      <c r="AEQ1" s="624"/>
      <c r="AER1" s="624"/>
      <c r="AES1" s="624"/>
      <c r="AET1" s="624"/>
      <c r="AEU1" s="624"/>
      <c r="AEV1" s="624"/>
      <c r="AEW1" s="624"/>
      <c r="AEX1" s="624"/>
      <c r="AEY1" s="624"/>
      <c r="AEZ1" s="624"/>
      <c r="AFA1" s="624"/>
      <c r="AFB1" s="624"/>
      <c r="AFC1" s="624"/>
      <c r="AFD1" s="622" t="s">
        <v>632</v>
      </c>
      <c r="AFE1" s="624"/>
      <c r="AFF1" s="624"/>
      <c r="AFG1" s="624"/>
      <c r="AFH1" s="624"/>
      <c r="AFI1" s="624"/>
      <c r="AFJ1" s="624"/>
      <c r="AFK1" s="624"/>
      <c r="AFL1" s="624"/>
      <c r="AFM1" s="624"/>
      <c r="AFN1" s="624"/>
      <c r="AFO1" s="624"/>
      <c r="AFP1" s="624"/>
      <c r="AFQ1" s="624"/>
      <c r="AFR1" s="624"/>
      <c r="AFS1" s="624"/>
      <c r="AFT1" s="624"/>
      <c r="AFU1" s="624"/>
      <c r="AFV1" s="624"/>
      <c r="AFW1" s="624"/>
      <c r="AFX1" s="624"/>
      <c r="AFY1" s="624"/>
      <c r="AFZ1" s="624"/>
      <c r="AGA1" s="624"/>
      <c r="AGB1" s="624"/>
      <c r="AGC1" s="624"/>
      <c r="AGD1" s="624"/>
      <c r="AGE1" s="624"/>
      <c r="AGF1" s="624"/>
      <c r="AGG1" s="624"/>
      <c r="AGH1" s="624"/>
      <c r="AGI1" s="624"/>
      <c r="AGJ1" s="624"/>
      <c r="AGK1" s="624"/>
      <c r="AGL1" s="624"/>
      <c r="AGM1" s="624"/>
      <c r="AGN1" s="624"/>
      <c r="AGO1" s="624"/>
      <c r="AGP1" s="624"/>
      <c r="AGQ1" s="624"/>
      <c r="AGR1" s="624"/>
      <c r="AGS1" s="624"/>
      <c r="AGT1" s="624"/>
      <c r="AGU1" s="624"/>
      <c r="AGV1" s="624"/>
      <c r="AGW1" s="624"/>
      <c r="AGX1" s="624"/>
      <c r="AGY1" s="624"/>
      <c r="AGZ1" s="622" t="s">
        <v>633</v>
      </c>
      <c r="AHA1" s="624"/>
      <c r="AHB1" s="624"/>
      <c r="AHC1" s="624"/>
      <c r="AHD1" s="624"/>
      <c r="AHE1" s="624"/>
      <c r="AHF1" s="624"/>
      <c r="AHG1" s="624"/>
      <c r="AHH1" s="624"/>
      <c r="AHI1" s="624"/>
      <c r="AHJ1" s="624"/>
      <c r="AHK1" s="624"/>
      <c r="AHL1" s="624"/>
      <c r="AHM1" s="624"/>
      <c r="AHN1" s="624"/>
      <c r="AHO1" s="624"/>
      <c r="AHP1" s="624"/>
      <c r="AHQ1" s="624"/>
      <c r="AHR1" s="624"/>
      <c r="AHS1" s="624"/>
      <c r="AHT1" s="624"/>
      <c r="AHU1" s="624"/>
      <c r="AHV1" s="624"/>
      <c r="AHW1" s="624"/>
      <c r="AHX1" s="624"/>
      <c r="AHY1" s="624"/>
      <c r="AHZ1" s="624"/>
      <c r="AIA1" s="624"/>
      <c r="AIB1" s="624"/>
      <c r="AIC1" s="624"/>
      <c r="AID1" s="624"/>
      <c r="AIE1" s="624"/>
      <c r="AIF1" s="622" t="s">
        <v>634</v>
      </c>
      <c r="AIG1" s="624"/>
      <c r="AIH1" s="624"/>
      <c r="AII1" s="624"/>
      <c r="AIJ1" s="624"/>
      <c r="AIK1" s="624"/>
      <c r="AIL1" s="624"/>
      <c r="AIM1" s="624"/>
      <c r="AIN1" s="624"/>
      <c r="AIO1" s="624"/>
      <c r="AIP1" s="624"/>
      <c r="AIQ1" s="624"/>
      <c r="AIR1" s="624"/>
      <c r="AIS1" s="624"/>
      <c r="AIT1" s="624"/>
      <c r="AIU1" s="624"/>
      <c r="AIV1" s="624"/>
      <c r="AIW1" s="624"/>
      <c r="AIX1" s="624"/>
      <c r="AIY1" s="624"/>
      <c r="AIZ1" s="624"/>
      <c r="AJA1" s="624"/>
      <c r="AJB1" s="624"/>
      <c r="AJC1" s="624"/>
      <c r="AJD1" s="624"/>
      <c r="AJE1" s="624"/>
      <c r="AJF1" s="624"/>
      <c r="AJG1" s="624"/>
      <c r="AJH1" s="624"/>
      <c r="AJI1" s="624"/>
      <c r="AJJ1" s="624"/>
      <c r="AJK1" s="624"/>
      <c r="AJL1" s="624"/>
      <c r="AJM1" s="624"/>
      <c r="AJN1" s="624"/>
      <c r="AJO1" s="624"/>
      <c r="AJP1" s="624"/>
      <c r="AJQ1" s="624"/>
      <c r="AJR1" s="624"/>
      <c r="AJS1" s="624"/>
      <c r="AJT1" s="624"/>
      <c r="AJU1" s="624"/>
      <c r="AJV1" s="624"/>
      <c r="AJW1" s="624"/>
      <c r="AJX1" s="624"/>
      <c r="AJY1" s="622" t="s">
        <v>753</v>
      </c>
      <c r="AJZ1" s="624"/>
      <c r="AKA1" s="624"/>
      <c r="AKB1" s="624"/>
      <c r="AKC1" s="624"/>
      <c r="AKD1" s="624"/>
      <c r="AKE1" s="624"/>
      <c r="AKF1" s="624"/>
      <c r="AKG1" s="624"/>
      <c r="AKH1" s="624"/>
      <c r="AKI1" s="624"/>
      <c r="AKJ1" s="624"/>
      <c r="AKK1" s="624"/>
      <c r="AKL1" s="624"/>
      <c r="AKM1" s="624"/>
      <c r="AKN1" s="624"/>
      <c r="AKO1" s="624"/>
      <c r="AKP1" s="624"/>
      <c r="AKQ1" s="624"/>
      <c r="AKR1" s="624"/>
      <c r="AKS1" s="624"/>
      <c r="AKT1" s="624"/>
      <c r="AKU1" s="624"/>
      <c r="AKV1" s="624"/>
      <c r="AKW1" s="624"/>
      <c r="AKX1" s="624"/>
      <c r="AKY1" s="624"/>
      <c r="AKZ1" s="624"/>
      <c r="ALA1" s="624"/>
      <c r="ALB1" s="624"/>
      <c r="ALC1" s="624"/>
      <c r="ALD1" s="624"/>
      <c r="ALE1" s="624"/>
      <c r="ALF1" s="624"/>
      <c r="ALG1" s="624"/>
      <c r="ALH1" s="624"/>
      <c r="ALI1" s="624"/>
      <c r="ALJ1" s="624"/>
      <c r="ALK1" s="624"/>
      <c r="ALL1" s="624"/>
      <c r="ALM1" s="624"/>
      <c r="ALN1" s="624"/>
      <c r="ALO1" s="624"/>
      <c r="ALP1" s="624"/>
      <c r="ALQ1" s="624"/>
      <c r="ALR1" s="624"/>
      <c r="ALS1" s="624"/>
      <c r="ALT1" s="624"/>
      <c r="ALU1" s="624"/>
      <c r="ALV1" s="624"/>
      <c r="ALW1" s="624"/>
      <c r="ALX1" s="624"/>
      <c r="ALY1" s="624"/>
      <c r="ALZ1" s="624"/>
      <c r="AMA1" s="624"/>
      <c r="AMB1" s="624"/>
      <c r="AMC1" s="624"/>
      <c r="AMD1" s="624"/>
      <c r="AME1" s="624"/>
      <c r="AMF1" s="624"/>
      <c r="AMG1" s="624"/>
      <c r="AMH1" s="624"/>
      <c r="AMI1" s="624"/>
      <c r="AMJ1" s="624"/>
      <c r="AMK1" s="624"/>
      <c r="AML1" s="624"/>
      <c r="AMM1" s="624"/>
      <c r="AMN1" s="624"/>
      <c r="AMO1" s="624"/>
      <c r="AMP1" s="624"/>
      <c r="AMQ1" s="624"/>
      <c r="AMR1" s="622" t="s">
        <v>755</v>
      </c>
      <c r="AMS1" s="624"/>
      <c r="AMT1" s="624"/>
      <c r="AMU1" s="624"/>
      <c r="AMV1" s="624"/>
      <c r="AMW1" s="624"/>
      <c r="AMX1" s="624"/>
      <c r="AMY1" s="624"/>
      <c r="AMZ1" s="624"/>
      <c r="ANA1" s="624"/>
      <c r="ANB1" s="624"/>
      <c r="ANC1" s="624"/>
      <c r="AND1" s="624"/>
      <c r="ANE1" s="624"/>
      <c r="ANF1" s="624"/>
      <c r="ANG1" s="624"/>
      <c r="ANH1" s="624"/>
      <c r="ANI1" s="624"/>
      <c r="ANJ1" s="624"/>
      <c r="ANK1" s="624"/>
      <c r="ANL1" s="624"/>
      <c r="ANM1" s="624"/>
      <c r="ANN1" s="624"/>
      <c r="ANO1" s="624"/>
      <c r="ANP1" s="624"/>
      <c r="ANQ1" s="624"/>
      <c r="ANR1" s="624"/>
      <c r="ANS1" s="624"/>
      <c r="ANT1" s="624"/>
      <c r="ANU1" s="624"/>
      <c r="ANV1" s="624"/>
      <c r="ANW1" s="624"/>
      <c r="ANX1" s="624"/>
      <c r="ANY1" s="624"/>
      <c r="ANZ1" s="624"/>
      <c r="AOA1" s="624"/>
      <c r="AOB1" s="624"/>
      <c r="AOC1" s="624"/>
      <c r="AOD1" s="624"/>
      <c r="AOE1" s="624"/>
      <c r="AOF1" s="624"/>
      <c r="AOG1" s="624"/>
      <c r="AOH1" s="622" t="s">
        <v>808</v>
      </c>
      <c r="AOI1" s="624"/>
      <c r="AOJ1" s="624"/>
      <c r="AOK1" s="624"/>
      <c r="AOL1" s="624"/>
      <c r="AOM1" s="624"/>
      <c r="AON1" s="624"/>
      <c r="AOO1" s="624"/>
      <c r="AOP1" s="624"/>
      <c r="AOQ1" s="624"/>
      <c r="AOR1" s="624"/>
      <c r="AOS1" s="624"/>
      <c r="AOT1" s="624"/>
      <c r="AOU1" s="624"/>
      <c r="AOV1" s="624"/>
      <c r="AOW1" s="624"/>
      <c r="AOX1" s="624"/>
      <c r="AOY1" s="624"/>
      <c r="AOZ1" s="624"/>
      <c r="APA1" s="624"/>
      <c r="APB1" s="624"/>
      <c r="APC1" s="624"/>
      <c r="APD1" s="624"/>
      <c r="APE1" s="624"/>
      <c r="APF1" s="624"/>
      <c r="APG1" s="624"/>
      <c r="APH1" s="624"/>
      <c r="API1" s="624"/>
      <c r="APJ1" s="624"/>
      <c r="APK1" s="624"/>
      <c r="APL1" s="624"/>
      <c r="APM1" s="624"/>
      <c r="APN1" s="624"/>
      <c r="APO1" s="624"/>
      <c r="APP1" s="624"/>
      <c r="APQ1" s="624"/>
      <c r="APR1" s="624"/>
      <c r="APS1" s="624"/>
      <c r="APT1" s="624"/>
      <c r="APU1" s="624"/>
      <c r="APV1" s="624"/>
      <c r="APW1" s="624"/>
      <c r="APX1" s="624"/>
      <c r="APY1" s="624"/>
      <c r="APZ1" s="624"/>
      <c r="AQA1" s="624"/>
      <c r="AQB1" s="624"/>
      <c r="AQC1" s="624"/>
      <c r="AQD1" s="624"/>
      <c r="AQE1" s="624"/>
      <c r="AQF1" s="624"/>
      <c r="AQG1" s="624"/>
      <c r="AQH1" s="624"/>
      <c r="AQI1" s="624"/>
      <c r="AQJ1" s="624"/>
      <c r="AQK1" s="624"/>
      <c r="AQL1" s="624"/>
      <c r="AQM1" s="624"/>
      <c r="AQN1" s="624"/>
      <c r="AQO1" s="624"/>
      <c r="AQP1" s="624"/>
      <c r="AQQ1" s="624"/>
      <c r="AQR1" s="624"/>
      <c r="AQS1" s="624"/>
      <c r="AQT1" s="624"/>
      <c r="AQU1" s="624"/>
      <c r="AQV1" s="624"/>
      <c r="AQW1" s="624"/>
      <c r="AQX1" s="624"/>
      <c r="AQY1" s="624"/>
      <c r="AQZ1" s="624"/>
      <c r="ARA1" s="624"/>
      <c r="ARB1" s="624"/>
      <c r="ARC1" s="624"/>
      <c r="ARD1" s="624"/>
      <c r="ARE1" s="624"/>
      <c r="ARF1" s="624"/>
      <c r="ARG1" s="624"/>
      <c r="ARH1" s="624"/>
      <c r="ARI1" s="624"/>
      <c r="ARJ1" s="624"/>
      <c r="ARK1" s="624"/>
      <c r="ARL1" s="624"/>
      <c r="ARM1" s="624"/>
      <c r="ARN1" s="624"/>
      <c r="ARO1" s="624"/>
      <c r="ARP1" s="624"/>
      <c r="ARQ1" s="624"/>
      <c r="ARR1" s="624"/>
      <c r="ARS1" s="624"/>
      <c r="ART1" s="624"/>
      <c r="ARU1" s="624"/>
      <c r="ARV1" s="624"/>
      <c r="ARW1" s="624"/>
      <c r="ARX1" s="624"/>
      <c r="ARY1" s="624"/>
      <c r="ARZ1" s="624"/>
      <c r="ASA1" s="624"/>
      <c r="ASB1" s="624"/>
      <c r="ASC1" s="624"/>
      <c r="ASD1" s="624"/>
      <c r="ASE1" s="624"/>
      <c r="ASF1" s="624"/>
      <c r="ASG1" s="624"/>
      <c r="ASH1" s="624"/>
      <c r="ASI1" s="624"/>
      <c r="ASJ1" s="624"/>
      <c r="ASK1" s="624"/>
      <c r="ASL1" s="624"/>
      <c r="ASM1" s="624"/>
      <c r="ASN1" s="624"/>
      <c r="ASO1" s="624"/>
      <c r="ASP1" s="624"/>
      <c r="ASQ1" s="624"/>
      <c r="ASR1" s="624"/>
      <c r="ASS1" s="624"/>
      <c r="AST1" s="624"/>
      <c r="ASU1" s="624"/>
      <c r="ASV1" s="624"/>
      <c r="ASW1" s="624"/>
      <c r="ASX1" s="624"/>
      <c r="ASY1" s="624"/>
      <c r="ASZ1" s="624"/>
      <c r="ATA1" s="624"/>
      <c r="ATB1" s="624"/>
      <c r="ATC1" s="624"/>
      <c r="ATD1" s="624"/>
      <c r="ATE1" s="624"/>
      <c r="ATF1" s="624"/>
      <c r="ATG1" s="624"/>
      <c r="ATH1" s="624"/>
      <c r="ATI1" s="624"/>
      <c r="ATJ1" s="624"/>
      <c r="ATK1" s="624"/>
      <c r="ATL1" s="624"/>
      <c r="ATM1" s="624"/>
      <c r="ATN1" s="624"/>
      <c r="ATO1" s="624"/>
      <c r="ATP1" s="624"/>
      <c r="ATQ1" s="624"/>
      <c r="ATR1" s="622" t="s">
        <v>754</v>
      </c>
      <c r="ATS1" s="624"/>
      <c r="ATT1" s="624"/>
      <c r="ATU1" s="624"/>
      <c r="ATV1" s="624"/>
      <c r="ATW1" s="624"/>
      <c r="ATX1" s="624"/>
      <c r="ATY1" s="624"/>
      <c r="ATZ1" s="624"/>
      <c r="AUA1" s="624"/>
      <c r="AUB1" s="624"/>
      <c r="AUC1" s="624"/>
      <c r="AUD1" s="624"/>
      <c r="AUE1" s="624"/>
      <c r="AUF1" s="624"/>
      <c r="AUG1" s="624"/>
      <c r="AUH1" s="624"/>
      <c r="AUI1" s="624"/>
      <c r="AUJ1" s="624"/>
      <c r="AUK1" s="624"/>
      <c r="AUL1" s="624"/>
      <c r="AUM1" s="624"/>
      <c r="AUN1" s="624"/>
      <c r="AUO1" s="624"/>
      <c r="AUP1" s="624"/>
      <c r="AUQ1" s="624"/>
      <c r="AUR1" s="624"/>
      <c r="AUS1" s="624"/>
      <c r="AUT1" s="624"/>
      <c r="AUU1" s="624"/>
      <c r="AUV1" s="624"/>
      <c r="AUW1" s="624"/>
      <c r="AUX1" s="624"/>
      <c r="AUY1" s="624"/>
      <c r="AUZ1" s="624"/>
      <c r="AVA1" s="624"/>
      <c r="AVB1" s="624"/>
      <c r="AVC1" s="624"/>
      <c r="AVD1" s="624"/>
      <c r="AVE1" s="624"/>
      <c r="AVF1" s="624"/>
      <c r="AVG1" s="624"/>
      <c r="AVH1" s="624"/>
      <c r="AVI1" s="624"/>
      <c r="AVJ1" s="624"/>
      <c r="AVK1" s="624"/>
      <c r="AVL1" s="624"/>
      <c r="AVM1" s="624"/>
      <c r="AVN1" s="624"/>
      <c r="AVO1" s="624"/>
      <c r="AVP1" s="624"/>
      <c r="AVQ1" s="624"/>
      <c r="AVR1" s="624"/>
      <c r="AVS1" s="624"/>
      <c r="AVT1" s="624"/>
      <c r="AVU1" s="624"/>
      <c r="AVV1" s="624"/>
      <c r="AVW1" s="624"/>
      <c r="AVX1" s="624"/>
      <c r="AVY1" s="624"/>
      <c r="AVZ1" s="622" t="s">
        <v>1701</v>
      </c>
      <c r="AWA1" s="624"/>
      <c r="AWB1" s="624"/>
      <c r="AWC1" s="624"/>
      <c r="AWD1" s="624"/>
      <c r="AWE1" s="624"/>
      <c r="AWF1" s="624"/>
      <c r="AWG1" s="624"/>
      <c r="AWH1" s="624"/>
      <c r="AWI1" s="624"/>
      <c r="AWJ1" s="624"/>
      <c r="AWK1" s="624"/>
      <c r="AWL1" s="624"/>
      <c r="AWM1" s="624"/>
      <c r="AWN1" s="624"/>
      <c r="AWO1" s="624"/>
      <c r="AWP1" s="624"/>
      <c r="AWQ1" s="624"/>
      <c r="AWR1" s="624"/>
      <c r="AWS1" s="624"/>
      <c r="AWT1" s="624"/>
      <c r="AWU1" s="624"/>
      <c r="AWV1" s="624"/>
      <c r="AWW1" s="624"/>
      <c r="AWX1" s="624"/>
      <c r="AWY1" s="624"/>
      <c r="AWZ1" s="624"/>
      <c r="AXA1" s="624"/>
      <c r="AXB1" s="624"/>
      <c r="AXC1" s="624"/>
      <c r="AXD1" s="624"/>
      <c r="AXE1" s="624"/>
      <c r="AXF1" s="624"/>
      <c r="AXG1" s="624"/>
      <c r="AXH1" s="624"/>
      <c r="AXI1" s="624"/>
      <c r="AXJ1" s="624"/>
      <c r="AXK1" s="624"/>
      <c r="AXL1" s="624"/>
      <c r="AXM1" s="624"/>
      <c r="AXN1" s="624"/>
      <c r="AXO1" s="624"/>
      <c r="AXP1" s="624"/>
      <c r="AXQ1" s="624"/>
      <c r="AXR1" s="624"/>
      <c r="AXS1" s="622" t="s">
        <v>809</v>
      </c>
      <c r="AXT1" s="624"/>
      <c r="AXU1" s="624"/>
      <c r="AXV1" s="624"/>
      <c r="AXW1" s="624"/>
      <c r="AXX1" s="624"/>
      <c r="AXY1" s="624"/>
      <c r="AXZ1" s="624"/>
      <c r="AYA1" s="624"/>
      <c r="AYB1" s="624"/>
      <c r="AYC1" s="624"/>
      <c r="AYD1" s="624"/>
      <c r="AYE1" s="624"/>
      <c r="AYF1" s="624"/>
      <c r="AYG1" s="624"/>
      <c r="AYH1" s="624"/>
      <c r="AYI1" s="624"/>
      <c r="AYJ1" s="624"/>
      <c r="AYK1" s="624"/>
      <c r="AYL1" s="624"/>
      <c r="AYM1" s="624"/>
      <c r="AYN1" s="624"/>
      <c r="AYO1" s="624"/>
      <c r="AYP1" s="624"/>
      <c r="AYQ1" s="624"/>
      <c r="AYR1" s="624"/>
      <c r="AYS1" s="624"/>
      <c r="AYT1" s="624"/>
      <c r="AYU1" s="624"/>
      <c r="AYV1" s="624"/>
      <c r="AYW1" s="624"/>
      <c r="AYX1" s="624"/>
      <c r="AYY1" s="624"/>
      <c r="AYZ1" s="624"/>
      <c r="AZA1" s="624"/>
      <c r="AZB1" s="624"/>
      <c r="AZC1" s="624"/>
      <c r="AZD1" s="624"/>
      <c r="AZE1" s="624"/>
      <c r="AZF1" s="624"/>
      <c r="AZG1" s="624"/>
      <c r="AZH1" s="624"/>
      <c r="AZI1" s="624"/>
      <c r="AZJ1" s="624"/>
      <c r="AZK1" s="624"/>
      <c r="AZL1" s="624"/>
      <c r="AZM1" s="624"/>
      <c r="AZN1" s="624"/>
      <c r="AZO1" s="624"/>
      <c r="AZP1" s="624"/>
      <c r="AZQ1" s="624"/>
      <c r="AZR1" s="624"/>
      <c r="AZS1" s="624"/>
      <c r="AZT1" s="624"/>
      <c r="AZU1" s="624"/>
      <c r="AZV1" s="624"/>
      <c r="AZW1" s="624"/>
      <c r="AZX1" s="624"/>
      <c r="AZY1" s="624"/>
      <c r="AZZ1" s="624"/>
      <c r="BAA1" s="624"/>
      <c r="BAB1" s="624"/>
      <c r="BAC1" s="624"/>
      <c r="BAD1" s="624"/>
      <c r="BAE1" s="624"/>
      <c r="BAF1" s="624"/>
      <c r="BAG1" s="624"/>
      <c r="BAH1" s="624"/>
      <c r="BAI1" s="624"/>
      <c r="BAJ1" s="624"/>
      <c r="BAK1" s="624"/>
      <c r="BAL1" s="624"/>
      <c r="BAM1" s="624"/>
      <c r="BAN1" s="624"/>
      <c r="BAO1" s="624"/>
      <c r="BAP1" s="624"/>
      <c r="BAQ1" s="624"/>
      <c r="BAR1" s="624"/>
      <c r="BAS1" s="624"/>
      <c r="BAT1" s="624"/>
      <c r="BAU1" s="624"/>
      <c r="BAV1" s="624"/>
      <c r="BAW1" s="624"/>
      <c r="BAX1" s="624"/>
      <c r="BAY1" s="624"/>
      <c r="BAZ1" s="624"/>
      <c r="BBA1" s="624"/>
      <c r="BBB1" s="624"/>
      <c r="BBC1" s="624"/>
      <c r="BBD1" s="624"/>
      <c r="BBE1" s="624"/>
      <c r="BBF1" s="624"/>
      <c r="BBG1" s="624"/>
      <c r="BBH1" s="624"/>
      <c r="BBI1" s="624"/>
      <c r="BBJ1" s="624"/>
      <c r="BBK1" s="622">
        <v>6.2</v>
      </c>
      <c r="BBL1" s="785"/>
      <c r="BBM1" s="785"/>
      <c r="BBN1" s="785"/>
      <c r="BBO1" s="785"/>
      <c r="BBP1" s="785"/>
      <c r="BBQ1" s="785"/>
      <c r="BBR1" s="785"/>
      <c r="BBS1" s="785"/>
      <c r="BBT1" s="785"/>
      <c r="BBU1" s="785"/>
      <c r="BBV1" s="785"/>
      <c r="BBW1" s="785"/>
      <c r="BBX1" s="785"/>
      <c r="BBY1" s="785"/>
      <c r="BBZ1" s="785"/>
      <c r="BCA1" s="785"/>
      <c r="BCB1" s="785"/>
      <c r="BCC1" s="785"/>
      <c r="BCD1" s="785"/>
      <c r="BCE1" s="785"/>
      <c r="BCF1" s="785"/>
      <c r="BCG1" s="785"/>
      <c r="BCH1" s="785"/>
      <c r="BCI1" s="785"/>
      <c r="BCJ1" s="785"/>
      <c r="BCK1" s="785"/>
      <c r="BCL1" s="785"/>
      <c r="BCM1" s="785"/>
      <c r="BCN1" s="785"/>
      <c r="BCO1" s="622">
        <v>6.3</v>
      </c>
      <c r="BCP1" s="786"/>
      <c r="BCQ1" s="786"/>
      <c r="BCR1" s="786"/>
      <c r="BCS1" s="786"/>
      <c r="BCT1" s="786"/>
      <c r="BCU1" s="786"/>
      <c r="BCV1" s="786"/>
      <c r="BCW1" s="786"/>
      <c r="BCX1" s="786"/>
      <c r="BCY1" s="622">
        <v>6.4</v>
      </c>
      <c r="BCZ1" s="786"/>
      <c r="BDA1" s="786"/>
      <c r="BDB1" s="786"/>
      <c r="BDC1" s="786"/>
      <c r="BDD1" s="786"/>
      <c r="BDE1" s="786"/>
      <c r="BDF1" s="786"/>
      <c r="BDG1" s="786"/>
      <c r="BDH1" s="786"/>
      <c r="BDI1" s="786"/>
      <c r="BDJ1" s="786"/>
      <c r="BDK1" s="786"/>
      <c r="BDL1" s="786"/>
      <c r="BDM1" s="786"/>
      <c r="BDN1" s="786"/>
      <c r="BDO1" s="786"/>
      <c r="BDP1" s="786"/>
      <c r="BDQ1" s="786"/>
      <c r="BDR1" s="786"/>
      <c r="BDS1" s="785"/>
      <c r="BDT1" s="785"/>
      <c r="BDU1" s="785"/>
      <c r="BDV1" s="785"/>
      <c r="BDW1" s="785"/>
      <c r="BDX1" s="785"/>
      <c r="BDY1" s="785"/>
      <c r="BDZ1" s="785"/>
      <c r="BEA1" s="785"/>
      <c r="BEB1" s="785"/>
      <c r="BEC1" s="622" t="s">
        <v>813</v>
      </c>
      <c r="BED1" s="786"/>
      <c r="BEE1" s="786"/>
      <c r="BEF1" s="786"/>
      <c r="BEG1" s="786"/>
      <c r="BEH1" s="786"/>
      <c r="BEI1" s="786"/>
      <c r="BEJ1" s="786"/>
      <c r="BEK1" s="786"/>
      <c r="BEL1" s="786"/>
      <c r="BEM1" s="786"/>
      <c r="BEN1" s="786"/>
      <c r="BEO1" s="786"/>
      <c r="BEP1" s="786"/>
      <c r="BEQ1" s="786"/>
      <c r="BER1" s="786"/>
      <c r="BES1" s="786"/>
      <c r="BET1" s="786"/>
      <c r="BEU1" s="786"/>
      <c r="BEV1" s="786"/>
      <c r="BEW1" s="786"/>
      <c r="BEX1" s="786"/>
      <c r="BEY1" s="786"/>
      <c r="BEZ1" s="786"/>
      <c r="BFA1" s="786"/>
      <c r="BFB1" s="786"/>
      <c r="BFC1" s="786"/>
      <c r="BFD1" s="786"/>
      <c r="BFE1" s="786"/>
      <c r="BFF1" s="786"/>
      <c r="BFG1" s="786"/>
      <c r="BFH1" s="786"/>
      <c r="BFI1" s="786"/>
      <c r="BFJ1" s="786"/>
      <c r="BFK1" s="786"/>
      <c r="BFL1" s="786"/>
      <c r="BFM1" s="786"/>
      <c r="BFN1" s="786"/>
      <c r="BFO1" s="786"/>
      <c r="BFP1" s="786"/>
      <c r="BFQ1" s="786"/>
      <c r="BFR1" s="786"/>
      <c r="BFS1" s="786"/>
      <c r="BFT1" s="786"/>
      <c r="BFU1" s="786"/>
      <c r="BFV1" s="787"/>
      <c r="BFW1" s="787"/>
      <c r="BFX1" s="787"/>
      <c r="BFY1" s="787"/>
      <c r="BFZ1" s="787"/>
      <c r="BGA1" s="787"/>
      <c r="BGB1" s="787"/>
      <c r="BGC1" s="787"/>
      <c r="BGD1" s="787"/>
      <c r="BGE1" s="787"/>
      <c r="BGF1" s="787"/>
      <c r="BGG1" s="787"/>
      <c r="BGH1" s="787"/>
      <c r="BGI1" s="787"/>
      <c r="BGJ1" s="787"/>
      <c r="BGK1" s="787"/>
      <c r="BGL1" s="787"/>
      <c r="BGM1" s="787"/>
      <c r="BGN1" s="787"/>
      <c r="BGO1" s="787"/>
      <c r="BGP1" s="787"/>
      <c r="BGQ1" s="787"/>
      <c r="BGR1" s="787"/>
      <c r="BGS1" s="787"/>
      <c r="BGT1" s="787"/>
      <c r="BGU1" s="787"/>
      <c r="BGV1" s="787"/>
      <c r="BGW1" s="787"/>
      <c r="BGX1" s="787"/>
      <c r="BGY1" s="787"/>
      <c r="BGZ1" s="787"/>
      <c r="BHA1" s="787"/>
      <c r="BHB1" s="787"/>
      <c r="BHC1" s="787"/>
      <c r="BHD1" s="787"/>
      <c r="BHE1" s="787"/>
      <c r="BHF1" s="787"/>
      <c r="BHG1" s="787"/>
      <c r="BHH1" s="787"/>
      <c r="BHI1" s="787"/>
      <c r="BHJ1" s="787"/>
      <c r="BHK1" s="787"/>
      <c r="BHL1" s="787"/>
      <c r="BHM1" s="787"/>
      <c r="BHN1" s="787"/>
      <c r="BHO1" s="787"/>
      <c r="BHP1" s="787"/>
      <c r="BHQ1" s="787"/>
      <c r="BHR1" s="787"/>
      <c r="BHS1" s="787"/>
      <c r="BHT1" s="787"/>
      <c r="BHU1" s="787"/>
      <c r="BHV1" s="787"/>
      <c r="BHW1" s="787"/>
      <c r="BHX1" s="787"/>
      <c r="BHY1" s="787"/>
      <c r="BHZ1" s="787"/>
      <c r="BIA1" s="787"/>
      <c r="BIB1" s="787"/>
      <c r="BIC1" s="787"/>
      <c r="BID1" s="787"/>
      <c r="BIE1" s="787"/>
      <c r="BIF1" s="787"/>
      <c r="BIG1" s="787"/>
      <c r="BIH1" s="787"/>
      <c r="BII1" s="787"/>
      <c r="BIJ1" s="787"/>
      <c r="BIK1" s="787"/>
      <c r="BIL1" s="787"/>
      <c r="BIM1" s="787"/>
      <c r="BIN1" s="787"/>
      <c r="BIO1" s="787"/>
      <c r="BIP1" s="787"/>
      <c r="BIQ1" s="787"/>
      <c r="BIR1" s="787"/>
      <c r="BIS1" s="622" t="s">
        <v>814</v>
      </c>
      <c r="BIT1" s="624"/>
      <c r="BIU1" s="624"/>
      <c r="BIV1" s="624"/>
      <c r="BIW1" s="624"/>
      <c r="BIX1" s="624"/>
      <c r="BIY1" s="624"/>
      <c r="BIZ1" s="624"/>
      <c r="BJA1" s="624"/>
      <c r="BJB1" s="624"/>
      <c r="BJC1" s="624"/>
      <c r="BJD1" s="624"/>
      <c r="BJE1" s="624"/>
      <c r="BJF1" s="624"/>
      <c r="BJG1" s="624"/>
      <c r="BJH1" s="624"/>
      <c r="BJI1" s="783" t="s">
        <v>817</v>
      </c>
      <c r="BJJ1" s="739"/>
      <c r="BJK1" s="739"/>
      <c r="BJL1" s="739"/>
      <c r="BJM1" s="739"/>
      <c r="BJN1" s="739"/>
      <c r="BJO1" s="739"/>
      <c r="BJP1" s="739"/>
      <c r="BJQ1" s="739"/>
      <c r="BJR1" s="739"/>
      <c r="BJS1" s="788"/>
      <c r="BJT1" s="739"/>
      <c r="BJU1" s="739"/>
      <c r="BJV1" s="739"/>
      <c r="BJW1" s="739"/>
      <c r="BJX1" s="739"/>
      <c r="BJY1" s="739"/>
      <c r="BJZ1" s="739"/>
      <c r="BKA1" s="739"/>
      <c r="BKB1" s="739"/>
      <c r="BKC1" s="739"/>
      <c r="BKD1" s="739"/>
      <c r="BKE1" s="739"/>
      <c r="BKF1" s="739"/>
      <c r="BKG1" s="739"/>
      <c r="BKH1" s="739"/>
      <c r="BKI1" s="739"/>
      <c r="BKJ1" s="739"/>
      <c r="BKK1" s="739"/>
      <c r="BKL1" s="739"/>
      <c r="BKM1" s="739"/>
      <c r="BKN1" s="739"/>
      <c r="BKO1" s="739"/>
      <c r="BKP1" s="739"/>
      <c r="BKQ1" s="739"/>
      <c r="BKR1" s="739"/>
      <c r="BKS1" s="739"/>
      <c r="BKT1" s="739"/>
      <c r="BKU1" s="739"/>
      <c r="BKV1" s="739"/>
      <c r="BKW1" s="739"/>
      <c r="BKX1" s="739"/>
      <c r="BKY1" s="739"/>
      <c r="BKZ1" s="739"/>
      <c r="BLA1" s="739"/>
      <c r="BLB1" s="739"/>
      <c r="BLC1" s="739"/>
      <c r="BLD1" s="739"/>
      <c r="BLE1" s="739"/>
      <c r="BLF1" s="739"/>
      <c r="BLG1" s="739"/>
      <c r="BLH1" s="739"/>
      <c r="BLI1" s="739"/>
      <c r="BLJ1" s="739"/>
      <c r="BLK1" s="739"/>
      <c r="BLL1" s="739"/>
      <c r="BLM1" s="739"/>
      <c r="BLN1" s="739"/>
      <c r="BLO1" s="739"/>
      <c r="BLP1" s="739"/>
      <c r="BLQ1" s="739"/>
      <c r="BLR1" s="739"/>
      <c r="BLS1" s="739"/>
      <c r="BLT1" s="739"/>
      <c r="BLU1" s="739"/>
      <c r="BLV1" s="739"/>
      <c r="BLW1" s="739"/>
      <c r="BLX1" s="739"/>
      <c r="BLY1" s="739"/>
      <c r="BLZ1" s="739"/>
      <c r="BMA1" s="739"/>
      <c r="BMB1" s="739"/>
      <c r="BMC1" s="739"/>
      <c r="BMD1" s="739"/>
      <c r="BME1" s="739"/>
      <c r="BMF1" s="739"/>
      <c r="BMG1" s="739"/>
      <c r="BMH1" s="739"/>
      <c r="BMI1" s="739"/>
      <c r="BMJ1" s="739"/>
      <c r="BMK1" s="739"/>
      <c r="BML1" s="739"/>
      <c r="BMM1" s="739"/>
      <c r="BMN1" s="739"/>
      <c r="BMO1" s="739"/>
      <c r="BMP1" s="739"/>
      <c r="BMQ1" s="739"/>
      <c r="BMR1" s="739"/>
      <c r="BMS1" s="739"/>
      <c r="BMT1" s="739"/>
      <c r="BMU1" s="739"/>
      <c r="BMV1" s="739"/>
      <c r="BMW1" s="739"/>
      <c r="BMX1" s="739"/>
      <c r="BMY1" s="739"/>
      <c r="BMZ1" s="739"/>
      <c r="BNA1" s="739"/>
      <c r="BNB1" s="739"/>
      <c r="BNC1" s="739"/>
      <c r="BND1" s="739"/>
      <c r="BNE1" s="739"/>
      <c r="BNF1" s="739"/>
      <c r="BNG1" s="739"/>
      <c r="BNH1" s="739"/>
      <c r="BNI1" s="739"/>
      <c r="BNJ1" s="622" t="s">
        <v>725</v>
      </c>
      <c r="BNK1" s="624"/>
      <c r="BNL1" s="624"/>
      <c r="BNM1" s="624"/>
      <c r="BNN1" s="624"/>
      <c r="BNO1" s="624"/>
      <c r="BNP1" s="624"/>
      <c r="BNQ1" s="624"/>
      <c r="BNR1" s="624"/>
      <c r="BNS1" s="624"/>
      <c r="BNT1" s="624"/>
      <c r="BNU1" s="624"/>
      <c r="BNV1" s="624"/>
      <c r="BNW1" s="624"/>
      <c r="BNX1" s="624"/>
      <c r="BNY1" s="624"/>
    </row>
    <row r="2" spans="1:1741" s="789" customFormat="1">
      <c r="A2" s="1820" t="s">
        <v>1134</v>
      </c>
      <c r="B2" s="1821"/>
      <c r="C2" s="1828" t="s">
        <v>2001</v>
      </c>
      <c r="D2" s="1828"/>
      <c r="E2" s="1828"/>
      <c r="F2" s="1828"/>
      <c r="G2" s="1828"/>
      <c r="H2" s="1828"/>
      <c r="I2" s="1828"/>
      <c r="J2" s="1828"/>
      <c r="K2" s="1828"/>
      <c r="L2" s="1828"/>
      <c r="M2" s="1828"/>
      <c r="N2" s="1828"/>
      <c r="O2" s="1828"/>
      <c r="P2" s="1828"/>
      <c r="Q2" s="1828"/>
      <c r="R2" s="1828"/>
      <c r="S2" s="1828"/>
      <c r="T2" s="1828"/>
      <c r="U2" s="1828"/>
      <c r="V2" s="1828"/>
      <c r="W2" s="1828"/>
      <c r="X2" s="1828"/>
      <c r="Y2" s="1828"/>
      <c r="Z2" s="1828"/>
      <c r="AA2" s="1828"/>
      <c r="AB2" s="1828"/>
      <c r="AC2" s="1828"/>
      <c r="AD2" s="1828"/>
      <c r="AE2" s="1828"/>
      <c r="AF2" s="1828"/>
      <c r="AG2" s="1782" t="s">
        <v>2002</v>
      </c>
      <c r="AH2" s="1782"/>
      <c r="AI2" s="1782"/>
      <c r="AJ2" s="1782"/>
      <c r="AK2" s="1782"/>
      <c r="AL2" s="1782"/>
      <c r="AM2" s="1782"/>
      <c r="AN2" s="1782"/>
      <c r="AO2" s="1782"/>
      <c r="AP2" s="1782"/>
      <c r="AQ2" s="1782"/>
      <c r="AR2" s="1782"/>
      <c r="AS2" s="1767" t="s">
        <v>2003</v>
      </c>
      <c r="AT2" s="1767"/>
      <c r="AU2" s="1767"/>
      <c r="AV2" s="1767"/>
      <c r="AW2" s="1767"/>
      <c r="AX2" s="1767"/>
      <c r="AY2" s="1767"/>
      <c r="AZ2" s="1767"/>
      <c r="BA2" s="1767"/>
      <c r="BB2" s="1767"/>
      <c r="BC2" s="1767"/>
      <c r="BD2" s="1767"/>
      <c r="BE2" s="1767"/>
      <c r="BF2" s="1767"/>
      <c r="BG2" s="1767"/>
      <c r="BH2" s="1767"/>
      <c r="BI2" s="1767"/>
      <c r="BJ2" s="1767"/>
      <c r="BK2" s="1767"/>
      <c r="BL2" s="1767"/>
      <c r="BM2" s="1767"/>
      <c r="BN2" s="1767"/>
      <c r="BO2" s="1767"/>
      <c r="BP2" s="1767"/>
      <c r="BQ2" s="1767"/>
      <c r="BR2" s="1767"/>
      <c r="BS2" s="1767"/>
      <c r="BT2" s="1767"/>
      <c r="BU2" s="1767"/>
      <c r="BV2" s="1767"/>
      <c r="BW2" s="1767"/>
      <c r="BX2" s="1767"/>
      <c r="BY2" s="1767"/>
      <c r="BZ2" s="1767"/>
      <c r="CA2" s="1767"/>
      <c r="CB2" s="1767"/>
      <c r="CC2" s="1767"/>
      <c r="CD2" s="1767"/>
      <c r="CE2" s="1767"/>
      <c r="CF2" s="1767"/>
      <c r="CG2" s="1767"/>
      <c r="CH2" s="1767"/>
      <c r="CI2" s="1767"/>
      <c r="CJ2" s="1767"/>
      <c r="CK2" s="1767"/>
      <c r="CL2" s="1767"/>
      <c r="CM2" s="1767"/>
      <c r="CN2" s="1767"/>
      <c r="CO2" s="1767"/>
      <c r="CP2" s="1767"/>
      <c r="CQ2" s="1767"/>
      <c r="CR2" s="1767"/>
      <c r="CS2" s="1767"/>
      <c r="CT2" s="1767"/>
      <c r="CU2" s="1767"/>
      <c r="CV2" s="1767"/>
      <c r="CW2" s="1767"/>
      <c r="CX2" s="1767"/>
      <c r="CY2" s="1767"/>
      <c r="CZ2" s="1767"/>
      <c r="DA2" s="1767" t="s">
        <v>2004</v>
      </c>
      <c r="DB2" s="1767"/>
      <c r="DC2" s="1767"/>
      <c r="DD2" s="1767"/>
      <c r="DE2" s="1767"/>
      <c r="DF2" s="1767"/>
      <c r="DG2" s="1767"/>
      <c r="DH2" s="1767"/>
      <c r="DI2" s="1767"/>
      <c r="DJ2" s="1767"/>
      <c r="DK2" s="1767"/>
      <c r="DL2" s="1767"/>
      <c r="DM2" s="1767" t="s">
        <v>1457</v>
      </c>
      <c r="DN2" s="1767"/>
      <c r="DO2" s="1767"/>
      <c r="DP2" s="1767"/>
      <c r="DQ2" s="1767"/>
      <c r="DR2" s="1767"/>
      <c r="DS2" s="1767"/>
      <c r="DT2" s="1767"/>
      <c r="DU2" s="1767"/>
      <c r="DV2" s="1767"/>
      <c r="DW2" s="1767"/>
      <c r="DX2" s="1767"/>
      <c r="DY2" s="1767"/>
      <c r="DZ2" s="1767"/>
      <c r="EA2" s="1767"/>
      <c r="EB2" s="1767"/>
      <c r="EC2" s="1767"/>
      <c r="ED2" s="1767"/>
      <c r="EE2" s="1767"/>
      <c r="EF2" s="1767"/>
      <c r="EG2" s="1767"/>
      <c r="EH2" s="1767"/>
      <c r="EI2" s="1767"/>
      <c r="EJ2" s="1767"/>
      <c r="EK2" s="1767"/>
      <c r="EL2" s="1767"/>
      <c r="EM2" s="1767"/>
      <c r="EN2" s="1767"/>
      <c r="EO2" s="1767"/>
      <c r="EP2" s="1767"/>
      <c r="EQ2" s="1767"/>
      <c r="ER2" s="1767"/>
      <c r="ES2" s="1767"/>
      <c r="ET2" s="1767"/>
      <c r="EU2" s="1767"/>
      <c r="EV2" s="1767"/>
      <c r="EW2" s="1767"/>
      <c r="EX2" s="1767"/>
      <c r="EY2" s="1767"/>
      <c r="EZ2" s="1767"/>
      <c r="FA2" s="1767"/>
      <c r="FB2" s="1767"/>
      <c r="FC2" s="1767"/>
      <c r="FD2" s="1767"/>
      <c r="FE2" s="1767"/>
      <c r="FF2" s="1767"/>
      <c r="FG2" s="1767"/>
      <c r="FH2" s="1767"/>
      <c r="FI2" s="1767"/>
      <c r="FJ2" s="1767"/>
      <c r="FK2" s="1767"/>
      <c r="FL2" s="1767"/>
      <c r="FM2" s="1767"/>
      <c r="FN2" s="1767"/>
      <c r="FO2" s="1767"/>
      <c r="FP2" s="1767"/>
      <c r="FQ2" s="1767"/>
      <c r="FR2" s="1767"/>
      <c r="FS2" s="1767"/>
      <c r="FT2" s="1767"/>
      <c r="FU2" s="1767"/>
      <c r="FV2" s="1767"/>
      <c r="FW2" s="1767"/>
      <c r="FX2" s="1767"/>
      <c r="FY2" s="1767"/>
      <c r="FZ2" s="1767"/>
      <c r="GA2" s="1767"/>
      <c r="GB2" s="1767"/>
      <c r="GC2" s="1852" t="s">
        <v>2006</v>
      </c>
      <c r="GD2" s="1853"/>
      <c r="GE2" s="1853"/>
      <c r="GF2" s="1853"/>
      <c r="GG2" s="1853"/>
      <c r="GH2" s="1853"/>
      <c r="GI2" s="1853"/>
      <c r="GJ2" s="1853"/>
      <c r="GK2" s="1853"/>
      <c r="GL2" s="1853"/>
      <c r="GM2" s="1853"/>
      <c r="GN2" s="1853"/>
      <c r="GO2" s="1853"/>
      <c r="GP2" s="1853"/>
      <c r="GQ2" s="1853"/>
      <c r="GR2" s="1853"/>
      <c r="GS2" s="1853"/>
      <c r="GT2" s="1853"/>
      <c r="GU2" s="1853"/>
      <c r="GV2" s="1853"/>
      <c r="GW2" s="1853"/>
      <c r="GX2" s="1853"/>
      <c r="GY2" s="1853"/>
      <c r="GZ2" s="1853"/>
      <c r="HA2" s="1853"/>
      <c r="HB2" s="1853"/>
      <c r="HC2" s="1853"/>
      <c r="HD2" s="1853"/>
      <c r="HE2" s="1853"/>
      <c r="HF2" s="1853"/>
      <c r="HG2" s="1853"/>
      <c r="HH2" s="1853"/>
      <c r="HI2" s="1853"/>
      <c r="HJ2" s="1853"/>
      <c r="HK2" s="1853"/>
      <c r="HL2" s="1853"/>
      <c r="HM2" s="1853"/>
      <c r="HN2" s="1853"/>
      <c r="HO2" s="1853"/>
      <c r="HP2" s="1853"/>
      <c r="HQ2" s="1853"/>
      <c r="HR2" s="1853"/>
      <c r="HS2" s="1853"/>
      <c r="HT2" s="1853"/>
      <c r="HU2" s="1853"/>
      <c r="HV2" s="1853"/>
      <c r="HW2" s="1853"/>
      <c r="HX2" s="1853"/>
      <c r="HY2" s="1853"/>
      <c r="HZ2" s="1853"/>
      <c r="IA2" s="1853"/>
      <c r="IB2" s="1853"/>
      <c r="IC2" s="1853"/>
      <c r="ID2" s="1853"/>
      <c r="IE2" s="1853"/>
      <c r="IF2" s="1853"/>
      <c r="IG2" s="1853"/>
      <c r="IH2" s="1853"/>
      <c r="II2" s="1853"/>
      <c r="IJ2" s="1853"/>
      <c r="IK2" s="1853"/>
      <c r="IL2" s="1853"/>
      <c r="IM2" s="1853"/>
      <c r="IN2" s="1853"/>
      <c r="IO2" s="1853"/>
      <c r="IP2" s="1853"/>
      <c r="IQ2" s="1853"/>
      <c r="IR2" s="1853"/>
      <c r="IS2" s="1853"/>
      <c r="IT2" s="1853"/>
      <c r="IU2" s="1853"/>
      <c r="IV2" s="1853"/>
      <c r="IW2" s="1853"/>
      <c r="IX2" s="1853"/>
      <c r="IY2" s="1853"/>
      <c r="IZ2" s="1853"/>
      <c r="JA2" s="1853"/>
      <c r="JB2" s="1853"/>
      <c r="JC2" s="1853"/>
      <c r="JD2" s="1853"/>
      <c r="JE2" s="1853"/>
      <c r="JF2" s="1853"/>
      <c r="JG2" s="1853"/>
      <c r="JH2" s="1853"/>
      <c r="JI2" s="1853"/>
      <c r="JJ2" s="1853"/>
      <c r="JK2" s="1853"/>
      <c r="JL2" s="1853"/>
      <c r="JM2" s="1853"/>
      <c r="JN2" s="1853"/>
      <c r="JO2" s="1853"/>
      <c r="JP2" s="1853"/>
      <c r="JQ2" s="1853"/>
      <c r="JR2" s="1853"/>
      <c r="JS2" s="1853"/>
      <c r="JT2" s="1853"/>
      <c r="JU2" s="1853"/>
      <c r="JV2" s="1853"/>
      <c r="JW2" s="1853"/>
      <c r="JX2" s="1854"/>
      <c r="JY2" s="1830" t="s">
        <v>1494</v>
      </c>
      <c r="JZ2" s="1831"/>
      <c r="KA2" s="1831"/>
      <c r="KB2" s="1831"/>
      <c r="KC2" s="1831"/>
      <c r="KD2" s="1831"/>
      <c r="KE2" s="1831"/>
      <c r="KF2" s="1831"/>
      <c r="KG2" s="1831"/>
      <c r="KH2" s="1831"/>
      <c r="KI2" s="1831"/>
      <c r="KJ2" s="1831"/>
      <c r="KK2" s="1831"/>
      <c r="KL2" s="1831"/>
      <c r="KM2" s="1831"/>
      <c r="KN2" s="1831"/>
      <c r="KO2" s="1831"/>
      <c r="KP2" s="1831"/>
      <c r="KQ2" s="1831"/>
      <c r="KR2" s="1831"/>
      <c r="KS2" s="1831"/>
      <c r="KT2" s="1831"/>
      <c r="KU2" s="1831"/>
      <c r="KV2" s="1831"/>
      <c r="KW2" s="1831"/>
      <c r="KX2" s="1831"/>
      <c r="KY2" s="1831"/>
      <c r="KZ2" s="1831"/>
      <c r="LA2" s="1831"/>
      <c r="LB2" s="1831"/>
      <c r="LC2" s="1831"/>
      <c r="LD2" s="1831"/>
      <c r="LE2" s="1831"/>
      <c r="LF2" s="1831"/>
      <c r="LG2" s="1831"/>
      <c r="LH2" s="1831"/>
      <c r="LI2" s="1831"/>
      <c r="LJ2" s="1831"/>
      <c r="LK2" s="1831"/>
      <c r="LL2" s="1831"/>
      <c r="LM2" s="1831"/>
      <c r="LN2" s="1831"/>
      <c r="LO2" s="1831"/>
      <c r="LP2" s="1831"/>
      <c r="LQ2" s="1831"/>
      <c r="LR2" s="1831"/>
      <c r="LS2" s="1831"/>
      <c r="LT2" s="1831"/>
      <c r="LU2" s="1831"/>
      <c r="LV2" s="1831"/>
      <c r="LW2" s="1831"/>
      <c r="LX2" s="1831"/>
      <c r="LY2" s="1831"/>
      <c r="LZ2" s="1831"/>
      <c r="MA2" s="1831"/>
      <c r="MB2" s="1831"/>
      <c r="MC2" s="1831"/>
      <c r="MD2" s="1831"/>
      <c r="ME2" s="1831"/>
      <c r="MF2" s="1831"/>
      <c r="MG2" s="1831"/>
      <c r="MH2" s="1831"/>
      <c r="MI2" s="1831"/>
      <c r="MJ2" s="1831"/>
      <c r="MK2" s="1831"/>
      <c r="ML2" s="1831"/>
      <c r="MM2" s="1831"/>
      <c r="MN2" s="1831"/>
      <c r="MO2" s="1831"/>
      <c r="MP2" s="1831"/>
      <c r="MQ2" s="1831"/>
      <c r="MR2" s="1831"/>
      <c r="MS2" s="1831"/>
      <c r="MT2" s="1831"/>
      <c r="MU2" s="1831"/>
      <c r="MV2" s="1831"/>
      <c r="MW2" s="1831"/>
      <c r="MX2" s="1831"/>
      <c r="MY2" s="1831"/>
      <c r="MZ2" s="1832"/>
      <c r="NA2" s="1782" t="s">
        <v>1095</v>
      </c>
      <c r="NB2" s="1782"/>
      <c r="NC2" s="1782"/>
      <c r="ND2" s="1782"/>
      <c r="NE2" s="1782"/>
      <c r="NF2" s="1782"/>
      <c r="NG2" s="1782"/>
      <c r="NH2" s="1782"/>
      <c r="NI2" s="1782"/>
      <c r="NJ2" s="1782"/>
      <c r="NK2" s="1782"/>
      <c r="NL2" s="1782"/>
      <c r="NM2" s="1782"/>
      <c r="NN2" s="1782"/>
      <c r="NO2" s="1782"/>
      <c r="NP2" s="1782"/>
      <c r="NQ2" s="1782"/>
      <c r="NR2" s="1782"/>
      <c r="NS2" s="1782"/>
      <c r="NT2" s="1782"/>
      <c r="NU2" s="1782"/>
      <c r="NV2" s="1782"/>
      <c r="NW2" s="1782"/>
      <c r="NX2" s="1782"/>
      <c r="NY2" s="1782"/>
      <c r="NZ2" s="1782"/>
      <c r="OA2" s="1782"/>
      <c r="OB2" s="1782"/>
      <c r="OC2" s="1782"/>
      <c r="OD2" s="1782"/>
      <c r="OE2" s="1782"/>
      <c r="OF2" s="1782"/>
      <c r="OG2" s="1782"/>
      <c r="OH2" s="1782"/>
      <c r="OI2" s="1782"/>
      <c r="OJ2" s="1782"/>
      <c r="OK2" s="1782"/>
      <c r="OL2" s="1782"/>
      <c r="OM2" s="1782"/>
      <c r="ON2" s="1782"/>
      <c r="OO2" s="1782"/>
      <c r="OP2" s="1782"/>
      <c r="OQ2" s="1782"/>
      <c r="OR2" s="1782"/>
      <c r="OS2" s="1782"/>
      <c r="OT2" s="1782"/>
      <c r="OU2" s="1782"/>
      <c r="OV2" s="1782"/>
      <c r="OW2" s="1782"/>
      <c r="OX2" s="1782"/>
      <c r="OY2" s="1782"/>
      <c r="OZ2" s="1782"/>
      <c r="PA2" s="1782"/>
      <c r="PB2" s="1782"/>
      <c r="PC2" s="1782"/>
      <c r="PD2" s="1782"/>
      <c r="PE2" s="1782" t="s">
        <v>2020</v>
      </c>
      <c r="PF2" s="1782"/>
      <c r="PG2" s="1782"/>
      <c r="PH2" s="1782"/>
      <c r="PI2" s="1782"/>
      <c r="PJ2" s="1782"/>
      <c r="PK2" s="1782"/>
      <c r="PL2" s="1782"/>
      <c r="PM2" s="1782"/>
      <c r="PN2" s="1782"/>
      <c r="PO2" s="1782"/>
      <c r="PP2" s="1782"/>
      <c r="PQ2" s="1782"/>
      <c r="PR2" s="1782"/>
      <c r="PS2" s="1782"/>
      <c r="PT2" s="1782"/>
      <c r="PU2" s="1782"/>
      <c r="PV2" s="1782"/>
      <c r="PW2" s="1782"/>
      <c r="PX2" s="1782"/>
      <c r="PY2" s="1782"/>
      <c r="PZ2" s="1782"/>
      <c r="QA2" s="1782"/>
      <c r="QB2" s="1782"/>
      <c r="QC2" s="1782"/>
      <c r="QD2" s="1782"/>
      <c r="QE2" s="1782"/>
      <c r="QF2" s="1782"/>
      <c r="QG2" s="1782"/>
      <c r="QH2" s="1782"/>
      <c r="QI2" s="1782"/>
      <c r="QJ2" s="1782"/>
      <c r="QK2" s="1782"/>
      <c r="QL2" s="1782"/>
      <c r="QM2" s="1782"/>
      <c r="QN2" s="1782"/>
      <c r="QO2" s="1782"/>
      <c r="QP2" s="1782"/>
      <c r="QQ2" s="1782"/>
      <c r="QR2" s="1782"/>
      <c r="QS2" s="1782"/>
      <c r="QT2" s="1782"/>
      <c r="QU2" s="1782"/>
      <c r="QV2" s="1782"/>
      <c r="QW2" s="1782"/>
      <c r="QX2" s="1782"/>
      <c r="QY2" s="1782"/>
      <c r="QZ2" s="1782"/>
      <c r="RA2" s="1782"/>
      <c r="RB2" s="1782"/>
      <c r="RC2" s="1782"/>
      <c r="RD2" s="1782"/>
      <c r="RE2" s="1782"/>
      <c r="RF2" s="1782"/>
      <c r="RG2" s="1782"/>
      <c r="RH2" s="1782"/>
      <c r="RI2" s="1782"/>
      <c r="RJ2" s="1782"/>
      <c r="RK2" s="1782"/>
      <c r="RL2" s="1782"/>
      <c r="RM2" s="1782"/>
      <c r="RN2" s="1782"/>
      <c r="RO2" s="1782"/>
      <c r="RP2" s="1782"/>
      <c r="RQ2" s="1782"/>
      <c r="RR2" s="1782"/>
      <c r="RS2" s="1782"/>
      <c r="RT2" s="1782"/>
      <c r="RU2" s="1782"/>
      <c r="RV2" s="1782"/>
      <c r="RW2" s="1782"/>
      <c r="RX2" s="1782"/>
      <c r="RY2" s="1782"/>
      <c r="RZ2" s="1782"/>
      <c r="SA2" s="1782"/>
      <c r="SB2" s="1782" t="s">
        <v>2480</v>
      </c>
      <c r="SC2" s="1782"/>
      <c r="SD2" s="1782"/>
      <c r="SE2" s="1782"/>
      <c r="SF2" s="1782"/>
      <c r="SG2" s="1782"/>
      <c r="SH2" s="1782"/>
      <c r="SI2" s="1782"/>
      <c r="SJ2" s="1782"/>
      <c r="SK2" s="1782"/>
      <c r="SL2" s="1782"/>
      <c r="SM2" s="1782"/>
      <c r="SN2" s="1782"/>
      <c r="SO2" s="1782"/>
      <c r="SP2" s="1782"/>
      <c r="SQ2" s="1782"/>
      <c r="SR2" s="1782"/>
      <c r="SS2" s="1782"/>
      <c r="ST2" s="1782"/>
      <c r="SU2" s="1782"/>
      <c r="SV2" s="1782"/>
      <c r="SW2" s="1782"/>
      <c r="SX2" s="1782"/>
      <c r="SY2" s="1782"/>
      <c r="SZ2" s="1782"/>
      <c r="TA2" s="1782"/>
      <c r="TB2" s="1782"/>
      <c r="TC2" s="1782"/>
      <c r="TD2" s="1782"/>
      <c r="TE2" s="1782"/>
      <c r="TF2" s="1782"/>
      <c r="TG2" s="1782"/>
      <c r="TH2" s="1782"/>
      <c r="TI2" s="1782"/>
      <c r="TJ2" s="1782"/>
      <c r="TK2" s="1782"/>
      <c r="TL2" s="1782"/>
      <c r="TM2" s="1782"/>
      <c r="TN2" s="1782"/>
      <c r="TO2" s="1782"/>
      <c r="TP2" s="1782"/>
      <c r="TQ2" s="1782"/>
      <c r="TR2" s="1782"/>
      <c r="TS2" s="1782"/>
      <c r="TT2" s="1782"/>
      <c r="TU2" s="1782"/>
      <c r="TV2" s="1782"/>
      <c r="TW2" s="1782"/>
      <c r="TX2" s="1782"/>
      <c r="TY2" s="1782"/>
      <c r="TZ2" s="1782"/>
      <c r="UA2" s="1782"/>
      <c r="UB2" s="1782"/>
      <c r="UC2" s="1782"/>
      <c r="UD2" s="1782"/>
      <c r="UE2" s="1782"/>
      <c r="UF2" s="1782"/>
      <c r="UG2" s="1782"/>
      <c r="UH2" s="1782"/>
      <c r="UI2" s="1782"/>
      <c r="UJ2" s="1782"/>
      <c r="UK2" s="1782"/>
      <c r="UL2" s="1782"/>
      <c r="UM2" s="1782"/>
      <c r="UN2" s="1782"/>
      <c r="UO2" s="1782"/>
      <c r="UP2" s="1782"/>
      <c r="UQ2" s="1782"/>
      <c r="UR2" s="1782"/>
      <c r="US2" s="1782"/>
      <c r="UT2" s="1782"/>
      <c r="UU2" s="1782"/>
      <c r="UV2" s="1782"/>
      <c r="UW2" s="1782"/>
      <c r="UX2" s="1782"/>
      <c r="UY2" s="1782"/>
      <c r="UZ2" s="1782"/>
      <c r="VA2" s="1782"/>
      <c r="VB2" s="1782"/>
      <c r="VC2" s="1782"/>
      <c r="VD2" s="1782"/>
      <c r="VE2" s="1782"/>
      <c r="VF2" s="1782"/>
      <c r="VG2" s="1782"/>
      <c r="VH2" s="1782"/>
      <c r="VI2" s="1782"/>
      <c r="VJ2" s="1782"/>
      <c r="VK2" s="1782"/>
      <c r="VL2" s="1782"/>
      <c r="VM2" s="1782"/>
      <c r="VN2" s="1782"/>
      <c r="VO2" s="1782"/>
      <c r="VP2" s="1782"/>
      <c r="VQ2" s="1782"/>
      <c r="VR2" s="1782"/>
      <c r="VS2" s="1782"/>
      <c r="VT2" s="1782"/>
      <c r="VU2" s="1782"/>
      <c r="VV2" s="1782"/>
      <c r="VW2" s="1782"/>
      <c r="VX2" s="1782"/>
      <c r="VY2" s="1782"/>
      <c r="VZ2" s="1782"/>
      <c r="WA2" s="1782"/>
      <c r="WB2" s="1782"/>
      <c r="WC2" s="1782"/>
      <c r="WD2" s="1782"/>
      <c r="WE2" s="1782"/>
      <c r="WF2" s="1782" t="s">
        <v>2022</v>
      </c>
      <c r="WG2" s="1782"/>
      <c r="WH2" s="1782"/>
      <c r="WI2" s="1782"/>
      <c r="WJ2" s="1782"/>
      <c r="WK2" s="1782"/>
      <c r="WL2" s="1782"/>
      <c r="WM2" s="1782"/>
      <c r="WN2" s="1782"/>
      <c r="WO2" s="1782"/>
      <c r="WP2" s="1782"/>
      <c r="WQ2" s="1782"/>
      <c r="WR2" s="1782"/>
      <c r="WS2" s="1782"/>
      <c r="WT2" s="1782"/>
      <c r="WU2" s="1782"/>
      <c r="WV2" s="1782"/>
      <c r="WW2" s="1782"/>
      <c r="WX2" s="1782"/>
      <c r="WY2" s="1782"/>
      <c r="WZ2" s="1856" t="s">
        <v>921</v>
      </c>
      <c r="XA2" s="1857"/>
      <c r="XB2" s="1857"/>
      <c r="XC2" s="1857"/>
      <c r="XD2" s="1857"/>
      <c r="XE2" s="1857"/>
      <c r="XF2" s="1857"/>
      <c r="XG2" s="1857"/>
      <c r="XH2" s="1857"/>
      <c r="XI2" s="1857"/>
      <c r="XJ2" s="1857"/>
      <c r="XK2" s="1857"/>
      <c r="XL2" s="1857"/>
      <c r="XM2" s="1857"/>
      <c r="XN2" s="1857"/>
      <c r="XO2" s="1857"/>
      <c r="XP2" s="1857"/>
      <c r="XQ2" s="1857"/>
      <c r="XR2" s="1857"/>
      <c r="XS2" s="1857"/>
      <c r="XT2" s="1857"/>
      <c r="XU2" s="1857"/>
      <c r="XV2" s="1857"/>
      <c r="XW2" s="1857"/>
      <c r="XX2" s="1857"/>
      <c r="XY2" s="1857"/>
      <c r="XZ2" s="1857"/>
      <c r="YA2" s="1857"/>
      <c r="YB2" s="1857"/>
      <c r="YC2" s="1857"/>
      <c r="YD2" s="1857"/>
      <c r="YE2" s="1857"/>
      <c r="YF2" s="1857"/>
      <c r="YG2" s="1857"/>
      <c r="YH2" s="1857"/>
      <c r="YI2" s="1857"/>
      <c r="YJ2" s="1857"/>
      <c r="YK2" s="1857"/>
      <c r="YL2" s="1857"/>
      <c r="YM2" s="1857"/>
      <c r="YN2" s="1857"/>
      <c r="YO2" s="1857"/>
      <c r="YP2" s="1857"/>
      <c r="YQ2" s="1857"/>
      <c r="YR2" s="1857"/>
      <c r="YS2" s="1857"/>
      <c r="YT2" s="1857"/>
      <c r="YU2" s="1857"/>
      <c r="YV2" s="1857"/>
      <c r="YW2" s="1857"/>
      <c r="YX2" s="1857"/>
      <c r="YY2" s="1857"/>
      <c r="YZ2" s="1857"/>
      <c r="ZA2" s="1857"/>
      <c r="ZB2" s="1857"/>
      <c r="ZC2" s="1857"/>
      <c r="ZD2" s="1857"/>
      <c r="ZE2" s="1857"/>
      <c r="ZF2" s="1857"/>
      <c r="ZG2" s="1857"/>
      <c r="ZH2" s="1857"/>
      <c r="ZI2" s="1857"/>
      <c r="ZJ2" s="1857"/>
      <c r="ZK2" s="1857"/>
      <c r="ZL2" s="1857"/>
      <c r="ZM2" s="1857"/>
      <c r="ZN2" s="1857"/>
      <c r="ZO2" s="1857"/>
      <c r="ZP2" s="1857"/>
      <c r="ZQ2" s="1857"/>
      <c r="ZR2" s="1857"/>
      <c r="ZS2" s="1857"/>
      <c r="ZT2" s="1857"/>
      <c r="ZU2" s="1857"/>
      <c r="ZV2" s="1857"/>
      <c r="ZW2" s="1857"/>
      <c r="ZX2" s="1857"/>
      <c r="ZY2" s="1857"/>
      <c r="ZZ2" s="1857"/>
      <c r="AAA2" s="1857"/>
      <c r="AAB2" s="1857"/>
      <c r="AAC2" s="1857"/>
      <c r="AAD2" s="1857"/>
      <c r="AAE2" s="1857"/>
      <c r="AAF2" s="1857"/>
      <c r="AAG2" s="1857"/>
      <c r="AAH2" s="1858"/>
      <c r="AAI2" s="1782" t="s">
        <v>2482</v>
      </c>
      <c r="AAJ2" s="1782"/>
      <c r="AAK2" s="1782"/>
      <c r="AAL2" s="1782"/>
      <c r="AAM2" s="1782"/>
      <c r="AAN2" s="1782"/>
      <c r="AAO2" s="1782"/>
      <c r="AAP2" s="1782"/>
      <c r="AAQ2" s="1782"/>
      <c r="AAR2" s="1782"/>
      <c r="AAS2" s="1782"/>
      <c r="AAT2" s="1782"/>
      <c r="AAU2" s="1782"/>
      <c r="AAV2" s="1782"/>
      <c r="AAW2" s="1782"/>
      <c r="AAX2" s="1782"/>
      <c r="AAY2" s="1782"/>
      <c r="AAZ2" s="1782"/>
      <c r="ABA2" s="1782"/>
      <c r="ABB2" s="1782"/>
      <c r="ABC2" s="1782"/>
      <c r="ABD2" s="1782"/>
      <c r="ABE2" s="1782"/>
      <c r="ABF2" s="1782"/>
      <c r="ABG2" s="1782"/>
      <c r="ABH2" s="1782"/>
      <c r="ABI2" s="1782"/>
      <c r="ABJ2" s="1782"/>
      <c r="ABK2" s="1782"/>
      <c r="ABL2" s="1782"/>
      <c r="ABM2" s="1782"/>
      <c r="ABN2" s="1782"/>
      <c r="ABO2" s="1782"/>
      <c r="ABP2" s="1782"/>
      <c r="ABQ2" s="1782"/>
      <c r="ABR2" s="1782"/>
      <c r="ABS2" s="1782"/>
      <c r="ABT2" s="1782"/>
      <c r="ABU2" s="1782"/>
      <c r="ABV2" s="1782"/>
      <c r="ABW2" s="1782"/>
      <c r="ABX2" s="1782"/>
      <c r="ABY2" s="1782"/>
      <c r="ABZ2" s="1782"/>
      <c r="ACA2" s="1782"/>
      <c r="ACB2" s="1782"/>
      <c r="ACC2" s="1782"/>
      <c r="ACD2" s="1782"/>
      <c r="ACE2" s="1782"/>
      <c r="ACF2" s="1782"/>
      <c r="ACG2" s="1782"/>
      <c r="ACH2" s="1782"/>
      <c r="ACI2" s="1782"/>
      <c r="ACJ2" s="1782"/>
      <c r="ACK2" s="1782"/>
      <c r="ACL2" s="1782"/>
      <c r="ACM2" s="1782"/>
      <c r="ACN2" s="1782"/>
      <c r="ACO2" s="1782"/>
      <c r="ACP2" s="1782"/>
      <c r="ACQ2" s="1782"/>
      <c r="ACR2" s="1782"/>
      <c r="ACS2" s="1782"/>
      <c r="ACT2" s="1782"/>
      <c r="ACU2" s="1782"/>
      <c r="ACV2" s="1782"/>
      <c r="ACW2" s="1782"/>
      <c r="ACX2" s="1782"/>
      <c r="ACY2" s="1782"/>
      <c r="ACZ2" s="1782"/>
      <c r="ADA2" s="1782"/>
      <c r="ADB2" s="1782"/>
      <c r="ADC2" s="1782"/>
      <c r="ADD2" s="1782" t="s">
        <v>2774</v>
      </c>
      <c r="ADE2" s="1782"/>
      <c r="ADF2" s="1782"/>
      <c r="ADG2" s="1782"/>
      <c r="ADH2" s="1782"/>
      <c r="ADI2" s="1782"/>
      <c r="ADJ2" s="1782"/>
      <c r="ADK2" s="1782"/>
      <c r="ADL2" s="1782"/>
      <c r="ADM2" s="1782"/>
      <c r="ADN2" s="1782"/>
      <c r="ADO2" s="1782"/>
      <c r="ADP2" s="1782"/>
      <c r="ADQ2" s="1782"/>
      <c r="ADR2" s="1782"/>
      <c r="ADS2" s="1782"/>
      <c r="ADT2" s="1782"/>
      <c r="ADU2" s="1782"/>
      <c r="ADV2" s="1782"/>
      <c r="ADW2" s="1782"/>
      <c r="ADX2" s="1782"/>
      <c r="ADY2" s="1782"/>
      <c r="ADZ2" s="1782"/>
      <c r="AEA2" s="1782"/>
      <c r="AEB2" s="1782"/>
      <c r="AEC2" s="1782"/>
      <c r="AED2" s="1782"/>
      <c r="AEE2" s="1782"/>
      <c r="AEF2" s="1782"/>
      <c r="AEG2" s="1782"/>
      <c r="AEH2" s="1782"/>
      <c r="AEI2" s="1782"/>
      <c r="AEJ2" s="1782"/>
      <c r="AEK2" s="1782"/>
      <c r="AEL2" s="1782"/>
      <c r="AEM2" s="1782"/>
      <c r="AEN2" s="1782"/>
      <c r="AEO2" s="1782"/>
      <c r="AEP2" s="1782"/>
      <c r="AEQ2" s="1782"/>
      <c r="AER2" s="1782"/>
      <c r="AES2" s="1782"/>
      <c r="AET2" s="1782"/>
      <c r="AEU2" s="1782"/>
      <c r="AEV2" s="1782"/>
      <c r="AEW2" s="1782"/>
      <c r="AEX2" s="1782"/>
      <c r="AEY2" s="1782"/>
      <c r="AEZ2" s="1782"/>
      <c r="AFA2" s="1782"/>
      <c r="AFB2" s="1782"/>
      <c r="AFC2" s="1782"/>
      <c r="AFD2" s="1782" t="s">
        <v>1375</v>
      </c>
      <c r="AFE2" s="1782"/>
      <c r="AFF2" s="1782"/>
      <c r="AFG2" s="1782"/>
      <c r="AFH2" s="1782"/>
      <c r="AFI2" s="1782"/>
      <c r="AFJ2" s="1782"/>
      <c r="AFK2" s="1782"/>
      <c r="AFL2" s="1782"/>
      <c r="AFM2" s="1782"/>
      <c r="AFN2" s="1782"/>
      <c r="AFO2" s="1782"/>
      <c r="AFP2" s="1782"/>
      <c r="AFQ2" s="1782"/>
      <c r="AFR2" s="1782"/>
      <c r="AFS2" s="1782"/>
      <c r="AFT2" s="1782"/>
      <c r="AFU2" s="1782"/>
      <c r="AFV2" s="1782"/>
      <c r="AFW2" s="1782"/>
      <c r="AFX2" s="1782"/>
      <c r="AFY2" s="1782"/>
      <c r="AFZ2" s="1782"/>
      <c r="AGA2" s="1782"/>
      <c r="AGB2" s="1782"/>
      <c r="AGC2" s="1782"/>
      <c r="AGD2" s="1782"/>
      <c r="AGE2" s="1782"/>
      <c r="AGF2" s="1782"/>
      <c r="AGG2" s="1782"/>
      <c r="AGH2" s="1782"/>
      <c r="AGI2" s="1782"/>
      <c r="AGJ2" s="1782"/>
      <c r="AGK2" s="1782"/>
      <c r="AGL2" s="1782"/>
      <c r="AGM2" s="1782"/>
      <c r="AGN2" s="1782"/>
      <c r="AGO2" s="1782"/>
      <c r="AGP2" s="1782"/>
      <c r="AGQ2" s="1782"/>
      <c r="AGR2" s="1782"/>
      <c r="AGS2" s="1782"/>
      <c r="AGT2" s="1782"/>
      <c r="AGU2" s="1782"/>
      <c r="AGV2" s="1782"/>
      <c r="AGW2" s="1782"/>
      <c r="AGX2" s="1782"/>
      <c r="AGY2" s="1782"/>
      <c r="AGZ2" s="1782" t="s">
        <v>2025</v>
      </c>
      <c r="AHA2" s="1782"/>
      <c r="AHB2" s="1782"/>
      <c r="AHC2" s="1782"/>
      <c r="AHD2" s="1782"/>
      <c r="AHE2" s="1782"/>
      <c r="AHF2" s="1782"/>
      <c r="AHG2" s="1782"/>
      <c r="AHH2" s="1782"/>
      <c r="AHI2" s="1782"/>
      <c r="AHJ2" s="1782"/>
      <c r="AHK2" s="1782"/>
      <c r="AHL2" s="1782" t="s">
        <v>1379</v>
      </c>
      <c r="AHM2" s="1782"/>
      <c r="AHN2" s="1782"/>
      <c r="AHO2" s="1782"/>
      <c r="AHP2" s="1782"/>
      <c r="AHQ2" s="1782"/>
      <c r="AHR2" s="1782"/>
      <c r="AHS2" s="1782"/>
      <c r="AHT2" s="1782"/>
      <c r="AHU2" s="1782"/>
      <c r="AHV2" s="1782"/>
      <c r="AHW2" s="1782"/>
      <c r="AHX2" s="1782"/>
      <c r="AHY2" s="1782"/>
      <c r="AHZ2" s="1782"/>
      <c r="AIA2" s="1782"/>
      <c r="AIB2" s="1782"/>
      <c r="AIC2" s="1782"/>
      <c r="AID2" s="1782"/>
      <c r="AIE2" s="1782"/>
      <c r="AIF2" s="1782" t="s">
        <v>2045</v>
      </c>
      <c r="AIG2" s="1782"/>
      <c r="AIH2" s="1782"/>
      <c r="AII2" s="1782"/>
      <c r="AIJ2" s="1782"/>
      <c r="AIK2" s="1782"/>
      <c r="AIL2" s="1782"/>
      <c r="AIM2" s="1782"/>
      <c r="AIN2" s="1782"/>
      <c r="AIO2" s="1782"/>
      <c r="AIP2" s="1782"/>
      <c r="AIQ2" s="1782"/>
      <c r="AIR2" s="1782"/>
      <c r="AIS2" s="1782"/>
      <c r="AIT2" s="1782"/>
      <c r="AIU2" s="1782"/>
      <c r="AIV2" s="1782"/>
      <c r="AIW2" s="1782"/>
      <c r="AIX2" s="1782"/>
      <c r="AIY2" s="1782"/>
      <c r="AIZ2" s="1782"/>
      <c r="AJA2" s="1782"/>
      <c r="AJB2" s="1782"/>
      <c r="AJC2" s="1782"/>
      <c r="AJD2" s="1782"/>
      <c r="AJE2" s="1782"/>
      <c r="AJF2" s="1782"/>
      <c r="AJG2" s="1782"/>
      <c r="AJH2" s="1782"/>
      <c r="AJI2" s="1782"/>
      <c r="AJJ2" s="1782"/>
      <c r="AJK2" s="1782"/>
      <c r="AJL2" s="1782"/>
      <c r="AJM2" s="1782"/>
      <c r="AJN2" s="1782"/>
      <c r="AJO2" s="1782"/>
      <c r="AJP2" s="1782"/>
      <c r="AJQ2" s="1782"/>
      <c r="AJR2" s="1782"/>
      <c r="AJS2" s="1782"/>
      <c r="AJT2" s="1782"/>
      <c r="AJU2" s="1782"/>
      <c r="AJV2" s="1782"/>
      <c r="AJW2" s="1782"/>
      <c r="AJX2" s="1782"/>
      <c r="AJY2" s="1782" t="s">
        <v>932</v>
      </c>
      <c r="AJZ2" s="1782"/>
      <c r="AKA2" s="1782"/>
      <c r="AKB2" s="1782"/>
      <c r="AKC2" s="1782"/>
      <c r="AKD2" s="1782"/>
      <c r="AKE2" s="1782"/>
      <c r="AKF2" s="1782"/>
      <c r="AKG2" s="1782"/>
      <c r="AKH2" s="1782"/>
      <c r="AKI2" s="1782"/>
      <c r="AKJ2" s="1782"/>
      <c r="AKK2" s="1782"/>
      <c r="AKL2" s="1782"/>
      <c r="AKM2" s="1782"/>
      <c r="AKN2" s="1782"/>
      <c r="AKO2" s="1782"/>
      <c r="AKP2" s="1782"/>
      <c r="AKQ2" s="1782"/>
      <c r="AKR2" s="1782"/>
      <c r="AKS2" s="1782"/>
      <c r="AKT2" s="1782"/>
      <c r="AKU2" s="1782"/>
      <c r="AKV2" s="1782"/>
      <c r="AKW2" s="1782"/>
      <c r="AKX2" s="1782"/>
      <c r="AKY2" s="1784" t="s">
        <v>1430</v>
      </c>
      <c r="AKZ2" s="1785"/>
      <c r="ALA2" s="1785"/>
      <c r="ALB2" s="1785"/>
      <c r="ALC2" s="1785"/>
      <c r="ALD2" s="1785"/>
      <c r="ALE2" s="1785"/>
      <c r="ALF2" s="1785"/>
      <c r="ALG2" s="1785"/>
      <c r="ALH2" s="1785"/>
      <c r="ALI2" s="1785"/>
      <c r="ALJ2" s="1785"/>
      <c r="ALK2" s="1785"/>
      <c r="ALL2" s="1785"/>
      <c r="ALM2" s="1785"/>
      <c r="ALN2" s="1785"/>
      <c r="ALO2" s="1785"/>
      <c r="ALP2" s="1785"/>
      <c r="ALQ2" s="1785"/>
      <c r="ALR2" s="1785"/>
      <c r="ALS2" s="1785"/>
      <c r="ALT2" s="1788"/>
      <c r="ALU2" s="1788"/>
      <c r="ALV2" s="1789"/>
      <c r="ALW2" s="1782" t="s">
        <v>935</v>
      </c>
      <c r="ALX2" s="1782"/>
      <c r="ALY2" s="1782"/>
      <c r="ALZ2" s="1782"/>
      <c r="AMA2" s="1782"/>
      <c r="AMB2" s="1782"/>
      <c r="AMC2" s="1782"/>
      <c r="AMD2" s="1782"/>
      <c r="AME2" s="1782"/>
      <c r="AMF2" s="1782"/>
      <c r="AMG2" s="1782"/>
      <c r="AMH2" s="1782"/>
      <c r="AMI2" s="1782"/>
      <c r="AMJ2" s="1782"/>
      <c r="AMK2" s="1782"/>
      <c r="AML2" s="1782"/>
      <c r="AMM2" s="1782"/>
      <c r="AMN2" s="1782"/>
      <c r="AMO2" s="1782"/>
      <c r="AMP2" s="1782"/>
      <c r="AMQ2" s="1782"/>
      <c r="AMR2" s="1782" t="s">
        <v>1387</v>
      </c>
      <c r="AMS2" s="1782"/>
      <c r="AMT2" s="1782"/>
      <c r="AMU2" s="1782"/>
      <c r="AMV2" s="1782"/>
      <c r="AMW2" s="1782"/>
      <c r="AMX2" s="1782"/>
      <c r="AMY2" s="1782"/>
      <c r="AMZ2" s="1782"/>
      <c r="ANA2" s="1782"/>
      <c r="ANB2" s="1782"/>
      <c r="ANC2" s="1782"/>
      <c r="AND2" s="1782"/>
      <c r="ANE2" s="1782"/>
      <c r="ANF2" s="1782"/>
      <c r="ANG2" s="1782"/>
      <c r="ANH2" s="1782"/>
      <c r="ANI2" s="1782"/>
      <c r="ANJ2" s="1782"/>
      <c r="ANK2" s="1782"/>
      <c r="ANL2" s="1782"/>
      <c r="ANM2" s="1782"/>
      <c r="ANN2" s="1782"/>
      <c r="ANO2" s="1782"/>
      <c r="ANP2" s="1782"/>
      <c r="ANQ2" s="1782"/>
      <c r="ANR2" s="1782"/>
      <c r="ANS2" s="1782"/>
      <c r="ANT2" s="1782"/>
      <c r="ANU2" s="1782"/>
      <c r="ANV2" s="1782"/>
      <c r="ANW2" s="1782"/>
      <c r="ANX2" s="1782"/>
      <c r="ANY2" s="1782"/>
      <c r="ANZ2" s="1782"/>
      <c r="AOA2" s="1782"/>
      <c r="AOB2" s="1782"/>
      <c r="AOC2" s="1782"/>
      <c r="AOD2" s="1782"/>
      <c r="AOE2" s="1782"/>
      <c r="AOF2" s="1782"/>
      <c r="AOG2" s="1782"/>
      <c r="AOH2" s="1782" t="s">
        <v>2030</v>
      </c>
      <c r="AOI2" s="1782"/>
      <c r="AOJ2" s="1782"/>
      <c r="AOK2" s="1782"/>
      <c r="AOL2" s="1782"/>
      <c r="AOM2" s="1782"/>
      <c r="AON2" s="1782"/>
      <c r="AOO2" s="1782"/>
      <c r="AOP2" s="1782"/>
      <c r="AOQ2" s="1782"/>
      <c r="AOR2" s="1782"/>
      <c r="AOS2" s="1782"/>
      <c r="AOT2" s="1782"/>
      <c r="AOU2" s="1782"/>
      <c r="AOV2" s="1782"/>
      <c r="AOW2" s="1782"/>
      <c r="AOX2" s="1782"/>
      <c r="AOY2" s="1782"/>
      <c r="AOZ2" s="1782"/>
      <c r="APA2" s="1782"/>
      <c r="APB2" s="1782"/>
      <c r="APC2" s="1782"/>
      <c r="APD2" s="1782"/>
      <c r="APE2" s="1782"/>
      <c r="APF2" s="1782"/>
      <c r="APG2" s="1782"/>
      <c r="APH2" s="1782"/>
      <c r="API2" s="1782"/>
      <c r="APJ2" s="1782"/>
      <c r="APK2" s="1782"/>
      <c r="APL2" s="1782"/>
      <c r="APM2" s="1782"/>
      <c r="APN2" s="1782"/>
      <c r="APO2" s="1782"/>
      <c r="APP2" s="1782"/>
      <c r="APQ2" s="1782"/>
      <c r="APR2" s="1782"/>
      <c r="APS2" s="1782"/>
      <c r="APT2" s="1782"/>
      <c r="APU2" s="1782"/>
      <c r="APV2" s="1782"/>
      <c r="APW2" s="1782"/>
      <c r="APX2" s="1782"/>
      <c r="APY2" s="1782"/>
      <c r="APZ2" s="1782"/>
      <c r="AQA2" s="1782"/>
      <c r="AQB2" s="1782"/>
      <c r="AQC2" s="1782"/>
      <c r="AQD2" s="1782"/>
      <c r="AQE2" s="1782"/>
      <c r="AQF2" s="1782"/>
      <c r="AQG2" s="1782"/>
      <c r="AQH2" s="1782"/>
      <c r="AQI2" s="1782"/>
      <c r="AQJ2" s="1782"/>
      <c r="AQK2" s="1782"/>
      <c r="AQL2" s="1782"/>
      <c r="AQM2" s="1782"/>
      <c r="AQN2" s="1782"/>
      <c r="AQO2" s="1782"/>
      <c r="AQP2" s="1782"/>
      <c r="AQQ2" s="1782"/>
      <c r="AQR2" s="1782"/>
      <c r="AQS2" s="1782"/>
      <c r="AQT2" s="1782"/>
      <c r="AQU2" s="1782"/>
      <c r="AQV2" s="1782"/>
      <c r="AQW2" s="1782"/>
      <c r="AQX2" s="1782"/>
      <c r="AQY2" s="1782"/>
      <c r="AQZ2" s="1782"/>
      <c r="ARA2" s="1782"/>
      <c r="ARB2" s="1782"/>
      <c r="ARC2" s="1782"/>
      <c r="ARD2" s="1782"/>
      <c r="ARE2" s="1782"/>
      <c r="ARF2" s="1782"/>
      <c r="ARG2" s="1782"/>
      <c r="ARH2" s="1782"/>
      <c r="ARI2" s="1782"/>
      <c r="ARJ2" s="1782"/>
      <c r="ARK2" s="1782"/>
      <c r="ARL2" s="1782"/>
      <c r="ARM2" s="1782"/>
      <c r="ARN2" s="1782"/>
      <c r="ARO2" s="1782"/>
      <c r="ARP2" s="1782"/>
      <c r="ARQ2" s="1782"/>
      <c r="ARR2" s="1782"/>
      <c r="ARS2" s="1782"/>
      <c r="ART2" s="1782"/>
      <c r="ARU2" s="1782"/>
      <c r="ARV2" s="1782"/>
      <c r="ARW2" s="1782"/>
      <c r="ARX2" s="1782"/>
      <c r="ARY2" s="1782"/>
      <c r="ARZ2" s="1782"/>
      <c r="ASA2" s="1782"/>
      <c r="ASB2" s="1782"/>
      <c r="ASC2" s="1782"/>
      <c r="ASD2" s="1782"/>
      <c r="ASE2" s="1782"/>
      <c r="ASF2" s="1782"/>
      <c r="ASG2" s="1782"/>
      <c r="ASH2" s="1782"/>
      <c r="ASI2" s="1782"/>
      <c r="ASJ2" s="1782"/>
      <c r="ASK2" s="1782"/>
      <c r="ASL2" s="1782"/>
      <c r="ASM2" s="1782"/>
      <c r="ASN2" s="1782"/>
      <c r="ASO2" s="1782"/>
      <c r="ASP2" s="1782"/>
      <c r="ASQ2" s="1782"/>
      <c r="ASR2" s="1782"/>
      <c r="ASS2" s="1782"/>
      <c r="AST2" s="1782"/>
      <c r="ASU2" s="1782"/>
      <c r="ASV2" s="1782"/>
      <c r="ASW2" s="1782"/>
      <c r="ASX2" s="1782"/>
      <c r="ASY2" s="1782"/>
      <c r="ASZ2" s="1782"/>
      <c r="ATA2" s="1782"/>
      <c r="ATB2" s="1782"/>
      <c r="ATC2" s="1782"/>
      <c r="ATD2" s="1782"/>
      <c r="ATE2" s="1782"/>
      <c r="ATF2" s="1782"/>
      <c r="ATG2" s="1782"/>
      <c r="ATH2" s="1782"/>
      <c r="ATI2" s="1782"/>
      <c r="ATJ2" s="1782"/>
      <c r="ATK2" s="1782"/>
      <c r="ATL2" s="1782"/>
      <c r="ATM2" s="1782"/>
      <c r="ATN2" s="1782"/>
      <c r="ATO2" s="1782"/>
      <c r="ATP2" s="1782"/>
      <c r="ATQ2" s="1782"/>
      <c r="ATR2" s="1782" t="s">
        <v>2031</v>
      </c>
      <c r="ATS2" s="1782"/>
      <c r="ATT2" s="1782"/>
      <c r="ATU2" s="1782"/>
      <c r="ATV2" s="1782"/>
      <c r="ATW2" s="1782"/>
      <c r="ATX2" s="1782"/>
      <c r="ATY2" s="1782"/>
      <c r="ATZ2" s="1782"/>
      <c r="AUA2" s="1782"/>
      <c r="AUB2" s="1782"/>
      <c r="AUC2" s="1782"/>
      <c r="AUD2" s="1782"/>
      <c r="AUE2" s="1782"/>
      <c r="AUF2" s="1782"/>
      <c r="AUG2" s="1782"/>
      <c r="AUH2" s="1782"/>
      <c r="AUI2" s="1782"/>
      <c r="AUJ2" s="1782"/>
      <c r="AUK2" s="1782"/>
      <c r="AUL2" s="1782"/>
      <c r="AUM2" s="1782"/>
      <c r="AUN2" s="1782"/>
      <c r="AUO2" s="1782"/>
      <c r="AUP2" s="1782"/>
      <c r="AUQ2" s="1782"/>
      <c r="AUR2" s="1782"/>
      <c r="AUS2" s="1782"/>
      <c r="AUT2" s="1782"/>
      <c r="AUU2" s="1782"/>
      <c r="AUV2" s="1782"/>
      <c r="AUW2" s="1782"/>
      <c r="AUX2" s="1782"/>
      <c r="AUY2" s="1782"/>
      <c r="AUZ2" s="1782"/>
      <c r="AVA2" s="1782"/>
      <c r="AVB2" s="1782"/>
      <c r="AVC2" s="1782"/>
      <c r="AVD2" s="1782"/>
      <c r="AVE2" s="1782"/>
      <c r="AVF2" s="1782"/>
      <c r="AVG2" s="1782"/>
      <c r="AVH2" s="1782"/>
      <c r="AVI2" s="1782"/>
      <c r="AVJ2" s="1782"/>
      <c r="AVK2" s="1782"/>
      <c r="AVL2" s="1782"/>
      <c r="AVM2" s="1782"/>
      <c r="AVN2" s="1782"/>
      <c r="AVO2" s="1782"/>
      <c r="AVP2" s="1782"/>
      <c r="AVQ2" s="1782"/>
      <c r="AVR2" s="1782"/>
      <c r="AVS2" s="1782"/>
      <c r="AVT2" s="1782"/>
      <c r="AVU2" s="1782"/>
      <c r="AVV2" s="1782"/>
      <c r="AVW2" s="1782"/>
      <c r="AVX2" s="1782"/>
      <c r="AVY2" s="1782"/>
      <c r="AVZ2" s="1782" t="s">
        <v>2046</v>
      </c>
      <c r="AWA2" s="1782"/>
      <c r="AWB2" s="1782"/>
      <c r="AWC2" s="1782"/>
      <c r="AWD2" s="1782"/>
      <c r="AWE2" s="1782"/>
      <c r="AWF2" s="1782"/>
      <c r="AWG2" s="1782"/>
      <c r="AWH2" s="1782"/>
      <c r="AWI2" s="1782"/>
      <c r="AWJ2" s="1782"/>
      <c r="AWK2" s="1782"/>
      <c r="AWL2" s="1782"/>
      <c r="AWM2" s="1782"/>
      <c r="AWN2" s="1782"/>
      <c r="AWO2" s="1782"/>
      <c r="AWP2" s="1782"/>
      <c r="AWQ2" s="1782"/>
      <c r="AWR2" s="1782"/>
      <c r="AWS2" s="1782"/>
      <c r="AWT2" s="1782"/>
      <c r="AWU2" s="1782"/>
      <c r="AWV2" s="1782"/>
      <c r="AWW2" s="1782"/>
      <c r="AWX2" s="1782"/>
      <c r="AWY2" s="1782"/>
      <c r="AWZ2" s="1782"/>
      <c r="AXA2" s="1782"/>
      <c r="AXB2" s="1782"/>
      <c r="AXC2" s="1782"/>
      <c r="AXD2" s="1782"/>
      <c r="AXE2" s="1782"/>
      <c r="AXF2" s="1782"/>
      <c r="AXG2" s="1782"/>
      <c r="AXH2" s="1782"/>
      <c r="AXI2" s="1782"/>
      <c r="AXJ2" s="1782"/>
      <c r="AXK2" s="1782"/>
      <c r="AXL2" s="1782"/>
      <c r="AXM2" s="1782"/>
      <c r="AXN2" s="1782"/>
      <c r="AXO2" s="1782"/>
      <c r="AXP2" s="1782"/>
      <c r="AXQ2" s="1782"/>
      <c r="AXR2" s="1782"/>
      <c r="AXS2" s="1782" t="s">
        <v>970</v>
      </c>
      <c r="AXT2" s="1782"/>
      <c r="AXU2" s="1782"/>
      <c r="AXV2" s="1782"/>
      <c r="AXW2" s="1782"/>
      <c r="AXX2" s="1782"/>
      <c r="AXY2" s="1782"/>
      <c r="AXZ2" s="1782"/>
      <c r="AYA2" s="1782"/>
      <c r="AYB2" s="1782"/>
      <c r="AYC2" s="1782"/>
      <c r="AYD2" s="1782"/>
      <c r="AYE2" s="1782"/>
      <c r="AYF2" s="1782"/>
      <c r="AYG2" s="1782"/>
      <c r="AYH2" s="1782"/>
      <c r="AYI2" s="1782"/>
      <c r="AYJ2" s="1782"/>
      <c r="AYK2" s="1782"/>
      <c r="AYL2" s="1782"/>
      <c r="AYM2" s="1782"/>
      <c r="AYN2" s="1782"/>
      <c r="AYO2" s="1782"/>
      <c r="AYP2" s="1782"/>
      <c r="AYQ2" s="1782"/>
      <c r="AYR2" s="1782"/>
      <c r="AYS2" s="1782"/>
      <c r="AYT2" s="1782"/>
      <c r="AYU2" s="1782"/>
      <c r="AYV2" s="1782"/>
      <c r="AYW2" s="1782"/>
      <c r="AYX2" s="1782"/>
      <c r="AYY2" s="1782"/>
      <c r="AYZ2" s="1782"/>
      <c r="AZA2" s="1782"/>
      <c r="AZB2" s="1782"/>
      <c r="AZC2" s="1782"/>
      <c r="AZD2" s="1782"/>
      <c r="AZE2" s="1782"/>
      <c r="AZF2" s="1782"/>
      <c r="AZG2" s="1782"/>
      <c r="AZH2" s="1782"/>
      <c r="AZI2" s="1782"/>
      <c r="AZJ2" s="1782"/>
      <c r="AZK2" s="1782"/>
      <c r="AZL2" s="1782"/>
      <c r="AZM2" s="1782"/>
      <c r="AZN2" s="1782"/>
      <c r="AZO2" s="1782"/>
      <c r="AZP2" s="1782"/>
      <c r="AZQ2" s="1782"/>
      <c r="AZR2" s="1782"/>
      <c r="AZS2" s="1782"/>
      <c r="AZT2" s="1782"/>
      <c r="AZU2" s="1782"/>
      <c r="AZV2" s="1782"/>
      <c r="AZW2" s="1782"/>
      <c r="AZX2" s="1782"/>
      <c r="AZY2" s="1782"/>
      <c r="AZZ2" s="1782"/>
      <c r="BAA2" s="1782"/>
      <c r="BAB2" s="1782"/>
      <c r="BAC2" s="1782"/>
      <c r="BAD2" s="1782"/>
      <c r="BAE2" s="1782"/>
      <c r="BAF2" s="1782"/>
      <c r="BAG2" s="1782"/>
      <c r="BAH2" s="1782"/>
      <c r="BAI2" s="1782"/>
      <c r="BAJ2" s="1782"/>
      <c r="BAK2" s="1782"/>
      <c r="BAL2" s="1782"/>
      <c r="BAM2" s="1782"/>
      <c r="BAN2" s="1782"/>
      <c r="BAO2" s="1782"/>
      <c r="BAP2" s="1782"/>
      <c r="BAQ2" s="1782"/>
      <c r="BAR2" s="1782"/>
      <c r="BAS2" s="1782"/>
      <c r="BAT2" s="1782"/>
      <c r="BAU2" s="1782"/>
      <c r="BAV2" s="1782"/>
      <c r="BAW2" s="1782"/>
      <c r="BAX2" s="1782"/>
      <c r="BAY2" s="1782"/>
      <c r="BAZ2" s="1782"/>
      <c r="BBA2" s="1782"/>
      <c r="BBB2" s="1782"/>
      <c r="BBC2" s="1782"/>
      <c r="BBD2" s="1782"/>
      <c r="BBE2" s="1782"/>
      <c r="BBF2" s="1782"/>
      <c r="BBG2" s="1782"/>
      <c r="BBH2" s="1782"/>
      <c r="BBI2" s="1782"/>
      <c r="BBJ2" s="1782"/>
      <c r="BBK2" s="1773" t="s">
        <v>976</v>
      </c>
      <c r="BBL2" s="1774"/>
      <c r="BBM2" s="1774"/>
      <c r="BBN2" s="1774"/>
      <c r="BBO2" s="1774"/>
      <c r="BBP2" s="1774"/>
      <c r="BBQ2" s="1774"/>
      <c r="BBR2" s="1774"/>
      <c r="BBS2" s="1774"/>
      <c r="BBT2" s="1774"/>
      <c r="BBU2" s="1774"/>
      <c r="BBV2" s="1774"/>
      <c r="BBW2" s="1774"/>
      <c r="BBX2" s="1774"/>
      <c r="BBY2" s="1774"/>
      <c r="BBZ2" s="1774"/>
      <c r="BCA2" s="1774"/>
      <c r="BCB2" s="1774"/>
      <c r="BCC2" s="1774"/>
      <c r="BCD2" s="1774"/>
      <c r="BCE2" s="1774"/>
      <c r="BCF2" s="1774"/>
      <c r="BCG2" s="1774"/>
      <c r="BCH2" s="1774"/>
      <c r="BCI2" s="1774"/>
      <c r="BCJ2" s="1774"/>
      <c r="BCK2" s="1774"/>
      <c r="BCL2" s="1774"/>
      <c r="BCM2" s="1774"/>
      <c r="BCN2" s="1774"/>
      <c r="BCO2" s="1775">
        <v>6.3</v>
      </c>
      <c r="BCP2" s="1776"/>
      <c r="BCQ2" s="1776"/>
      <c r="BCR2" s="1776"/>
      <c r="BCS2" s="1776"/>
      <c r="BCT2" s="1776"/>
      <c r="BCU2" s="1776"/>
      <c r="BCV2" s="1776"/>
      <c r="BCW2" s="1776"/>
      <c r="BCX2" s="1777"/>
      <c r="BCY2" s="1770" t="s">
        <v>1905</v>
      </c>
      <c r="BCZ2" s="1771"/>
      <c r="BDA2" s="1771"/>
      <c r="BDB2" s="1771"/>
      <c r="BDC2" s="1771"/>
      <c r="BDD2" s="1771"/>
      <c r="BDE2" s="1771"/>
      <c r="BDF2" s="1771"/>
      <c r="BDG2" s="1771"/>
      <c r="BDH2" s="1771"/>
      <c r="BDI2" s="1771"/>
      <c r="BDJ2" s="1771"/>
      <c r="BDK2" s="1771"/>
      <c r="BDL2" s="1771"/>
      <c r="BDM2" s="1771"/>
      <c r="BDN2" s="1771"/>
      <c r="BDO2" s="1771"/>
      <c r="BDP2" s="1771"/>
      <c r="BDQ2" s="1771"/>
      <c r="BDR2" s="1771"/>
      <c r="BDS2" s="1770" t="s">
        <v>1907</v>
      </c>
      <c r="BDT2" s="1771"/>
      <c r="BDU2" s="1771"/>
      <c r="BDV2" s="1771"/>
      <c r="BDW2" s="1772"/>
      <c r="BDX2" s="1779" t="s">
        <v>2971</v>
      </c>
      <c r="BDY2" s="1780"/>
      <c r="BDZ2" s="1780"/>
      <c r="BEA2" s="1780"/>
      <c r="BEB2" s="1781"/>
      <c r="BEC2" s="1784" t="s">
        <v>1723</v>
      </c>
      <c r="BED2" s="1785"/>
      <c r="BEE2" s="1785"/>
      <c r="BEF2" s="1785"/>
      <c r="BEG2" s="1785"/>
      <c r="BEH2" s="1785"/>
      <c r="BEI2" s="1785"/>
      <c r="BEJ2" s="1785"/>
      <c r="BEK2" s="1785"/>
      <c r="BEL2" s="1785"/>
      <c r="BEM2" s="1785"/>
      <c r="BEN2" s="1785"/>
      <c r="BEO2" s="1785"/>
      <c r="BEP2" s="1785"/>
      <c r="BEQ2" s="1785"/>
      <c r="BER2" s="1785"/>
      <c r="BES2" s="1785"/>
      <c r="BET2" s="1785"/>
      <c r="BEU2" s="1785"/>
      <c r="BEV2" s="1785"/>
      <c r="BEW2" s="1785"/>
      <c r="BEX2" s="1785"/>
      <c r="BEY2" s="1785"/>
      <c r="BEZ2" s="1785"/>
      <c r="BFA2" s="1785"/>
      <c r="BFB2" s="1785"/>
      <c r="BFC2" s="1785"/>
      <c r="BFD2" s="1785"/>
      <c r="BFE2" s="1785"/>
      <c r="BFF2" s="1785"/>
      <c r="BFG2" s="1785"/>
      <c r="BFH2" s="1785"/>
      <c r="BFI2" s="1785"/>
      <c r="BFJ2" s="1785"/>
      <c r="BFK2" s="1785"/>
      <c r="BFL2" s="1785"/>
      <c r="BFM2" s="1785"/>
      <c r="BFN2" s="1785"/>
      <c r="BFO2" s="1785"/>
      <c r="BFP2" s="1785"/>
      <c r="BFQ2" s="1785"/>
      <c r="BFR2" s="1785"/>
      <c r="BFS2" s="1785"/>
      <c r="BFT2" s="1785"/>
      <c r="BFU2" s="1786"/>
      <c r="BFV2" s="1784" t="s">
        <v>1725</v>
      </c>
      <c r="BFW2" s="1785"/>
      <c r="BFX2" s="1785"/>
      <c r="BFY2" s="1785"/>
      <c r="BFZ2" s="1785"/>
      <c r="BGA2" s="1785"/>
      <c r="BGB2" s="1785"/>
      <c r="BGC2" s="1785"/>
      <c r="BGD2" s="1785"/>
      <c r="BGE2" s="1785"/>
      <c r="BGF2" s="1785"/>
      <c r="BGG2" s="1785"/>
      <c r="BGH2" s="1785"/>
      <c r="BGI2" s="1785"/>
      <c r="BGJ2" s="1785"/>
      <c r="BGK2" s="1785"/>
      <c r="BGL2" s="1785"/>
      <c r="BGM2" s="1785"/>
      <c r="BGN2" s="1785"/>
      <c r="BGO2" s="1785"/>
      <c r="BGP2" s="1785"/>
      <c r="BGQ2" s="1785"/>
      <c r="BGR2" s="1785"/>
      <c r="BGS2" s="1785"/>
      <c r="BGT2" s="1785"/>
      <c r="BGU2" s="1785"/>
      <c r="BGV2" s="1785"/>
      <c r="BGW2" s="1785"/>
      <c r="BGX2" s="1785"/>
      <c r="BGY2" s="1785"/>
      <c r="BGZ2" s="1785"/>
      <c r="BHA2" s="1785"/>
      <c r="BHB2" s="1785"/>
      <c r="BHC2" s="1785"/>
      <c r="BHD2" s="1785"/>
      <c r="BHE2" s="1785"/>
      <c r="BHF2" s="1785"/>
      <c r="BHG2" s="1785"/>
      <c r="BHH2" s="1785"/>
      <c r="BHI2" s="1785"/>
      <c r="BHJ2" s="1785"/>
      <c r="BHK2" s="1785"/>
      <c r="BHL2" s="1785"/>
      <c r="BHM2" s="1785"/>
      <c r="BHN2" s="1785"/>
      <c r="BHO2" s="1785"/>
      <c r="BHP2" s="1785"/>
      <c r="BHQ2" s="1785"/>
      <c r="BHR2" s="1785"/>
      <c r="BHS2" s="1785"/>
      <c r="BHT2" s="1785"/>
      <c r="BHU2" s="1785"/>
      <c r="BHV2" s="1785"/>
      <c r="BHW2" s="1785"/>
      <c r="BHX2" s="1785"/>
      <c r="BHY2" s="1785"/>
      <c r="BHZ2" s="1785"/>
      <c r="BIA2" s="1785"/>
      <c r="BIB2" s="1785"/>
      <c r="BIC2" s="1785"/>
      <c r="BID2" s="1785"/>
      <c r="BIE2" s="1785"/>
      <c r="BIF2" s="1785"/>
      <c r="BIG2" s="1785"/>
      <c r="BIH2" s="1785"/>
      <c r="BII2" s="1785"/>
      <c r="BIJ2" s="1785"/>
      <c r="BIK2" s="1785"/>
      <c r="BIL2" s="1785"/>
      <c r="BIM2" s="1785"/>
      <c r="BIN2" s="1785"/>
      <c r="BIO2" s="1785"/>
      <c r="BIP2" s="1785"/>
      <c r="BIQ2" s="1785"/>
      <c r="BIR2" s="1786"/>
      <c r="BIS2" s="1782" t="s">
        <v>1115</v>
      </c>
      <c r="BIT2" s="1782"/>
      <c r="BIU2" s="1782"/>
      <c r="BIV2" s="1782"/>
      <c r="BIW2" s="1782"/>
      <c r="BIX2" s="1782"/>
      <c r="BIY2" s="1782"/>
      <c r="BIZ2" s="1782"/>
      <c r="BJA2" s="1782"/>
      <c r="BJB2" s="1782"/>
      <c r="BJC2" s="1782"/>
      <c r="BJD2" s="1782"/>
      <c r="BJE2" s="1782"/>
      <c r="BJF2" s="1782"/>
      <c r="BJG2" s="1782"/>
      <c r="BJH2" s="1782"/>
      <c r="BJI2" s="1820" t="s">
        <v>2980</v>
      </c>
      <c r="BJJ2" s="1844"/>
      <c r="BJK2" s="1844"/>
      <c r="BJL2" s="1844"/>
      <c r="BJM2" s="1844"/>
      <c r="BJN2" s="1844"/>
      <c r="BJO2" s="1844"/>
      <c r="BJP2" s="1844"/>
      <c r="BJQ2" s="1844"/>
      <c r="BJR2" s="1844"/>
      <c r="BJS2" s="1844"/>
      <c r="BJT2" s="1844"/>
      <c r="BJU2" s="1844"/>
      <c r="BJV2" s="1844"/>
      <c r="BJW2" s="1844"/>
      <c r="BJX2" s="1844"/>
      <c r="BJY2" s="1844"/>
      <c r="BJZ2" s="1844"/>
      <c r="BKA2" s="1844"/>
      <c r="BKB2" s="1844"/>
      <c r="BKC2" s="1844"/>
      <c r="BKD2" s="1844"/>
      <c r="BKE2" s="1844"/>
      <c r="BKF2" s="1844"/>
      <c r="BKG2" s="1844"/>
      <c r="BKH2" s="1844"/>
      <c r="BKI2" s="1844"/>
      <c r="BKJ2" s="1844"/>
      <c r="BKK2" s="1844"/>
      <c r="BKL2" s="1844"/>
      <c r="BKM2" s="1844"/>
      <c r="BKN2" s="1844"/>
      <c r="BKO2" s="1844"/>
      <c r="BKP2" s="1844"/>
      <c r="BKQ2" s="1844"/>
      <c r="BKR2" s="1844"/>
      <c r="BKS2" s="1844"/>
      <c r="BKT2" s="1844"/>
      <c r="BKU2" s="1844"/>
      <c r="BKV2" s="1844"/>
      <c r="BKW2" s="1844"/>
      <c r="BKX2" s="1844"/>
      <c r="BKY2" s="1844"/>
      <c r="BKZ2" s="1844"/>
      <c r="BLA2" s="1844"/>
      <c r="BLB2" s="1844"/>
      <c r="BLC2" s="1844"/>
      <c r="BLD2" s="1844"/>
      <c r="BLE2" s="1844"/>
      <c r="BLF2" s="1844"/>
      <c r="BLG2" s="1844"/>
      <c r="BLH2" s="1844"/>
      <c r="BLI2" s="1844"/>
      <c r="BLJ2" s="1844"/>
      <c r="BLK2" s="1844"/>
      <c r="BLL2" s="1844"/>
      <c r="BLM2" s="1844"/>
      <c r="BLN2" s="1844"/>
      <c r="BLO2" s="1844"/>
      <c r="BLP2" s="1844"/>
      <c r="BLQ2" s="1844"/>
      <c r="BLR2" s="1844"/>
      <c r="BLS2" s="1844"/>
      <c r="BLT2" s="1844"/>
      <c r="BLU2" s="1844"/>
      <c r="BLV2" s="1844"/>
      <c r="BLW2" s="1844"/>
      <c r="BLX2" s="1844"/>
      <c r="BLY2" s="1844"/>
      <c r="BLZ2" s="1844"/>
      <c r="BMA2" s="1844"/>
      <c r="BMB2" s="1844"/>
      <c r="BMC2" s="1844"/>
      <c r="BMD2" s="1844"/>
      <c r="BME2" s="1844"/>
      <c r="BMF2" s="1844"/>
      <c r="BMG2" s="1844"/>
      <c r="BMH2" s="1844"/>
      <c r="BMI2" s="1844"/>
      <c r="BMJ2" s="1844"/>
      <c r="BMK2" s="1844"/>
      <c r="BML2" s="1844"/>
      <c r="BMM2" s="1844"/>
      <c r="BMN2" s="1844"/>
      <c r="BMO2" s="1844"/>
      <c r="BMP2" s="1844"/>
      <c r="BMQ2" s="1844"/>
      <c r="BMR2" s="1844"/>
      <c r="BMS2" s="1844"/>
      <c r="BMT2" s="1844"/>
      <c r="BMU2" s="1844"/>
      <c r="BMV2" s="1844"/>
      <c r="BMW2" s="1844"/>
      <c r="BMX2" s="1844"/>
      <c r="BMY2" s="1844"/>
      <c r="BMZ2" s="1844"/>
      <c r="BNA2" s="1844"/>
      <c r="BNB2" s="1844"/>
      <c r="BNC2" s="1844"/>
      <c r="BND2" s="1844"/>
      <c r="BNE2" s="1844"/>
      <c r="BNF2" s="1844"/>
      <c r="BNG2" s="1844"/>
      <c r="BNH2" s="1844"/>
      <c r="BNI2" s="1821"/>
      <c r="BNJ2" s="1782" t="s">
        <v>1413</v>
      </c>
      <c r="BNK2" s="1782"/>
      <c r="BNL2" s="1782"/>
      <c r="BNM2" s="1782"/>
      <c r="BNN2" s="1782"/>
      <c r="BNO2" s="1782"/>
      <c r="BNP2" s="1782"/>
      <c r="BNQ2" s="1782"/>
      <c r="BNR2" s="1782"/>
      <c r="BNS2" s="1782"/>
      <c r="BNT2" s="1782"/>
      <c r="BNU2" s="1782"/>
      <c r="BNV2" s="1782"/>
      <c r="BNW2" s="1782"/>
      <c r="BNX2" s="1782"/>
      <c r="BNY2" s="1782"/>
    </row>
    <row r="3" spans="1:1741" s="789" customFormat="1" ht="15" customHeight="1">
      <c r="A3" s="1822" t="s">
        <v>1952</v>
      </c>
      <c r="B3" s="1823"/>
      <c r="C3" s="1829" t="s">
        <v>1028</v>
      </c>
      <c r="D3" s="1829"/>
      <c r="E3" s="1829"/>
      <c r="F3" s="1829"/>
      <c r="G3" s="1829"/>
      <c r="H3" s="1829" t="s">
        <v>1029</v>
      </c>
      <c r="I3" s="1829"/>
      <c r="J3" s="1829"/>
      <c r="K3" s="1829"/>
      <c r="L3" s="1829"/>
      <c r="M3" s="1829" t="s">
        <v>1030</v>
      </c>
      <c r="N3" s="1829"/>
      <c r="O3" s="1829"/>
      <c r="P3" s="1829"/>
      <c r="Q3" s="1829"/>
      <c r="R3" s="1829" t="s">
        <v>1031</v>
      </c>
      <c r="S3" s="1829"/>
      <c r="T3" s="1829"/>
      <c r="U3" s="1829"/>
      <c r="V3" s="1829"/>
      <c r="W3" s="1829" t="s">
        <v>1043</v>
      </c>
      <c r="X3" s="1829"/>
      <c r="Y3" s="1829"/>
      <c r="Z3" s="1829"/>
      <c r="AA3" s="1829"/>
      <c r="AB3" s="1829" t="s">
        <v>1435</v>
      </c>
      <c r="AC3" s="1829"/>
      <c r="AD3" s="1829"/>
      <c r="AE3" s="1829"/>
      <c r="AF3" s="1829"/>
      <c r="AG3" s="1778" t="s">
        <v>1045</v>
      </c>
      <c r="AH3" s="1778"/>
      <c r="AI3" s="1778"/>
      <c r="AJ3" s="1778"/>
      <c r="AK3" s="1778" t="s">
        <v>1046</v>
      </c>
      <c r="AL3" s="1778"/>
      <c r="AM3" s="1778"/>
      <c r="AN3" s="1778"/>
      <c r="AO3" s="1778" t="s">
        <v>1047</v>
      </c>
      <c r="AP3" s="1778"/>
      <c r="AQ3" s="1778"/>
      <c r="AR3" s="1778"/>
      <c r="AS3" s="1768" t="s">
        <v>1050</v>
      </c>
      <c r="AT3" s="1768"/>
      <c r="AU3" s="1768"/>
      <c r="AV3" s="1768"/>
      <c r="AW3" s="1768"/>
      <c r="AX3" s="1768"/>
      <c r="AY3" s="1768"/>
      <c r="AZ3" s="1768"/>
      <c r="BA3" s="1768"/>
      <c r="BB3" s="1768"/>
      <c r="BC3" s="1768"/>
      <c r="BD3" s="1768"/>
      <c r="BE3" s="1768"/>
      <c r="BF3" s="1768"/>
      <c r="BG3" s="1768"/>
      <c r="BH3" s="1768"/>
      <c r="BI3" s="1768"/>
      <c r="BJ3" s="1768"/>
      <c r="BK3" s="1768"/>
      <c r="BL3" s="1768"/>
      <c r="BM3" s="1768" t="s">
        <v>1295</v>
      </c>
      <c r="BN3" s="1768"/>
      <c r="BO3" s="1768"/>
      <c r="BP3" s="1768"/>
      <c r="BQ3" s="1768"/>
      <c r="BR3" s="1768"/>
      <c r="BS3" s="1768"/>
      <c r="BT3" s="1768"/>
      <c r="BU3" s="1768"/>
      <c r="BV3" s="1768"/>
      <c r="BW3" s="1768"/>
      <c r="BX3" s="1768"/>
      <c r="BY3" s="1768"/>
      <c r="BZ3" s="1768"/>
      <c r="CA3" s="1768"/>
      <c r="CB3" s="1768"/>
      <c r="CC3" s="1768"/>
      <c r="CD3" s="1768"/>
      <c r="CE3" s="1768"/>
      <c r="CF3" s="1768"/>
      <c r="CG3" s="1768"/>
      <c r="CH3" s="1768"/>
      <c r="CI3" s="1768"/>
      <c r="CJ3" s="1768"/>
      <c r="CK3" s="1768"/>
      <c r="CL3" s="1768"/>
      <c r="CM3" s="1768"/>
      <c r="CN3" s="1768"/>
      <c r="CO3" s="1768"/>
      <c r="CP3" s="1768"/>
      <c r="CQ3" s="1768"/>
      <c r="CR3" s="1768"/>
      <c r="CS3" s="1768"/>
      <c r="CT3" s="1768"/>
      <c r="CU3" s="1768"/>
      <c r="CV3" s="1768"/>
      <c r="CW3" s="1768"/>
      <c r="CX3" s="1768"/>
      <c r="CY3" s="1768"/>
      <c r="CZ3" s="1768"/>
      <c r="DA3" s="1769" t="s">
        <v>1045</v>
      </c>
      <c r="DB3" s="1769"/>
      <c r="DC3" s="1769"/>
      <c r="DD3" s="1769"/>
      <c r="DE3" s="1769" t="s">
        <v>1046</v>
      </c>
      <c r="DF3" s="1769"/>
      <c r="DG3" s="1769"/>
      <c r="DH3" s="1769"/>
      <c r="DI3" s="1769" t="s">
        <v>1047</v>
      </c>
      <c r="DJ3" s="1769"/>
      <c r="DK3" s="1769"/>
      <c r="DL3" s="1769"/>
      <c r="DM3" s="1769" t="s">
        <v>1286</v>
      </c>
      <c r="DN3" s="1769"/>
      <c r="DO3" s="1769"/>
      <c r="DP3" s="1769"/>
      <c r="DQ3" s="1769"/>
      <c r="DR3" s="1769"/>
      <c r="DS3" s="1769"/>
      <c r="DT3" s="1769"/>
      <c r="DU3" s="1769"/>
      <c r="DV3" s="1769"/>
      <c r="DW3" s="1769"/>
      <c r="DX3" s="1769"/>
      <c r="DY3" s="1769"/>
      <c r="DZ3" s="1769"/>
      <c r="EA3" s="1769"/>
      <c r="EB3" s="1769"/>
      <c r="EC3" s="1769"/>
      <c r="ED3" s="1769"/>
      <c r="EE3" s="1769"/>
      <c r="EF3" s="1769"/>
      <c r="EG3" s="1769"/>
      <c r="EH3" s="1769"/>
      <c r="EI3" s="1769"/>
      <c r="EJ3" s="1769"/>
      <c r="EK3" s="1769"/>
      <c r="EL3" s="1769"/>
      <c r="EM3" s="1769"/>
      <c r="EN3" s="1769"/>
      <c r="EO3" s="1769"/>
      <c r="EP3" s="1769"/>
      <c r="EQ3" s="1769"/>
      <c r="ER3" s="1769"/>
      <c r="ES3" s="1769"/>
      <c r="ET3" s="1769"/>
      <c r="EU3" s="1769"/>
      <c r="EV3" s="1769"/>
      <c r="EW3" s="1769"/>
      <c r="EX3" s="1769"/>
      <c r="EY3" s="1769"/>
      <c r="EZ3" s="1769"/>
      <c r="FA3" s="1769"/>
      <c r="FB3" s="1769"/>
      <c r="FC3" s="1769"/>
      <c r="FD3" s="1769"/>
      <c r="FE3" s="1769"/>
      <c r="FF3" s="1769"/>
      <c r="FG3" s="1769"/>
      <c r="FH3" s="1769"/>
      <c r="FI3" s="1769"/>
      <c r="FJ3" s="1769"/>
      <c r="FK3" s="1769"/>
      <c r="FL3" s="1769"/>
      <c r="FM3" s="1769"/>
      <c r="FN3" s="1769"/>
      <c r="FO3" s="1769"/>
      <c r="FP3" s="1769"/>
      <c r="FQ3" s="1769"/>
      <c r="FR3" s="1769"/>
      <c r="FS3" s="1769"/>
      <c r="FT3" s="1769"/>
      <c r="FU3" s="1769"/>
      <c r="FV3" s="1769"/>
      <c r="FW3" s="1769"/>
      <c r="FX3" s="1769"/>
      <c r="FY3" s="1769"/>
      <c r="FZ3" s="1769"/>
      <c r="GA3" s="1769"/>
      <c r="GB3" s="1769"/>
      <c r="GC3" s="1778" t="s">
        <v>2007</v>
      </c>
      <c r="GD3" s="1778"/>
      <c r="GE3" s="1778"/>
      <c r="GF3" s="1778"/>
      <c r="GG3" s="1778"/>
      <c r="GH3" s="1778"/>
      <c r="GI3" s="1778"/>
      <c r="GJ3" s="1778"/>
      <c r="GK3" s="1778"/>
      <c r="GL3" s="1778"/>
      <c r="GM3" s="1778"/>
      <c r="GN3" s="1778"/>
      <c r="GO3" s="1778"/>
      <c r="GP3" s="1778"/>
      <c r="GQ3" s="1778"/>
      <c r="GR3" s="1778"/>
      <c r="GS3" s="1778"/>
      <c r="GT3" s="1778"/>
      <c r="GU3" s="1778"/>
      <c r="GV3" s="1778"/>
      <c r="GW3" s="1804" t="s">
        <v>2008</v>
      </c>
      <c r="GX3" s="1805"/>
      <c r="GY3" s="1805"/>
      <c r="GZ3" s="1805"/>
      <c r="HA3" s="1805"/>
      <c r="HB3" s="1805"/>
      <c r="HC3" s="1805"/>
      <c r="HD3" s="1805"/>
      <c r="HE3" s="1805"/>
      <c r="HF3" s="1805"/>
      <c r="HG3" s="1805"/>
      <c r="HH3" s="1805"/>
      <c r="HI3" s="1805"/>
      <c r="HJ3" s="1805"/>
      <c r="HK3" s="1805"/>
      <c r="HL3" s="1805"/>
      <c r="HM3" s="1805"/>
      <c r="HN3" s="1805"/>
      <c r="HO3" s="1805"/>
      <c r="HP3" s="1805"/>
      <c r="HQ3" s="1805"/>
      <c r="HR3" s="1805"/>
      <c r="HS3" s="1805"/>
      <c r="HT3" s="1805"/>
      <c r="HU3" s="1805"/>
      <c r="HV3" s="1805"/>
      <c r="HW3" s="1805"/>
      <c r="HX3" s="1805"/>
      <c r="HY3" s="1805"/>
      <c r="HZ3" s="1805"/>
      <c r="IA3" s="1805"/>
      <c r="IB3" s="1805"/>
      <c r="IC3" s="1805"/>
      <c r="ID3" s="1805"/>
      <c r="IE3" s="1805"/>
      <c r="IF3" s="1805"/>
      <c r="IG3" s="1805"/>
      <c r="IH3" s="1805"/>
      <c r="II3" s="1805"/>
      <c r="IJ3" s="1805"/>
      <c r="IK3" s="1805"/>
      <c r="IL3" s="1805"/>
      <c r="IM3" s="1805"/>
      <c r="IN3" s="1805"/>
      <c r="IO3" s="1805"/>
      <c r="IP3" s="1805"/>
      <c r="IQ3" s="1805"/>
      <c r="IR3" s="1805"/>
      <c r="IS3" s="1805"/>
      <c r="IT3" s="1805"/>
      <c r="IU3" s="1805"/>
      <c r="IV3" s="1805"/>
      <c r="IW3" s="1805"/>
      <c r="IX3" s="1805"/>
      <c r="IY3" s="1805"/>
      <c r="IZ3" s="1805"/>
      <c r="JA3" s="1805"/>
      <c r="JB3" s="1805"/>
      <c r="JC3" s="1805"/>
      <c r="JD3" s="1805"/>
      <c r="JE3" s="1805"/>
      <c r="JF3" s="1805"/>
      <c r="JG3" s="1805"/>
      <c r="JH3" s="1805"/>
      <c r="JI3" s="1805"/>
      <c r="JJ3" s="1805"/>
      <c r="JK3" s="1805"/>
      <c r="JL3" s="1805"/>
      <c r="JM3" s="1805"/>
      <c r="JN3" s="1805"/>
      <c r="JO3" s="1805"/>
      <c r="JP3" s="1805"/>
      <c r="JQ3" s="1805"/>
      <c r="JR3" s="1805"/>
      <c r="JS3" s="1805"/>
      <c r="JT3" s="1805"/>
      <c r="JU3" s="1805"/>
      <c r="JV3" s="1805"/>
      <c r="JW3" s="1805"/>
      <c r="JX3" s="1806"/>
      <c r="JY3" s="1778" t="s">
        <v>2014</v>
      </c>
      <c r="JZ3" s="1778"/>
      <c r="KA3" s="1778"/>
      <c r="KB3" s="1778"/>
      <c r="KC3" s="1778"/>
      <c r="KD3" s="1778"/>
      <c r="KE3" s="1778"/>
      <c r="KF3" s="1778"/>
      <c r="KG3" s="1778"/>
      <c r="KH3" s="1778"/>
      <c r="KI3" s="1778"/>
      <c r="KJ3" s="1778"/>
      <c r="KK3" s="1778"/>
      <c r="KL3" s="1778"/>
      <c r="KM3" s="1778"/>
      <c r="KN3" s="1778"/>
      <c r="KO3" s="1778" t="s">
        <v>2015</v>
      </c>
      <c r="KP3" s="1778"/>
      <c r="KQ3" s="1778"/>
      <c r="KR3" s="1778"/>
      <c r="KS3" s="1778"/>
      <c r="KT3" s="1778"/>
      <c r="KU3" s="1778"/>
      <c r="KV3" s="1778"/>
      <c r="KW3" s="1778"/>
      <c r="KX3" s="1778"/>
      <c r="KY3" s="1778"/>
      <c r="KZ3" s="1778"/>
      <c r="LA3" s="1778"/>
      <c r="LB3" s="1778"/>
      <c r="LC3" s="1778"/>
      <c r="LD3" s="1778"/>
      <c r="LE3" s="1778"/>
      <c r="LF3" s="1778"/>
      <c r="LG3" s="1778"/>
      <c r="LH3" s="1778"/>
      <c r="LI3" s="1778"/>
      <c r="LJ3" s="1778"/>
      <c r="LK3" s="1778"/>
      <c r="LL3" s="1778"/>
      <c r="LM3" s="1778"/>
      <c r="LN3" s="1778"/>
      <c r="LO3" s="1778"/>
      <c r="LP3" s="1778"/>
      <c r="LQ3" s="1778"/>
      <c r="LR3" s="1778"/>
      <c r="LS3" s="1778"/>
      <c r="LT3" s="1778"/>
      <c r="LU3" s="1778"/>
      <c r="LV3" s="1778"/>
      <c r="LW3" s="1778"/>
      <c r="LX3" s="1778"/>
      <c r="LY3" s="1778"/>
      <c r="LZ3" s="1778"/>
      <c r="MA3" s="1778"/>
      <c r="MB3" s="1778"/>
      <c r="MC3" s="1778"/>
      <c r="MD3" s="1778"/>
      <c r="ME3" s="1778"/>
      <c r="MF3" s="1778"/>
      <c r="MG3" s="1778"/>
      <c r="MH3" s="1778"/>
      <c r="MI3" s="1778"/>
      <c r="MJ3" s="1778"/>
      <c r="MK3" s="1778"/>
      <c r="ML3" s="1778"/>
      <c r="MM3" s="1778"/>
      <c r="MN3" s="1778"/>
      <c r="MO3" s="1778"/>
      <c r="MP3" s="1778"/>
      <c r="MQ3" s="1778"/>
      <c r="MR3" s="1778"/>
      <c r="MS3" s="1778"/>
      <c r="MT3" s="1778"/>
      <c r="MU3" s="1778"/>
      <c r="MV3" s="1778"/>
      <c r="MW3" s="1778"/>
      <c r="MX3" s="1778"/>
      <c r="MY3" s="1778"/>
      <c r="MZ3" s="1778"/>
      <c r="NA3" s="1778" t="s">
        <v>2017</v>
      </c>
      <c r="NB3" s="1778"/>
      <c r="NC3" s="1778"/>
      <c r="ND3" s="1778"/>
      <c r="NE3" s="1778"/>
      <c r="NF3" s="1778"/>
      <c r="NG3" s="1778"/>
      <c r="NH3" s="1778"/>
      <c r="NI3" s="1778" t="s">
        <v>1097</v>
      </c>
      <c r="NJ3" s="1778"/>
      <c r="NK3" s="1778"/>
      <c r="NL3" s="1778"/>
      <c r="NM3" s="1778"/>
      <c r="NN3" s="1778"/>
      <c r="NO3" s="1778"/>
      <c r="NP3" s="1778"/>
      <c r="NQ3" s="1778" t="s">
        <v>1098</v>
      </c>
      <c r="NR3" s="1778"/>
      <c r="NS3" s="1778"/>
      <c r="NT3" s="1778"/>
      <c r="NU3" s="1778"/>
      <c r="NV3" s="1778"/>
      <c r="NW3" s="1778"/>
      <c r="NX3" s="1778"/>
      <c r="NY3" s="1778"/>
      <c r="NZ3" s="1778"/>
      <c r="OA3" s="1778"/>
      <c r="OB3" s="1778"/>
      <c r="OC3" s="1778"/>
      <c r="OD3" s="1778"/>
      <c r="OE3" s="1778"/>
      <c r="OF3" s="1778"/>
      <c r="OG3" s="1778"/>
      <c r="OH3" s="1778"/>
      <c r="OI3" s="1778"/>
      <c r="OJ3" s="1778"/>
      <c r="OK3" s="1778"/>
      <c r="OL3" s="1778"/>
      <c r="OM3" s="1778"/>
      <c r="ON3" s="1778"/>
      <c r="OO3" s="1778"/>
      <c r="OP3" s="1778"/>
      <c r="OQ3" s="1778"/>
      <c r="OR3" s="1778"/>
      <c r="OS3" s="1778"/>
      <c r="OT3" s="1778"/>
      <c r="OU3" s="1778"/>
      <c r="OV3" s="1778"/>
      <c r="OW3" s="1778"/>
      <c r="OX3" s="1778"/>
      <c r="OY3" s="1778"/>
      <c r="OZ3" s="1778"/>
      <c r="PA3" s="1778"/>
      <c r="PB3" s="1778"/>
      <c r="PC3" s="1778"/>
      <c r="PD3" s="1778"/>
      <c r="PE3" s="1778" t="s">
        <v>1248</v>
      </c>
      <c r="PF3" s="1778"/>
      <c r="PG3" s="1778"/>
      <c r="PH3" s="1778"/>
      <c r="PI3" s="1778"/>
      <c r="PJ3" s="1778"/>
      <c r="PK3" s="1778"/>
      <c r="PL3" s="1778"/>
      <c r="PM3" s="1778"/>
      <c r="PN3" s="1778"/>
      <c r="PO3" s="1778"/>
      <c r="PP3" s="1778"/>
      <c r="PQ3" s="1778"/>
      <c r="PR3" s="1778"/>
      <c r="PS3" s="1778"/>
      <c r="PT3" s="1778"/>
      <c r="PU3" s="1778"/>
      <c r="PV3" s="1778"/>
      <c r="PW3" s="1778"/>
      <c r="PX3" s="1778"/>
      <c r="PY3" s="1778"/>
      <c r="PZ3" s="1778"/>
      <c r="QA3" s="1778"/>
      <c r="QB3" s="1778"/>
      <c r="QC3" s="1778"/>
      <c r="QD3" s="1778"/>
      <c r="QE3" s="1778"/>
      <c r="QF3" s="1778"/>
      <c r="QG3" s="1778"/>
      <c r="QH3" s="1778"/>
      <c r="QI3" s="1778" t="s">
        <v>1249</v>
      </c>
      <c r="QJ3" s="1778"/>
      <c r="QK3" s="1778"/>
      <c r="QL3" s="1778"/>
      <c r="QM3" s="1778"/>
      <c r="QN3" s="1778"/>
      <c r="QO3" s="1778"/>
      <c r="QP3" s="1778"/>
      <c r="QQ3" s="1778"/>
      <c r="QR3" s="1778"/>
      <c r="QS3" s="1778"/>
      <c r="QT3" s="1778"/>
      <c r="QU3" s="1778"/>
      <c r="QV3" s="1778"/>
      <c r="QW3" s="1778"/>
      <c r="QX3" s="1778"/>
      <c r="QY3" s="1778"/>
      <c r="QZ3" s="1778"/>
      <c r="RA3" s="1778"/>
      <c r="RB3" s="1778"/>
      <c r="RC3" s="1778"/>
      <c r="RD3" s="1778"/>
      <c r="RE3" s="1778"/>
      <c r="RF3" s="1778"/>
      <c r="RG3" s="1778"/>
      <c r="RH3" s="1778"/>
      <c r="RI3" s="1778"/>
      <c r="RJ3" s="1778"/>
      <c r="RK3" s="1778"/>
      <c r="RL3" s="1778"/>
      <c r="RM3" s="1778" t="s">
        <v>1250</v>
      </c>
      <c r="RN3" s="1778"/>
      <c r="RO3" s="1778"/>
      <c r="RP3" s="1778"/>
      <c r="RQ3" s="1778"/>
      <c r="RR3" s="1778"/>
      <c r="RS3" s="1778"/>
      <c r="RT3" s="1778"/>
      <c r="RU3" s="1778"/>
      <c r="RV3" s="1778"/>
      <c r="RW3" s="1778"/>
      <c r="RX3" s="1778"/>
      <c r="RY3" s="1778"/>
      <c r="RZ3" s="1778"/>
      <c r="SA3" s="1778"/>
      <c r="SB3" s="1778" t="s">
        <v>1309</v>
      </c>
      <c r="SC3" s="1778"/>
      <c r="SD3" s="1778"/>
      <c r="SE3" s="1778"/>
      <c r="SF3" s="1778"/>
      <c r="SG3" s="1778"/>
      <c r="SH3" s="1778"/>
      <c r="SI3" s="1778"/>
      <c r="SJ3" s="1778"/>
      <c r="SK3" s="1778"/>
      <c r="SL3" s="1778"/>
      <c r="SM3" s="1778"/>
      <c r="SN3" s="1778" t="s">
        <v>1310</v>
      </c>
      <c r="SO3" s="1778"/>
      <c r="SP3" s="1778"/>
      <c r="SQ3" s="1778"/>
      <c r="SR3" s="1778"/>
      <c r="SS3" s="1778"/>
      <c r="ST3" s="1778"/>
      <c r="SU3" s="1778"/>
      <c r="SV3" s="1778"/>
      <c r="SW3" s="1778"/>
      <c r="SX3" s="1778"/>
      <c r="SY3" s="1778"/>
      <c r="SZ3" s="1778"/>
      <c r="TA3" s="1778"/>
      <c r="TB3" s="1778"/>
      <c r="TC3" s="1778"/>
      <c r="TD3" s="1778"/>
      <c r="TE3" s="1778"/>
      <c r="TF3" s="1778"/>
      <c r="TG3" s="1778"/>
      <c r="TH3" s="1778"/>
      <c r="TI3" s="1778"/>
      <c r="TJ3" s="1778"/>
      <c r="TK3" s="1778"/>
      <c r="TL3" s="1778"/>
      <c r="TM3" s="1778"/>
      <c r="TN3" s="1778"/>
      <c r="TO3" s="1778"/>
      <c r="TP3" s="1778"/>
      <c r="TQ3" s="1778"/>
      <c r="TR3" s="1778"/>
      <c r="TS3" s="1778"/>
      <c r="TT3" s="1778"/>
      <c r="TU3" s="1778"/>
      <c r="TV3" s="1778"/>
      <c r="TW3" s="1778"/>
      <c r="TX3" s="1778"/>
      <c r="TY3" s="1778"/>
      <c r="TZ3" s="1778"/>
      <c r="UA3" s="1778"/>
      <c r="UB3" s="1778"/>
      <c r="UC3" s="1778"/>
      <c r="UD3" s="1778"/>
      <c r="UE3" s="1778"/>
      <c r="UF3" s="1778"/>
      <c r="UG3" s="1778"/>
      <c r="UH3" s="1778"/>
      <c r="UI3" s="1778"/>
      <c r="UJ3" s="1778"/>
      <c r="UK3" s="1778"/>
      <c r="UL3" s="1778"/>
      <c r="UM3" s="1778"/>
      <c r="UN3" s="1778"/>
      <c r="UO3" s="1778"/>
      <c r="UP3" s="1778"/>
      <c r="UQ3" s="1778"/>
      <c r="UR3" s="1778"/>
      <c r="US3" s="1778"/>
      <c r="UT3" s="1778"/>
      <c r="UU3" s="1778"/>
      <c r="UV3" s="1778"/>
      <c r="UW3" s="1778"/>
      <c r="UX3" s="1778"/>
      <c r="UY3" s="1778"/>
      <c r="UZ3" s="1778"/>
      <c r="VA3" s="1778"/>
      <c r="VB3" s="1778"/>
      <c r="VC3" s="1778"/>
      <c r="VD3" s="1778"/>
      <c r="VE3" s="1778"/>
      <c r="VF3" s="1778"/>
      <c r="VG3" s="1778"/>
      <c r="VH3" s="1778"/>
      <c r="VI3" s="1778"/>
      <c r="VJ3" s="1778"/>
      <c r="VK3" s="1778"/>
      <c r="VL3" s="1778"/>
      <c r="VM3" s="1778"/>
      <c r="VN3" s="1778"/>
      <c r="VO3" s="1778"/>
      <c r="VP3" s="1778"/>
      <c r="VQ3" s="1778"/>
      <c r="VR3" s="1778"/>
      <c r="VS3" s="1778"/>
      <c r="VT3" s="1778" t="s">
        <v>1311</v>
      </c>
      <c r="VU3" s="1778"/>
      <c r="VV3" s="1778"/>
      <c r="VW3" s="1778"/>
      <c r="VX3" s="1778"/>
      <c r="VY3" s="1778"/>
      <c r="VZ3" s="1778"/>
      <c r="WA3" s="1778"/>
      <c r="WB3" s="1778"/>
      <c r="WC3" s="1778"/>
      <c r="WD3" s="1778"/>
      <c r="WE3" s="1778"/>
      <c r="WF3" s="1833" t="s">
        <v>918</v>
      </c>
      <c r="WG3" s="1834"/>
      <c r="WH3" s="1834"/>
      <c r="WI3" s="1834"/>
      <c r="WJ3" s="1834"/>
      <c r="WK3" s="1834"/>
      <c r="WL3" s="1834"/>
      <c r="WM3" s="1834"/>
      <c r="WN3" s="1834"/>
      <c r="WO3" s="1834"/>
      <c r="WP3" s="1834"/>
      <c r="WQ3" s="1834"/>
      <c r="WR3" s="1834"/>
      <c r="WS3" s="1834"/>
      <c r="WT3" s="1834"/>
      <c r="WU3" s="1834"/>
      <c r="WV3" s="1834"/>
      <c r="WW3" s="1834"/>
      <c r="WX3" s="1834"/>
      <c r="WY3" s="1834"/>
      <c r="WZ3" s="1795" t="s">
        <v>1050</v>
      </c>
      <c r="XA3" s="1796"/>
      <c r="XB3" s="1796"/>
      <c r="XC3" s="1796"/>
      <c r="XD3" s="1796"/>
      <c r="XE3" s="1796"/>
      <c r="XF3" s="1796"/>
      <c r="XG3" s="1796"/>
      <c r="XH3" s="1796"/>
      <c r="XI3" s="1796"/>
      <c r="XJ3" s="1796"/>
      <c r="XK3" s="1796"/>
      <c r="XL3" s="1796"/>
      <c r="XM3" s="1796"/>
      <c r="XN3" s="1796"/>
      <c r="XO3" s="1796"/>
      <c r="XP3" s="1796"/>
      <c r="XQ3" s="1796"/>
      <c r="XR3" s="1796"/>
      <c r="XS3" s="1796"/>
      <c r="XT3" s="1796"/>
      <c r="XU3" s="1796"/>
      <c r="XV3" s="1796"/>
      <c r="XW3" s="1796"/>
      <c r="XX3" s="1796"/>
      <c r="XY3" s="1796"/>
      <c r="XZ3" s="1796"/>
      <c r="YA3" s="1796"/>
      <c r="YB3" s="1797"/>
      <c r="YC3" s="1798" t="s">
        <v>922</v>
      </c>
      <c r="YD3" s="1799"/>
      <c r="YE3" s="1799"/>
      <c r="YF3" s="1799"/>
      <c r="YG3" s="1799"/>
      <c r="YH3" s="1799"/>
      <c r="YI3" s="1799"/>
      <c r="YJ3" s="1799"/>
      <c r="YK3" s="1799"/>
      <c r="YL3" s="1799"/>
      <c r="YM3" s="1799"/>
      <c r="YN3" s="1799"/>
      <c r="YO3" s="1799"/>
      <c r="YP3" s="1799"/>
      <c r="YQ3" s="1799"/>
      <c r="YR3" s="1799"/>
      <c r="YS3" s="1799"/>
      <c r="YT3" s="1799"/>
      <c r="YU3" s="1799"/>
      <c r="YV3" s="1799"/>
      <c r="YW3" s="1799"/>
      <c r="YX3" s="1799"/>
      <c r="YY3" s="1799"/>
      <c r="YZ3" s="1799"/>
      <c r="ZA3" s="1799"/>
      <c r="ZB3" s="1799"/>
      <c r="ZC3" s="1799"/>
      <c r="ZD3" s="1799"/>
      <c r="ZE3" s="1799"/>
      <c r="ZF3" s="1798" t="s">
        <v>835</v>
      </c>
      <c r="ZG3" s="1799"/>
      <c r="ZH3" s="1799"/>
      <c r="ZI3" s="1799"/>
      <c r="ZJ3" s="1799"/>
      <c r="ZK3" s="1799"/>
      <c r="ZL3" s="1799"/>
      <c r="ZM3" s="1799"/>
      <c r="ZN3" s="1799"/>
      <c r="ZO3" s="1799"/>
      <c r="ZP3" s="1799"/>
      <c r="ZQ3" s="1799"/>
      <c r="ZR3" s="1799"/>
      <c r="ZS3" s="1799"/>
      <c r="ZT3" s="1799"/>
      <c r="ZU3" s="1799"/>
      <c r="ZV3" s="1799"/>
      <c r="ZW3" s="1799"/>
      <c r="ZX3" s="1799"/>
      <c r="ZY3" s="1799"/>
      <c r="ZZ3" s="1799"/>
      <c r="AAA3" s="1799"/>
      <c r="AAB3" s="1799"/>
      <c r="AAC3" s="1799"/>
      <c r="AAD3" s="1799"/>
      <c r="AAE3" s="1799"/>
      <c r="AAF3" s="1799"/>
      <c r="AAG3" s="1799"/>
      <c r="AAH3" s="1799"/>
      <c r="AAI3" s="1778" t="s">
        <v>1160</v>
      </c>
      <c r="AAJ3" s="1778"/>
      <c r="AAK3" s="1778"/>
      <c r="AAL3" s="1778"/>
      <c r="AAM3" s="1778"/>
      <c r="AAN3" s="1778"/>
      <c r="AAO3" s="1778"/>
      <c r="AAP3" s="1778"/>
      <c r="AAQ3" s="1778"/>
      <c r="AAR3" s="1778"/>
      <c r="AAS3" s="1778"/>
      <c r="AAT3" s="1778"/>
      <c r="AAU3" s="1778"/>
      <c r="AAV3" s="1778"/>
      <c r="AAW3" s="1778"/>
      <c r="AAX3" s="1778"/>
      <c r="AAY3" s="1778"/>
      <c r="AAZ3" s="1778"/>
      <c r="ABA3" s="1778"/>
      <c r="ABB3" s="1778"/>
      <c r="ABC3" s="1778"/>
      <c r="ABD3" s="1778"/>
      <c r="ABE3" s="1778"/>
      <c r="ABF3" s="1778"/>
      <c r="ABG3" s="1778"/>
      <c r="ABH3" s="1778"/>
      <c r="ABI3" s="1778"/>
      <c r="ABJ3" s="1778"/>
      <c r="ABK3" s="1778"/>
      <c r="ABL3" s="1778"/>
      <c r="ABM3" s="1778"/>
      <c r="ABN3" s="1778"/>
      <c r="ABO3" s="1778"/>
      <c r="ABP3" s="1778"/>
      <c r="ABQ3" s="1778"/>
      <c r="ABR3" s="1778"/>
      <c r="ABS3" s="1778"/>
      <c r="ABT3" s="1778"/>
      <c r="ABU3" s="1778"/>
      <c r="ABV3" s="1778"/>
      <c r="ABW3" s="1778"/>
      <c r="ABX3" s="1778"/>
      <c r="ABY3" s="1778"/>
      <c r="ABZ3" s="1778"/>
      <c r="ACA3" s="1778"/>
      <c r="ACB3" s="1778"/>
      <c r="ACC3" s="1778"/>
      <c r="ACD3" s="1778"/>
      <c r="ACE3" s="1778"/>
      <c r="ACF3" s="1778"/>
      <c r="ACG3" s="1778"/>
      <c r="ACH3" s="1778"/>
      <c r="ACI3" s="1778"/>
      <c r="ACJ3" s="1778"/>
      <c r="ACK3" s="1778"/>
      <c r="ACL3" s="1778"/>
      <c r="ACM3" s="1778"/>
      <c r="ACN3" s="1778"/>
      <c r="ACO3" s="1778"/>
      <c r="ACP3" s="1778"/>
      <c r="ACQ3" s="1778"/>
      <c r="ACR3" s="1778"/>
      <c r="ACS3" s="1778"/>
      <c r="ACT3" s="1778"/>
      <c r="ACU3" s="1778"/>
      <c r="ACV3" s="1778"/>
      <c r="ACW3" s="1778"/>
      <c r="ACX3" s="1778"/>
      <c r="ACY3" s="1778"/>
      <c r="ACZ3" s="1778"/>
      <c r="ADA3" s="1778"/>
      <c r="ADB3" s="1778"/>
      <c r="ADC3" s="1778"/>
      <c r="ADD3" s="1778" t="s">
        <v>1160</v>
      </c>
      <c r="ADE3" s="1778"/>
      <c r="ADF3" s="1778"/>
      <c r="ADG3" s="1778"/>
      <c r="ADH3" s="1778"/>
      <c r="ADI3" s="1778"/>
      <c r="ADJ3" s="1778"/>
      <c r="ADK3" s="1778"/>
      <c r="ADL3" s="1778"/>
      <c r="ADM3" s="1778"/>
      <c r="ADN3" s="1778"/>
      <c r="ADO3" s="1778"/>
      <c r="ADP3" s="1778"/>
      <c r="ADQ3" s="1778"/>
      <c r="ADR3" s="1778"/>
      <c r="ADS3" s="1778"/>
      <c r="ADT3" s="1778"/>
      <c r="ADU3" s="1778"/>
      <c r="ADV3" s="1778"/>
      <c r="ADW3" s="1778"/>
      <c r="ADX3" s="1778"/>
      <c r="ADY3" s="1778"/>
      <c r="ADZ3" s="1778"/>
      <c r="AEA3" s="1778"/>
      <c r="AEB3" s="1778"/>
      <c r="AEC3" s="1778"/>
      <c r="AED3" s="1778"/>
      <c r="AEE3" s="1778"/>
      <c r="AEF3" s="1778"/>
      <c r="AEG3" s="1778"/>
      <c r="AEH3" s="1778"/>
      <c r="AEI3" s="1778"/>
      <c r="AEJ3" s="1778"/>
      <c r="AEK3" s="1778"/>
      <c r="AEL3" s="1778"/>
      <c r="AEM3" s="1778"/>
      <c r="AEN3" s="1778"/>
      <c r="AEO3" s="1778"/>
      <c r="AEP3" s="1778"/>
      <c r="AEQ3" s="1778"/>
      <c r="AER3" s="1778"/>
      <c r="AES3" s="1778"/>
      <c r="AET3" s="1778"/>
      <c r="AEU3" s="1778"/>
      <c r="AEV3" s="1778"/>
      <c r="AEW3" s="1778"/>
      <c r="AEX3" s="1778"/>
      <c r="AEY3" s="1778"/>
      <c r="AEZ3" s="1778"/>
      <c r="AFA3" s="1778"/>
      <c r="AFB3" s="1778"/>
      <c r="AFC3" s="1778"/>
      <c r="AFD3" s="1778" t="s">
        <v>1376</v>
      </c>
      <c r="AFE3" s="1778"/>
      <c r="AFF3" s="1778"/>
      <c r="AFG3" s="1778"/>
      <c r="AFH3" s="1778"/>
      <c r="AFI3" s="1778"/>
      <c r="AFJ3" s="1778"/>
      <c r="AFK3" s="1778"/>
      <c r="AFL3" s="1778"/>
      <c r="AFM3" s="1778"/>
      <c r="AFN3" s="1778"/>
      <c r="AFO3" s="1778"/>
      <c r="AFP3" s="1778"/>
      <c r="AFQ3" s="1778"/>
      <c r="AFR3" s="1778"/>
      <c r="AFS3" s="1778"/>
      <c r="AFT3" s="1778"/>
      <c r="AFU3" s="1778"/>
      <c r="AFV3" s="1778"/>
      <c r="AFW3" s="1778"/>
      <c r="AFX3" s="1778"/>
      <c r="AFY3" s="1778"/>
      <c r="AFZ3" s="1778"/>
      <c r="AGA3" s="1778"/>
      <c r="AGB3" s="1778"/>
      <c r="AGC3" s="1778"/>
      <c r="AGD3" s="1778"/>
      <c r="AGE3" s="1778"/>
      <c r="AGF3" s="1778"/>
      <c r="AGG3" s="1778"/>
      <c r="AGH3" s="1778"/>
      <c r="AGI3" s="1778"/>
      <c r="AGJ3" s="1778"/>
      <c r="AGK3" s="1778"/>
      <c r="AGL3" s="1778"/>
      <c r="AGM3" s="1778"/>
      <c r="AGN3" s="1778"/>
      <c r="AGO3" s="1778"/>
      <c r="AGP3" s="1778"/>
      <c r="AGQ3" s="1778"/>
      <c r="AGR3" s="1778"/>
      <c r="AGS3" s="1778"/>
      <c r="AGT3" s="1778"/>
      <c r="AGU3" s="1778"/>
      <c r="AGV3" s="1778"/>
      <c r="AGW3" s="1778"/>
      <c r="AGX3" s="1778"/>
      <c r="AGY3" s="1778"/>
      <c r="AGZ3" s="1778" t="s">
        <v>1028</v>
      </c>
      <c r="AHA3" s="1778"/>
      <c r="AHB3" s="1778"/>
      <c r="AHC3" s="1778"/>
      <c r="AHD3" s="1778"/>
      <c r="AHE3" s="1778"/>
      <c r="AHF3" s="1778"/>
      <c r="AHG3" s="1778"/>
      <c r="AHH3" s="1778"/>
      <c r="AHI3" s="1778"/>
      <c r="AHJ3" s="1778"/>
      <c r="AHK3" s="1778"/>
      <c r="AHL3" s="1778" t="s">
        <v>1028</v>
      </c>
      <c r="AHM3" s="1778"/>
      <c r="AHN3" s="1778"/>
      <c r="AHO3" s="1778"/>
      <c r="AHP3" s="1778"/>
      <c r="AHQ3" s="1778"/>
      <c r="AHR3" s="1778"/>
      <c r="AHS3" s="1778"/>
      <c r="AHT3" s="1778"/>
      <c r="AHU3" s="1778"/>
      <c r="AHV3" s="1778"/>
      <c r="AHW3" s="1778"/>
      <c r="AHX3" s="1778"/>
      <c r="AHY3" s="1778"/>
      <c r="AHZ3" s="1778"/>
      <c r="AIA3" s="1778"/>
      <c r="AIB3" s="1778"/>
      <c r="AIC3" s="1778"/>
      <c r="AID3" s="1778"/>
      <c r="AIE3" s="1778"/>
      <c r="AIF3" s="1778" t="s">
        <v>2029</v>
      </c>
      <c r="AIG3" s="1778"/>
      <c r="AIH3" s="1778"/>
      <c r="AII3" s="1778"/>
      <c r="AIJ3" s="1778"/>
      <c r="AIK3" s="1778"/>
      <c r="AIL3" s="1778"/>
      <c r="AIM3" s="1778"/>
      <c r="AIN3" s="1778"/>
      <c r="AIO3" s="1778"/>
      <c r="AIP3" s="1778"/>
      <c r="AIQ3" s="1778"/>
      <c r="AIR3" s="1778"/>
      <c r="AIS3" s="1778"/>
      <c r="AIT3" s="1778"/>
      <c r="AIU3" s="1778" t="s">
        <v>1108</v>
      </c>
      <c r="AIV3" s="1778"/>
      <c r="AIW3" s="1778"/>
      <c r="AIX3" s="1778"/>
      <c r="AIY3" s="1778"/>
      <c r="AIZ3" s="1778"/>
      <c r="AJA3" s="1778"/>
      <c r="AJB3" s="1778"/>
      <c r="AJC3" s="1778"/>
      <c r="AJD3" s="1778"/>
      <c r="AJE3" s="1778"/>
      <c r="AJF3" s="1778"/>
      <c r="AJG3" s="1778"/>
      <c r="AJH3" s="1778"/>
      <c r="AJI3" s="1778"/>
      <c r="AJJ3" s="1778" t="s">
        <v>1109</v>
      </c>
      <c r="AJK3" s="1778"/>
      <c r="AJL3" s="1778"/>
      <c r="AJM3" s="1778"/>
      <c r="AJN3" s="1778"/>
      <c r="AJO3" s="1778"/>
      <c r="AJP3" s="1778"/>
      <c r="AJQ3" s="1778"/>
      <c r="AJR3" s="1778"/>
      <c r="AJS3" s="1778"/>
      <c r="AJT3" s="1778"/>
      <c r="AJU3" s="1778"/>
      <c r="AJV3" s="1778"/>
      <c r="AJW3" s="1778"/>
      <c r="AJX3" s="1778"/>
      <c r="AJY3" s="1778" t="s">
        <v>1389</v>
      </c>
      <c r="AJZ3" s="1778"/>
      <c r="AKA3" s="1778"/>
      <c r="AKB3" s="1778"/>
      <c r="AKC3" s="1778"/>
      <c r="AKD3" s="1778"/>
      <c r="AKE3" s="1778"/>
      <c r="AKF3" s="1778"/>
      <c r="AKG3" s="1778"/>
      <c r="AKH3" s="1778"/>
      <c r="AKI3" s="1778"/>
      <c r="AKJ3" s="1778"/>
      <c r="AKK3" s="1778"/>
      <c r="AKL3" s="1778"/>
      <c r="AKM3" s="1778"/>
      <c r="AKN3" s="1778"/>
      <c r="AKO3" s="1778"/>
      <c r="AKP3" s="1778"/>
      <c r="AKQ3" s="1778"/>
      <c r="AKR3" s="1778"/>
      <c r="AKS3" s="1778"/>
      <c r="AKT3" s="1778"/>
      <c r="AKU3" s="1778"/>
      <c r="AKV3" s="1778"/>
      <c r="AKW3" s="1778"/>
      <c r="AKX3" s="1778"/>
      <c r="AKY3" s="1778" t="s">
        <v>2024</v>
      </c>
      <c r="AKZ3" s="1778"/>
      <c r="ALA3" s="1778"/>
      <c r="ALB3" s="1778" t="s">
        <v>2831</v>
      </c>
      <c r="ALC3" s="1778"/>
      <c r="ALD3" s="1778"/>
      <c r="ALE3" s="1778" t="s">
        <v>2832</v>
      </c>
      <c r="ALF3" s="1778"/>
      <c r="ALG3" s="1778"/>
      <c r="ALH3" s="1778" t="s">
        <v>2833</v>
      </c>
      <c r="ALI3" s="1778"/>
      <c r="ALJ3" s="1778"/>
      <c r="ALK3" s="1778" t="s">
        <v>2834</v>
      </c>
      <c r="ALL3" s="1778"/>
      <c r="ALM3" s="1778"/>
      <c r="ALN3" s="1778" t="s">
        <v>2835</v>
      </c>
      <c r="ALO3" s="1778"/>
      <c r="ALP3" s="1778"/>
      <c r="ALQ3" s="1778" t="s">
        <v>2836</v>
      </c>
      <c r="ALR3" s="1778"/>
      <c r="ALS3" s="1778"/>
      <c r="ALT3" s="1778" t="s">
        <v>2837</v>
      </c>
      <c r="ALU3" s="1778"/>
      <c r="ALV3" s="1778"/>
      <c r="ALW3" s="1778" t="s">
        <v>2024</v>
      </c>
      <c r="ALX3" s="1778"/>
      <c r="ALY3" s="1778"/>
      <c r="ALZ3" s="1778" t="s">
        <v>2831</v>
      </c>
      <c r="AMA3" s="1778"/>
      <c r="AMB3" s="1778"/>
      <c r="AMC3" s="1778" t="s">
        <v>2832</v>
      </c>
      <c r="AMD3" s="1778"/>
      <c r="AME3" s="1778"/>
      <c r="AMF3" s="1778" t="s">
        <v>2833</v>
      </c>
      <c r="AMG3" s="1778"/>
      <c r="AMH3" s="1778"/>
      <c r="AMI3" s="1778" t="s">
        <v>2834</v>
      </c>
      <c r="AMJ3" s="1778"/>
      <c r="AMK3" s="1778"/>
      <c r="AML3" s="1778" t="s">
        <v>2835</v>
      </c>
      <c r="AMM3" s="1778"/>
      <c r="AMN3" s="1778"/>
      <c r="AMO3" s="1778" t="s">
        <v>2836</v>
      </c>
      <c r="AMP3" s="1778"/>
      <c r="AMQ3" s="1778"/>
      <c r="AMR3" s="1778" t="s">
        <v>1388</v>
      </c>
      <c r="AMS3" s="1778"/>
      <c r="AMT3" s="1778"/>
      <c r="AMU3" s="1778"/>
      <c r="AMV3" s="1778"/>
      <c r="AMW3" s="1778"/>
      <c r="AMX3" s="1778"/>
      <c r="AMY3" s="1778"/>
      <c r="AMZ3" s="1778"/>
      <c r="ANA3" s="1778"/>
      <c r="ANB3" s="1778"/>
      <c r="ANC3" s="1778"/>
      <c r="AND3" s="1778"/>
      <c r="ANE3" s="1778"/>
      <c r="ANF3" s="1778"/>
      <c r="ANG3" s="1778"/>
      <c r="ANH3" s="1778"/>
      <c r="ANI3" s="1778"/>
      <c r="ANJ3" s="1778"/>
      <c r="ANK3" s="1778"/>
      <c r="ANL3" s="1778"/>
      <c r="ANM3" s="1778"/>
      <c r="ANN3" s="1778"/>
      <c r="ANO3" s="1778"/>
      <c r="ANP3" s="1778"/>
      <c r="ANQ3" s="1778"/>
      <c r="ANR3" s="1778"/>
      <c r="ANS3" s="1778"/>
      <c r="ANT3" s="1778"/>
      <c r="ANU3" s="1778"/>
      <c r="ANV3" s="1778"/>
      <c r="ANW3" s="1778"/>
      <c r="ANX3" s="1778"/>
      <c r="ANY3" s="1778"/>
      <c r="ANZ3" s="1778"/>
      <c r="AOA3" s="1778"/>
      <c r="AOB3" s="1778" t="s">
        <v>712</v>
      </c>
      <c r="AOC3" s="1778"/>
      <c r="AOD3" s="1778"/>
      <c r="AOE3" s="1778"/>
      <c r="AOF3" s="1778"/>
      <c r="AOG3" s="1778"/>
      <c r="AOH3" s="1778" t="s">
        <v>944</v>
      </c>
      <c r="AOI3" s="1778"/>
      <c r="AOJ3" s="1778"/>
      <c r="AOK3" s="1778"/>
      <c r="AOL3" s="1778"/>
      <c r="AOM3" s="1778"/>
      <c r="AON3" s="1778"/>
      <c r="AOO3" s="1778"/>
      <c r="AOP3" s="1778"/>
      <c r="AOQ3" s="1778"/>
      <c r="AOR3" s="1778"/>
      <c r="AOS3" s="1778"/>
      <c r="AOT3" s="1778"/>
      <c r="AOU3" s="1778"/>
      <c r="AOV3" s="1778"/>
      <c r="AOW3" s="1778"/>
      <c r="AOX3" s="1778"/>
      <c r="AOY3" s="1778"/>
      <c r="AOZ3" s="1778"/>
      <c r="APA3" s="1778"/>
      <c r="APB3" s="1778"/>
      <c r="APC3" s="1778"/>
      <c r="APD3" s="1778"/>
      <c r="APE3" s="1778"/>
      <c r="APF3" s="1778"/>
      <c r="APG3" s="1778"/>
      <c r="APH3" s="1778"/>
      <c r="API3" s="1778"/>
      <c r="APJ3" s="1778" t="s">
        <v>895</v>
      </c>
      <c r="APK3" s="1778"/>
      <c r="APL3" s="1778"/>
      <c r="APM3" s="1778"/>
      <c r="APN3" s="1778"/>
      <c r="APO3" s="1778"/>
      <c r="APP3" s="1778"/>
      <c r="APQ3" s="1778"/>
      <c r="APR3" s="1778"/>
      <c r="APS3" s="1778"/>
      <c r="APT3" s="1778"/>
      <c r="APU3" s="1778"/>
      <c r="APV3" s="1778"/>
      <c r="APW3" s="1778"/>
      <c r="APX3" s="1778"/>
      <c r="APY3" s="1778"/>
      <c r="APZ3" s="1778"/>
      <c r="AQA3" s="1778"/>
      <c r="AQB3" s="1778"/>
      <c r="AQC3" s="1778"/>
      <c r="AQD3" s="1778"/>
      <c r="AQE3" s="1778"/>
      <c r="AQF3" s="1778"/>
      <c r="AQG3" s="1778"/>
      <c r="AQH3" s="1778"/>
      <c r="AQI3" s="1778"/>
      <c r="AQJ3" s="1778"/>
      <c r="AQK3" s="1778"/>
      <c r="AQL3" s="1778"/>
      <c r="AQM3" s="1778"/>
      <c r="AQN3" s="1778"/>
      <c r="AQO3" s="1778"/>
      <c r="AQP3" s="1778"/>
      <c r="AQQ3" s="1778"/>
      <c r="AQR3" s="1778"/>
      <c r="AQS3" s="1778"/>
      <c r="AQT3" s="1778"/>
      <c r="AQU3" s="1778"/>
      <c r="AQV3" s="1778"/>
      <c r="AQW3" s="1778"/>
      <c r="AQX3" s="1778"/>
      <c r="AQY3" s="1778"/>
      <c r="AQZ3" s="1778"/>
      <c r="ARA3" s="1778"/>
      <c r="ARB3" s="1778"/>
      <c r="ARC3" s="1778"/>
      <c r="ARD3" s="1778"/>
      <c r="ARE3" s="1778"/>
      <c r="ARF3" s="1778"/>
      <c r="ARG3" s="1778"/>
      <c r="ARH3" s="1778"/>
      <c r="ARI3" s="1778"/>
      <c r="ARJ3" s="1778"/>
      <c r="ARK3" s="1778"/>
      <c r="ARL3" s="1778"/>
      <c r="ARM3" s="1778"/>
      <c r="ARN3" s="1778"/>
      <c r="ARO3" s="1778"/>
      <c r="ARP3" s="1778"/>
      <c r="ARQ3" s="1778"/>
      <c r="ARR3" s="1778"/>
      <c r="ARS3" s="1778"/>
      <c r="ART3" s="1778"/>
      <c r="ARU3" s="1778"/>
      <c r="ARV3" s="1778"/>
      <c r="ARW3" s="1778"/>
      <c r="ARX3" s="1778"/>
      <c r="ARY3" s="1778"/>
      <c r="ARZ3" s="1778"/>
      <c r="ASA3" s="1778"/>
      <c r="ASB3" s="1778"/>
      <c r="ASC3" s="1778"/>
      <c r="ASD3" s="1778"/>
      <c r="ASE3" s="1778"/>
      <c r="ASF3" s="1778"/>
      <c r="ASG3" s="1778"/>
      <c r="ASH3" s="1778"/>
      <c r="ASI3" s="1778"/>
      <c r="ASJ3" s="1778"/>
      <c r="ASK3" s="1778"/>
      <c r="ASL3" s="1778"/>
      <c r="ASM3" s="1778"/>
      <c r="ASN3" s="1778"/>
      <c r="ASO3" s="1778"/>
      <c r="ASP3" s="1778"/>
      <c r="ASQ3" s="1778"/>
      <c r="ASR3" s="1778"/>
      <c r="ASS3" s="1778"/>
      <c r="AST3" s="1778"/>
      <c r="ASU3" s="1778"/>
      <c r="ASV3" s="1778"/>
      <c r="ASW3" s="1778"/>
      <c r="ASX3" s="1778"/>
      <c r="ASY3" s="1778"/>
      <c r="ASZ3" s="1778"/>
      <c r="ATA3" s="1778"/>
      <c r="ATB3" s="1778"/>
      <c r="ATC3" s="1778"/>
      <c r="ATD3" s="1778"/>
      <c r="ATE3" s="1778"/>
      <c r="ATF3" s="1778"/>
      <c r="ATG3" s="1778"/>
      <c r="ATH3" s="1778"/>
      <c r="ATI3" s="1778"/>
      <c r="ATJ3" s="1778"/>
      <c r="ATK3" s="1778"/>
      <c r="ATL3" s="1778"/>
      <c r="ATM3" s="1778"/>
      <c r="ATN3" s="1778"/>
      <c r="ATO3" s="1778"/>
      <c r="ATP3" s="1778"/>
      <c r="ATQ3" s="1778"/>
      <c r="ATR3" s="1778" t="s">
        <v>968</v>
      </c>
      <c r="ATS3" s="1778"/>
      <c r="ATT3" s="1778"/>
      <c r="ATU3" s="1778"/>
      <c r="ATV3" s="1778"/>
      <c r="ATW3" s="1778"/>
      <c r="ATX3" s="1778"/>
      <c r="ATY3" s="1778"/>
      <c r="ATZ3" s="1778"/>
      <c r="AUA3" s="1778"/>
      <c r="AUB3" s="1778"/>
      <c r="AUC3" s="1778"/>
      <c r="AUD3" s="1778"/>
      <c r="AUE3" s="1778"/>
      <c r="AUF3" s="1778"/>
      <c r="AUG3" s="1778" t="s">
        <v>1235</v>
      </c>
      <c r="AUH3" s="1778"/>
      <c r="AUI3" s="1778"/>
      <c r="AUJ3" s="1778"/>
      <c r="AUK3" s="1778"/>
      <c r="AUL3" s="1778"/>
      <c r="AUM3" s="1778"/>
      <c r="AUN3" s="1778"/>
      <c r="AUO3" s="1778"/>
      <c r="AUP3" s="1778"/>
      <c r="AUQ3" s="1778"/>
      <c r="AUR3" s="1778"/>
      <c r="AUS3" s="1778"/>
      <c r="AUT3" s="1778"/>
      <c r="AUU3" s="1778"/>
      <c r="AUV3" s="1778" t="s">
        <v>1236</v>
      </c>
      <c r="AUW3" s="1778"/>
      <c r="AUX3" s="1778"/>
      <c r="AUY3" s="1778"/>
      <c r="AUZ3" s="1778"/>
      <c r="AVA3" s="1778"/>
      <c r="AVB3" s="1778"/>
      <c r="AVC3" s="1778"/>
      <c r="AVD3" s="1778"/>
      <c r="AVE3" s="1778"/>
      <c r="AVF3" s="1778"/>
      <c r="AVG3" s="1778"/>
      <c r="AVH3" s="1778"/>
      <c r="AVI3" s="1778"/>
      <c r="AVJ3" s="1778"/>
      <c r="AVK3" s="1778" t="s">
        <v>1237</v>
      </c>
      <c r="AVL3" s="1778"/>
      <c r="AVM3" s="1778"/>
      <c r="AVN3" s="1778"/>
      <c r="AVO3" s="1778"/>
      <c r="AVP3" s="1778"/>
      <c r="AVQ3" s="1778"/>
      <c r="AVR3" s="1778"/>
      <c r="AVS3" s="1778"/>
      <c r="AVT3" s="1778"/>
      <c r="AVU3" s="1778"/>
      <c r="AVV3" s="1778"/>
      <c r="AVW3" s="1778"/>
      <c r="AVX3" s="1778"/>
      <c r="AVY3" s="1778"/>
      <c r="AVZ3" s="1778" t="s">
        <v>2032</v>
      </c>
      <c r="AWA3" s="1778"/>
      <c r="AWB3" s="1778"/>
      <c r="AWC3" s="1778"/>
      <c r="AWD3" s="1778"/>
      <c r="AWE3" s="1778"/>
      <c r="AWF3" s="1778"/>
      <c r="AWG3" s="1778"/>
      <c r="AWH3" s="1778"/>
      <c r="AWI3" s="1778"/>
      <c r="AWJ3" s="1778"/>
      <c r="AWK3" s="1778"/>
      <c r="AWL3" s="1778"/>
      <c r="AWM3" s="1778"/>
      <c r="AWN3" s="1778"/>
      <c r="AWO3" s="1778"/>
      <c r="AWP3" s="1778"/>
      <c r="AWQ3" s="1778"/>
      <c r="AWR3" s="1778"/>
      <c r="AWS3" s="1778"/>
      <c r="AWT3" s="1778"/>
      <c r="AWU3" s="1778"/>
      <c r="AWV3" s="1778"/>
      <c r="AWW3" s="1778"/>
      <c r="AWX3" s="1778"/>
      <c r="AWY3" s="1778"/>
      <c r="AWZ3" s="1778"/>
      <c r="AXA3" s="1778"/>
      <c r="AXB3" s="1778"/>
      <c r="AXC3" s="1778"/>
      <c r="AXD3" s="1778"/>
      <c r="AXE3" s="1778"/>
      <c r="AXF3" s="1778"/>
      <c r="AXG3" s="1778"/>
      <c r="AXH3" s="1778"/>
      <c r="AXI3" s="1778"/>
      <c r="AXJ3" s="1778"/>
      <c r="AXK3" s="1778"/>
      <c r="AXL3" s="1778"/>
      <c r="AXM3" s="1778"/>
      <c r="AXN3" s="1778"/>
      <c r="AXO3" s="1778"/>
      <c r="AXP3" s="1778"/>
      <c r="AXQ3" s="1778"/>
      <c r="AXR3" s="1778"/>
      <c r="AXS3" s="1778" t="s">
        <v>2033</v>
      </c>
      <c r="AXT3" s="1778"/>
      <c r="AXU3" s="1778"/>
      <c r="AXV3" s="1778"/>
      <c r="AXW3" s="1778"/>
      <c r="AXX3" s="1778"/>
      <c r="AXY3" s="1778"/>
      <c r="AXZ3" s="1778"/>
      <c r="AYA3" s="1778"/>
      <c r="AYB3" s="1778"/>
      <c r="AYC3" s="1778"/>
      <c r="AYD3" s="1778"/>
      <c r="AYE3" s="1778" t="s">
        <v>971</v>
      </c>
      <c r="AYF3" s="1778"/>
      <c r="AYG3" s="1778"/>
      <c r="AYH3" s="1778"/>
      <c r="AYI3" s="1778"/>
      <c r="AYJ3" s="1778"/>
      <c r="AYK3" s="1778"/>
      <c r="AYL3" s="1778"/>
      <c r="AYM3" s="1778"/>
      <c r="AYN3" s="1778"/>
      <c r="AYO3" s="1778"/>
      <c r="AYP3" s="1778"/>
      <c r="AYQ3" s="1778" t="s">
        <v>1394</v>
      </c>
      <c r="AYR3" s="1778"/>
      <c r="AYS3" s="1778"/>
      <c r="AYT3" s="1778"/>
      <c r="AYU3" s="1778"/>
      <c r="AYV3" s="1778"/>
      <c r="AYW3" s="1778"/>
      <c r="AYX3" s="1778"/>
      <c r="AYY3" s="1778"/>
      <c r="AYZ3" s="1778"/>
      <c r="AZA3" s="1778"/>
      <c r="AZB3" s="1778"/>
      <c r="AZC3" s="1778"/>
      <c r="AZD3" s="1778"/>
      <c r="AZE3" s="1778"/>
      <c r="AZF3" s="1778"/>
      <c r="AZG3" s="1778"/>
      <c r="AZH3" s="1778"/>
      <c r="AZI3" s="1778"/>
      <c r="AZJ3" s="1778"/>
      <c r="AZK3" s="1778"/>
      <c r="AZL3" s="1778"/>
      <c r="AZM3" s="1778"/>
      <c r="AZN3" s="1778"/>
      <c r="AZO3" s="1778"/>
      <c r="AZP3" s="1778"/>
      <c r="AZQ3" s="1778"/>
      <c r="AZR3" s="1778"/>
      <c r="AZS3" s="1778"/>
      <c r="AZT3" s="1778"/>
      <c r="AZU3" s="1778"/>
      <c r="AZV3" s="1778"/>
      <c r="AZW3" s="1778"/>
      <c r="AZX3" s="1778"/>
      <c r="AZY3" s="1778"/>
      <c r="AZZ3" s="1778"/>
      <c r="BAA3" s="1778"/>
      <c r="BAB3" s="1778"/>
      <c r="BAC3" s="1778"/>
      <c r="BAD3" s="1778"/>
      <c r="BAE3" s="1778"/>
      <c r="BAF3" s="1778"/>
      <c r="BAG3" s="1778"/>
      <c r="BAH3" s="1778"/>
      <c r="BAI3" s="1778"/>
      <c r="BAJ3" s="1778"/>
      <c r="BAK3" s="1778"/>
      <c r="BAL3" s="1778"/>
      <c r="BAM3" s="1778"/>
      <c r="BAN3" s="1778"/>
      <c r="BAO3" s="1778"/>
      <c r="BAP3" s="1778"/>
      <c r="BAQ3" s="1778"/>
      <c r="BAR3" s="1778"/>
      <c r="BAS3" s="1778"/>
      <c r="BAT3" s="1778"/>
      <c r="BAU3" s="1778"/>
      <c r="BAV3" s="1778"/>
      <c r="BAW3" s="1778"/>
      <c r="BAX3" s="1778"/>
      <c r="BAY3" s="1778"/>
      <c r="BAZ3" s="1778"/>
      <c r="BBA3" s="1778"/>
      <c r="BBB3" s="1778"/>
      <c r="BBC3" s="1778"/>
      <c r="BBD3" s="1778"/>
      <c r="BBE3" s="1778"/>
      <c r="BBF3" s="1778"/>
      <c r="BBG3" s="1778"/>
      <c r="BBH3" s="1778"/>
      <c r="BBI3" s="1778"/>
      <c r="BBJ3" s="1778"/>
      <c r="BBK3" s="790" t="s">
        <v>2962</v>
      </c>
      <c r="BBL3" s="790"/>
      <c r="BBM3" s="790"/>
      <c r="BBN3" s="790"/>
      <c r="BBO3" s="790"/>
      <c r="BBP3" s="790"/>
      <c r="BBQ3" s="790"/>
      <c r="BBR3" s="790"/>
      <c r="BBS3" s="790"/>
      <c r="BBT3" s="790"/>
      <c r="BBU3" s="791" t="s">
        <v>2963</v>
      </c>
      <c r="BBV3" s="791"/>
      <c r="BBW3" s="791"/>
      <c r="BBX3" s="791"/>
      <c r="BBY3" s="791"/>
      <c r="BBZ3" s="791"/>
      <c r="BCA3" s="791"/>
      <c r="BCB3" s="791"/>
      <c r="BCC3" s="791"/>
      <c r="BCD3" s="791"/>
      <c r="BCE3" s="792" t="s">
        <v>2964</v>
      </c>
      <c r="BCF3" s="792"/>
      <c r="BCG3" s="792"/>
      <c r="BCH3" s="792"/>
      <c r="BCI3" s="792"/>
      <c r="BCJ3" s="792"/>
      <c r="BCK3" s="792"/>
      <c r="BCL3" s="792"/>
      <c r="BCM3" s="792"/>
      <c r="BCN3" s="792"/>
      <c r="BCO3" s="793" t="s">
        <v>1224</v>
      </c>
      <c r="BCP3" s="793"/>
      <c r="BCQ3" s="793"/>
      <c r="BCR3" s="793"/>
      <c r="BCS3" s="793"/>
      <c r="BCT3" s="794" t="s">
        <v>84</v>
      </c>
      <c r="BCU3" s="794"/>
      <c r="BCV3" s="794"/>
      <c r="BCW3" s="794"/>
      <c r="BCX3" s="794"/>
      <c r="BCY3" s="790" t="s">
        <v>87</v>
      </c>
      <c r="BCZ3" s="790"/>
      <c r="BDA3" s="790"/>
      <c r="BDB3" s="790"/>
      <c r="BDC3" s="790"/>
      <c r="BDD3" s="790"/>
      <c r="BDE3" s="790"/>
      <c r="BDF3" s="790"/>
      <c r="BDG3" s="790"/>
      <c r="BDH3" s="790"/>
      <c r="BDI3" s="790"/>
      <c r="BDJ3" s="790"/>
      <c r="BDK3" s="790"/>
      <c r="BDL3" s="790"/>
      <c r="BDM3" s="790"/>
      <c r="BDN3" s="790"/>
      <c r="BDO3" s="790"/>
      <c r="BDP3" s="790"/>
      <c r="BDQ3" s="790"/>
      <c r="BDR3" s="790"/>
      <c r="BDS3" s="790"/>
      <c r="BDT3" s="790"/>
      <c r="BDU3" s="790"/>
      <c r="BDV3" s="790"/>
      <c r="BDW3" s="790"/>
      <c r="BDX3" s="790" t="s">
        <v>101</v>
      </c>
      <c r="BDY3" s="790"/>
      <c r="BDZ3" s="790"/>
      <c r="BEA3" s="790"/>
      <c r="BEB3" s="790"/>
      <c r="BEC3" s="790" t="s">
        <v>2962</v>
      </c>
      <c r="BED3" s="790"/>
      <c r="BEE3" s="790"/>
      <c r="BEF3" s="790"/>
      <c r="BEG3" s="790"/>
      <c r="BEH3" s="790" t="s">
        <v>2962</v>
      </c>
      <c r="BEI3" s="790"/>
      <c r="BEJ3" s="790"/>
      <c r="BEK3" s="790"/>
      <c r="BEL3" s="790"/>
      <c r="BEM3" s="790" t="s">
        <v>2962</v>
      </c>
      <c r="BEN3" s="790"/>
      <c r="BEO3" s="790"/>
      <c r="BEP3" s="790"/>
      <c r="BEQ3" s="790"/>
      <c r="BER3" s="791" t="s">
        <v>2963</v>
      </c>
      <c r="BES3" s="791"/>
      <c r="BET3" s="791"/>
      <c r="BEU3" s="791"/>
      <c r="BEV3" s="791"/>
      <c r="BEW3" s="791" t="s">
        <v>2963</v>
      </c>
      <c r="BEX3" s="791"/>
      <c r="BEY3" s="791"/>
      <c r="BEZ3" s="791"/>
      <c r="BFA3" s="791"/>
      <c r="BFB3" s="791" t="s">
        <v>2963</v>
      </c>
      <c r="BFC3" s="791"/>
      <c r="BFD3" s="791"/>
      <c r="BFE3" s="791"/>
      <c r="BFF3" s="791"/>
      <c r="BFG3" s="792" t="s">
        <v>2964</v>
      </c>
      <c r="BFH3" s="792"/>
      <c r="BFI3" s="792"/>
      <c r="BFJ3" s="792"/>
      <c r="BFK3" s="792"/>
      <c r="BFL3" s="792" t="s">
        <v>2964</v>
      </c>
      <c r="BFM3" s="792"/>
      <c r="BFN3" s="792"/>
      <c r="BFO3" s="792"/>
      <c r="BFP3" s="792"/>
      <c r="BFQ3" s="792" t="s">
        <v>2964</v>
      </c>
      <c r="BFR3" s="792"/>
      <c r="BFS3" s="792"/>
      <c r="BFT3" s="792"/>
      <c r="BFU3" s="792"/>
      <c r="BFV3" s="795" t="s">
        <v>2962</v>
      </c>
      <c r="BFW3" s="795"/>
      <c r="BFX3" s="795"/>
      <c r="BFY3" s="795"/>
      <c r="BFZ3" s="795"/>
      <c r="BGA3" s="795" t="s">
        <v>2962</v>
      </c>
      <c r="BGB3" s="795"/>
      <c r="BGC3" s="795"/>
      <c r="BGD3" s="795"/>
      <c r="BGE3" s="795"/>
      <c r="BGF3" s="795" t="s">
        <v>2962</v>
      </c>
      <c r="BGG3" s="795"/>
      <c r="BGH3" s="795"/>
      <c r="BGI3" s="795"/>
      <c r="BGJ3" s="795"/>
      <c r="BGK3" s="796" t="s">
        <v>2963</v>
      </c>
      <c r="BGL3" s="796"/>
      <c r="BGM3" s="796"/>
      <c r="BGN3" s="796"/>
      <c r="BGO3" s="796"/>
      <c r="BGP3" s="796" t="s">
        <v>2963</v>
      </c>
      <c r="BGQ3" s="796"/>
      <c r="BGR3" s="796"/>
      <c r="BGS3" s="796"/>
      <c r="BGT3" s="796"/>
      <c r="BGU3" s="796" t="s">
        <v>2963</v>
      </c>
      <c r="BGV3" s="796"/>
      <c r="BGW3" s="796"/>
      <c r="BGX3" s="796"/>
      <c r="BGY3" s="796"/>
      <c r="BGZ3" s="797" t="s">
        <v>2964</v>
      </c>
      <c r="BHA3" s="797"/>
      <c r="BHB3" s="797"/>
      <c r="BHC3" s="797"/>
      <c r="BHD3" s="797"/>
      <c r="BHE3" s="797" t="s">
        <v>2964</v>
      </c>
      <c r="BHF3" s="797"/>
      <c r="BHG3" s="797"/>
      <c r="BHH3" s="797"/>
      <c r="BHI3" s="797"/>
      <c r="BHJ3" s="797" t="s">
        <v>2964</v>
      </c>
      <c r="BHK3" s="797"/>
      <c r="BHL3" s="797"/>
      <c r="BHM3" s="797"/>
      <c r="BHN3" s="797"/>
      <c r="BHO3" s="795" t="s">
        <v>2962</v>
      </c>
      <c r="BHP3" s="795"/>
      <c r="BHQ3" s="795"/>
      <c r="BHR3" s="795"/>
      <c r="BHS3" s="795"/>
      <c r="BHT3" s="795" t="s">
        <v>2962</v>
      </c>
      <c r="BHU3" s="795"/>
      <c r="BHV3" s="795"/>
      <c r="BHW3" s="795"/>
      <c r="BHX3" s="795"/>
      <c r="BHY3" s="796" t="s">
        <v>2963</v>
      </c>
      <c r="BHZ3" s="796"/>
      <c r="BIA3" s="796"/>
      <c r="BIB3" s="796"/>
      <c r="BIC3" s="796"/>
      <c r="BID3" s="796" t="s">
        <v>2963</v>
      </c>
      <c r="BIE3" s="796"/>
      <c r="BIF3" s="796"/>
      <c r="BIG3" s="796"/>
      <c r="BIH3" s="796"/>
      <c r="BII3" s="797" t="s">
        <v>2964</v>
      </c>
      <c r="BIJ3" s="797"/>
      <c r="BIK3" s="797"/>
      <c r="BIL3" s="797"/>
      <c r="BIM3" s="797"/>
      <c r="BIN3" s="797" t="s">
        <v>2964</v>
      </c>
      <c r="BIO3" s="797"/>
      <c r="BIP3" s="797"/>
      <c r="BIQ3" s="797"/>
      <c r="BIR3" s="797"/>
      <c r="BIS3" s="1807" t="s">
        <v>1399</v>
      </c>
      <c r="BIT3" s="1808"/>
      <c r="BIU3" s="1808"/>
      <c r="BIV3" s="1808"/>
      <c r="BIW3" s="1808"/>
      <c r="BIX3" s="1808"/>
      <c r="BIY3" s="1808"/>
      <c r="BIZ3" s="1808"/>
      <c r="BJA3" s="1808"/>
      <c r="BJB3" s="1808"/>
      <c r="BJC3" s="1808"/>
      <c r="BJD3" s="1808"/>
      <c r="BJE3" s="1808"/>
      <c r="BJF3" s="1808"/>
      <c r="BJG3" s="1808"/>
      <c r="BJH3" s="1809"/>
      <c r="BJI3" s="1790" t="s">
        <v>3002</v>
      </c>
      <c r="BJJ3" s="1790"/>
      <c r="BJK3" s="1790"/>
      <c r="BJL3" s="1790"/>
      <c r="BJM3" s="1790"/>
      <c r="BJN3" s="1773" t="s">
        <v>3003</v>
      </c>
      <c r="BJO3" s="1774"/>
      <c r="BJP3" s="1774"/>
      <c r="BJQ3" s="1774"/>
      <c r="BJR3" s="1791"/>
      <c r="BJS3" s="1845" t="s">
        <v>2981</v>
      </c>
      <c r="BJT3" s="1846"/>
      <c r="BJU3" s="1846"/>
      <c r="BJV3" s="1846"/>
      <c r="BJW3" s="1847"/>
      <c r="BJX3" s="1851" t="s">
        <v>2982</v>
      </c>
      <c r="BJY3" s="1851"/>
      <c r="BJZ3" s="1851"/>
      <c r="BKA3" s="1851"/>
      <c r="BKB3" s="1851"/>
      <c r="BKC3" s="1845" t="s">
        <v>2983</v>
      </c>
      <c r="BKD3" s="1846"/>
      <c r="BKE3" s="1846"/>
      <c r="BKF3" s="1846"/>
      <c r="BKG3" s="1847"/>
      <c r="BKH3" s="1845" t="s">
        <v>2984</v>
      </c>
      <c r="BKI3" s="1846"/>
      <c r="BKJ3" s="1846"/>
      <c r="BKK3" s="1846"/>
      <c r="BKL3" s="1847"/>
      <c r="BKM3" s="1845" t="s">
        <v>2985</v>
      </c>
      <c r="BKN3" s="1846"/>
      <c r="BKO3" s="1846"/>
      <c r="BKP3" s="1846"/>
      <c r="BKQ3" s="1847"/>
      <c r="BKR3" s="1845" t="s">
        <v>2986</v>
      </c>
      <c r="BKS3" s="1846"/>
      <c r="BKT3" s="1846"/>
      <c r="BKU3" s="1846"/>
      <c r="BKV3" s="1847"/>
      <c r="BKW3" s="1845" t="s">
        <v>2987</v>
      </c>
      <c r="BKX3" s="1846"/>
      <c r="BKY3" s="1846"/>
      <c r="BKZ3" s="1846"/>
      <c r="BLA3" s="1847"/>
      <c r="BLB3" s="1845" t="s">
        <v>2988</v>
      </c>
      <c r="BLC3" s="1846"/>
      <c r="BLD3" s="1846"/>
      <c r="BLE3" s="1846"/>
      <c r="BLF3" s="1847"/>
      <c r="BLG3" s="1845" t="s">
        <v>2989</v>
      </c>
      <c r="BLH3" s="1846"/>
      <c r="BLI3" s="1846"/>
      <c r="BLJ3" s="1846"/>
      <c r="BLK3" s="1847"/>
      <c r="BLL3" s="1845" t="s">
        <v>2990</v>
      </c>
      <c r="BLM3" s="1846"/>
      <c r="BLN3" s="1846"/>
      <c r="BLO3" s="1846"/>
      <c r="BLP3" s="1847"/>
      <c r="BLQ3" s="1845" t="s">
        <v>2981</v>
      </c>
      <c r="BLR3" s="1846"/>
      <c r="BLS3" s="1846"/>
      <c r="BLT3" s="1846"/>
      <c r="BLU3" s="1847"/>
      <c r="BLV3" s="1862" t="s">
        <v>2982</v>
      </c>
      <c r="BLW3" s="1863"/>
      <c r="BLX3" s="1863"/>
      <c r="BLY3" s="1863"/>
      <c r="BLZ3" s="1864"/>
      <c r="BMA3" s="1845" t="s">
        <v>2983</v>
      </c>
      <c r="BMB3" s="1846"/>
      <c r="BMC3" s="1846"/>
      <c r="BMD3" s="1846"/>
      <c r="BME3" s="1847"/>
      <c r="BMF3" s="1845" t="s">
        <v>2984</v>
      </c>
      <c r="BMG3" s="1846"/>
      <c r="BMH3" s="1846"/>
      <c r="BMI3" s="1846"/>
      <c r="BMJ3" s="1847"/>
      <c r="BMK3" s="1845" t="s">
        <v>2985</v>
      </c>
      <c r="BML3" s="1846"/>
      <c r="BMM3" s="1846"/>
      <c r="BMN3" s="1846"/>
      <c r="BMO3" s="1847"/>
      <c r="BMP3" s="1845" t="s">
        <v>2986</v>
      </c>
      <c r="BMQ3" s="1846"/>
      <c r="BMR3" s="1846"/>
      <c r="BMS3" s="1846"/>
      <c r="BMT3" s="1847"/>
      <c r="BMU3" s="1845" t="s">
        <v>2987</v>
      </c>
      <c r="BMV3" s="1846"/>
      <c r="BMW3" s="1846"/>
      <c r="BMX3" s="1846"/>
      <c r="BMY3" s="1847"/>
      <c r="BMZ3" s="1845" t="s">
        <v>2989</v>
      </c>
      <c r="BNA3" s="1846"/>
      <c r="BNB3" s="1846"/>
      <c r="BNC3" s="1846"/>
      <c r="BND3" s="1847"/>
      <c r="BNE3" s="1845" t="s">
        <v>2990</v>
      </c>
      <c r="BNF3" s="1846"/>
      <c r="BNG3" s="1846"/>
      <c r="BNH3" s="1846"/>
      <c r="BNI3" s="1847"/>
      <c r="BNJ3" s="1841" t="s">
        <v>1031</v>
      </c>
      <c r="BNK3" s="1842"/>
      <c r="BNL3" s="1842"/>
      <c r="BNM3" s="1842"/>
      <c r="BNN3" s="1842"/>
      <c r="BNO3" s="1842"/>
      <c r="BNP3" s="1842"/>
      <c r="BNQ3" s="1842"/>
      <c r="BNR3" s="1842"/>
      <c r="BNS3" s="1842"/>
      <c r="BNT3" s="1842"/>
      <c r="BNU3" s="1842"/>
      <c r="BNV3" s="1842"/>
      <c r="BNW3" s="1842"/>
      <c r="BNX3" s="1842"/>
      <c r="BNY3" s="1843"/>
    </row>
    <row r="4" spans="1:1741" s="789" customFormat="1" ht="15" customHeight="1">
      <c r="A4" s="1824"/>
      <c r="B4" s="1825"/>
      <c r="C4" s="1829"/>
      <c r="D4" s="1829"/>
      <c r="E4" s="1829"/>
      <c r="F4" s="1829"/>
      <c r="G4" s="1829"/>
      <c r="H4" s="1829">
        <v>2015</v>
      </c>
      <c r="I4" s="1829">
        <v>2010</v>
      </c>
      <c r="J4" s="1829">
        <v>2005</v>
      </c>
      <c r="K4" s="1829">
        <v>2000</v>
      </c>
      <c r="L4" s="1829">
        <v>1990</v>
      </c>
      <c r="M4" s="1829">
        <v>2015</v>
      </c>
      <c r="N4" s="1829">
        <v>2010</v>
      </c>
      <c r="O4" s="1829">
        <v>2005</v>
      </c>
      <c r="P4" s="1829">
        <v>2000</v>
      </c>
      <c r="Q4" s="1829">
        <v>1990</v>
      </c>
      <c r="R4" s="1829">
        <v>2015</v>
      </c>
      <c r="S4" s="1829">
        <v>2010</v>
      </c>
      <c r="T4" s="1829">
        <v>2005</v>
      </c>
      <c r="U4" s="1829">
        <v>2000</v>
      </c>
      <c r="V4" s="1829">
        <v>1990</v>
      </c>
      <c r="W4" s="1829">
        <v>2015</v>
      </c>
      <c r="X4" s="1829">
        <v>2010</v>
      </c>
      <c r="Y4" s="1829">
        <v>2005</v>
      </c>
      <c r="Z4" s="1829">
        <v>2000</v>
      </c>
      <c r="AA4" s="1829">
        <v>1990</v>
      </c>
      <c r="AB4" s="1829">
        <v>2015</v>
      </c>
      <c r="AC4" s="1829">
        <v>2010</v>
      </c>
      <c r="AD4" s="1829">
        <v>2005</v>
      </c>
      <c r="AE4" s="1829">
        <v>2000</v>
      </c>
      <c r="AF4" s="1829">
        <v>1990</v>
      </c>
      <c r="AG4" s="1778"/>
      <c r="AH4" s="1778"/>
      <c r="AI4" s="1778"/>
      <c r="AJ4" s="1778"/>
      <c r="AK4" s="1778">
        <v>2010</v>
      </c>
      <c r="AL4" s="1778">
        <v>2005</v>
      </c>
      <c r="AM4" s="1778">
        <v>2000</v>
      </c>
      <c r="AN4" s="1778">
        <v>1990</v>
      </c>
      <c r="AO4" s="1778">
        <v>2010</v>
      </c>
      <c r="AP4" s="1778">
        <v>2005</v>
      </c>
      <c r="AQ4" s="1778">
        <v>2000</v>
      </c>
      <c r="AR4" s="1778">
        <v>1990</v>
      </c>
      <c r="AS4" s="1769" t="s">
        <v>1028</v>
      </c>
      <c r="AT4" s="1769"/>
      <c r="AU4" s="1769"/>
      <c r="AV4" s="1769"/>
      <c r="AW4" s="1769"/>
      <c r="AX4" s="1769" t="s">
        <v>1029</v>
      </c>
      <c r="AY4" s="1769"/>
      <c r="AZ4" s="1769"/>
      <c r="BA4" s="1769"/>
      <c r="BB4" s="1769"/>
      <c r="BC4" s="1769" t="s">
        <v>1030</v>
      </c>
      <c r="BD4" s="1769"/>
      <c r="BE4" s="1769"/>
      <c r="BF4" s="1769"/>
      <c r="BG4" s="1769"/>
      <c r="BH4" s="1769" t="s">
        <v>1031</v>
      </c>
      <c r="BI4" s="1769"/>
      <c r="BJ4" s="1769"/>
      <c r="BK4" s="1769"/>
      <c r="BL4" s="1769"/>
      <c r="BM4" s="1768" t="s">
        <v>1051</v>
      </c>
      <c r="BN4" s="1768"/>
      <c r="BO4" s="1768"/>
      <c r="BP4" s="1768"/>
      <c r="BQ4" s="1768"/>
      <c r="BR4" s="1768"/>
      <c r="BS4" s="1768"/>
      <c r="BT4" s="1768"/>
      <c r="BU4" s="1768"/>
      <c r="BV4" s="1768"/>
      <c r="BW4" s="1768"/>
      <c r="BX4" s="1768"/>
      <c r="BY4" s="1768"/>
      <c r="BZ4" s="1768"/>
      <c r="CA4" s="1768"/>
      <c r="CB4" s="1768"/>
      <c r="CC4" s="1768"/>
      <c r="CD4" s="1768"/>
      <c r="CE4" s="1768"/>
      <c r="CF4" s="1768"/>
      <c r="CG4" s="1768" t="s">
        <v>1052</v>
      </c>
      <c r="CH4" s="1768"/>
      <c r="CI4" s="1768"/>
      <c r="CJ4" s="1768"/>
      <c r="CK4" s="1768"/>
      <c r="CL4" s="1768"/>
      <c r="CM4" s="1768"/>
      <c r="CN4" s="1768"/>
      <c r="CO4" s="1768"/>
      <c r="CP4" s="1768"/>
      <c r="CQ4" s="1768"/>
      <c r="CR4" s="1768"/>
      <c r="CS4" s="1768"/>
      <c r="CT4" s="1768"/>
      <c r="CU4" s="1768"/>
      <c r="CV4" s="1768"/>
      <c r="CW4" s="1768"/>
      <c r="CX4" s="1768"/>
      <c r="CY4" s="1768"/>
      <c r="CZ4" s="1768"/>
      <c r="DA4" s="1769"/>
      <c r="DB4" s="1769"/>
      <c r="DC4" s="1769"/>
      <c r="DD4" s="1769"/>
      <c r="DE4" s="1769">
        <v>2010</v>
      </c>
      <c r="DF4" s="1769">
        <v>2005</v>
      </c>
      <c r="DG4" s="1769">
        <v>2000</v>
      </c>
      <c r="DH4" s="1769">
        <v>1990</v>
      </c>
      <c r="DI4" s="1769">
        <v>2010</v>
      </c>
      <c r="DJ4" s="1769">
        <v>2005</v>
      </c>
      <c r="DK4" s="1769">
        <v>2000</v>
      </c>
      <c r="DL4" s="1769">
        <v>1990</v>
      </c>
      <c r="DM4" s="1855" t="s">
        <v>2099</v>
      </c>
      <c r="DN4" s="1855"/>
      <c r="DO4" s="1855"/>
      <c r="DP4" s="1855"/>
      <c r="DQ4" s="1855"/>
      <c r="DR4" s="1855"/>
      <c r="DS4" s="1855" t="s">
        <v>2100</v>
      </c>
      <c r="DT4" s="1855"/>
      <c r="DU4" s="1855"/>
      <c r="DV4" s="1855"/>
      <c r="DW4" s="1855"/>
      <c r="DX4" s="1855"/>
      <c r="DY4" s="1855" t="s">
        <v>2101</v>
      </c>
      <c r="DZ4" s="1855"/>
      <c r="EA4" s="1855"/>
      <c r="EB4" s="1855"/>
      <c r="EC4" s="1855"/>
      <c r="ED4" s="1855"/>
      <c r="EE4" s="1855" t="s">
        <v>2102</v>
      </c>
      <c r="EF4" s="1855"/>
      <c r="EG4" s="1855"/>
      <c r="EH4" s="1855"/>
      <c r="EI4" s="1855"/>
      <c r="EJ4" s="1855"/>
      <c r="EK4" s="1855" t="s">
        <v>2103</v>
      </c>
      <c r="EL4" s="1855"/>
      <c r="EM4" s="1855"/>
      <c r="EN4" s="1855"/>
      <c r="EO4" s="1855"/>
      <c r="EP4" s="1855"/>
      <c r="EQ4" s="1855" t="s">
        <v>2104</v>
      </c>
      <c r="ER4" s="1855"/>
      <c r="ES4" s="1855"/>
      <c r="ET4" s="1855"/>
      <c r="EU4" s="1855"/>
      <c r="EV4" s="1855"/>
      <c r="EW4" s="1855" t="s">
        <v>2105</v>
      </c>
      <c r="EX4" s="1855"/>
      <c r="EY4" s="1855"/>
      <c r="EZ4" s="1855"/>
      <c r="FA4" s="1855"/>
      <c r="FB4" s="1855"/>
      <c r="FC4" s="1855" t="s">
        <v>2106</v>
      </c>
      <c r="FD4" s="1855"/>
      <c r="FE4" s="1855"/>
      <c r="FF4" s="1855"/>
      <c r="FG4" s="1855"/>
      <c r="FH4" s="1855"/>
      <c r="FI4" s="1855" t="s">
        <v>2107</v>
      </c>
      <c r="FJ4" s="1855"/>
      <c r="FK4" s="1855"/>
      <c r="FL4" s="1855"/>
      <c r="FM4" s="1855"/>
      <c r="FN4" s="1855"/>
      <c r="FO4" s="1855" t="s">
        <v>2108</v>
      </c>
      <c r="FP4" s="1855"/>
      <c r="FQ4" s="1855"/>
      <c r="FR4" s="1855"/>
      <c r="FS4" s="1855"/>
      <c r="FT4" s="1855"/>
      <c r="FU4" s="1855" t="s">
        <v>1289</v>
      </c>
      <c r="FV4" s="1855"/>
      <c r="FW4" s="1855"/>
      <c r="FX4" s="1855"/>
      <c r="FY4" s="1855" t="s">
        <v>1044</v>
      </c>
      <c r="FZ4" s="1855"/>
      <c r="GA4" s="1855"/>
      <c r="GB4" s="1855"/>
      <c r="GC4" s="1778" t="s">
        <v>2009</v>
      </c>
      <c r="GD4" s="1778"/>
      <c r="GE4" s="1778"/>
      <c r="GF4" s="1778"/>
      <c r="GG4" s="1778" t="s">
        <v>735</v>
      </c>
      <c r="GH4" s="1778"/>
      <c r="GI4" s="1778"/>
      <c r="GJ4" s="1778"/>
      <c r="GK4" s="1778" t="s">
        <v>1045</v>
      </c>
      <c r="GL4" s="1778"/>
      <c r="GM4" s="1778"/>
      <c r="GN4" s="1778"/>
      <c r="GO4" s="1778" t="s">
        <v>1046</v>
      </c>
      <c r="GP4" s="1778"/>
      <c r="GQ4" s="1778"/>
      <c r="GR4" s="1778"/>
      <c r="GS4" s="1778" t="s">
        <v>1047</v>
      </c>
      <c r="GT4" s="1778"/>
      <c r="GU4" s="1778"/>
      <c r="GV4" s="1778"/>
      <c r="GW4" s="1778" t="s">
        <v>1292</v>
      </c>
      <c r="GX4" s="1778"/>
      <c r="GY4" s="1778"/>
      <c r="GZ4" s="1778"/>
      <c r="HA4" s="1778"/>
      <c r="HB4" s="1778"/>
      <c r="HC4" s="1778"/>
      <c r="HD4" s="1778"/>
      <c r="HE4" s="1778"/>
      <c r="HF4" s="1778"/>
      <c r="HG4" s="1778"/>
      <c r="HH4" s="1778"/>
      <c r="HI4" s="1778"/>
      <c r="HJ4" s="1778"/>
      <c r="HK4" s="1778"/>
      <c r="HL4" s="1778"/>
      <c r="HM4" s="1778"/>
      <c r="HN4" s="1778"/>
      <c r="HO4" s="1778"/>
      <c r="HP4" s="1778"/>
      <c r="HQ4" s="1778" t="s">
        <v>1293</v>
      </c>
      <c r="HR4" s="1778"/>
      <c r="HS4" s="1778"/>
      <c r="HT4" s="1778"/>
      <c r="HU4" s="1778"/>
      <c r="HV4" s="1778"/>
      <c r="HW4" s="1778"/>
      <c r="HX4" s="1778"/>
      <c r="HY4" s="1778"/>
      <c r="HZ4" s="1778"/>
      <c r="IA4" s="1778"/>
      <c r="IB4" s="1778"/>
      <c r="IC4" s="1778"/>
      <c r="ID4" s="1778"/>
      <c r="IE4" s="1778"/>
      <c r="IF4" s="1778"/>
      <c r="IG4" s="1778"/>
      <c r="IH4" s="1778"/>
      <c r="II4" s="1778"/>
      <c r="IJ4" s="1778"/>
      <c r="IK4" s="1778" t="s">
        <v>820</v>
      </c>
      <c r="IL4" s="1778"/>
      <c r="IM4" s="1778"/>
      <c r="IN4" s="1778"/>
      <c r="IO4" s="1778"/>
      <c r="IP4" s="1778"/>
      <c r="IQ4" s="1778"/>
      <c r="IR4" s="1778"/>
      <c r="IS4" s="1778"/>
      <c r="IT4" s="1778"/>
      <c r="IU4" s="1778"/>
      <c r="IV4" s="1778"/>
      <c r="IW4" s="1778"/>
      <c r="IX4" s="1778"/>
      <c r="IY4" s="1778"/>
      <c r="IZ4" s="1778"/>
      <c r="JA4" s="1778"/>
      <c r="JB4" s="1778"/>
      <c r="JC4" s="1778"/>
      <c r="JD4" s="1778"/>
      <c r="JE4" s="1778" t="s">
        <v>1092</v>
      </c>
      <c r="JF4" s="1778"/>
      <c r="JG4" s="1778"/>
      <c r="JH4" s="1778"/>
      <c r="JI4" s="1778"/>
      <c r="JJ4" s="1778"/>
      <c r="JK4" s="1778"/>
      <c r="JL4" s="1778"/>
      <c r="JM4" s="1778"/>
      <c r="JN4" s="1778"/>
      <c r="JO4" s="1778"/>
      <c r="JP4" s="1778"/>
      <c r="JQ4" s="1778"/>
      <c r="JR4" s="1778"/>
      <c r="JS4" s="1778"/>
      <c r="JT4" s="1778"/>
      <c r="JU4" s="1778"/>
      <c r="JV4" s="1778"/>
      <c r="JW4" s="1778"/>
      <c r="JX4" s="1778"/>
      <c r="JY4" s="1778" t="s">
        <v>2016</v>
      </c>
      <c r="JZ4" s="1778"/>
      <c r="KA4" s="1778"/>
      <c r="KB4" s="1778"/>
      <c r="KC4" s="1778" t="s">
        <v>1045</v>
      </c>
      <c r="KD4" s="1778"/>
      <c r="KE4" s="1778"/>
      <c r="KF4" s="1778"/>
      <c r="KG4" s="1778" t="s">
        <v>1046</v>
      </c>
      <c r="KH4" s="1778"/>
      <c r="KI4" s="1778"/>
      <c r="KJ4" s="1778"/>
      <c r="KK4" s="1778" t="s">
        <v>1047</v>
      </c>
      <c r="KL4" s="1778"/>
      <c r="KM4" s="1778"/>
      <c r="KN4" s="1778"/>
      <c r="KO4" s="1778" t="s">
        <v>1292</v>
      </c>
      <c r="KP4" s="1778"/>
      <c r="KQ4" s="1778"/>
      <c r="KR4" s="1778"/>
      <c r="KS4" s="1778"/>
      <c r="KT4" s="1778"/>
      <c r="KU4" s="1778"/>
      <c r="KV4" s="1778"/>
      <c r="KW4" s="1778"/>
      <c r="KX4" s="1778"/>
      <c r="KY4" s="1778"/>
      <c r="KZ4" s="1778"/>
      <c r="LA4" s="1778"/>
      <c r="LB4" s="1778"/>
      <c r="LC4" s="1778"/>
      <c r="LD4" s="1778"/>
      <c r="LE4" s="1778" t="s">
        <v>1293</v>
      </c>
      <c r="LF4" s="1778"/>
      <c r="LG4" s="1778"/>
      <c r="LH4" s="1778"/>
      <c r="LI4" s="1778"/>
      <c r="LJ4" s="1778"/>
      <c r="LK4" s="1778"/>
      <c r="LL4" s="1778"/>
      <c r="LM4" s="1778"/>
      <c r="LN4" s="1778"/>
      <c r="LO4" s="1778"/>
      <c r="LP4" s="1778"/>
      <c r="LQ4" s="1778"/>
      <c r="LR4" s="1778"/>
      <c r="LS4" s="1778"/>
      <c r="LT4" s="1778"/>
      <c r="LU4" s="1778" t="s">
        <v>820</v>
      </c>
      <c r="LV4" s="1778"/>
      <c r="LW4" s="1778"/>
      <c r="LX4" s="1778"/>
      <c r="LY4" s="1778"/>
      <c r="LZ4" s="1778"/>
      <c r="MA4" s="1778"/>
      <c r="MB4" s="1778"/>
      <c r="MC4" s="1778"/>
      <c r="MD4" s="1778"/>
      <c r="ME4" s="1778"/>
      <c r="MF4" s="1778"/>
      <c r="MG4" s="1778"/>
      <c r="MH4" s="1778"/>
      <c r="MI4" s="1778"/>
      <c r="MJ4" s="1778"/>
      <c r="MK4" s="1778" t="s">
        <v>1092</v>
      </c>
      <c r="ML4" s="1778"/>
      <c r="MM4" s="1778"/>
      <c r="MN4" s="1778"/>
      <c r="MO4" s="1778"/>
      <c r="MP4" s="1778"/>
      <c r="MQ4" s="1778"/>
      <c r="MR4" s="1778"/>
      <c r="MS4" s="1778"/>
      <c r="MT4" s="1778"/>
      <c r="MU4" s="1778"/>
      <c r="MV4" s="1778"/>
      <c r="MW4" s="1778"/>
      <c r="MX4" s="1778"/>
      <c r="MY4" s="1778"/>
      <c r="MZ4" s="1778"/>
      <c r="NA4" s="1778" t="s">
        <v>2018</v>
      </c>
      <c r="NB4" s="1778"/>
      <c r="NC4" s="1778"/>
      <c r="ND4" s="1778"/>
      <c r="NE4" s="1778" t="s">
        <v>1101</v>
      </c>
      <c r="NF4" s="1778"/>
      <c r="NG4" s="1778"/>
      <c r="NH4" s="1778"/>
      <c r="NI4" s="1778" t="s">
        <v>2018</v>
      </c>
      <c r="NJ4" s="1778"/>
      <c r="NK4" s="1778"/>
      <c r="NL4" s="1778"/>
      <c r="NM4" s="1778" t="s">
        <v>1101</v>
      </c>
      <c r="NN4" s="1778"/>
      <c r="NO4" s="1778"/>
      <c r="NP4" s="1778"/>
      <c r="NQ4" s="1778" t="s">
        <v>2019</v>
      </c>
      <c r="NR4" s="1778"/>
      <c r="NS4" s="1778"/>
      <c r="NT4" s="1778"/>
      <c r="NU4" s="1778"/>
      <c r="NV4" s="1778"/>
      <c r="NW4" s="1778"/>
      <c r="NX4" s="1778"/>
      <c r="NY4" s="1778" t="s">
        <v>1099</v>
      </c>
      <c r="NZ4" s="1778"/>
      <c r="OA4" s="1778"/>
      <c r="OB4" s="1778"/>
      <c r="OC4" s="1778"/>
      <c r="OD4" s="1778"/>
      <c r="OE4" s="1778"/>
      <c r="OF4" s="1778"/>
      <c r="OG4" s="1778" t="s">
        <v>1100</v>
      </c>
      <c r="OH4" s="1778"/>
      <c r="OI4" s="1778"/>
      <c r="OJ4" s="1778"/>
      <c r="OK4" s="1778"/>
      <c r="OL4" s="1778"/>
      <c r="OM4" s="1778"/>
      <c r="ON4" s="1778"/>
      <c r="OO4" s="1778" t="s">
        <v>1431</v>
      </c>
      <c r="OP4" s="1778"/>
      <c r="OQ4" s="1778"/>
      <c r="OR4" s="1778"/>
      <c r="OS4" s="1778"/>
      <c r="OT4" s="1778"/>
      <c r="OU4" s="1778"/>
      <c r="OV4" s="1778"/>
      <c r="OW4" s="1778" t="s">
        <v>1092</v>
      </c>
      <c r="OX4" s="1778"/>
      <c r="OY4" s="1778"/>
      <c r="OZ4" s="1778"/>
      <c r="PA4" s="1778"/>
      <c r="PB4" s="1778"/>
      <c r="PC4" s="1778"/>
      <c r="PD4" s="1778"/>
      <c r="PE4" s="1778" t="s">
        <v>1251</v>
      </c>
      <c r="PF4" s="1778"/>
      <c r="PG4" s="1778"/>
      <c r="PH4" s="1778"/>
      <c r="PI4" s="1778"/>
      <c r="PJ4" s="1778"/>
      <c r="PK4" s="1778"/>
      <c r="PL4" s="1778"/>
      <c r="PM4" s="1778"/>
      <c r="PN4" s="1778"/>
      <c r="PO4" s="1778"/>
      <c r="PP4" s="1778"/>
      <c r="PQ4" s="1778"/>
      <c r="PR4" s="1778"/>
      <c r="PS4" s="1778"/>
      <c r="PT4" s="1778" t="s">
        <v>1252</v>
      </c>
      <c r="PU4" s="1778"/>
      <c r="PV4" s="1778"/>
      <c r="PW4" s="1778"/>
      <c r="PX4" s="1778"/>
      <c r="PY4" s="1778"/>
      <c r="PZ4" s="1778"/>
      <c r="QA4" s="1778"/>
      <c r="QB4" s="1778"/>
      <c r="QC4" s="1778"/>
      <c r="QD4" s="1778"/>
      <c r="QE4" s="1778"/>
      <c r="QF4" s="1778"/>
      <c r="QG4" s="1778"/>
      <c r="QH4" s="1778"/>
      <c r="QI4" s="1778" t="s">
        <v>893</v>
      </c>
      <c r="QJ4" s="1778"/>
      <c r="QK4" s="1778"/>
      <c r="QL4" s="1778"/>
      <c r="QM4" s="1778"/>
      <c r="QN4" s="1778"/>
      <c r="QO4" s="1778"/>
      <c r="QP4" s="1778"/>
      <c r="QQ4" s="1778"/>
      <c r="QR4" s="1778"/>
      <c r="QS4" s="1778"/>
      <c r="QT4" s="1778"/>
      <c r="QU4" s="1778"/>
      <c r="QV4" s="1778"/>
      <c r="QW4" s="1778"/>
      <c r="QX4" s="1778" t="s">
        <v>1253</v>
      </c>
      <c r="QY4" s="1778"/>
      <c r="QZ4" s="1778"/>
      <c r="RA4" s="1778"/>
      <c r="RB4" s="1778"/>
      <c r="RC4" s="1778"/>
      <c r="RD4" s="1778"/>
      <c r="RE4" s="1778"/>
      <c r="RF4" s="1778"/>
      <c r="RG4" s="1778"/>
      <c r="RH4" s="1778"/>
      <c r="RI4" s="1778"/>
      <c r="RJ4" s="1778"/>
      <c r="RK4" s="1778"/>
      <c r="RL4" s="1778"/>
      <c r="RM4" s="1778" t="s">
        <v>1053</v>
      </c>
      <c r="RN4" s="1778"/>
      <c r="RO4" s="1778"/>
      <c r="RP4" s="1778"/>
      <c r="RQ4" s="1778"/>
      <c r="RR4" s="1778" t="s">
        <v>1030</v>
      </c>
      <c r="RS4" s="1778"/>
      <c r="RT4" s="1778"/>
      <c r="RU4" s="1778"/>
      <c r="RV4" s="1778"/>
      <c r="RW4" s="1778" t="s">
        <v>1031</v>
      </c>
      <c r="RX4" s="1778"/>
      <c r="RY4" s="1778"/>
      <c r="RZ4" s="1778"/>
      <c r="SA4" s="1778"/>
      <c r="SB4" s="1778" t="s">
        <v>1028</v>
      </c>
      <c r="SC4" s="1778"/>
      <c r="SD4" s="1778"/>
      <c r="SE4" s="1778"/>
      <c r="SF4" s="1778" t="s">
        <v>1030</v>
      </c>
      <c r="SG4" s="1778"/>
      <c r="SH4" s="1778"/>
      <c r="SI4" s="1778"/>
      <c r="SJ4" s="1778" t="s">
        <v>1031</v>
      </c>
      <c r="SK4" s="1778"/>
      <c r="SL4" s="1778"/>
      <c r="SM4" s="1778"/>
      <c r="SN4" s="1778" t="s">
        <v>1263</v>
      </c>
      <c r="SO4" s="1778"/>
      <c r="SP4" s="1778"/>
      <c r="SQ4" s="1778"/>
      <c r="SR4" s="1778"/>
      <c r="SS4" s="1778"/>
      <c r="ST4" s="1778"/>
      <c r="SU4" s="1778"/>
      <c r="SV4" s="1778"/>
      <c r="SW4" s="1778"/>
      <c r="SX4" s="1778"/>
      <c r="SY4" s="1778"/>
      <c r="SZ4" s="1778"/>
      <c r="TA4" s="1778"/>
      <c r="TB4" s="1778"/>
      <c r="TC4" s="1778"/>
      <c r="TD4" s="1778"/>
      <c r="TE4" s="1778"/>
      <c r="TF4" s="1778"/>
      <c r="TG4" s="1778"/>
      <c r="TH4" s="1778"/>
      <c r="TI4" s="1778"/>
      <c r="TJ4" s="1778"/>
      <c r="TK4" s="1778"/>
      <c r="TL4" s="1778" t="s">
        <v>1264</v>
      </c>
      <c r="TM4" s="1778"/>
      <c r="TN4" s="1778"/>
      <c r="TO4" s="1778"/>
      <c r="TP4" s="1778"/>
      <c r="TQ4" s="1778"/>
      <c r="TR4" s="1778"/>
      <c r="TS4" s="1778"/>
      <c r="TT4" s="1778"/>
      <c r="TU4" s="1778"/>
      <c r="TV4" s="1778"/>
      <c r="TW4" s="1778"/>
      <c r="TX4" s="1778"/>
      <c r="TY4" s="1778"/>
      <c r="TZ4" s="1778"/>
      <c r="UA4" s="1778"/>
      <c r="UB4" s="1778"/>
      <c r="UC4" s="1778"/>
      <c r="UD4" s="1778"/>
      <c r="UE4" s="1778"/>
      <c r="UF4" s="1778"/>
      <c r="UG4" s="1778"/>
      <c r="UH4" s="1778"/>
      <c r="UI4" s="1778"/>
      <c r="UJ4" s="1778" t="s">
        <v>1417</v>
      </c>
      <c r="UK4" s="1778"/>
      <c r="UL4" s="1778"/>
      <c r="UM4" s="1778"/>
      <c r="UN4" s="1778"/>
      <c r="UO4" s="1778"/>
      <c r="UP4" s="1778"/>
      <c r="UQ4" s="1778"/>
      <c r="UR4" s="1778"/>
      <c r="US4" s="1778"/>
      <c r="UT4" s="1778"/>
      <c r="UU4" s="1778"/>
      <c r="UV4" s="1778" t="s">
        <v>1262</v>
      </c>
      <c r="UW4" s="1778"/>
      <c r="UX4" s="1778"/>
      <c r="UY4" s="1778"/>
      <c r="UZ4" s="1778"/>
      <c r="VA4" s="1778"/>
      <c r="VB4" s="1778"/>
      <c r="VC4" s="1778"/>
      <c r="VD4" s="1778"/>
      <c r="VE4" s="1778"/>
      <c r="VF4" s="1778"/>
      <c r="VG4" s="1778"/>
      <c r="VH4" s="1778"/>
      <c r="VI4" s="1778"/>
      <c r="VJ4" s="1778"/>
      <c r="VK4" s="1778"/>
      <c r="VL4" s="1778"/>
      <c r="VM4" s="1778"/>
      <c r="VN4" s="1778"/>
      <c r="VO4" s="1778"/>
      <c r="VP4" s="1778"/>
      <c r="VQ4" s="1778"/>
      <c r="VR4" s="1778"/>
      <c r="VS4" s="1778"/>
      <c r="VT4" s="1778" t="s">
        <v>1028</v>
      </c>
      <c r="VU4" s="1778"/>
      <c r="VV4" s="1778"/>
      <c r="VW4" s="1778"/>
      <c r="VX4" s="1778" t="s">
        <v>1030</v>
      </c>
      <c r="VY4" s="1778"/>
      <c r="VZ4" s="1778"/>
      <c r="WA4" s="1778"/>
      <c r="WB4" s="1778" t="s">
        <v>1031</v>
      </c>
      <c r="WC4" s="1778"/>
      <c r="WD4" s="1778"/>
      <c r="WE4" s="1778"/>
      <c r="WF4" s="1807" t="s">
        <v>916</v>
      </c>
      <c r="WG4" s="1808"/>
      <c r="WH4" s="1808"/>
      <c r="WI4" s="1808"/>
      <c r="WJ4" s="1807" t="s">
        <v>732</v>
      </c>
      <c r="WK4" s="1808"/>
      <c r="WL4" s="1808"/>
      <c r="WM4" s="1808"/>
      <c r="WN4" s="1807" t="s">
        <v>2023</v>
      </c>
      <c r="WO4" s="1808"/>
      <c r="WP4" s="1808"/>
      <c r="WQ4" s="1808"/>
      <c r="WR4" s="1804" t="s">
        <v>917</v>
      </c>
      <c r="WS4" s="1805"/>
      <c r="WT4" s="1805"/>
      <c r="WU4" s="1805"/>
      <c r="WV4" s="1805"/>
      <c r="WW4" s="1805"/>
      <c r="WX4" s="1805"/>
      <c r="WY4" s="1805"/>
      <c r="WZ4" s="1795" t="s">
        <v>3004</v>
      </c>
      <c r="XA4" s="1796"/>
      <c r="XB4" s="1796"/>
      <c r="XC4" s="1796"/>
      <c r="XD4" s="1796"/>
      <c r="XE4" s="1796"/>
      <c r="XF4" s="1796"/>
      <c r="XG4" s="1796"/>
      <c r="XH4" s="1796"/>
      <c r="XI4" s="1796"/>
      <c r="XJ4" s="1796"/>
      <c r="XK4" s="1796"/>
      <c r="XL4" s="1796"/>
      <c r="XM4" s="1796"/>
      <c r="XN4" s="1796"/>
      <c r="XO4" s="1796"/>
      <c r="XP4" s="1796"/>
      <c r="XQ4" s="1796"/>
      <c r="XR4" s="1796"/>
      <c r="XS4" s="1796"/>
      <c r="XT4" s="1796"/>
      <c r="XU4" s="1796"/>
      <c r="XV4" s="1796"/>
      <c r="XW4" s="1796"/>
      <c r="XX4" s="1796"/>
      <c r="XY4" s="1796"/>
      <c r="XZ4" s="1796"/>
      <c r="YA4" s="1796"/>
      <c r="YB4" s="1797"/>
      <c r="YC4" s="1798" t="s">
        <v>3004</v>
      </c>
      <c r="YD4" s="1799"/>
      <c r="YE4" s="1799"/>
      <c r="YF4" s="1799"/>
      <c r="YG4" s="1799"/>
      <c r="YH4" s="1799"/>
      <c r="YI4" s="1799"/>
      <c r="YJ4" s="1799"/>
      <c r="YK4" s="1799"/>
      <c r="YL4" s="1799"/>
      <c r="YM4" s="1799"/>
      <c r="YN4" s="1799"/>
      <c r="YO4" s="1799"/>
      <c r="YP4" s="1799"/>
      <c r="YQ4" s="1799"/>
      <c r="YR4" s="1799"/>
      <c r="YS4" s="1799"/>
      <c r="YT4" s="1799"/>
      <c r="YU4" s="1799"/>
      <c r="YV4" s="1799"/>
      <c r="YW4" s="1799"/>
      <c r="YX4" s="1799"/>
      <c r="YY4" s="1799"/>
      <c r="YZ4" s="1799"/>
      <c r="ZA4" s="1799"/>
      <c r="ZB4" s="1799"/>
      <c r="ZC4" s="1799"/>
      <c r="ZD4" s="1799"/>
      <c r="ZE4" s="1799"/>
      <c r="ZF4" s="1798" t="s">
        <v>3004</v>
      </c>
      <c r="ZG4" s="1799"/>
      <c r="ZH4" s="1799"/>
      <c r="ZI4" s="1799"/>
      <c r="ZJ4" s="1799"/>
      <c r="ZK4" s="1799"/>
      <c r="ZL4" s="1799"/>
      <c r="ZM4" s="1799"/>
      <c r="ZN4" s="1799"/>
      <c r="ZO4" s="1799"/>
      <c r="ZP4" s="1799"/>
      <c r="ZQ4" s="1799"/>
      <c r="ZR4" s="1799"/>
      <c r="ZS4" s="1799"/>
      <c r="ZT4" s="1799"/>
      <c r="ZU4" s="1799"/>
      <c r="ZV4" s="1799"/>
      <c r="ZW4" s="1799"/>
      <c r="ZX4" s="1799"/>
      <c r="ZY4" s="1799"/>
      <c r="ZZ4" s="1799"/>
      <c r="AAA4" s="1799"/>
      <c r="AAB4" s="1799"/>
      <c r="AAC4" s="1799"/>
      <c r="AAD4" s="1799"/>
      <c r="AAE4" s="1799"/>
      <c r="AAF4" s="1799"/>
      <c r="AAG4" s="1799"/>
      <c r="AAH4" s="1800"/>
      <c r="AAI4" s="1837" t="s">
        <v>1296</v>
      </c>
      <c r="AAJ4" s="1837"/>
      <c r="AAK4" s="1837"/>
      <c r="AAL4" s="1837"/>
      <c r="AAM4" s="1837"/>
      <c r="AAN4" s="1837"/>
      <c r="AAO4" s="1837"/>
      <c r="AAP4" s="1837" t="s">
        <v>1297</v>
      </c>
      <c r="AAQ4" s="1837" t="s">
        <v>1298</v>
      </c>
      <c r="AAR4" s="1837" t="s">
        <v>1299</v>
      </c>
      <c r="AAS4" s="1837" t="s">
        <v>1300</v>
      </c>
      <c r="AAT4" s="1837" t="s">
        <v>1301</v>
      </c>
      <c r="AAU4" s="1837" t="s">
        <v>1302</v>
      </c>
      <c r="AAV4" s="1837" t="s">
        <v>1303</v>
      </c>
      <c r="AAW4" s="1837" t="s">
        <v>1298</v>
      </c>
      <c r="AAX4" s="1837" t="s">
        <v>1298</v>
      </c>
      <c r="AAY4" s="1837" t="s">
        <v>1299</v>
      </c>
      <c r="AAZ4" s="1837" t="s">
        <v>1300</v>
      </c>
      <c r="ABA4" s="1837" t="s">
        <v>1301</v>
      </c>
      <c r="ABB4" s="1837" t="s">
        <v>1302</v>
      </c>
      <c r="ABC4" s="1837" t="s">
        <v>1303</v>
      </c>
      <c r="ABD4" s="1837" t="s">
        <v>2483</v>
      </c>
      <c r="ABE4" s="1837" t="s">
        <v>1302</v>
      </c>
      <c r="ABF4" s="1837" t="s">
        <v>1303</v>
      </c>
      <c r="ABG4" s="1837" t="s">
        <v>1304</v>
      </c>
      <c r="ABH4" s="1837" t="s">
        <v>1305</v>
      </c>
      <c r="ABI4" s="1837" t="s">
        <v>1164</v>
      </c>
      <c r="ABJ4" s="1837"/>
      <c r="ABK4" s="1837" t="s">
        <v>2484</v>
      </c>
      <c r="ABL4" s="1837" t="s">
        <v>1302</v>
      </c>
      <c r="ABM4" s="1837" t="s">
        <v>1303</v>
      </c>
      <c r="ABN4" s="1837" t="s">
        <v>1304</v>
      </c>
      <c r="ABO4" s="1837" t="s">
        <v>1305</v>
      </c>
      <c r="ABP4" s="1837" t="s">
        <v>1164</v>
      </c>
      <c r="ABQ4" s="1837"/>
      <c r="ABR4" s="1837" t="s">
        <v>1301</v>
      </c>
      <c r="ABS4" s="1837" t="s">
        <v>1302</v>
      </c>
      <c r="ABT4" s="1837" t="s">
        <v>1303</v>
      </c>
      <c r="ABU4" s="1837" t="s">
        <v>1304</v>
      </c>
      <c r="ABV4" s="1837" t="s">
        <v>1305</v>
      </c>
      <c r="ABW4" s="1837" t="s">
        <v>1164</v>
      </c>
      <c r="ABX4" s="1837"/>
      <c r="ABY4" s="1837" t="s">
        <v>2485</v>
      </c>
      <c r="ABZ4" s="1837" t="s">
        <v>1302</v>
      </c>
      <c r="ACA4" s="1837" t="s">
        <v>1303</v>
      </c>
      <c r="ACB4" s="1837" t="s">
        <v>1304</v>
      </c>
      <c r="ACC4" s="1837" t="s">
        <v>1305</v>
      </c>
      <c r="ACD4" s="1837" t="s">
        <v>1164</v>
      </c>
      <c r="ACE4" s="1837"/>
      <c r="ACF4" s="1837" t="s">
        <v>2486</v>
      </c>
      <c r="ACG4" s="1837" t="s">
        <v>1302</v>
      </c>
      <c r="ACH4" s="1837" t="s">
        <v>1303</v>
      </c>
      <c r="ACI4" s="1837" t="s">
        <v>1304</v>
      </c>
      <c r="ACJ4" s="1837" t="s">
        <v>1305</v>
      </c>
      <c r="ACK4" s="1837" t="s">
        <v>1164</v>
      </c>
      <c r="ACL4" s="1837"/>
      <c r="ACM4" s="1837" t="s">
        <v>2487</v>
      </c>
      <c r="ACN4" s="1837" t="s">
        <v>1302</v>
      </c>
      <c r="ACO4" s="1837" t="s">
        <v>1303</v>
      </c>
      <c r="ACP4" s="1837" t="s">
        <v>1304</v>
      </c>
      <c r="ACQ4" s="1837" t="s">
        <v>1305</v>
      </c>
      <c r="ACR4" s="1837" t="s">
        <v>1164</v>
      </c>
      <c r="ACS4" s="1837"/>
      <c r="ACT4" s="1837" t="s">
        <v>1305</v>
      </c>
      <c r="ACU4" s="1837" t="s">
        <v>1302</v>
      </c>
      <c r="ACV4" s="1837" t="s">
        <v>1303</v>
      </c>
      <c r="ACW4" s="1837" t="s">
        <v>1304</v>
      </c>
      <c r="ACX4" s="1837" t="s">
        <v>1305</v>
      </c>
      <c r="ACY4" s="1837" t="s">
        <v>1164</v>
      </c>
      <c r="ACZ4" s="1837"/>
      <c r="ADA4" s="798" t="s">
        <v>1165</v>
      </c>
      <c r="ADB4" s="798" t="s">
        <v>1166</v>
      </c>
      <c r="ADC4" s="798" t="s">
        <v>1044</v>
      </c>
      <c r="ADD4" s="1837" t="s">
        <v>1296</v>
      </c>
      <c r="ADE4" s="1837"/>
      <c r="ADF4" s="1837"/>
      <c r="ADG4" s="1837"/>
      <c r="ADH4" s="1837"/>
      <c r="ADI4" s="1837" t="s">
        <v>1297</v>
      </c>
      <c r="ADJ4" s="1837"/>
      <c r="ADK4" s="1837"/>
      <c r="ADL4" s="1837"/>
      <c r="ADM4" s="1837"/>
      <c r="ADN4" s="1837" t="s">
        <v>2775</v>
      </c>
      <c r="ADO4" s="1837"/>
      <c r="ADP4" s="1837"/>
      <c r="ADQ4" s="1837"/>
      <c r="ADR4" s="1837"/>
      <c r="ADS4" s="1837" t="s">
        <v>2483</v>
      </c>
      <c r="ADT4" s="1837"/>
      <c r="ADU4" s="1837"/>
      <c r="ADV4" s="1837"/>
      <c r="ADW4" s="1837"/>
      <c r="ADX4" s="1837" t="s">
        <v>2484</v>
      </c>
      <c r="ADY4" s="1837"/>
      <c r="ADZ4" s="1837"/>
      <c r="AEA4" s="1837"/>
      <c r="AEB4" s="1837"/>
      <c r="AEC4" s="1837" t="s">
        <v>2776</v>
      </c>
      <c r="AED4" s="1837"/>
      <c r="AEE4" s="1837"/>
      <c r="AEF4" s="1837"/>
      <c r="AEG4" s="1837"/>
      <c r="AEH4" s="1837" t="s">
        <v>2485</v>
      </c>
      <c r="AEI4" s="1837"/>
      <c r="AEJ4" s="1837"/>
      <c r="AEK4" s="1837"/>
      <c r="AEL4" s="1837"/>
      <c r="AEM4" s="1837" t="s">
        <v>1303</v>
      </c>
      <c r="AEN4" s="1837" t="s">
        <v>1304</v>
      </c>
      <c r="AEO4" s="1837" t="s">
        <v>1305</v>
      </c>
      <c r="AEP4" s="1837"/>
      <c r="AEQ4" s="1837"/>
      <c r="AER4" s="1837" t="s">
        <v>2487</v>
      </c>
      <c r="AES4" s="1837"/>
      <c r="AET4" s="1837"/>
      <c r="AEU4" s="1837"/>
      <c r="AEV4" s="1837"/>
      <c r="AEW4" s="1837" t="s">
        <v>1373</v>
      </c>
      <c r="AEX4" s="1837" t="s">
        <v>1304</v>
      </c>
      <c r="AEY4" s="1837" t="s">
        <v>1305</v>
      </c>
      <c r="AEZ4" s="1837"/>
      <c r="AFA4" s="1837"/>
      <c r="AFB4" s="798" t="s">
        <v>930</v>
      </c>
      <c r="AFC4" s="798" t="s">
        <v>1050</v>
      </c>
      <c r="AFD4" s="1778" t="s">
        <v>2024</v>
      </c>
      <c r="AFE4" s="1778"/>
      <c r="AFF4" s="1778"/>
      <c r="AFG4" s="1778"/>
      <c r="AFH4" s="1778"/>
      <c r="AFI4" s="1778"/>
      <c r="AFJ4" s="1778"/>
      <c r="AFK4" s="1778"/>
      <c r="AFL4" s="1778"/>
      <c r="AFM4" s="1778"/>
      <c r="AFN4" s="1778"/>
      <c r="AFO4" s="1778"/>
      <c r="AFP4" s="1778" t="s">
        <v>1062</v>
      </c>
      <c r="AFQ4" s="1778"/>
      <c r="AFR4" s="1778"/>
      <c r="AFS4" s="1778"/>
      <c r="AFT4" s="1778"/>
      <c r="AFU4" s="1778"/>
      <c r="AFV4" s="1778"/>
      <c r="AFW4" s="1778"/>
      <c r="AFX4" s="1778"/>
      <c r="AFY4" s="1778"/>
      <c r="AFZ4" s="1778"/>
      <c r="AGA4" s="1778"/>
      <c r="AGB4" s="1778" t="s">
        <v>1063</v>
      </c>
      <c r="AGC4" s="1778"/>
      <c r="AGD4" s="1778"/>
      <c r="AGE4" s="1778"/>
      <c r="AGF4" s="1778"/>
      <c r="AGG4" s="1778"/>
      <c r="AGH4" s="1778"/>
      <c r="AGI4" s="1778"/>
      <c r="AGJ4" s="1778"/>
      <c r="AGK4" s="1778"/>
      <c r="AGL4" s="1778"/>
      <c r="AGM4" s="1778"/>
      <c r="AGN4" s="1778" t="s">
        <v>1377</v>
      </c>
      <c r="AGO4" s="1778"/>
      <c r="AGP4" s="1778"/>
      <c r="AGQ4" s="1778"/>
      <c r="AGR4" s="1778"/>
      <c r="AGS4" s="1778"/>
      <c r="AGT4" s="1778"/>
      <c r="AGU4" s="1778"/>
      <c r="AGV4" s="1778"/>
      <c r="AGW4" s="1778"/>
      <c r="AGX4" s="1778"/>
      <c r="AGY4" s="1778"/>
      <c r="AGZ4" s="1804" t="s">
        <v>644</v>
      </c>
      <c r="AHA4" s="1805"/>
      <c r="AHB4" s="1805"/>
      <c r="AHC4" s="1805"/>
      <c r="AHD4" s="1805"/>
      <c r="AHE4" s="1805"/>
      <c r="AHF4" s="1805"/>
      <c r="AHG4" s="1805"/>
      <c r="AHH4" s="1805"/>
      <c r="AHI4" s="1805"/>
      <c r="AHJ4" s="1805"/>
      <c r="AHK4" s="1806"/>
      <c r="AHL4" s="1804" t="s">
        <v>1380</v>
      </c>
      <c r="AHM4" s="1805"/>
      <c r="AHN4" s="1805"/>
      <c r="AHO4" s="1805"/>
      <c r="AHP4" s="1805"/>
      <c r="AHQ4" s="1805"/>
      <c r="AHR4" s="1805"/>
      <c r="AHS4" s="1805"/>
      <c r="AHT4" s="1805"/>
      <c r="AHU4" s="1805"/>
      <c r="AHV4" s="1805"/>
      <c r="AHW4" s="1805"/>
      <c r="AHX4" s="1805"/>
      <c r="AHY4" s="1805"/>
      <c r="AHZ4" s="1805"/>
      <c r="AIA4" s="1805"/>
      <c r="AIB4" s="1805"/>
      <c r="AIC4" s="1805"/>
      <c r="AID4" s="1805"/>
      <c r="AIE4" s="1806"/>
      <c r="AIF4" s="1778" t="s">
        <v>1053</v>
      </c>
      <c r="AIG4" s="1778"/>
      <c r="AIH4" s="1778"/>
      <c r="AII4" s="1778"/>
      <c r="AIJ4" s="1778"/>
      <c r="AIK4" s="1778" t="s">
        <v>1170</v>
      </c>
      <c r="AIL4" s="1778"/>
      <c r="AIM4" s="1778"/>
      <c r="AIN4" s="1778"/>
      <c r="AIO4" s="1778"/>
      <c r="AIP4" s="1778" t="s">
        <v>1031</v>
      </c>
      <c r="AIQ4" s="1778"/>
      <c r="AIR4" s="1778"/>
      <c r="AIS4" s="1778"/>
      <c r="AIT4" s="1778"/>
      <c r="AIU4" s="1778" t="s">
        <v>1053</v>
      </c>
      <c r="AIV4" s="1778"/>
      <c r="AIW4" s="1778"/>
      <c r="AIX4" s="1778"/>
      <c r="AIY4" s="1778"/>
      <c r="AIZ4" s="1778" t="s">
        <v>1170</v>
      </c>
      <c r="AJA4" s="1778"/>
      <c r="AJB4" s="1778"/>
      <c r="AJC4" s="1778"/>
      <c r="AJD4" s="1778"/>
      <c r="AJE4" s="1778" t="s">
        <v>1031</v>
      </c>
      <c r="AJF4" s="1778"/>
      <c r="AJG4" s="1778"/>
      <c r="AJH4" s="1778"/>
      <c r="AJI4" s="1778"/>
      <c r="AJJ4" s="1778" t="s">
        <v>1053</v>
      </c>
      <c r="AJK4" s="1778"/>
      <c r="AJL4" s="1778"/>
      <c r="AJM4" s="1778"/>
      <c r="AJN4" s="1778"/>
      <c r="AJO4" s="1778" t="s">
        <v>1170</v>
      </c>
      <c r="AJP4" s="1778"/>
      <c r="AJQ4" s="1778"/>
      <c r="AJR4" s="1778"/>
      <c r="AJS4" s="1778"/>
      <c r="AJT4" s="1778" t="s">
        <v>1031</v>
      </c>
      <c r="AJU4" s="1778"/>
      <c r="AJV4" s="1778"/>
      <c r="AJW4" s="1778"/>
      <c r="AJX4" s="1778"/>
      <c r="AJY4" s="1778" t="s">
        <v>1050</v>
      </c>
      <c r="AJZ4" s="1778"/>
      <c r="AKA4" s="1778"/>
      <c r="AKB4" s="1778"/>
      <c r="AKC4" s="1778"/>
      <c r="AKD4" s="1778"/>
      <c r="AKE4" s="1778"/>
      <c r="AKF4" s="1778"/>
      <c r="AKG4" s="1778"/>
      <c r="AKH4" s="1778"/>
      <c r="AKI4" s="1778"/>
      <c r="AKJ4" s="1778"/>
      <c r="AKK4" s="1778"/>
      <c r="AKL4" s="1778" t="s">
        <v>933</v>
      </c>
      <c r="AKM4" s="1778"/>
      <c r="AKN4" s="1778"/>
      <c r="AKO4" s="1778"/>
      <c r="AKP4" s="1778"/>
      <c r="AKQ4" s="1778"/>
      <c r="AKR4" s="1778"/>
      <c r="AKS4" s="1778"/>
      <c r="AKT4" s="1778"/>
      <c r="AKU4" s="1778"/>
      <c r="AKV4" s="1778"/>
      <c r="AKW4" s="1778"/>
      <c r="AKX4" s="1778"/>
      <c r="AKY4" s="1778" t="s">
        <v>934</v>
      </c>
      <c r="AKZ4" s="1778" t="s">
        <v>1433</v>
      </c>
      <c r="ALA4" s="1778"/>
      <c r="ALB4" s="1778" t="s">
        <v>934</v>
      </c>
      <c r="ALC4" s="1778" t="s">
        <v>1433</v>
      </c>
      <c r="ALD4" s="1778"/>
      <c r="ALE4" s="1778" t="s">
        <v>934</v>
      </c>
      <c r="ALF4" s="1778" t="s">
        <v>1433</v>
      </c>
      <c r="ALG4" s="1778"/>
      <c r="ALH4" s="1778" t="s">
        <v>934</v>
      </c>
      <c r="ALI4" s="1778" t="s">
        <v>1433</v>
      </c>
      <c r="ALJ4" s="1778"/>
      <c r="ALK4" s="1778" t="s">
        <v>934</v>
      </c>
      <c r="ALL4" s="1778" t="s">
        <v>1433</v>
      </c>
      <c r="ALM4" s="1778"/>
      <c r="ALN4" s="1778" t="s">
        <v>934</v>
      </c>
      <c r="ALO4" s="1778" t="s">
        <v>1433</v>
      </c>
      <c r="ALP4" s="1778"/>
      <c r="ALQ4" s="1778" t="s">
        <v>934</v>
      </c>
      <c r="ALR4" s="1778" t="s">
        <v>1433</v>
      </c>
      <c r="ALS4" s="1778"/>
      <c r="ALT4" s="1778" t="s">
        <v>934</v>
      </c>
      <c r="ALU4" s="1778" t="s">
        <v>1433</v>
      </c>
      <c r="ALV4" s="1778"/>
      <c r="ALW4" s="1778" t="s">
        <v>1384</v>
      </c>
      <c r="ALX4" s="1778" t="s">
        <v>71</v>
      </c>
      <c r="ALY4" s="1778"/>
      <c r="ALZ4" s="1778" t="s">
        <v>1384</v>
      </c>
      <c r="AMA4" s="1778" t="s">
        <v>71</v>
      </c>
      <c r="AMB4" s="1778"/>
      <c r="AMC4" s="1778" t="s">
        <v>1384</v>
      </c>
      <c r="AMD4" s="1778" t="s">
        <v>71</v>
      </c>
      <c r="AME4" s="1778"/>
      <c r="AMF4" s="1778" t="s">
        <v>1384</v>
      </c>
      <c r="AMG4" s="1778" t="s">
        <v>71</v>
      </c>
      <c r="AMH4" s="1778"/>
      <c r="AMI4" s="1778" t="s">
        <v>1384</v>
      </c>
      <c r="AMJ4" s="1778" t="s">
        <v>71</v>
      </c>
      <c r="AMK4" s="1778"/>
      <c r="AML4" s="1778" t="s">
        <v>1384</v>
      </c>
      <c r="AMM4" s="1778" t="s">
        <v>71</v>
      </c>
      <c r="AMN4" s="1778"/>
      <c r="AMO4" s="1778" t="s">
        <v>1384</v>
      </c>
      <c r="AMP4" s="1778" t="s">
        <v>71</v>
      </c>
      <c r="AMQ4" s="1778"/>
      <c r="AMR4" s="1783" t="s">
        <v>1050</v>
      </c>
      <c r="AMS4" s="1783"/>
      <c r="AMT4" s="1783"/>
      <c r="AMU4" s="1783"/>
      <c r="AMV4" s="1783"/>
      <c r="AMW4" s="1783"/>
      <c r="AMX4" s="1783"/>
      <c r="AMY4" s="1783"/>
      <c r="AMZ4" s="1783"/>
      <c r="ANA4" s="1783"/>
      <c r="ANB4" s="1783"/>
      <c r="ANC4" s="1783"/>
      <c r="AND4" s="1778" t="s">
        <v>940</v>
      </c>
      <c r="ANE4" s="1778"/>
      <c r="ANF4" s="1778"/>
      <c r="ANG4" s="1778"/>
      <c r="ANH4" s="1778"/>
      <c r="ANI4" s="1778"/>
      <c r="ANJ4" s="1778"/>
      <c r="ANK4" s="1778"/>
      <c r="ANL4" s="1778"/>
      <c r="ANM4" s="1778"/>
      <c r="ANN4" s="1778"/>
      <c r="ANO4" s="1778"/>
      <c r="ANP4" s="1778" t="s">
        <v>941</v>
      </c>
      <c r="ANQ4" s="1778"/>
      <c r="ANR4" s="1778"/>
      <c r="ANS4" s="1778"/>
      <c r="ANT4" s="1778"/>
      <c r="ANU4" s="1778"/>
      <c r="ANV4" s="1778"/>
      <c r="ANW4" s="1778"/>
      <c r="ANX4" s="1778"/>
      <c r="ANY4" s="1778"/>
      <c r="ANZ4" s="1778"/>
      <c r="AOA4" s="1778"/>
      <c r="AOB4" s="1778" t="s">
        <v>1050</v>
      </c>
      <c r="AOC4" s="1778"/>
      <c r="AOD4" s="1778" t="s">
        <v>940</v>
      </c>
      <c r="AOE4" s="1778"/>
      <c r="AOF4" s="1778" t="s">
        <v>941</v>
      </c>
      <c r="AOG4" s="1778"/>
      <c r="AOH4" s="1778" t="s">
        <v>950</v>
      </c>
      <c r="AOI4" s="1778"/>
      <c r="AOJ4" s="1778"/>
      <c r="AOK4" s="1778"/>
      <c r="AOL4" s="1778" t="s">
        <v>951</v>
      </c>
      <c r="AOM4" s="1778"/>
      <c r="AON4" s="1778"/>
      <c r="AOO4" s="1778"/>
      <c r="AOP4" s="1778" t="s">
        <v>952</v>
      </c>
      <c r="AOQ4" s="1778"/>
      <c r="AOR4" s="1778"/>
      <c r="AOS4" s="1778"/>
      <c r="AOT4" s="1778" t="s">
        <v>953</v>
      </c>
      <c r="AOU4" s="1778"/>
      <c r="AOV4" s="1778"/>
      <c r="AOW4" s="1778"/>
      <c r="AOX4" s="1778" t="s">
        <v>954</v>
      </c>
      <c r="AOY4" s="1778"/>
      <c r="AOZ4" s="1778"/>
      <c r="APA4" s="1778"/>
      <c r="APB4" s="1778" t="s">
        <v>955</v>
      </c>
      <c r="APC4" s="1778"/>
      <c r="APD4" s="1778"/>
      <c r="APE4" s="1778"/>
      <c r="APF4" s="1778" t="s">
        <v>956</v>
      </c>
      <c r="APG4" s="1778"/>
      <c r="APH4" s="1778"/>
      <c r="API4" s="1778"/>
      <c r="APJ4" s="1778" t="s">
        <v>945</v>
      </c>
      <c r="APK4" s="1778"/>
      <c r="APL4" s="1778"/>
      <c r="APM4" s="1778"/>
      <c r="APN4" s="1778"/>
      <c r="APO4" s="1778"/>
      <c r="APP4" s="1778"/>
      <c r="APQ4" s="1778"/>
      <c r="APR4" s="1778"/>
      <c r="APS4" s="1778"/>
      <c r="APT4" s="1778"/>
      <c r="APU4" s="1778"/>
      <c r="APV4" s="1778"/>
      <c r="APW4" s="1778"/>
      <c r="APX4" s="1778"/>
      <c r="APY4" s="1778"/>
      <c r="APZ4" s="1778"/>
      <c r="AQA4" s="1778"/>
      <c r="AQB4" s="1778"/>
      <c r="AQC4" s="1778"/>
      <c r="AQD4" s="1778"/>
      <c r="AQE4" s="1778"/>
      <c r="AQF4" s="1778"/>
      <c r="AQG4" s="1778"/>
      <c r="AQH4" s="1778"/>
      <c r="AQI4" s="1778"/>
      <c r="AQJ4" s="1778"/>
      <c r="AQK4" s="1778"/>
      <c r="AQL4" s="1778" t="s">
        <v>946</v>
      </c>
      <c r="AQM4" s="1778"/>
      <c r="AQN4" s="1778"/>
      <c r="AQO4" s="1778"/>
      <c r="AQP4" s="1778"/>
      <c r="AQQ4" s="1778"/>
      <c r="AQR4" s="1778"/>
      <c r="AQS4" s="1778"/>
      <c r="AQT4" s="1778"/>
      <c r="AQU4" s="1778"/>
      <c r="AQV4" s="1778"/>
      <c r="AQW4" s="1778"/>
      <c r="AQX4" s="1778"/>
      <c r="AQY4" s="1778"/>
      <c r="AQZ4" s="1778"/>
      <c r="ARA4" s="1778"/>
      <c r="ARB4" s="1778"/>
      <c r="ARC4" s="1778"/>
      <c r="ARD4" s="1778"/>
      <c r="ARE4" s="1778"/>
      <c r="ARF4" s="1778"/>
      <c r="ARG4" s="1778"/>
      <c r="ARH4" s="1778"/>
      <c r="ARI4" s="1778"/>
      <c r="ARJ4" s="1778"/>
      <c r="ARK4" s="1778"/>
      <c r="ARL4" s="1778"/>
      <c r="ARM4" s="1778"/>
      <c r="ARN4" s="1778" t="s">
        <v>947</v>
      </c>
      <c r="ARO4" s="1778"/>
      <c r="ARP4" s="1778"/>
      <c r="ARQ4" s="1778"/>
      <c r="ARR4" s="1778"/>
      <c r="ARS4" s="1778"/>
      <c r="ART4" s="1778"/>
      <c r="ARU4" s="1778"/>
      <c r="ARV4" s="1778"/>
      <c r="ARW4" s="1778"/>
      <c r="ARX4" s="1778"/>
      <c r="ARY4" s="1778"/>
      <c r="ARZ4" s="1778"/>
      <c r="ASA4" s="1778"/>
      <c r="ASB4" s="1778"/>
      <c r="ASC4" s="1778"/>
      <c r="ASD4" s="1778"/>
      <c r="ASE4" s="1778"/>
      <c r="ASF4" s="1778"/>
      <c r="ASG4" s="1778"/>
      <c r="ASH4" s="1778"/>
      <c r="ASI4" s="1778"/>
      <c r="ASJ4" s="1778"/>
      <c r="ASK4" s="1778"/>
      <c r="ASL4" s="1778"/>
      <c r="ASM4" s="1778"/>
      <c r="ASN4" s="1778"/>
      <c r="ASO4" s="1778"/>
      <c r="ASP4" s="1778" t="s">
        <v>948</v>
      </c>
      <c r="ASQ4" s="1778"/>
      <c r="ASR4" s="1778"/>
      <c r="ASS4" s="1778"/>
      <c r="AST4" s="1778"/>
      <c r="ASU4" s="1778"/>
      <c r="ASV4" s="1778"/>
      <c r="ASW4" s="1778"/>
      <c r="ASX4" s="1778"/>
      <c r="ASY4" s="1778"/>
      <c r="ASZ4" s="1778"/>
      <c r="ATA4" s="1778"/>
      <c r="ATB4" s="1778"/>
      <c r="ATC4" s="1778"/>
      <c r="ATD4" s="1778"/>
      <c r="ATE4" s="1778"/>
      <c r="ATF4" s="1778"/>
      <c r="ATG4" s="1778"/>
      <c r="ATH4" s="1778"/>
      <c r="ATI4" s="1778"/>
      <c r="ATJ4" s="1778"/>
      <c r="ATK4" s="1778"/>
      <c r="ATL4" s="1778"/>
      <c r="ATM4" s="1778"/>
      <c r="ATN4" s="1778"/>
      <c r="ATO4" s="1778"/>
      <c r="ATP4" s="1778"/>
      <c r="ATQ4" s="1778"/>
      <c r="ATR4" s="1778" t="s">
        <v>967</v>
      </c>
      <c r="ATS4" s="1778"/>
      <c r="ATT4" s="1778"/>
      <c r="ATU4" s="1778"/>
      <c r="ATV4" s="1778"/>
      <c r="ATW4" s="1778" t="s">
        <v>1030</v>
      </c>
      <c r="ATX4" s="1778"/>
      <c r="ATY4" s="1778"/>
      <c r="ATZ4" s="1778"/>
      <c r="AUA4" s="1778"/>
      <c r="AUB4" s="1778" t="s">
        <v>1031</v>
      </c>
      <c r="AUC4" s="1778"/>
      <c r="AUD4" s="1778"/>
      <c r="AUE4" s="1778"/>
      <c r="AUF4" s="1778"/>
      <c r="AUG4" s="1778" t="s">
        <v>967</v>
      </c>
      <c r="AUH4" s="1778"/>
      <c r="AUI4" s="1778"/>
      <c r="AUJ4" s="1778"/>
      <c r="AUK4" s="1778"/>
      <c r="AUL4" s="1778" t="s">
        <v>1030</v>
      </c>
      <c r="AUM4" s="1778"/>
      <c r="AUN4" s="1778"/>
      <c r="AUO4" s="1778"/>
      <c r="AUP4" s="1778"/>
      <c r="AUQ4" s="1778" t="s">
        <v>1031</v>
      </c>
      <c r="AUR4" s="1778"/>
      <c r="AUS4" s="1778"/>
      <c r="AUT4" s="1778"/>
      <c r="AUU4" s="1778"/>
      <c r="AUV4" s="1778" t="s">
        <v>967</v>
      </c>
      <c r="AUW4" s="1778"/>
      <c r="AUX4" s="1778"/>
      <c r="AUY4" s="1778"/>
      <c r="AUZ4" s="1778"/>
      <c r="AVA4" s="1778" t="s">
        <v>1030</v>
      </c>
      <c r="AVB4" s="1778"/>
      <c r="AVC4" s="1778"/>
      <c r="AVD4" s="1778"/>
      <c r="AVE4" s="1778"/>
      <c r="AVF4" s="1778" t="s">
        <v>1031</v>
      </c>
      <c r="AVG4" s="1778"/>
      <c r="AVH4" s="1778"/>
      <c r="AVI4" s="1778"/>
      <c r="AVJ4" s="1778"/>
      <c r="AVK4" s="1778" t="s">
        <v>967</v>
      </c>
      <c r="AVL4" s="1778"/>
      <c r="AVM4" s="1778"/>
      <c r="AVN4" s="1778"/>
      <c r="AVO4" s="1778"/>
      <c r="AVP4" s="1778" t="s">
        <v>1030</v>
      </c>
      <c r="AVQ4" s="1778"/>
      <c r="AVR4" s="1778"/>
      <c r="AVS4" s="1778"/>
      <c r="AVT4" s="1778"/>
      <c r="AVU4" s="1778" t="s">
        <v>1031</v>
      </c>
      <c r="AVV4" s="1778"/>
      <c r="AVW4" s="1778"/>
      <c r="AVX4" s="1778"/>
      <c r="AVY4" s="1778"/>
      <c r="AVZ4" s="1778" t="s">
        <v>1391</v>
      </c>
      <c r="AWA4" s="1778"/>
      <c r="AWB4" s="1778"/>
      <c r="AWC4" s="1778"/>
      <c r="AWD4" s="1778"/>
      <c r="AWE4" s="1778"/>
      <c r="AWF4" s="1778"/>
      <c r="AWG4" s="1778"/>
      <c r="AWH4" s="1778"/>
      <c r="AWI4" s="1778"/>
      <c r="AWJ4" s="1778"/>
      <c r="AWK4" s="1778"/>
      <c r="AWL4" s="1778"/>
      <c r="AWM4" s="1778"/>
      <c r="AWN4" s="1778"/>
      <c r="AWO4" s="1778" t="s">
        <v>1392</v>
      </c>
      <c r="AWP4" s="1778"/>
      <c r="AWQ4" s="1778"/>
      <c r="AWR4" s="1778"/>
      <c r="AWS4" s="1778"/>
      <c r="AWT4" s="1778"/>
      <c r="AWU4" s="1778"/>
      <c r="AWV4" s="1778"/>
      <c r="AWW4" s="1778"/>
      <c r="AWX4" s="1778"/>
      <c r="AWY4" s="1778"/>
      <c r="AWZ4" s="1778"/>
      <c r="AXA4" s="1778"/>
      <c r="AXB4" s="1778"/>
      <c r="AXC4" s="1778"/>
      <c r="AXD4" s="1778" t="s">
        <v>1050</v>
      </c>
      <c r="AXE4" s="1778"/>
      <c r="AXF4" s="1778"/>
      <c r="AXG4" s="1778"/>
      <c r="AXH4" s="1778"/>
      <c r="AXI4" s="1778"/>
      <c r="AXJ4" s="1778"/>
      <c r="AXK4" s="1778"/>
      <c r="AXL4" s="1778"/>
      <c r="AXM4" s="1778"/>
      <c r="AXN4" s="1778"/>
      <c r="AXO4" s="1778"/>
      <c r="AXP4" s="1778"/>
      <c r="AXQ4" s="1778"/>
      <c r="AXR4" s="1778"/>
      <c r="AXS4" s="1778" t="s">
        <v>972</v>
      </c>
      <c r="AXT4" s="1778"/>
      <c r="AXU4" s="1778"/>
      <c r="AXV4" s="1778"/>
      <c r="AXW4" s="1778" t="s">
        <v>973</v>
      </c>
      <c r="AXX4" s="1778"/>
      <c r="AXY4" s="1778"/>
      <c r="AXZ4" s="1778"/>
      <c r="AYA4" s="1778" t="s">
        <v>2034</v>
      </c>
      <c r="AYB4" s="1778"/>
      <c r="AYC4" s="1778"/>
      <c r="AYD4" s="1778"/>
      <c r="AYE4" s="1778" t="s">
        <v>972</v>
      </c>
      <c r="AYF4" s="1778"/>
      <c r="AYG4" s="1778"/>
      <c r="AYH4" s="1778"/>
      <c r="AYI4" s="1778" t="s">
        <v>973</v>
      </c>
      <c r="AYJ4" s="1778"/>
      <c r="AYK4" s="1778"/>
      <c r="AYL4" s="1778"/>
      <c r="AYM4" s="1778" t="s">
        <v>2034</v>
      </c>
      <c r="AYN4" s="1778"/>
      <c r="AYO4" s="1778"/>
      <c r="AYP4" s="1778"/>
      <c r="AYQ4" s="1778" t="s">
        <v>2035</v>
      </c>
      <c r="AYR4" s="1778"/>
      <c r="AYS4" s="1778"/>
      <c r="AYT4" s="1778"/>
      <c r="AYU4" s="1778"/>
      <c r="AYV4" s="1778"/>
      <c r="AYW4" s="1778"/>
      <c r="AYX4" s="1778"/>
      <c r="AYY4" s="1778"/>
      <c r="AYZ4" s="1778"/>
      <c r="AZA4" s="1778"/>
      <c r="AZB4" s="1778"/>
      <c r="AZC4" s="1778"/>
      <c r="AZD4" s="1778"/>
      <c r="AZE4" s="1778"/>
      <c r="AZF4" s="1778"/>
      <c r="AZG4" s="1778"/>
      <c r="AZH4" s="1778"/>
      <c r="AZI4" s="1778"/>
      <c r="AZJ4" s="1778"/>
      <c r="AZK4" s="1778"/>
      <c r="AZL4" s="1778"/>
      <c r="AZM4" s="1778"/>
      <c r="AZN4" s="1778"/>
      <c r="AZO4" s="1778" t="s">
        <v>1432</v>
      </c>
      <c r="AZP4" s="1778"/>
      <c r="AZQ4" s="1778"/>
      <c r="AZR4" s="1778"/>
      <c r="AZS4" s="1778"/>
      <c r="AZT4" s="1778"/>
      <c r="AZU4" s="1778"/>
      <c r="AZV4" s="1778"/>
      <c r="AZW4" s="1778"/>
      <c r="AZX4" s="1778"/>
      <c r="AZY4" s="1778"/>
      <c r="AZZ4" s="1778"/>
      <c r="BAA4" s="1778"/>
      <c r="BAB4" s="1778"/>
      <c r="BAC4" s="1778"/>
      <c r="BAD4" s="1778"/>
      <c r="BAE4" s="1778"/>
      <c r="BAF4" s="1778"/>
      <c r="BAG4" s="1778"/>
      <c r="BAH4" s="1778"/>
      <c r="BAI4" s="1778"/>
      <c r="BAJ4" s="1778"/>
      <c r="BAK4" s="1778"/>
      <c r="BAL4" s="1778"/>
      <c r="BAM4" s="1778" t="s">
        <v>2036</v>
      </c>
      <c r="BAN4" s="1778"/>
      <c r="BAO4" s="1778"/>
      <c r="BAP4" s="1778"/>
      <c r="BAQ4" s="1778"/>
      <c r="BAR4" s="1778"/>
      <c r="BAS4" s="1778"/>
      <c r="BAT4" s="1778"/>
      <c r="BAU4" s="1778"/>
      <c r="BAV4" s="1778"/>
      <c r="BAW4" s="1778"/>
      <c r="BAX4" s="1778"/>
      <c r="BAY4" s="1778"/>
      <c r="BAZ4" s="1778"/>
      <c r="BBA4" s="1778"/>
      <c r="BBB4" s="1778"/>
      <c r="BBC4" s="1778"/>
      <c r="BBD4" s="1778"/>
      <c r="BBE4" s="1778"/>
      <c r="BBF4" s="1778"/>
      <c r="BBG4" s="1778"/>
      <c r="BBH4" s="1778"/>
      <c r="BBI4" s="1778"/>
      <c r="BBJ4" s="1778"/>
      <c r="BBK4" s="799" t="s">
        <v>1718</v>
      </c>
      <c r="BBL4" s="799"/>
      <c r="BBM4" s="799"/>
      <c r="BBN4" s="799"/>
      <c r="BBO4" s="799"/>
      <c r="BBP4" s="800" t="s">
        <v>978</v>
      </c>
      <c r="BBQ4" s="800"/>
      <c r="BBR4" s="800"/>
      <c r="BBS4" s="800"/>
      <c r="BBT4" s="800"/>
      <c r="BBU4" s="799" t="s">
        <v>1718</v>
      </c>
      <c r="BBV4" s="799"/>
      <c r="BBW4" s="799"/>
      <c r="BBX4" s="799"/>
      <c r="BBY4" s="799"/>
      <c r="BBZ4" s="800" t="s">
        <v>978</v>
      </c>
      <c r="BCA4" s="800"/>
      <c r="BCB4" s="800"/>
      <c r="BCC4" s="800"/>
      <c r="BCD4" s="800"/>
      <c r="BCE4" s="799" t="s">
        <v>1718</v>
      </c>
      <c r="BCF4" s="799"/>
      <c r="BCG4" s="799"/>
      <c r="BCH4" s="799"/>
      <c r="BCI4" s="799"/>
      <c r="BCJ4" s="800" t="s">
        <v>978</v>
      </c>
      <c r="BCK4" s="800"/>
      <c r="BCL4" s="800"/>
      <c r="BCM4" s="800"/>
      <c r="BCN4" s="800"/>
      <c r="BCO4" s="790" t="s">
        <v>2972</v>
      </c>
      <c r="BCP4" s="790"/>
      <c r="BCQ4" s="790"/>
      <c r="BCR4" s="790"/>
      <c r="BCS4" s="790"/>
      <c r="BCT4" s="790"/>
      <c r="BCU4" s="790"/>
      <c r="BCV4" s="790"/>
      <c r="BCW4" s="790"/>
      <c r="BCX4" s="790"/>
      <c r="BCY4" s="791" t="s">
        <v>2973</v>
      </c>
      <c r="BCZ4" s="791"/>
      <c r="BDA4" s="791"/>
      <c r="BDB4" s="791"/>
      <c r="BDC4" s="791"/>
      <c r="BDD4" s="801" t="s">
        <v>2974</v>
      </c>
      <c r="BDE4" s="801"/>
      <c r="BDF4" s="801"/>
      <c r="BDG4" s="801"/>
      <c r="BDH4" s="801"/>
      <c r="BDI4" s="802" t="s">
        <v>97</v>
      </c>
      <c r="BDJ4" s="802"/>
      <c r="BDK4" s="802"/>
      <c r="BDL4" s="802"/>
      <c r="BDM4" s="802"/>
      <c r="BDN4" s="800" t="s">
        <v>2975</v>
      </c>
      <c r="BDO4" s="800"/>
      <c r="BDP4" s="800"/>
      <c r="BDQ4" s="800"/>
      <c r="BDR4" s="800"/>
      <c r="BDS4" s="800" t="s">
        <v>2976</v>
      </c>
      <c r="BDT4" s="800"/>
      <c r="BDU4" s="800"/>
      <c r="BDV4" s="800"/>
      <c r="BDW4" s="800"/>
      <c r="BDX4" s="791" t="s">
        <v>2977</v>
      </c>
      <c r="BDY4" s="791"/>
      <c r="BDZ4" s="791"/>
      <c r="BEA4" s="791"/>
      <c r="BEB4" s="791"/>
      <c r="BEC4" s="799" t="s">
        <v>1050</v>
      </c>
      <c r="BED4" s="799"/>
      <c r="BEE4" s="799"/>
      <c r="BEF4" s="799"/>
      <c r="BEG4" s="799"/>
      <c r="BEH4" s="800" t="s">
        <v>1229</v>
      </c>
      <c r="BEI4" s="800"/>
      <c r="BEJ4" s="800"/>
      <c r="BEK4" s="800"/>
      <c r="BEL4" s="800"/>
      <c r="BEM4" s="803" t="s">
        <v>1230</v>
      </c>
      <c r="BEN4" s="803"/>
      <c r="BEO4" s="803"/>
      <c r="BEP4" s="803"/>
      <c r="BEQ4" s="803"/>
      <c r="BER4" s="799" t="s">
        <v>1050</v>
      </c>
      <c r="BES4" s="799"/>
      <c r="BET4" s="799"/>
      <c r="BEU4" s="799"/>
      <c r="BEV4" s="799"/>
      <c r="BEW4" s="800" t="s">
        <v>1229</v>
      </c>
      <c r="BEX4" s="800"/>
      <c r="BEY4" s="800"/>
      <c r="BEZ4" s="800"/>
      <c r="BFA4" s="800"/>
      <c r="BFB4" s="803" t="s">
        <v>1230</v>
      </c>
      <c r="BFC4" s="803"/>
      <c r="BFD4" s="803"/>
      <c r="BFE4" s="803"/>
      <c r="BFF4" s="803"/>
      <c r="BFG4" s="799" t="s">
        <v>1050</v>
      </c>
      <c r="BFH4" s="799"/>
      <c r="BFI4" s="799"/>
      <c r="BFJ4" s="799"/>
      <c r="BFK4" s="799"/>
      <c r="BFL4" s="800" t="s">
        <v>1229</v>
      </c>
      <c r="BFM4" s="800"/>
      <c r="BFN4" s="800"/>
      <c r="BFO4" s="800"/>
      <c r="BFP4" s="800"/>
      <c r="BFQ4" s="803" t="s">
        <v>1230</v>
      </c>
      <c r="BFR4" s="803"/>
      <c r="BFS4" s="803"/>
      <c r="BFT4" s="803"/>
      <c r="BFU4" s="803"/>
      <c r="BFV4" s="804" t="s">
        <v>2965</v>
      </c>
      <c r="BFW4" s="804"/>
      <c r="BFX4" s="804"/>
      <c r="BFY4" s="804"/>
      <c r="BFZ4" s="804"/>
      <c r="BGA4" s="805" t="s">
        <v>2966</v>
      </c>
      <c r="BGB4" s="805"/>
      <c r="BGC4" s="805"/>
      <c r="BGD4" s="805"/>
      <c r="BGE4" s="805"/>
      <c r="BGF4" s="806" t="s">
        <v>2967</v>
      </c>
      <c r="BGG4" s="806"/>
      <c r="BGH4" s="806"/>
      <c r="BGI4" s="806"/>
      <c r="BGJ4" s="806"/>
      <c r="BGK4" s="804" t="s">
        <v>2965</v>
      </c>
      <c r="BGL4" s="804"/>
      <c r="BGM4" s="804"/>
      <c r="BGN4" s="804"/>
      <c r="BGO4" s="804"/>
      <c r="BGP4" s="805" t="s">
        <v>2966</v>
      </c>
      <c r="BGQ4" s="805"/>
      <c r="BGR4" s="805"/>
      <c r="BGS4" s="805"/>
      <c r="BGT4" s="805"/>
      <c r="BGU4" s="806" t="s">
        <v>2967</v>
      </c>
      <c r="BGV4" s="806"/>
      <c r="BGW4" s="806"/>
      <c r="BGX4" s="806"/>
      <c r="BGY4" s="806"/>
      <c r="BGZ4" s="804" t="s">
        <v>2965</v>
      </c>
      <c r="BHA4" s="804"/>
      <c r="BHB4" s="804"/>
      <c r="BHC4" s="804"/>
      <c r="BHD4" s="804"/>
      <c r="BHE4" s="805" t="s">
        <v>2966</v>
      </c>
      <c r="BHF4" s="805"/>
      <c r="BHG4" s="805"/>
      <c r="BHH4" s="805"/>
      <c r="BHI4" s="805"/>
      <c r="BHJ4" s="806" t="s">
        <v>2967</v>
      </c>
      <c r="BHK4" s="806"/>
      <c r="BHL4" s="806"/>
      <c r="BHM4" s="806"/>
      <c r="BHN4" s="806"/>
      <c r="BHO4" s="807"/>
      <c r="BHP4" s="807"/>
      <c r="BHQ4" s="807"/>
      <c r="BHR4" s="807"/>
      <c r="BHS4" s="807"/>
      <c r="BHT4" s="807"/>
      <c r="BHU4" s="807"/>
      <c r="BHV4" s="807"/>
      <c r="BHW4" s="807"/>
      <c r="BHX4" s="807"/>
      <c r="BHY4" s="807"/>
      <c r="BHZ4" s="807"/>
      <c r="BIA4" s="807"/>
      <c r="BIB4" s="807"/>
      <c r="BIC4" s="807"/>
      <c r="BID4" s="807"/>
      <c r="BIE4" s="807"/>
      <c r="BIF4" s="807"/>
      <c r="BIG4" s="807"/>
      <c r="BIH4" s="807"/>
      <c r="BII4" s="807"/>
      <c r="BIJ4" s="807"/>
      <c r="BIK4" s="807"/>
      <c r="BIL4" s="807"/>
      <c r="BIM4" s="807"/>
      <c r="BIN4" s="807"/>
      <c r="BIO4" s="807"/>
      <c r="BIP4" s="807"/>
      <c r="BIQ4" s="807"/>
      <c r="BIR4" s="807"/>
      <c r="BIS4" s="1807" t="s">
        <v>1116</v>
      </c>
      <c r="BIT4" s="1808"/>
      <c r="BIU4" s="1808"/>
      <c r="BIV4" s="1808"/>
      <c r="BIW4" s="1808"/>
      <c r="BIX4" s="1808"/>
      <c r="BIY4" s="1808"/>
      <c r="BIZ4" s="1809"/>
      <c r="BJA4" s="1807" t="s">
        <v>2037</v>
      </c>
      <c r="BJB4" s="1808"/>
      <c r="BJC4" s="1808"/>
      <c r="BJD4" s="1808"/>
      <c r="BJE4" s="1808"/>
      <c r="BJF4" s="1808"/>
      <c r="BJG4" s="1808"/>
      <c r="BJH4" s="1809"/>
      <c r="BJI4" s="1790"/>
      <c r="BJJ4" s="1790"/>
      <c r="BJK4" s="1790"/>
      <c r="BJL4" s="1790"/>
      <c r="BJM4" s="1790"/>
      <c r="BJN4" s="1792"/>
      <c r="BJO4" s="1793"/>
      <c r="BJP4" s="1793"/>
      <c r="BJQ4" s="1793"/>
      <c r="BJR4" s="1794"/>
      <c r="BJS4" s="1848"/>
      <c r="BJT4" s="1849"/>
      <c r="BJU4" s="1849"/>
      <c r="BJV4" s="1849"/>
      <c r="BJW4" s="1850"/>
      <c r="BJX4" s="1851"/>
      <c r="BJY4" s="1851"/>
      <c r="BJZ4" s="1851"/>
      <c r="BKA4" s="1851"/>
      <c r="BKB4" s="1851"/>
      <c r="BKC4" s="1848"/>
      <c r="BKD4" s="1849"/>
      <c r="BKE4" s="1849"/>
      <c r="BKF4" s="1849"/>
      <c r="BKG4" s="1850"/>
      <c r="BKH4" s="1848"/>
      <c r="BKI4" s="1849"/>
      <c r="BKJ4" s="1849"/>
      <c r="BKK4" s="1849"/>
      <c r="BKL4" s="1850"/>
      <c r="BKM4" s="1848"/>
      <c r="BKN4" s="1849"/>
      <c r="BKO4" s="1849"/>
      <c r="BKP4" s="1849"/>
      <c r="BKQ4" s="1850"/>
      <c r="BKR4" s="1848"/>
      <c r="BKS4" s="1849"/>
      <c r="BKT4" s="1849"/>
      <c r="BKU4" s="1849"/>
      <c r="BKV4" s="1850"/>
      <c r="BKW4" s="1848"/>
      <c r="BKX4" s="1849"/>
      <c r="BKY4" s="1849"/>
      <c r="BKZ4" s="1849"/>
      <c r="BLA4" s="1850"/>
      <c r="BLB4" s="1848"/>
      <c r="BLC4" s="1849"/>
      <c r="BLD4" s="1849"/>
      <c r="BLE4" s="1849"/>
      <c r="BLF4" s="1850"/>
      <c r="BLG4" s="1848"/>
      <c r="BLH4" s="1849"/>
      <c r="BLI4" s="1849"/>
      <c r="BLJ4" s="1849"/>
      <c r="BLK4" s="1850"/>
      <c r="BLL4" s="1848"/>
      <c r="BLM4" s="1849"/>
      <c r="BLN4" s="1849"/>
      <c r="BLO4" s="1849"/>
      <c r="BLP4" s="1850"/>
      <c r="BLQ4" s="1848"/>
      <c r="BLR4" s="1849"/>
      <c r="BLS4" s="1849"/>
      <c r="BLT4" s="1849"/>
      <c r="BLU4" s="1850"/>
      <c r="BLV4" s="1865"/>
      <c r="BLW4" s="1866"/>
      <c r="BLX4" s="1866"/>
      <c r="BLY4" s="1866"/>
      <c r="BLZ4" s="1867"/>
      <c r="BMA4" s="1848"/>
      <c r="BMB4" s="1849"/>
      <c r="BMC4" s="1849"/>
      <c r="BMD4" s="1849"/>
      <c r="BME4" s="1850"/>
      <c r="BMF4" s="1848"/>
      <c r="BMG4" s="1849"/>
      <c r="BMH4" s="1849"/>
      <c r="BMI4" s="1849"/>
      <c r="BMJ4" s="1850"/>
      <c r="BMK4" s="1848"/>
      <c r="BML4" s="1849"/>
      <c r="BMM4" s="1849"/>
      <c r="BMN4" s="1849"/>
      <c r="BMO4" s="1850"/>
      <c r="BMP4" s="1848"/>
      <c r="BMQ4" s="1849"/>
      <c r="BMR4" s="1849"/>
      <c r="BMS4" s="1849"/>
      <c r="BMT4" s="1850"/>
      <c r="BMU4" s="1848"/>
      <c r="BMV4" s="1849"/>
      <c r="BMW4" s="1849"/>
      <c r="BMX4" s="1849"/>
      <c r="BMY4" s="1850"/>
      <c r="BMZ4" s="1848"/>
      <c r="BNA4" s="1849"/>
      <c r="BNB4" s="1849"/>
      <c r="BNC4" s="1849"/>
      <c r="BND4" s="1850"/>
      <c r="BNE4" s="1848"/>
      <c r="BNF4" s="1849"/>
      <c r="BNG4" s="1849"/>
      <c r="BNH4" s="1849"/>
      <c r="BNI4" s="1850"/>
      <c r="BNJ4" s="1778" t="s">
        <v>2039</v>
      </c>
      <c r="BNK4" s="1778"/>
      <c r="BNL4" s="1778"/>
      <c r="BNM4" s="1778"/>
      <c r="BNN4" s="1778"/>
      <c r="BNO4" s="1778"/>
      <c r="BNP4" s="1778"/>
      <c r="BNQ4" s="1778"/>
      <c r="BNR4" s="1778" t="s">
        <v>1414</v>
      </c>
      <c r="BNS4" s="1778"/>
      <c r="BNT4" s="1778"/>
      <c r="BNU4" s="1778"/>
      <c r="BNV4" s="1778"/>
      <c r="BNW4" s="1778"/>
      <c r="BNX4" s="1778"/>
      <c r="BNY4" s="1778"/>
    </row>
    <row r="5" spans="1:1741" s="789" customFormat="1" ht="12.75" customHeight="1">
      <c r="A5" s="1824"/>
      <c r="B5" s="1825"/>
      <c r="C5" s="1829"/>
      <c r="D5" s="1829"/>
      <c r="E5" s="1829"/>
      <c r="F5" s="1829"/>
      <c r="G5" s="1829"/>
      <c r="H5" s="1829"/>
      <c r="I5" s="1829"/>
      <c r="J5" s="1829"/>
      <c r="K5" s="1829"/>
      <c r="L5" s="1829"/>
      <c r="M5" s="1829"/>
      <c r="N5" s="1829"/>
      <c r="O5" s="1829"/>
      <c r="P5" s="1829"/>
      <c r="Q5" s="1829"/>
      <c r="R5" s="1829"/>
      <c r="S5" s="1829"/>
      <c r="T5" s="1829"/>
      <c r="U5" s="1829"/>
      <c r="V5" s="1829"/>
      <c r="W5" s="1829"/>
      <c r="X5" s="1829"/>
      <c r="Y5" s="1829"/>
      <c r="Z5" s="1829"/>
      <c r="AA5" s="1829"/>
      <c r="AB5" s="1829"/>
      <c r="AC5" s="1829"/>
      <c r="AD5" s="1829"/>
      <c r="AE5" s="1829"/>
      <c r="AF5" s="1829"/>
      <c r="AG5" s="1778"/>
      <c r="AH5" s="1778"/>
      <c r="AI5" s="1778"/>
      <c r="AJ5" s="1778"/>
      <c r="AK5" s="1778"/>
      <c r="AL5" s="1778"/>
      <c r="AM5" s="1778"/>
      <c r="AN5" s="1778"/>
      <c r="AO5" s="1778"/>
      <c r="AP5" s="1778"/>
      <c r="AQ5" s="1778"/>
      <c r="AR5" s="1778"/>
      <c r="AS5" s="1769"/>
      <c r="AT5" s="1769"/>
      <c r="AU5" s="1769"/>
      <c r="AV5" s="1769"/>
      <c r="AW5" s="1769"/>
      <c r="AX5" s="1769">
        <v>2015</v>
      </c>
      <c r="AY5" s="1769">
        <v>2010</v>
      </c>
      <c r="AZ5" s="1769">
        <v>2005</v>
      </c>
      <c r="BA5" s="1769">
        <v>2000</v>
      </c>
      <c r="BB5" s="1769">
        <v>1990</v>
      </c>
      <c r="BC5" s="1769">
        <v>2015</v>
      </c>
      <c r="BD5" s="1769">
        <v>2010</v>
      </c>
      <c r="BE5" s="1769">
        <v>2005</v>
      </c>
      <c r="BF5" s="1769">
        <v>2000</v>
      </c>
      <c r="BG5" s="1769">
        <v>1990</v>
      </c>
      <c r="BH5" s="1769">
        <v>2015</v>
      </c>
      <c r="BI5" s="1769">
        <v>2010</v>
      </c>
      <c r="BJ5" s="1769">
        <v>2005</v>
      </c>
      <c r="BK5" s="1769">
        <v>2000</v>
      </c>
      <c r="BL5" s="1769">
        <v>1990</v>
      </c>
      <c r="BM5" s="1769" t="s">
        <v>1028</v>
      </c>
      <c r="BN5" s="1769"/>
      <c r="BO5" s="1769"/>
      <c r="BP5" s="1769"/>
      <c r="BQ5" s="1769"/>
      <c r="BR5" s="1769" t="s">
        <v>1029</v>
      </c>
      <c r="BS5" s="1769"/>
      <c r="BT5" s="1769"/>
      <c r="BU5" s="1769"/>
      <c r="BV5" s="1769"/>
      <c r="BW5" s="1769" t="s">
        <v>1030</v>
      </c>
      <c r="BX5" s="1769"/>
      <c r="BY5" s="1769"/>
      <c r="BZ5" s="1769"/>
      <c r="CA5" s="1769"/>
      <c r="CB5" s="1769" t="s">
        <v>1031</v>
      </c>
      <c r="CC5" s="1769"/>
      <c r="CD5" s="1769"/>
      <c r="CE5" s="1769"/>
      <c r="CF5" s="1769"/>
      <c r="CG5" s="1769" t="s">
        <v>1028</v>
      </c>
      <c r="CH5" s="1769"/>
      <c r="CI5" s="1769"/>
      <c r="CJ5" s="1769"/>
      <c r="CK5" s="1769"/>
      <c r="CL5" s="1769" t="s">
        <v>1029</v>
      </c>
      <c r="CM5" s="1769"/>
      <c r="CN5" s="1769"/>
      <c r="CO5" s="1769"/>
      <c r="CP5" s="1769"/>
      <c r="CQ5" s="1769" t="s">
        <v>1030</v>
      </c>
      <c r="CR5" s="1769"/>
      <c r="CS5" s="1769"/>
      <c r="CT5" s="1769"/>
      <c r="CU5" s="1769"/>
      <c r="CV5" s="1769" t="s">
        <v>1031</v>
      </c>
      <c r="CW5" s="1769"/>
      <c r="CX5" s="1769"/>
      <c r="CY5" s="1769"/>
      <c r="CZ5" s="1769"/>
      <c r="DA5" s="1769"/>
      <c r="DB5" s="1769"/>
      <c r="DC5" s="1769"/>
      <c r="DD5" s="1769"/>
      <c r="DE5" s="1769"/>
      <c r="DF5" s="1769"/>
      <c r="DG5" s="1769"/>
      <c r="DH5" s="1769"/>
      <c r="DI5" s="1769"/>
      <c r="DJ5" s="1769"/>
      <c r="DK5" s="1769"/>
      <c r="DL5" s="1769"/>
      <c r="DM5" s="1813" t="s">
        <v>1287</v>
      </c>
      <c r="DN5" s="1813" t="s">
        <v>1288</v>
      </c>
      <c r="DO5" s="1769" t="s">
        <v>1285</v>
      </c>
      <c r="DP5" s="1769"/>
      <c r="DQ5" s="1769"/>
      <c r="DR5" s="1769"/>
      <c r="DS5" s="1813" t="s">
        <v>1287</v>
      </c>
      <c r="DT5" s="1813" t="s">
        <v>1288</v>
      </c>
      <c r="DU5" s="1769" t="s">
        <v>1285</v>
      </c>
      <c r="DV5" s="1769"/>
      <c r="DW5" s="1769"/>
      <c r="DX5" s="1769"/>
      <c r="DY5" s="1813" t="s">
        <v>1287</v>
      </c>
      <c r="DZ5" s="1813" t="s">
        <v>1288</v>
      </c>
      <c r="EA5" s="1769" t="s">
        <v>1285</v>
      </c>
      <c r="EB5" s="1769"/>
      <c r="EC5" s="1769"/>
      <c r="ED5" s="1769"/>
      <c r="EE5" s="1813" t="s">
        <v>1287</v>
      </c>
      <c r="EF5" s="1813" t="s">
        <v>1288</v>
      </c>
      <c r="EG5" s="1769" t="s">
        <v>1285</v>
      </c>
      <c r="EH5" s="1769"/>
      <c r="EI5" s="1769"/>
      <c r="EJ5" s="1769"/>
      <c r="EK5" s="1813" t="s">
        <v>1287</v>
      </c>
      <c r="EL5" s="1813" t="s">
        <v>1288</v>
      </c>
      <c r="EM5" s="1769" t="s">
        <v>1285</v>
      </c>
      <c r="EN5" s="1769"/>
      <c r="EO5" s="1769"/>
      <c r="EP5" s="1769"/>
      <c r="EQ5" s="1813" t="s">
        <v>1287</v>
      </c>
      <c r="ER5" s="1813" t="s">
        <v>1288</v>
      </c>
      <c r="ES5" s="1769" t="s">
        <v>1285</v>
      </c>
      <c r="ET5" s="1769"/>
      <c r="EU5" s="1769"/>
      <c r="EV5" s="1769"/>
      <c r="EW5" s="1813" t="s">
        <v>1287</v>
      </c>
      <c r="EX5" s="1813" t="s">
        <v>1288</v>
      </c>
      <c r="EY5" s="1769" t="s">
        <v>1285</v>
      </c>
      <c r="EZ5" s="1769"/>
      <c r="FA5" s="1769"/>
      <c r="FB5" s="1769"/>
      <c r="FC5" s="1813" t="s">
        <v>1287</v>
      </c>
      <c r="FD5" s="1813" t="s">
        <v>1288</v>
      </c>
      <c r="FE5" s="1769" t="s">
        <v>1285</v>
      </c>
      <c r="FF5" s="1769"/>
      <c r="FG5" s="1769"/>
      <c r="FH5" s="1769"/>
      <c r="FI5" s="1813" t="s">
        <v>1287</v>
      </c>
      <c r="FJ5" s="1813" t="s">
        <v>1288</v>
      </c>
      <c r="FK5" s="1769" t="s">
        <v>1285</v>
      </c>
      <c r="FL5" s="1769"/>
      <c r="FM5" s="1769"/>
      <c r="FN5" s="1769"/>
      <c r="FO5" s="1813" t="s">
        <v>1287</v>
      </c>
      <c r="FP5" s="1813" t="s">
        <v>1288</v>
      </c>
      <c r="FQ5" s="1769" t="s">
        <v>1285</v>
      </c>
      <c r="FR5" s="1769"/>
      <c r="FS5" s="1769"/>
      <c r="FT5" s="1769"/>
      <c r="FU5" s="1769" t="s">
        <v>1285</v>
      </c>
      <c r="FV5" s="1769"/>
      <c r="FW5" s="1769"/>
      <c r="FX5" s="1769"/>
      <c r="FY5" s="1769" t="s">
        <v>1285</v>
      </c>
      <c r="FZ5" s="1769"/>
      <c r="GA5" s="1769"/>
      <c r="GB5" s="1769"/>
      <c r="GC5" s="1778"/>
      <c r="GD5" s="1778"/>
      <c r="GE5" s="1778"/>
      <c r="GF5" s="1778"/>
      <c r="GG5" s="1778"/>
      <c r="GH5" s="1778"/>
      <c r="GI5" s="1778"/>
      <c r="GJ5" s="1778"/>
      <c r="GK5" s="1778"/>
      <c r="GL5" s="1778"/>
      <c r="GM5" s="1778"/>
      <c r="GN5" s="1778"/>
      <c r="GO5" s="1778"/>
      <c r="GP5" s="1778"/>
      <c r="GQ5" s="1778"/>
      <c r="GR5" s="1778"/>
      <c r="GS5" s="1778"/>
      <c r="GT5" s="1778"/>
      <c r="GU5" s="1778"/>
      <c r="GV5" s="1778"/>
      <c r="GW5" s="1778" t="s">
        <v>2009</v>
      </c>
      <c r="GX5" s="1778"/>
      <c r="GY5" s="1778"/>
      <c r="GZ5" s="1778"/>
      <c r="HA5" s="1778" t="s">
        <v>735</v>
      </c>
      <c r="HB5" s="1778"/>
      <c r="HC5" s="1778"/>
      <c r="HD5" s="1778"/>
      <c r="HE5" s="1778" t="s">
        <v>1045</v>
      </c>
      <c r="HF5" s="1778"/>
      <c r="HG5" s="1778"/>
      <c r="HH5" s="1778"/>
      <c r="HI5" s="1778" t="s">
        <v>1046</v>
      </c>
      <c r="HJ5" s="1778"/>
      <c r="HK5" s="1778"/>
      <c r="HL5" s="1778"/>
      <c r="HM5" s="1778" t="s">
        <v>1047</v>
      </c>
      <c r="HN5" s="1778"/>
      <c r="HO5" s="1778"/>
      <c r="HP5" s="1778"/>
      <c r="HQ5" s="1778" t="s">
        <v>2009</v>
      </c>
      <c r="HR5" s="1778"/>
      <c r="HS5" s="1778"/>
      <c r="HT5" s="1778"/>
      <c r="HU5" s="1778" t="s">
        <v>735</v>
      </c>
      <c r="HV5" s="1778"/>
      <c r="HW5" s="1778"/>
      <c r="HX5" s="1778"/>
      <c r="HY5" s="1778" t="s">
        <v>1045</v>
      </c>
      <c r="HZ5" s="1778"/>
      <c r="IA5" s="1778"/>
      <c r="IB5" s="1778"/>
      <c r="IC5" s="1778" t="s">
        <v>1046</v>
      </c>
      <c r="ID5" s="1778"/>
      <c r="IE5" s="1778"/>
      <c r="IF5" s="1778"/>
      <c r="IG5" s="1778" t="s">
        <v>1047</v>
      </c>
      <c r="IH5" s="1778"/>
      <c r="II5" s="1778"/>
      <c r="IJ5" s="1778"/>
      <c r="IK5" s="1778" t="s">
        <v>2009</v>
      </c>
      <c r="IL5" s="1778"/>
      <c r="IM5" s="1778"/>
      <c r="IN5" s="1778"/>
      <c r="IO5" s="1778" t="s">
        <v>735</v>
      </c>
      <c r="IP5" s="1778"/>
      <c r="IQ5" s="1778"/>
      <c r="IR5" s="1778"/>
      <c r="IS5" s="1778" t="s">
        <v>1045</v>
      </c>
      <c r="IT5" s="1778"/>
      <c r="IU5" s="1778"/>
      <c r="IV5" s="1778"/>
      <c r="IW5" s="1778" t="s">
        <v>1046</v>
      </c>
      <c r="IX5" s="1778"/>
      <c r="IY5" s="1778"/>
      <c r="IZ5" s="1778"/>
      <c r="JA5" s="1778" t="s">
        <v>1047</v>
      </c>
      <c r="JB5" s="1778"/>
      <c r="JC5" s="1778"/>
      <c r="JD5" s="1778"/>
      <c r="JE5" s="1778" t="s">
        <v>2009</v>
      </c>
      <c r="JF5" s="1778"/>
      <c r="JG5" s="1778"/>
      <c r="JH5" s="1778"/>
      <c r="JI5" s="1778" t="s">
        <v>735</v>
      </c>
      <c r="JJ5" s="1778"/>
      <c r="JK5" s="1778"/>
      <c r="JL5" s="1778"/>
      <c r="JM5" s="1778" t="s">
        <v>1045</v>
      </c>
      <c r="JN5" s="1778"/>
      <c r="JO5" s="1778"/>
      <c r="JP5" s="1778"/>
      <c r="JQ5" s="1778" t="s">
        <v>1046</v>
      </c>
      <c r="JR5" s="1778"/>
      <c r="JS5" s="1778"/>
      <c r="JT5" s="1778"/>
      <c r="JU5" s="1778" t="s">
        <v>1047</v>
      </c>
      <c r="JV5" s="1778"/>
      <c r="JW5" s="1778"/>
      <c r="JX5" s="1778"/>
      <c r="JY5" s="1778"/>
      <c r="JZ5" s="1778"/>
      <c r="KA5" s="1778"/>
      <c r="KB5" s="1778"/>
      <c r="KC5" s="1778" t="s">
        <v>2010</v>
      </c>
      <c r="KD5" s="1778" t="s">
        <v>2011</v>
      </c>
      <c r="KE5" s="1778" t="s">
        <v>2012</v>
      </c>
      <c r="KF5" s="1778" t="s">
        <v>2013</v>
      </c>
      <c r="KG5" s="1778" t="s">
        <v>2010</v>
      </c>
      <c r="KH5" s="1778" t="s">
        <v>2011</v>
      </c>
      <c r="KI5" s="1778" t="s">
        <v>2012</v>
      </c>
      <c r="KJ5" s="1778" t="s">
        <v>2013</v>
      </c>
      <c r="KK5" s="1778" t="s">
        <v>2010</v>
      </c>
      <c r="KL5" s="1778" t="s">
        <v>2011</v>
      </c>
      <c r="KM5" s="1778" t="s">
        <v>2012</v>
      </c>
      <c r="KN5" s="1778" t="s">
        <v>2013</v>
      </c>
      <c r="KO5" s="1778" t="s">
        <v>2016</v>
      </c>
      <c r="KP5" s="1778"/>
      <c r="KQ5" s="1778"/>
      <c r="KR5" s="1778"/>
      <c r="KS5" s="1778" t="s">
        <v>1045</v>
      </c>
      <c r="KT5" s="1778"/>
      <c r="KU5" s="1778"/>
      <c r="KV5" s="1778"/>
      <c r="KW5" s="1778" t="s">
        <v>1046</v>
      </c>
      <c r="KX5" s="1778"/>
      <c r="KY5" s="1778"/>
      <c r="KZ5" s="1778"/>
      <c r="LA5" s="1778" t="s">
        <v>1047</v>
      </c>
      <c r="LB5" s="1778"/>
      <c r="LC5" s="1778"/>
      <c r="LD5" s="1778"/>
      <c r="LE5" s="1778" t="s">
        <v>2016</v>
      </c>
      <c r="LF5" s="1778"/>
      <c r="LG5" s="1778"/>
      <c r="LH5" s="1778"/>
      <c r="LI5" s="1778" t="s">
        <v>1045</v>
      </c>
      <c r="LJ5" s="1778"/>
      <c r="LK5" s="1778"/>
      <c r="LL5" s="1778"/>
      <c r="LM5" s="1778" t="s">
        <v>1046</v>
      </c>
      <c r="LN5" s="1778"/>
      <c r="LO5" s="1778"/>
      <c r="LP5" s="1778"/>
      <c r="LQ5" s="1778" t="s">
        <v>1047</v>
      </c>
      <c r="LR5" s="1778"/>
      <c r="LS5" s="1778"/>
      <c r="LT5" s="1778"/>
      <c r="LU5" s="1778" t="s">
        <v>2016</v>
      </c>
      <c r="LV5" s="1778"/>
      <c r="LW5" s="1778"/>
      <c r="LX5" s="1778"/>
      <c r="LY5" s="1778" t="s">
        <v>1045</v>
      </c>
      <c r="LZ5" s="1778"/>
      <c r="MA5" s="1778"/>
      <c r="MB5" s="1778"/>
      <c r="MC5" s="1778" t="s">
        <v>1046</v>
      </c>
      <c r="MD5" s="1778"/>
      <c r="ME5" s="1778"/>
      <c r="MF5" s="1778"/>
      <c r="MG5" s="1778" t="s">
        <v>1047</v>
      </c>
      <c r="MH5" s="1778"/>
      <c r="MI5" s="1778"/>
      <c r="MJ5" s="1778"/>
      <c r="MK5" s="1778" t="s">
        <v>2016</v>
      </c>
      <c r="ML5" s="1778"/>
      <c r="MM5" s="1778"/>
      <c r="MN5" s="1778"/>
      <c r="MO5" s="1778" t="s">
        <v>1045</v>
      </c>
      <c r="MP5" s="1778"/>
      <c r="MQ5" s="1778"/>
      <c r="MR5" s="1778"/>
      <c r="MS5" s="1778" t="s">
        <v>1046</v>
      </c>
      <c r="MT5" s="1778"/>
      <c r="MU5" s="1778"/>
      <c r="MV5" s="1778"/>
      <c r="MW5" s="1778" t="s">
        <v>1047</v>
      </c>
      <c r="MX5" s="1778"/>
      <c r="MY5" s="1778"/>
      <c r="MZ5" s="1778"/>
      <c r="NA5" s="1778"/>
      <c r="NB5" s="1778"/>
      <c r="NC5" s="1778"/>
      <c r="ND5" s="1778"/>
      <c r="NE5" s="1778" t="s">
        <v>2010</v>
      </c>
      <c r="NF5" s="1778" t="s">
        <v>2011</v>
      </c>
      <c r="NG5" s="1778" t="s">
        <v>2012</v>
      </c>
      <c r="NH5" s="1778" t="s">
        <v>2013</v>
      </c>
      <c r="NI5" s="1778" t="s">
        <v>2010</v>
      </c>
      <c r="NJ5" s="1778" t="s">
        <v>2011</v>
      </c>
      <c r="NK5" s="1778" t="s">
        <v>2012</v>
      </c>
      <c r="NL5" s="1778" t="s">
        <v>2013</v>
      </c>
      <c r="NM5" s="1778" t="s">
        <v>2010</v>
      </c>
      <c r="NN5" s="1778" t="s">
        <v>2011</v>
      </c>
      <c r="NO5" s="1778" t="s">
        <v>2012</v>
      </c>
      <c r="NP5" s="1778" t="s">
        <v>2013</v>
      </c>
      <c r="NQ5" s="1778" t="s">
        <v>2018</v>
      </c>
      <c r="NR5" s="1778"/>
      <c r="NS5" s="1778"/>
      <c r="NT5" s="1778"/>
      <c r="NU5" s="1778" t="s">
        <v>1101</v>
      </c>
      <c r="NV5" s="1778"/>
      <c r="NW5" s="1778"/>
      <c r="NX5" s="1778"/>
      <c r="NY5" s="1778" t="s">
        <v>2018</v>
      </c>
      <c r="NZ5" s="1778"/>
      <c r="OA5" s="1778"/>
      <c r="OB5" s="1778"/>
      <c r="OC5" s="1778" t="s">
        <v>1101</v>
      </c>
      <c r="OD5" s="1778"/>
      <c r="OE5" s="1778"/>
      <c r="OF5" s="1778"/>
      <c r="OG5" s="1778" t="s">
        <v>2018</v>
      </c>
      <c r="OH5" s="1778"/>
      <c r="OI5" s="1778"/>
      <c r="OJ5" s="1778"/>
      <c r="OK5" s="1778" t="s">
        <v>1101</v>
      </c>
      <c r="OL5" s="1778"/>
      <c r="OM5" s="1778"/>
      <c r="ON5" s="1778"/>
      <c r="OO5" s="1778" t="s">
        <v>2018</v>
      </c>
      <c r="OP5" s="1778"/>
      <c r="OQ5" s="1778"/>
      <c r="OR5" s="1778"/>
      <c r="OS5" s="1778" t="s">
        <v>1101</v>
      </c>
      <c r="OT5" s="1778"/>
      <c r="OU5" s="1778"/>
      <c r="OV5" s="1778"/>
      <c r="OW5" s="1778" t="s">
        <v>2018</v>
      </c>
      <c r="OX5" s="1778"/>
      <c r="OY5" s="1778"/>
      <c r="OZ5" s="1778"/>
      <c r="PA5" s="1778" t="s">
        <v>1101</v>
      </c>
      <c r="PB5" s="1778"/>
      <c r="PC5" s="1778"/>
      <c r="PD5" s="1778"/>
      <c r="PE5" s="1778" t="s">
        <v>1053</v>
      </c>
      <c r="PF5" s="1778"/>
      <c r="PG5" s="1778"/>
      <c r="PH5" s="1778"/>
      <c r="PI5" s="1778"/>
      <c r="PJ5" s="1778" t="s">
        <v>1030</v>
      </c>
      <c r="PK5" s="1778"/>
      <c r="PL5" s="1778"/>
      <c r="PM5" s="1778"/>
      <c r="PN5" s="1778"/>
      <c r="PO5" s="1778" t="s">
        <v>1031</v>
      </c>
      <c r="PP5" s="1778"/>
      <c r="PQ5" s="1778"/>
      <c r="PR5" s="1778"/>
      <c r="PS5" s="1778"/>
      <c r="PT5" s="1778" t="s">
        <v>1053</v>
      </c>
      <c r="PU5" s="1778"/>
      <c r="PV5" s="1778"/>
      <c r="PW5" s="1778"/>
      <c r="PX5" s="1778"/>
      <c r="PY5" s="1778" t="s">
        <v>1030</v>
      </c>
      <c r="PZ5" s="1778"/>
      <c r="QA5" s="1778"/>
      <c r="QB5" s="1778"/>
      <c r="QC5" s="1778"/>
      <c r="QD5" s="1778" t="s">
        <v>1031</v>
      </c>
      <c r="QE5" s="1778"/>
      <c r="QF5" s="1778"/>
      <c r="QG5" s="1778"/>
      <c r="QH5" s="1778"/>
      <c r="QI5" s="1778" t="s">
        <v>1053</v>
      </c>
      <c r="QJ5" s="1778"/>
      <c r="QK5" s="1778"/>
      <c r="QL5" s="1778"/>
      <c r="QM5" s="1778"/>
      <c r="QN5" s="1778" t="s">
        <v>1030</v>
      </c>
      <c r="QO5" s="1778"/>
      <c r="QP5" s="1778"/>
      <c r="QQ5" s="1778"/>
      <c r="QR5" s="1778"/>
      <c r="QS5" s="1778" t="s">
        <v>1031</v>
      </c>
      <c r="QT5" s="1778"/>
      <c r="QU5" s="1778"/>
      <c r="QV5" s="1778"/>
      <c r="QW5" s="1778"/>
      <c r="QX5" s="1778" t="s">
        <v>1053</v>
      </c>
      <c r="QY5" s="1778"/>
      <c r="QZ5" s="1778"/>
      <c r="RA5" s="1778"/>
      <c r="RB5" s="1778"/>
      <c r="RC5" s="1778" t="s">
        <v>1030</v>
      </c>
      <c r="RD5" s="1778"/>
      <c r="RE5" s="1778"/>
      <c r="RF5" s="1778"/>
      <c r="RG5" s="1778"/>
      <c r="RH5" s="1778" t="s">
        <v>1031</v>
      </c>
      <c r="RI5" s="1778"/>
      <c r="RJ5" s="1778"/>
      <c r="RK5" s="1778"/>
      <c r="RL5" s="1778"/>
      <c r="RM5" s="1778"/>
      <c r="RN5" s="1778"/>
      <c r="RO5" s="1778"/>
      <c r="RP5" s="1778"/>
      <c r="RQ5" s="1778"/>
      <c r="RR5" s="1778" t="s">
        <v>2021</v>
      </c>
      <c r="RS5" s="1778" t="s">
        <v>2010</v>
      </c>
      <c r="RT5" s="1778" t="s">
        <v>2011</v>
      </c>
      <c r="RU5" s="1778" t="s">
        <v>2012</v>
      </c>
      <c r="RV5" s="1778" t="s">
        <v>2013</v>
      </c>
      <c r="RW5" s="1778" t="s">
        <v>2021</v>
      </c>
      <c r="RX5" s="1778" t="s">
        <v>2010</v>
      </c>
      <c r="RY5" s="1778" t="s">
        <v>2011</v>
      </c>
      <c r="RZ5" s="1778" t="s">
        <v>2012</v>
      </c>
      <c r="SA5" s="1778" t="s">
        <v>2013</v>
      </c>
      <c r="SB5" s="1778"/>
      <c r="SC5" s="1778"/>
      <c r="SD5" s="1778"/>
      <c r="SE5" s="1778"/>
      <c r="SF5" s="1778" t="s">
        <v>2010</v>
      </c>
      <c r="SG5" s="1778" t="s">
        <v>2011</v>
      </c>
      <c r="SH5" s="1778" t="s">
        <v>2012</v>
      </c>
      <c r="SI5" s="1778" t="s">
        <v>2013</v>
      </c>
      <c r="SJ5" s="1778" t="s">
        <v>2010</v>
      </c>
      <c r="SK5" s="1778" t="s">
        <v>2011</v>
      </c>
      <c r="SL5" s="1778" t="s">
        <v>2012</v>
      </c>
      <c r="SM5" s="1778" t="s">
        <v>2013</v>
      </c>
      <c r="SN5" s="1778" t="s">
        <v>1265</v>
      </c>
      <c r="SO5" s="1778"/>
      <c r="SP5" s="1778"/>
      <c r="SQ5" s="1778"/>
      <c r="SR5" s="1778"/>
      <c r="SS5" s="1778"/>
      <c r="ST5" s="1778"/>
      <c r="SU5" s="1778"/>
      <c r="SV5" s="1778"/>
      <c r="SW5" s="1778"/>
      <c r="SX5" s="1778"/>
      <c r="SY5" s="1778"/>
      <c r="SZ5" s="1778" t="s">
        <v>1266</v>
      </c>
      <c r="TA5" s="1778"/>
      <c r="TB5" s="1778"/>
      <c r="TC5" s="1778"/>
      <c r="TD5" s="1778"/>
      <c r="TE5" s="1778"/>
      <c r="TF5" s="1778"/>
      <c r="TG5" s="1778"/>
      <c r="TH5" s="1778"/>
      <c r="TI5" s="1778"/>
      <c r="TJ5" s="1778"/>
      <c r="TK5" s="1778"/>
      <c r="TL5" s="1778" t="s">
        <v>1267</v>
      </c>
      <c r="TM5" s="1778"/>
      <c r="TN5" s="1778"/>
      <c r="TO5" s="1778"/>
      <c r="TP5" s="1778"/>
      <c r="TQ5" s="1778"/>
      <c r="TR5" s="1778"/>
      <c r="TS5" s="1778"/>
      <c r="TT5" s="1778"/>
      <c r="TU5" s="1778"/>
      <c r="TV5" s="1778"/>
      <c r="TW5" s="1778"/>
      <c r="TX5" s="1778" t="s">
        <v>1268</v>
      </c>
      <c r="TY5" s="1778"/>
      <c r="TZ5" s="1778"/>
      <c r="UA5" s="1778"/>
      <c r="UB5" s="1778"/>
      <c r="UC5" s="1778"/>
      <c r="UD5" s="1778"/>
      <c r="UE5" s="1778"/>
      <c r="UF5" s="1778"/>
      <c r="UG5" s="1778"/>
      <c r="UH5" s="1778"/>
      <c r="UI5" s="1778"/>
      <c r="UJ5" s="1778" t="s">
        <v>1028</v>
      </c>
      <c r="UK5" s="1778"/>
      <c r="UL5" s="1778"/>
      <c r="UM5" s="1778"/>
      <c r="UN5" s="1778" t="s">
        <v>1030</v>
      </c>
      <c r="UO5" s="1778"/>
      <c r="UP5" s="1778"/>
      <c r="UQ5" s="1778"/>
      <c r="UR5" s="1778" t="s">
        <v>1031</v>
      </c>
      <c r="US5" s="1778"/>
      <c r="UT5" s="1778"/>
      <c r="UU5" s="1778"/>
      <c r="UV5" s="1778" t="s">
        <v>1050</v>
      </c>
      <c r="UW5" s="1778"/>
      <c r="UX5" s="1778"/>
      <c r="UY5" s="1778"/>
      <c r="UZ5" s="1778"/>
      <c r="VA5" s="1778"/>
      <c r="VB5" s="1778"/>
      <c r="VC5" s="1778"/>
      <c r="VD5" s="1778"/>
      <c r="VE5" s="1778"/>
      <c r="VF5" s="1778"/>
      <c r="VG5" s="1778"/>
      <c r="VH5" s="1778" t="s">
        <v>1508</v>
      </c>
      <c r="VI5" s="1778"/>
      <c r="VJ5" s="1778"/>
      <c r="VK5" s="1778"/>
      <c r="VL5" s="1778"/>
      <c r="VM5" s="1778"/>
      <c r="VN5" s="1778"/>
      <c r="VO5" s="1778"/>
      <c r="VP5" s="1778"/>
      <c r="VQ5" s="1778"/>
      <c r="VR5" s="1778"/>
      <c r="VS5" s="1778"/>
      <c r="VT5" s="1778"/>
      <c r="VU5" s="1778"/>
      <c r="VV5" s="1778"/>
      <c r="VW5" s="1778"/>
      <c r="VX5" s="1778" t="s">
        <v>2010</v>
      </c>
      <c r="VY5" s="1778" t="s">
        <v>2011</v>
      </c>
      <c r="VZ5" s="1778" t="s">
        <v>2012</v>
      </c>
      <c r="WA5" s="1778" t="s">
        <v>2013</v>
      </c>
      <c r="WB5" s="1778" t="s">
        <v>2010</v>
      </c>
      <c r="WC5" s="1778" t="s">
        <v>2011</v>
      </c>
      <c r="WD5" s="1778" t="s">
        <v>2012</v>
      </c>
      <c r="WE5" s="1778" t="s">
        <v>2013</v>
      </c>
      <c r="WF5" s="1835"/>
      <c r="WG5" s="1836"/>
      <c r="WH5" s="1836"/>
      <c r="WI5" s="1836"/>
      <c r="WJ5" s="1835"/>
      <c r="WK5" s="1836"/>
      <c r="WL5" s="1836"/>
      <c r="WM5" s="1836"/>
      <c r="WN5" s="1835"/>
      <c r="WO5" s="1836"/>
      <c r="WP5" s="1836"/>
      <c r="WQ5" s="1836"/>
      <c r="WR5" s="1807" t="s">
        <v>1050</v>
      </c>
      <c r="WS5" s="1808"/>
      <c r="WT5" s="1808"/>
      <c r="WU5" s="1808"/>
      <c r="WV5" s="1807" t="s">
        <v>1312</v>
      </c>
      <c r="WW5" s="1808"/>
      <c r="WX5" s="1808"/>
      <c r="WY5" s="1808"/>
      <c r="WZ5" s="1795" t="s">
        <v>1002</v>
      </c>
      <c r="XA5" s="1796"/>
      <c r="XB5" s="1796"/>
      <c r="XC5" s="1796"/>
      <c r="XD5" s="1796"/>
      <c r="XE5" s="1796"/>
      <c r="XF5" s="1796"/>
      <c r="XG5" s="1796"/>
      <c r="XH5" s="1796"/>
      <c r="XI5" s="1796"/>
      <c r="XJ5" s="1796"/>
      <c r="XK5" s="1796"/>
      <c r="XL5" s="1796"/>
      <c r="XM5" s="1796"/>
      <c r="XN5" s="1796"/>
      <c r="XO5" s="1796"/>
      <c r="XP5" s="1796"/>
      <c r="XQ5" s="1796"/>
      <c r="XR5" s="1796"/>
      <c r="XS5" s="1796"/>
      <c r="XT5" s="1796"/>
      <c r="XU5" s="1796"/>
      <c r="XV5" s="1796"/>
      <c r="XW5" s="1796"/>
      <c r="XX5" s="1796"/>
      <c r="XY5" s="1796"/>
      <c r="XZ5" s="1796"/>
      <c r="YA5" s="1796"/>
      <c r="YB5" s="1797"/>
      <c r="YC5" s="1795" t="s">
        <v>1002</v>
      </c>
      <c r="YD5" s="1796"/>
      <c r="YE5" s="1796"/>
      <c r="YF5" s="1796"/>
      <c r="YG5" s="1796"/>
      <c r="YH5" s="1796"/>
      <c r="YI5" s="1796"/>
      <c r="YJ5" s="1796"/>
      <c r="YK5" s="1796"/>
      <c r="YL5" s="1796"/>
      <c r="YM5" s="1796"/>
      <c r="YN5" s="1796"/>
      <c r="YO5" s="1796"/>
      <c r="YP5" s="1796"/>
      <c r="YQ5" s="1796"/>
      <c r="YR5" s="1796"/>
      <c r="YS5" s="1796"/>
      <c r="YT5" s="1796"/>
      <c r="YU5" s="1796"/>
      <c r="YV5" s="1796"/>
      <c r="YW5" s="1796"/>
      <c r="YX5" s="1796"/>
      <c r="YY5" s="1796"/>
      <c r="YZ5" s="1796"/>
      <c r="ZA5" s="1796"/>
      <c r="ZB5" s="1796"/>
      <c r="ZC5" s="1796"/>
      <c r="ZD5" s="1796"/>
      <c r="ZE5" s="1796"/>
      <c r="ZF5" s="1795" t="s">
        <v>1002</v>
      </c>
      <c r="ZG5" s="1796"/>
      <c r="ZH5" s="1796"/>
      <c r="ZI5" s="1796"/>
      <c r="ZJ5" s="1796"/>
      <c r="ZK5" s="1796"/>
      <c r="ZL5" s="1796"/>
      <c r="ZM5" s="1796"/>
      <c r="ZN5" s="1796"/>
      <c r="ZO5" s="1796"/>
      <c r="ZP5" s="1796"/>
      <c r="ZQ5" s="1796"/>
      <c r="ZR5" s="1796"/>
      <c r="ZS5" s="1796"/>
      <c r="ZT5" s="1796"/>
      <c r="ZU5" s="1796"/>
      <c r="ZV5" s="1796"/>
      <c r="ZW5" s="1796"/>
      <c r="ZX5" s="1796"/>
      <c r="ZY5" s="1796"/>
      <c r="ZZ5" s="1796"/>
      <c r="AAA5" s="1796"/>
      <c r="AAB5" s="1796"/>
      <c r="AAC5" s="1796"/>
      <c r="AAD5" s="1796"/>
      <c r="AAE5" s="1796"/>
      <c r="AAF5" s="1796"/>
      <c r="AAG5" s="1796"/>
      <c r="AAH5" s="1797"/>
      <c r="AAI5" s="1837" t="s">
        <v>1161</v>
      </c>
      <c r="AAJ5" s="1837" t="s">
        <v>1162</v>
      </c>
      <c r="AAK5" s="1837" t="s">
        <v>1163</v>
      </c>
      <c r="AAL5" s="1837" t="s">
        <v>2488</v>
      </c>
      <c r="AAM5" s="1837" t="s">
        <v>2489</v>
      </c>
      <c r="AAN5" s="1837"/>
      <c r="AAO5" s="1837" t="s">
        <v>2490</v>
      </c>
      <c r="AAP5" s="1837" t="s">
        <v>1161</v>
      </c>
      <c r="AAQ5" s="1837" t="s">
        <v>1162</v>
      </c>
      <c r="AAR5" s="1837" t="s">
        <v>1163</v>
      </c>
      <c r="AAS5" s="1837" t="s">
        <v>2488</v>
      </c>
      <c r="AAT5" s="1837" t="s">
        <v>2489</v>
      </c>
      <c r="AAU5" s="1837"/>
      <c r="AAV5" s="1837" t="s">
        <v>2490</v>
      </c>
      <c r="AAW5" s="1837" t="s">
        <v>1161</v>
      </c>
      <c r="AAX5" s="1837" t="s">
        <v>1162</v>
      </c>
      <c r="AAY5" s="1837" t="s">
        <v>1163</v>
      </c>
      <c r="AAZ5" s="1837" t="s">
        <v>2488</v>
      </c>
      <c r="ABA5" s="1837" t="s">
        <v>2489</v>
      </c>
      <c r="ABB5" s="1837"/>
      <c r="ABC5" s="1837" t="s">
        <v>2490</v>
      </c>
      <c r="ABD5" s="1837" t="s">
        <v>1161</v>
      </c>
      <c r="ABE5" s="1837" t="s">
        <v>1162</v>
      </c>
      <c r="ABF5" s="1837" t="s">
        <v>1163</v>
      </c>
      <c r="ABG5" s="1837" t="s">
        <v>2488</v>
      </c>
      <c r="ABH5" s="1837" t="s">
        <v>2489</v>
      </c>
      <c r="ABI5" s="1837"/>
      <c r="ABJ5" s="1837" t="s">
        <v>2490</v>
      </c>
      <c r="ABK5" s="1837" t="s">
        <v>1161</v>
      </c>
      <c r="ABL5" s="1837" t="s">
        <v>1162</v>
      </c>
      <c r="ABM5" s="1837" t="s">
        <v>1163</v>
      </c>
      <c r="ABN5" s="1837" t="s">
        <v>2488</v>
      </c>
      <c r="ABO5" s="1837" t="s">
        <v>2489</v>
      </c>
      <c r="ABP5" s="1837"/>
      <c r="ABQ5" s="1837" t="s">
        <v>2490</v>
      </c>
      <c r="ABR5" s="1837" t="s">
        <v>1161</v>
      </c>
      <c r="ABS5" s="1837" t="s">
        <v>1162</v>
      </c>
      <c r="ABT5" s="1837" t="s">
        <v>1163</v>
      </c>
      <c r="ABU5" s="1837" t="s">
        <v>2488</v>
      </c>
      <c r="ABV5" s="1837" t="s">
        <v>2489</v>
      </c>
      <c r="ABW5" s="1837"/>
      <c r="ABX5" s="1837" t="s">
        <v>2490</v>
      </c>
      <c r="ABY5" s="1837" t="s">
        <v>1161</v>
      </c>
      <c r="ABZ5" s="1837" t="s">
        <v>1162</v>
      </c>
      <c r="ACA5" s="1837" t="s">
        <v>1163</v>
      </c>
      <c r="ACB5" s="1837" t="s">
        <v>2488</v>
      </c>
      <c r="ACC5" s="1837" t="s">
        <v>2489</v>
      </c>
      <c r="ACD5" s="1837"/>
      <c r="ACE5" s="1837" t="s">
        <v>2490</v>
      </c>
      <c r="ACF5" s="1837" t="s">
        <v>1161</v>
      </c>
      <c r="ACG5" s="1837" t="s">
        <v>1162</v>
      </c>
      <c r="ACH5" s="1837" t="s">
        <v>1163</v>
      </c>
      <c r="ACI5" s="1837" t="s">
        <v>2488</v>
      </c>
      <c r="ACJ5" s="1837" t="s">
        <v>2489</v>
      </c>
      <c r="ACK5" s="1837"/>
      <c r="ACL5" s="1837" t="s">
        <v>2490</v>
      </c>
      <c r="ACM5" s="1837" t="s">
        <v>1161</v>
      </c>
      <c r="ACN5" s="1837" t="s">
        <v>1162</v>
      </c>
      <c r="ACO5" s="1837" t="s">
        <v>1163</v>
      </c>
      <c r="ACP5" s="1837" t="s">
        <v>2488</v>
      </c>
      <c r="ACQ5" s="1837" t="s">
        <v>2489</v>
      </c>
      <c r="ACR5" s="1837"/>
      <c r="ACS5" s="1837" t="s">
        <v>2490</v>
      </c>
      <c r="ACT5" s="1837" t="s">
        <v>1161</v>
      </c>
      <c r="ACU5" s="1837" t="s">
        <v>1162</v>
      </c>
      <c r="ACV5" s="1837" t="s">
        <v>1163</v>
      </c>
      <c r="ACW5" s="1837" t="s">
        <v>2488</v>
      </c>
      <c r="ACX5" s="1837" t="s">
        <v>2489</v>
      </c>
      <c r="ACY5" s="1837"/>
      <c r="ACZ5" s="1837" t="s">
        <v>2490</v>
      </c>
      <c r="ADA5" s="798" t="s">
        <v>2489</v>
      </c>
      <c r="ADB5" s="798" t="s">
        <v>2489</v>
      </c>
      <c r="ADC5" s="798" t="s">
        <v>2489</v>
      </c>
      <c r="ADD5" s="1778" t="s">
        <v>928</v>
      </c>
      <c r="ADE5" s="1778" t="s">
        <v>1163</v>
      </c>
      <c r="ADF5" s="1778" t="s">
        <v>1374</v>
      </c>
      <c r="ADG5" s="1778"/>
      <c r="ADH5" s="1778" t="s">
        <v>2777</v>
      </c>
      <c r="ADI5" s="1778" t="s">
        <v>928</v>
      </c>
      <c r="ADJ5" s="1778" t="s">
        <v>1163</v>
      </c>
      <c r="ADK5" s="1778" t="s">
        <v>1374</v>
      </c>
      <c r="ADL5" s="1778"/>
      <c r="ADM5" s="1778" t="s">
        <v>2777</v>
      </c>
      <c r="ADN5" s="1778" t="s">
        <v>928</v>
      </c>
      <c r="ADO5" s="1778" t="s">
        <v>1163</v>
      </c>
      <c r="ADP5" s="1778" t="s">
        <v>1374</v>
      </c>
      <c r="ADQ5" s="1778"/>
      <c r="ADR5" s="1778" t="s">
        <v>2777</v>
      </c>
      <c r="ADS5" s="1778" t="s">
        <v>928</v>
      </c>
      <c r="ADT5" s="1778" t="s">
        <v>1163</v>
      </c>
      <c r="ADU5" s="1778" t="s">
        <v>1374</v>
      </c>
      <c r="ADV5" s="1778"/>
      <c r="ADW5" s="1778" t="s">
        <v>2777</v>
      </c>
      <c r="ADX5" s="1778" t="s">
        <v>928</v>
      </c>
      <c r="ADY5" s="1778" t="s">
        <v>1163</v>
      </c>
      <c r="ADZ5" s="1778" t="s">
        <v>1374</v>
      </c>
      <c r="AEA5" s="1778"/>
      <c r="AEB5" s="1778" t="s">
        <v>2777</v>
      </c>
      <c r="AEC5" s="1778" t="s">
        <v>928</v>
      </c>
      <c r="AED5" s="1778" t="s">
        <v>1163</v>
      </c>
      <c r="AEE5" s="1778" t="s">
        <v>1374</v>
      </c>
      <c r="AEF5" s="1778"/>
      <c r="AEG5" s="1778" t="s">
        <v>2777</v>
      </c>
      <c r="AEH5" s="1778" t="s">
        <v>928</v>
      </c>
      <c r="AEI5" s="1778" t="s">
        <v>1163</v>
      </c>
      <c r="AEJ5" s="1778" t="s">
        <v>1374</v>
      </c>
      <c r="AEK5" s="1778"/>
      <c r="AEL5" s="1778" t="s">
        <v>2777</v>
      </c>
      <c r="AEM5" s="1778" t="s">
        <v>928</v>
      </c>
      <c r="AEN5" s="1778" t="s">
        <v>1163</v>
      </c>
      <c r="AEO5" s="1778" t="s">
        <v>1374</v>
      </c>
      <c r="AEP5" s="1778"/>
      <c r="AEQ5" s="1778" t="s">
        <v>2777</v>
      </c>
      <c r="AER5" s="1778" t="s">
        <v>928</v>
      </c>
      <c r="AES5" s="1778" t="s">
        <v>1163</v>
      </c>
      <c r="AET5" s="1778" t="s">
        <v>1374</v>
      </c>
      <c r="AEU5" s="1778"/>
      <c r="AEV5" s="1778" t="s">
        <v>2777</v>
      </c>
      <c r="AEW5" s="1778" t="s">
        <v>928</v>
      </c>
      <c r="AEX5" s="1778" t="s">
        <v>1163</v>
      </c>
      <c r="AEY5" s="1778" t="s">
        <v>1374</v>
      </c>
      <c r="AEZ5" s="1778"/>
      <c r="AFA5" s="1778" t="s">
        <v>2777</v>
      </c>
      <c r="AFB5" s="808" t="s">
        <v>1374</v>
      </c>
      <c r="AFC5" s="808" t="s">
        <v>1374</v>
      </c>
      <c r="AFD5" s="1778" t="s">
        <v>1028</v>
      </c>
      <c r="AFE5" s="1778"/>
      <c r="AFF5" s="1778"/>
      <c r="AFG5" s="1778"/>
      <c r="AFH5" s="1778" t="s">
        <v>1030</v>
      </c>
      <c r="AFI5" s="1778"/>
      <c r="AFJ5" s="1778"/>
      <c r="AFK5" s="1778"/>
      <c r="AFL5" s="1778" t="s">
        <v>1031</v>
      </c>
      <c r="AFM5" s="1778"/>
      <c r="AFN5" s="1778"/>
      <c r="AFO5" s="1778"/>
      <c r="AFP5" s="1778" t="s">
        <v>1028</v>
      </c>
      <c r="AFQ5" s="1778"/>
      <c r="AFR5" s="1778"/>
      <c r="AFS5" s="1778"/>
      <c r="AFT5" s="1778" t="s">
        <v>1030</v>
      </c>
      <c r="AFU5" s="1778"/>
      <c r="AFV5" s="1778"/>
      <c r="AFW5" s="1778"/>
      <c r="AFX5" s="1778" t="s">
        <v>1031</v>
      </c>
      <c r="AFY5" s="1778"/>
      <c r="AFZ5" s="1778"/>
      <c r="AGA5" s="1778"/>
      <c r="AGB5" s="1778" t="s">
        <v>1028</v>
      </c>
      <c r="AGC5" s="1778"/>
      <c r="AGD5" s="1778"/>
      <c r="AGE5" s="1778"/>
      <c r="AGF5" s="1778" t="s">
        <v>1030</v>
      </c>
      <c r="AGG5" s="1778"/>
      <c r="AGH5" s="1778"/>
      <c r="AGI5" s="1778"/>
      <c r="AGJ5" s="1778" t="s">
        <v>1031</v>
      </c>
      <c r="AGK5" s="1778"/>
      <c r="AGL5" s="1778"/>
      <c r="AGM5" s="1778"/>
      <c r="AGN5" s="1778" t="s">
        <v>1028</v>
      </c>
      <c r="AGO5" s="1778"/>
      <c r="AGP5" s="1778"/>
      <c r="AGQ5" s="1778"/>
      <c r="AGR5" s="1778" t="s">
        <v>1030</v>
      </c>
      <c r="AGS5" s="1778"/>
      <c r="AGT5" s="1778"/>
      <c r="AGU5" s="1778"/>
      <c r="AGV5" s="1778" t="s">
        <v>1031</v>
      </c>
      <c r="AGW5" s="1778"/>
      <c r="AGX5" s="1778"/>
      <c r="AGY5" s="1778"/>
      <c r="AGZ5" s="1807" t="s">
        <v>2026</v>
      </c>
      <c r="AHA5" s="1808"/>
      <c r="AHB5" s="1808"/>
      <c r="AHC5" s="1809"/>
      <c r="AHD5" s="1807" t="s">
        <v>2027</v>
      </c>
      <c r="AHE5" s="1808"/>
      <c r="AHF5" s="1808"/>
      <c r="AHG5" s="1809"/>
      <c r="AHH5" s="1807" t="s">
        <v>1378</v>
      </c>
      <c r="AHI5" s="1808"/>
      <c r="AHJ5" s="1808"/>
      <c r="AHK5" s="1809"/>
      <c r="AHL5" s="1778" t="s">
        <v>1381</v>
      </c>
      <c r="AHM5" s="1778"/>
      <c r="AHN5" s="1778"/>
      <c r="AHO5" s="1778"/>
      <c r="AHP5" s="1778"/>
      <c r="AHQ5" s="1778"/>
      <c r="AHR5" s="1778"/>
      <c r="AHS5" s="1778"/>
      <c r="AHT5" s="1778" t="s">
        <v>1382</v>
      </c>
      <c r="AHU5" s="1778"/>
      <c r="AHV5" s="1778"/>
      <c r="AHW5" s="1778"/>
      <c r="AHX5" s="1778"/>
      <c r="AHY5" s="1778"/>
      <c r="AHZ5" s="1778"/>
      <c r="AIA5" s="1778"/>
      <c r="AIB5" s="1778"/>
      <c r="AIC5" s="1778"/>
      <c r="AID5" s="1778"/>
      <c r="AIE5" s="1778"/>
      <c r="AIF5" s="1778"/>
      <c r="AIG5" s="1778"/>
      <c r="AIH5" s="1778"/>
      <c r="AII5" s="1778"/>
      <c r="AIJ5" s="1778"/>
      <c r="AIK5" s="1778">
        <v>2015</v>
      </c>
      <c r="AIL5" s="1778">
        <v>2010</v>
      </c>
      <c r="AIM5" s="1778">
        <v>2005</v>
      </c>
      <c r="AIN5" s="1778">
        <v>2000</v>
      </c>
      <c r="AIO5" s="1778">
        <v>1990</v>
      </c>
      <c r="AIP5" s="1778">
        <v>2015</v>
      </c>
      <c r="AIQ5" s="1778">
        <v>2010</v>
      </c>
      <c r="AIR5" s="1778">
        <v>2005</v>
      </c>
      <c r="AIS5" s="1778">
        <v>2000</v>
      </c>
      <c r="AIT5" s="1778">
        <v>1990</v>
      </c>
      <c r="AIU5" s="1778">
        <v>2015</v>
      </c>
      <c r="AIV5" s="1778">
        <v>2010</v>
      </c>
      <c r="AIW5" s="1778">
        <v>2005</v>
      </c>
      <c r="AIX5" s="1778">
        <v>2000</v>
      </c>
      <c r="AIY5" s="1778">
        <v>1990</v>
      </c>
      <c r="AIZ5" s="1778">
        <v>2015</v>
      </c>
      <c r="AJA5" s="1778">
        <v>2010</v>
      </c>
      <c r="AJB5" s="1778">
        <v>2005</v>
      </c>
      <c r="AJC5" s="1778">
        <v>2000</v>
      </c>
      <c r="AJD5" s="1778">
        <v>1990</v>
      </c>
      <c r="AJE5" s="1778">
        <v>2015</v>
      </c>
      <c r="AJF5" s="1778">
        <v>2010</v>
      </c>
      <c r="AJG5" s="1778">
        <v>2005</v>
      </c>
      <c r="AJH5" s="1778">
        <v>2000</v>
      </c>
      <c r="AJI5" s="1778">
        <v>1990</v>
      </c>
      <c r="AJJ5" s="1778">
        <v>2015</v>
      </c>
      <c r="AJK5" s="1778">
        <v>2010</v>
      </c>
      <c r="AJL5" s="1778">
        <v>2005</v>
      </c>
      <c r="AJM5" s="1778">
        <v>2000</v>
      </c>
      <c r="AJN5" s="1778">
        <v>1990</v>
      </c>
      <c r="AJO5" s="1778">
        <v>2015</v>
      </c>
      <c r="AJP5" s="1778">
        <v>2010</v>
      </c>
      <c r="AJQ5" s="1778">
        <v>2005</v>
      </c>
      <c r="AJR5" s="1778">
        <v>2000</v>
      </c>
      <c r="AJS5" s="1778">
        <v>1990</v>
      </c>
      <c r="AJT5" s="1778">
        <v>2015</v>
      </c>
      <c r="AJU5" s="1778">
        <v>2010</v>
      </c>
      <c r="AJV5" s="1778">
        <v>2005</v>
      </c>
      <c r="AJW5" s="1778">
        <v>2000</v>
      </c>
      <c r="AJX5" s="1778">
        <v>1990</v>
      </c>
      <c r="AJY5" s="1778" t="s">
        <v>1053</v>
      </c>
      <c r="AJZ5" s="1778"/>
      <c r="AKA5" s="1778"/>
      <c r="AKB5" s="1778"/>
      <c r="AKC5" s="1778"/>
      <c r="AKD5" s="1778" t="s">
        <v>1170</v>
      </c>
      <c r="AKE5" s="1778"/>
      <c r="AKF5" s="1778"/>
      <c r="AKG5" s="1778"/>
      <c r="AKH5" s="1778" t="s">
        <v>1054</v>
      </c>
      <c r="AKI5" s="1778"/>
      <c r="AKJ5" s="1778"/>
      <c r="AKK5" s="1778"/>
      <c r="AKL5" s="1778" t="s">
        <v>1053</v>
      </c>
      <c r="AKM5" s="1778"/>
      <c r="AKN5" s="1778"/>
      <c r="AKO5" s="1778"/>
      <c r="AKP5" s="1778"/>
      <c r="AKQ5" s="1778" t="s">
        <v>1170</v>
      </c>
      <c r="AKR5" s="1778"/>
      <c r="AKS5" s="1778"/>
      <c r="AKT5" s="1778"/>
      <c r="AKU5" s="1778" t="s">
        <v>1054</v>
      </c>
      <c r="AKV5" s="1778"/>
      <c r="AKW5" s="1778"/>
      <c r="AKX5" s="1778"/>
      <c r="AKY5" s="1778"/>
      <c r="AKZ5" s="1778"/>
      <c r="ALA5" s="1778"/>
      <c r="ALB5" s="1778"/>
      <c r="ALC5" s="1778"/>
      <c r="ALD5" s="1778"/>
      <c r="ALE5" s="1778"/>
      <c r="ALF5" s="1778"/>
      <c r="ALG5" s="1778"/>
      <c r="ALH5" s="1778"/>
      <c r="ALI5" s="1778"/>
      <c r="ALJ5" s="1778"/>
      <c r="ALK5" s="1778"/>
      <c r="ALL5" s="1778"/>
      <c r="ALM5" s="1778"/>
      <c r="ALN5" s="1778"/>
      <c r="ALO5" s="1778"/>
      <c r="ALP5" s="1778"/>
      <c r="ALQ5" s="1778"/>
      <c r="ALR5" s="1778"/>
      <c r="ALS5" s="1778"/>
      <c r="ALT5" s="1778"/>
      <c r="ALU5" s="1778"/>
      <c r="ALV5" s="1778"/>
      <c r="ALW5" s="1778"/>
      <c r="ALX5" s="1778"/>
      <c r="ALY5" s="1778"/>
      <c r="ALZ5" s="1778"/>
      <c r="AMA5" s="1778"/>
      <c r="AMB5" s="1778"/>
      <c r="AMC5" s="1778"/>
      <c r="AMD5" s="1778"/>
      <c r="AME5" s="1778"/>
      <c r="AMF5" s="1778"/>
      <c r="AMG5" s="1778"/>
      <c r="AMH5" s="1778"/>
      <c r="AMI5" s="1778"/>
      <c r="AMJ5" s="1778"/>
      <c r="AMK5" s="1778"/>
      <c r="AML5" s="1778"/>
      <c r="AMM5" s="1778"/>
      <c r="AMN5" s="1778"/>
      <c r="AMO5" s="1778"/>
      <c r="AMP5" s="1778"/>
      <c r="AMQ5" s="1778"/>
      <c r="AMR5" s="1783" t="s">
        <v>1053</v>
      </c>
      <c r="AMS5" s="1783"/>
      <c r="AMT5" s="1783"/>
      <c r="AMU5" s="1783"/>
      <c r="AMV5" s="1783" t="s">
        <v>1170</v>
      </c>
      <c r="AMW5" s="1783"/>
      <c r="AMX5" s="1783"/>
      <c r="AMY5" s="1783"/>
      <c r="AMZ5" s="1783" t="s">
        <v>1031</v>
      </c>
      <c r="ANA5" s="1783"/>
      <c r="ANB5" s="1783"/>
      <c r="ANC5" s="1783"/>
      <c r="AND5" s="1783" t="s">
        <v>1053</v>
      </c>
      <c r="ANE5" s="1783"/>
      <c r="ANF5" s="1783"/>
      <c r="ANG5" s="1783"/>
      <c r="ANH5" s="1783" t="s">
        <v>1170</v>
      </c>
      <c r="ANI5" s="1783"/>
      <c r="ANJ5" s="1783"/>
      <c r="ANK5" s="1783"/>
      <c r="ANL5" s="1783" t="s">
        <v>1031</v>
      </c>
      <c r="ANM5" s="1783"/>
      <c r="ANN5" s="1783"/>
      <c r="ANO5" s="1783"/>
      <c r="ANP5" s="1783" t="s">
        <v>1053</v>
      </c>
      <c r="ANQ5" s="1783"/>
      <c r="ANR5" s="1783"/>
      <c r="ANS5" s="1783"/>
      <c r="ANT5" s="1783" t="s">
        <v>1170</v>
      </c>
      <c r="ANU5" s="1783"/>
      <c r="ANV5" s="1783"/>
      <c r="ANW5" s="1783"/>
      <c r="ANX5" s="1783" t="s">
        <v>1031</v>
      </c>
      <c r="ANY5" s="1783"/>
      <c r="ANZ5" s="1783"/>
      <c r="AOA5" s="1783"/>
      <c r="AOB5" s="1778" t="s">
        <v>1051</v>
      </c>
      <c r="AOC5" s="1778" t="s">
        <v>1052</v>
      </c>
      <c r="AOD5" s="1778" t="s">
        <v>1051</v>
      </c>
      <c r="AOE5" s="1778" t="s">
        <v>1052</v>
      </c>
      <c r="AOF5" s="1778" t="s">
        <v>1051</v>
      </c>
      <c r="AOG5" s="1778" t="s">
        <v>1052</v>
      </c>
      <c r="AOH5" s="1778"/>
      <c r="AOI5" s="1778"/>
      <c r="AOJ5" s="1778"/>
      <c r="AOK5" s="1778"/>
      <c r="AOL5" s="1778">
        <v>2010</v>
      </c>
      <c r="AOM5" s="1778">
        <v>2005</v>
      </c>
      <c r="AON5" s="1778">
        <v>2000</v>
      </c>
      <c r="AOO5" s="1778">
        <v>1990</v>
      </c>
      <c r="AOP5" s="1778">
        <v>2010</v>
      </c>
      <c r="AOQ5" s="1778">
        <v>2005</v>
      </c>
      <c r="AOR5" s="1778">
        <v>2000</v>
      </c>
      <c r="AOS5" s="1778">
        <v>1990</v>
      </c>
      <c r="AOT5" s="1778">
        <v>2010</v>
      </c>
      <c r="AOU5" s="1778">
        <v>2005</v>
      </c>
      <c r="AOV5" s="1778">
        <v>2000</v>
      </c>
      <c r="AOW5" s="1778">
        <v>1990</v>
      </c>
      <c r="AOX5" s="1778">
        <v>2010</v>
      </c>
      <c r="AOY5" s="1778">
        <v>2005</v>
      </c>
      <c r="AOZ5" s="1778">
        <v>2000</v>
      </c>
      <c r="APA5" s="1778">
        <v>1990</v>
      </c>
      <c r="APB5" s="1778">
        <v>2010</v>
      </c>
      <c r="APC5" s="1778">
        <v>2005</v>
      </c>
      <c r="APD5" s="1778">
        <v>2000</v>
      </c>
      <c r="APE5" s="1778">
        <v>1990</v>
      </c>
      <c r="APF5" s="1778">
        <v>2010</v>
      </c>
      <c r="APG5" s="1778">
        <v>2005</v>
      </c>
      <c r="APH5" s="1778">
        <v>2000</v>
      </c>
      <c r="API5" s="1778">
        <v>1990</v>
      </c>
      <c r="APJ5" s="1778" t="s">
        <v>950</v>
      </c>
      <c r="APK5" s="1778"/>
      <c r="APL5" s="1778"/>
      <c r="APM5" s="1778"/>
      <c r="APN5" s="1778" t="s">
        <v>951</v>
      </c>
      <c r="APO5" s="1778"/>
      <c r="APP5" s="1778"/>
      <c r="APQ5" s="1778"/>
      <c r="APR5" s="1778" t="s">
        <v>952</v>
      </c>
      <c r="APS5" s="1778"/>
      <c r="APT5" s="1778"/>
      <c r="APU5" s="1778"/>
      <c r="APV5" s="1778" t="s">
        <v>953</v>
      </c>
      <c r="APW5" s="1778"/>
      <c r="APX5" s="1778"/>
      <c r="APY5" s="1778"/>
      <c r="APZ5" s="1778" t="s">
        <v>954</v>
      </c>
      <c r="AQA5" s="1778"/>
      <c r="AQB5" s="1778"/>
      <c r="AQC5" s="1778"/>
      <c r="AQD5" s="1778" t="s">
        <v>955</v>
      </c>
      <c r="AQE5" s="1778"/>
      <c r="AQF5" s="1778"/>
      <c r="AQG5" s="1778"/>
      <c r="AQH5" s="1778" t="s">
        <v>956</v>
      </c>
      <c r="AQI5" s="1778"/>
      <c r="AQJ5" s="1778"/>
      <c r="AQK5" s="1778"/>
      <c r="AQL5" s="1778" t="s">
        <v>950</v>
      </c>
      <c r="AQM5" s="1778"/>
      <c r="AQN5" s="1778"/>
      <c r="AQO5" s="1778"/>
      <c r="AQP5" s="1778" t="s">
        <v>951</v>
      </c>
      <c r="AQQ5" s="1778"/>
      <c r="AQR5" s="1778"/>
      <c r="AQS5" s="1778"/>
      <c r="AQT5" s="1778" t="s">
        <v>952</v>
      </c>
      <c r="AQU5" s="1778"/>
      <c r="AQV5" s="1778"/>
      <c r="AQW5" s="1778"/>
      <c r="AQX5" s="1778" t="s">
        <v>953</v>
      </c>
      <c r="AQY5" s="1778"/>
      <c r="AQZ5" s="1778"/>
      <c r="ARA5" s="1778"/>
      <c r="ARB5" s="1778" t="s">
        <v>954</v>
      </c>
      <c r="ARC5" s="1778"/>
      <c r="ARD5" s="1778"/>
      <c r="ARE5" s="1778"/>
      <c r="ARF5" s="1778" t="s">
        <v>955</v>
      </c>
      <c r="ARG5" s="1778"/>
      <c r="ARH5" s="1778"/>
      <c r="ARI5" s="1778"/>
      <c r="ARJ5" s="1778" t="s">
        <v>956</v>
      </c>
      <c r="ARK5" s="1778"/>
      <c r="ARL5" s="1778"/>
      <c r="ARM5" s="1778"/>
      <c r="ARN5" s="1778" t="s">
        <v>950</v>
      </c>
      <c r="ARO5" s="1778"/>
      <c r="ARP5" s="1778"/>
      <c r="ARQ5" s="1778"/>
      <c r="ARR5" s="1778" t="s">
        <v>951</v>
      </c>
      <c r="ARS5" s="1778"/>
      <c r="ART5" s="1778"/>
      <c r="ARU5" s="1778"/>
      <c r="ARV5" s="1778" t="s">
        <v>952</v>
      </c>
      <c r="ARW5" s="1778"/>
      <c r="ARX5" s="1778"/>
      <c r="ARY5" s="1778"/>
      <c r="ARZ5" s="1778" t="s">
        <v>953</v>
      </c>
      <c r="ASA5" s="1778"/>
      <c r="ASB5" s="1778"/>
      <c r="ASC5" s="1778"/>
      <c r="ASD5" s="1778" t="s">
        <v>954</v>
      </c>
      <c r="ASE5" s="1778"/>
      <c r="ASF5" s="1778"/>
      <c r="ASG5" s="1778"/>
      <c r="ASH5" s="1778" t="s">
        <v>955</v>
      </c>
      <c r="ASI5" s="1778"/>
      <c r="ASJ5" s="1778"/>
      <c r="ASK5" s="1778"/>
      <c r="ASL5" s="1778" t="s">
        <v>956</v>
      </c>
      <c r="ASM5" s="1778"/>
      <c r="ASN5" s="1778"/>
      <c r="ASO5" s="1778"/>
      <c r="ASP5" s="1778" t="s">
        <v>950</v>
      </c>
      <c r="ASQ5" s="1778"/>
      <c r="ASR5" s="1778"/>
      <c r="ASS5" s="1778"/>
      <c r="AST5" s="1778" t="s">
        <v>951</v>
      </c>
      <c r="ASU5" s="1778"/>
      <c r="ASV5" s="1778"/>
      <c r="ASW5" s="1778"/>
      <c r="ASX5" s="1778" t="s">
        <v>952</v>
      </c>
      <c r="ASY5" s="1778"/>
      <c r="ASZ5" s="1778"/>
      <c r="ATA5" s="1778"/>
      <c r="ATB5" s="1778" t="s">
        <v>953</v>
      </c>
      <c r="ATC5" s="1778"/>
      <c r="ATD5" s="1778"/>
      <c r="ATE5" s="1778"/>
      <c r="ATF5" s="1778" t="s">
        <v>954</v>
      </c>
      <c r="ATG5" s="1778"/>
      <c r="ATH5" s="1778"/>
      <c r="ATI5" s="1778"/>
      <c r="ATJ5" s="1778" t="s">
        <v>955</v>
      </c>
      <c r="ATK5" s="1778"/>
      <c r="ATL5" s="1778"/>
      <c r="ATM5" s="1778"/>
      <c r="ATN5" s="1778" t="s">
        <v>956</v>
      </c>
      <c r="ATO5" s="1778"/>
      <c r="ATP5" s="1778"/>
      <c r="ATQ5" s="1778"/>
      <c r="ATR5" s="1778"/>
      <c r="ATS5" s="1778"/>
      <c r="ATT5" s="1778"/>
      <c r="ATU5" s="1778"/>
      <c r="ATV5" s="1778"/>
      <c r="ATW5" s="1778">
        <v>2015</v>
      </c>
      <c r="ATX5" s="1778">
        <v>2010</v>
      </c>
      <c r="ATY5" s="1778">
        <v>2005</v>
      </c>
      <c r="ATZ5" s="1778">
        <v>2000</v>
      </c>
      <c r="AUA5" s="1778">
        <v>1990</v>
      </c>
      <c r="AUB5" s="1778">
        <v>2015</v>
      </c>
      <c r="AUC5" s="1778">
        <v>2010</v>
      </c>
      <c r="AUD5" s="1778">
        <v>2005</v>
      </c>
      <c r="AUE5" s="1778">
        <v>2000</v>
      </c>
      <c r="AUF5" s="1778">
        <v>1990</v>
      </c>
      <c r="AUG5" s="1778">
        <v>2015</v>
      </c>
      <c r="AUH5" s="1778">
        <v>2010</v>
      </c>
      <c r="AUI5" s="1778">
        <v>2005</v>
      </c>
      <c r="AUJ5" s="1778">
        <v>2000</v>
      </c>
      <c r="AUK5" s="1778">
        <v>1990</v>
      </c>
      <c r="AUL5" s="1778">
        <v>2015</v>
      </c>
      <c r="AUM5" s="1778">
        <v>2010</v>
      </c>
      <c r="AUN5" s="1778">
        <v>2005</v>
      </c>
      <c r="AUO5" s="1778">
        <v>2000</v>
      </c>
      <c r="AUP5" s="1778">
        <v>1990</v>
      </c>
      <c r="AUQ5" s="1778">
        <v>2015</v>
      </c>
      <c r="AUR5" s="1778">
        <v>2010</v>
      </c>
      <c r="AUS5" s="1778">
        <v>2005</v>
      </c>
      <c r="AUT5" s="1778">
        <v>2000</v>
      </c>
      <c r="AUU5" s="1778">
        <v>1990</v>
      </c>
      <c r="AUV5" s="1778">
        <v>2015</v>
      </c>
      <c r="AUW5" s="1778">
        <v>2010</v>
      </c>
      <c r="AUX5" s="1778">
        <v>2005</v>
      </c>
      <c r="AUY5" s="1778">
        <v>2000</v>
      </c>
      <c r="AUZ5" s="1778">
        <v>1990</v>
      </c>
      <c r="AVA5" s="1778">
        <v>2015</v>
      </c>
      <c r="AVB5" s="1778">
        <v>2010</v>
      </c>
      <c r="AVC5" s="1778">
        <v>2005</v>
      </c>
      <c r="AVD5" s="1778">
        <v>2000</v>
      </c>
      <c r="AVE5" s="1778">
        <v>1990</v>
      </c>
      <c r="AVF5" s="1778">
        <v>2015</v>
      </c>
      <c r="AVG5" s="1778">
        <v>2010</v>
      </c>
      <c r="AVH5" s="1778">
        <v>2005</v>
      </c>
      <c r="AVI5" s="1778">
        <v>2000</v>
      </c>
      <c r="AVJ5" s="1778">
        <v>1990</v>
      </c>
      <c r="AVK5" s="1778">
        <v>2015</v>
      </c>
      <c r="AVL5" s="1778">
        <v>2010</v>
      </c>
      <c r="AVM5" s="1778">
        <v>2005</v>
      </c>
      <c r="AVN5" s="1778">
        <v>2000</v>
      </c>
      <c r="AVO5" s="1778">
        <v>1990</v>
      </c>
      <c r="AVP5" s="1778">
        <v>2015</v>
      </c>
      <c r="AVQ5" s="1778">
        <v>2010</v>
      </c>
      <c r="AVR5" s="1778">
        <v>2005</v>
      </c>
      <c r="AVS5" s="1778">
        <v>2000</v>
      </c>
      <c r="AVT5" s="1778">
        <v>1990</v>
      </c>
      <c r="AVU5" s="1778">
        <v>2015</v>
      </c>
      <c r="AVV5" s="1778">
        <v>2010</v>
      </c>
      <c r="AVW5" s="1778">
        <v>2005</v>
      </c>
      <c r="AVX5" s="1778">
        <v>2000</v>
      </c>
      <c r="AVY5" s="1778">
        <v>1990</v>
      </c>
      <c r="AVZ5" s="1778" t="s">
        <v>1053</v>
      </c>
      <c r="AWA5" s="1778"/>
      <c r="AWB5" s="1778"/>
      <c r="AWC5" s="1778"/>
      <c r="AWD5" s="1778"/>
      <c r="AWE5" s="1778" t="s">
        <v>1030</v>
      </c>
      <c r="AWF5" s="1778"/>
      <c r="AWG5" s="1778"/>
      <c r="AWH5" s="1778"/>
      <c r="AWI5" s="1778"/>
      <c r="AWJ5" s="1778" t="s">
        <v>1031</v>
      </c>
      <c r="AWK5" s="1778"/>
      <c r="AWL5" s="1778"/>
      <c r="AWM5" s="1778"/>
      <c r="AWN5" s="1778"/>
      <c r="AWO5" s="1778" t="s">
        <v>1053</v>
      </c>
      <c r="AWP5" s="1778"/>
      <c r="AWQ5" s="1778"/>
      <c r="AWR5" s="1778"/>
      <c r="AWS5" s="1778"/>
      <c r="AWT5" s="1778" t="s">
        <v>1030</v>
      </c>
      <c r="AWU5" s="1778"/>
      <c r="AWV5" s="1778"/>
      <c r="AWW5" s="1778"/>
      <c r="AWX5" s="1778"/>
      <c r="AWY5" s="1778" t="s">
        <v>1031</v>
      </c>
      <c r="AWZ5" s="1778"/>
      <c r="AXA5" s="1778"/>
      <c r="AXB5" s="1778"/>
      <c r="AXC5" s="1778"/>
      <c r="AXD5" s="1778" t="s">
        <v>1053</v>
      </c>
      <c r="AXE5" s="1778"/>
      <c r="AXF5" s="1778"/>
      <c r="AXG5" s="1778"/>
      <c r="AXH5" s="1778"/>
      <c r="AXI5" s="1778" t="s">
        <v>1030</v>
      </c>
      <c r="AXJ5" s="1778"/>
      <c r="AXK5" s="1778"/>
      <c r="AXL5" s="1778"/>
      <c r="AXM5" s="1778"/>
      <c r="AXN5" s="1778" t="s">
        <v>1031</v>
      </c>
      <c r="AXO5" s="1778"/>
      <c r="AXP5" s="1778"/>
      <c r="AXQ5" s="1778"/>
      <c r="AXR5" s="1778"/>
      <c r="AXS5" s="1778"/>
      <c r="AXT5" s="1778"/>
      <c r="AXU5" s="1778"/>
      <c r="AXV5" s="1778"/>
      <c r="AXW5" s="1778">
        <v>2010</v>
      </c>
      <c r="AXX5" s="1778">
        <v>2005</v>
      </c>
      <c r="AXY5" s="1778">
        <v>2000</v>
      </c>
      <c r="AXZ5" s="1778">
        <v>1990</v>
      </c>
      <c r="AYA5" s="1778">
        <v>2010</v>
      </c>
      <c r="AYB5" s="1778">
        <v>2005</v>
      </c>
      <c r="AYC5" s="1778">
        <v>2000</v>
      </c>
      <c r="AYD5" s="1778">
        <v>1990</v>
      </c>
      <c r="AYE5" s="1778">
        <v>2010</v>
      </c>
      <c r="AYF5" s="1778">
        <v>2005</v>
      </c>
      <c r="AYG5" s="1778">
        <v>2000</v>
      </c>
      <c r="AYH5" s="1778">
        <v>1990</v>
      </c>
      <c r="AYI5" s="1778">
        <v>2010</v>
      </c>
      <c r="AYJ5" s="1778">
        <v>2005</v>
      </c>
      <c r="AYK5" s="1778">
        <v>2000</v>
      </c>
      <c r="AYL5" s="1778">
        <v>1990</v>
      </c>
      <c r="AYM5" s="1778">
        <v>2010</v>
      </c>
      <c r="AYN5" s="1778">
        <v>2005</v>
      </c>
      <c r="AYO5" s="1778">
        <v>2000</v>
      </c>
      <c r="AYP5" s="1778">
        <v>1990</v>
      </c>
      <c r="AYQ5" s="1778" t="s">
        <v>1107</v>
      </c>
      <c r="AYR5" s="1778"/>
      <c r="AYS5" s="1778"/>
      <c r="AYT5" s="1778"/>
      <c r="AYU5" s="1778"/>
      <c r="AYV5" s="1778"/>
      <c r="AYW5" s="1778"/>
      <c r="AYX5" s="1778"/>
      <c r="AYY5" s="1778"/>
      <c r="AYZ5" s="1778"/>
      <c r="AZA5" s="1778"/>
      <c r="AZB5" s="1778"/>
      <c r="AZC5" s="1778" t="s">
        <v>1898</v>
      </c>
      <c r="AZD5" s="1778"/>
      <c r="AZE5" s="1778"/>
      <c r="AZF5" s="1778"/>
      <c r="AZG5" s="1778"/>
      <c r="AZH5" s="1778"/>
      <c r="AZI5" s="1778"/>
      <c r="AZJ5" s="1778"/>
      <c r="AZK5" s="1778"/>
      <c r="AZL5" s="1778"/>
      <c r="AZM5" s="1778"/>
      <c r="AZN5" s="1778"/>
      <c r="AZO5" s="1778" t="s">
        <v>1107</v>
      </c>
      <c r="AZP5" s="1778"/>
      <c r="AZQ5" s="1778"/>
      <c r="AZR5" s="1778"/>
      <c r="AZS5" s="1778"/>
      <c r="AZT5" s="1778"/>
      <c r="AZU5" s="1778"/>
      <c r="AZV5" s="1778"/>
      <c r="AZW5" s="1778"/>
      <c r="AZX5" s="1778"/>
      <c r="AZY5" s="1778"/>
      <c r="AZZ5" s="1778"/>
      <c r="BAA5" s="1778" t="s">
        <v>1898</v>
      </c>
      <c r="BAB5" s="1778"/>
      <c r="BAC5" s="1778"/>
      <c r="BAD5" s="1778"/>
      <c r="BAE5" s="1778"/>
      <c r="BAF5" s="1778"/>
      <c r="BAG5" s="1778"/>
      <c r="BAH5" s="1778"/>
      <c r="BAI5" s="1778"/>
      <c r="BAJ5" s="1778"/>
      <c r="BAK5" s="1778"/>
      <c r="BAL5" s="1778"/>
      <c r="BAM5" s="1778" t="s">
        <v>1107</v>
      </c>
      <c r="BAN5" s="1778"/>
      <c r="BAO5" s="1778"/>
      <c r="BAP5" s="1778"/>
      <c r="BAQ5" s="1778"/>
      <c r="BAR5" s="1778"/>
      <c r="BAS5" s="1778"/>
      <c r="BAT5" s="1778"/>
      <c r="BAU5" s="1778"/>
      <c r="BAV5" s="1778"/>
      <c r="BAW5" s="1778"/>
      <c r="BAX5" s="1778"/>
      <c r="BAY5" s="1778" t="s">
        <v>1898</v>
      </c>
      <c r="BAZ5" s="1778"/>
      <c r="BBA5" s="1778"/>
      <c r="BBB5" s="1778"/>
      <c r="BBC5" s="1778"/>
      <c r="BBD5" s="1778"/>
      <c r="BBE5" s="1778"/>
      <c r="BBF5" s="1778"/>
      <c r="BBG5" s="1778"/>
      <c r="BBH5" s="1778"/>
      <c r="BBI5" s="1778"/>
      <c r="BBJ5" s="1778"/>
      <c r="BBK5" s="799"/>
      <c r="BBL5" s="799"/>
      <c r="BBM5" s="799"/>
      <c r="BBN5" s="799"/>
      <c r="BBO5" s="799"/>
      <c r="BBP5" s="800"/>
      <c r="BBQ5" s="800"/>
      <c r="BBR5" s="800"/>
      <c r="BBS5" s="800"/>
      <c r="BBT5" s="800"/>
      <c r="BBU5" s="799"/>
      <c r="BBV5" s="799"/>
      <c r="BBW5" s="799"/>
      <c r="BBX5" s="799"/>
      <c r="BBY5" s="799"/>
      <c r="BBZ5" s="800"/>
      <c r="BCA5" s="800"/>
      <c r="BCB5" s="800"/>
      <c r="BCC5" s="800"/>
      <c r="BCD5" s="800"/>
      <c r="BCE5" s="799"/>
      <c r="BCF5" s="799"/>
      <c r="BCG5" s="799"/>
      <c r="BCH5" s="799"/>
      <c r="BCI5" s="799"/>
      <c r="BCJ5" s="800"/>
      <c r="BCK5" s="800"/>
      <c r="BCL5" s="800"/>
      <c r="BCM5" s="800"/>
      <c r="BCN5" s="800"/>
      <c r="BCO5" s="809" t="s">
        <v>1718</v>
      </c>
      <c r="BCP5" s="809"/>
      <c r="BCQ5" s="809"/>
      <c r="BCR5" s="809"/>
      <c r="BCS5" s="809"/>
      <c r="BCT5" s="809" t="s">
        <v>1718</v>
      </c>
      <c r="BCU5" s="809"/>
      <c r="BCV5" s="809"/>
      <c r="BCW5" s="809"/>
      <c r="BCX5" s="809"/>
      <c r="BCY5" s="809" t="s">
        <v>1718</v>
      </c>
      <c r="BCZ5" s="809"/>
      <c r="BDA5" s="809"/>
      <c r="BDB5" s="809"/>
      <c r="BDC5" s="809"/>
      <c r="BDD5" s="809" t="s">
        <v>1718</v>
      </c>
      <c r="BDE5" s="809"/>
      <c r="BDF5" s="809"/>
      <c r="BDG5" s="809"/>
      <c r="BDH5" s="809"/>
      <c r="BDI5" s="809" t="s">
        <v>1718</v>
      </c>
      <c r="BDJ5" s="809"/>
      <c r="BDK5" s="809"/>
      <c r="BDL5" s="809"/>
      <c r="BDM5" s="809"/>
      <c r="BDN5" s="809" t="s">
        <v>1718</v>
      </c>
      <c r="BDO5" s="809"/>
      <c r="BDP5" s="809"/>
      <c r="BDQ5" s="809"/>
      <c r="BDR5" s="809"/>
      <c r="BDS5" s="809" t="s">
        <v>1718</v>
      </c>
      <c r="BDT5" s="809"/>
      <c r="BDU5" s="809"/>
      <c r="BDV5" s="809"/>
      <c r="BDW5" s="809"/>
      <c r="BDX5" s="809" t="s">
        <v>1718</v>
      </c>
      <c r="BDY5" s="809"/>
      <c r="BDZ5" s="809"/>
      <c r="BEA5" s="809"/>
      <c r="BEB5" s="809"/>
      <c r="BEC5" s="810" t="s">
        <v>2968</v>
      </c>
      <c r="BED5" s="810"/>
      <c r="BEE5" s="810"/>
      <c r="BEF5" s="810"/>
      <c r="BEG5" s="810"/>
      <c r="BEH5" s="810" t="s">
        <v>2968</v>
      </c>
      <c r="BEI5" s="810"/>
      <c r="BEJ5" s="810"/>
      <c r="BEK5" s="810"/>
      <c r="BEL5" s="810"/>
      <c r="BEM5" s="810" t="s">
        <v>2968</v>
      </c>
      <c r="BEN5" s="810"/>
      <c r="BEO5" s="810"/>
      <c r="BEP5" s="810"/>
      <c r="BEQ5" s="810"/>
      <c r="BER5" s="810" t="s">
        <v>2968</v>
      </c>
      <c r="BES5" s="810"/>
      <c r="BET5" s="810"/>
      <c r="BEU5" s="810"/>
      <c r="BEV5" s="810"/>
      <c r="BEW5" s="810" t="s">
        <v>2968</v>
      </c>
      <c r="BEX5" s="810"/>
      <c r="BEY5" s="810"/>
      <c r="BEZ5" s="810"/>
      <c r="BFA5" s="810"/>
      <c r="BFB5" s="810" t="s">
        <v>2968</v>
      </c>
      <c r="BFC5" s="810"/>
      <c r="BFD5" s="810"/>
      <c r="BFE5" s="810"/>
      <c r="BFF5" s="810"/>
      <c r="BFG5" s="810" t="s">
        <v>2968</v>
      </c>
      <c r="BFH5" s="810"/>
      <c r="BFI5" s="810"/>
      <c r="BFJ5" s="810"/>
      <c r="BFK5" s="810"/>
      <c r="BFL5" s="810" t="s">
        <v>2968</v>
      </c>
      <c r="BFM5" s="810"/>
      <c r="BFN5" s="810"/>
      <c r="BFO5" s="810"/>
      <c r="BFP5" s="810"/>
      <c r="BFQ5" s="810" t="s">
        <v>2968</v>
      </c>
      <c r="BFR5" s="810"/>
      <c r="BFS5" s="810"/>
      <c r="BFT5" s="810"/>
      <c r="BFU5" s="810"/>
      <c r="BFV5" s="807" t="s">
        <v>2968</v>
      </c>
      <c r="BFW5" s="807"/>
      <c r="BFX5" s="807"/>
      <c r="BFY5" s="807"/>
      <c r="BFZ5" s="807"/>
      <c r="BGA5" s="807" t="s">
        <v>2968</v>
      </c>
      <c r="BGB5" s="807"/>
      <c r="BGC5" s="807"/>
      <c r="BGD5" s="807"/>
      <c r="BGE5" s="807"/>
      <c r="BGF5" s="807" t="s">
        <v>2968</v>
      </c>
      <c r="BGG5" s="807"/>
      <c r="BGH5" s="807"/>
      <c r="BGI5" s="807"/>
      <c r="BGJ5" s="807"/>
      <c r="BGK5" s="807" t="s">
        <v>2968</v>
      </c>
      <c r="BGL5" s="807"/>
      <c r="BGM5" s="807"/>
      <c r="BGN5" s="807"/>
      <c r="BGO5" s="807"/>
      <c r="BGP5" s="807" t="s">
        <v>2968</v>
      </c>
      <c r="BGQ5" s="807"/>
      <c r="BGR5" s="807"/>
      <c r="BGS5" s="807"/>
      <c r="BGT5" s="807"/>
      <c r="BGU5" s="807" t="s">
        <v>2968</v>
      </c>
      <c r="BGV5" s="807"/>
      <c r="BGW5" s="807"/>
      <c r="BGX5" s="807"/>
      <c r="BGY5" s="807"/>
      <c r="BGZ5" s="807" t="s">
        <v>2968</v>
      </c>
      <c r="BHA5" s="807"/>
      <c r="BHB5" s="807"/>
      <c r="BHC5" s="807"/>
      <c r="BHD5" s="807"/>
      <c r="BHE5" s="807" t="s">
        <v>2968</v>
      </c>
      <c r="BHF5" s="807"/>
      <c r="BHG5" s="807"/>
      <c r="BHH5" s="807"/>
      <c r="BHI5" s="807"/>
      <c r="BHJ5" s="807" t="s">
        <v>2968</v>
      </c>
      <c r="BHK5" s="807"/>
      <c r="BHL5" s="807"/>
      <c r="BHM5" s="807"/>
      <c r="BHN5" s="807"/>
      <c r="BHO5" s="811" t="s">
        <v>2969</v>
      </c>
      <c r="BHP5" s="811"/>
      <c r="BHQ5" s="811"/>
      <c r="BHR5" s="811"/>
      <c r="BHS5" s="811"/>
      <c r="BHT5" s="812" t="s">
        <v>2970</v>
      </c>
      <c r="BHU5" s="812"/>
      <c r="BHV5" s="812"/>
      <c r="BHW5" s="812"/>
      <c r="BHX5" s="812"/>
      <c r="BHY5" s="811" t="s">
        <v>2969</v>
      </c>
      <c r="BHZ5" s="811"/>
      <c r="BIA5" s="811"/>
      <c r="BIB5" s="811"/>
      <c r="BIC5" s="811"/>
      <c r="BID5" s="812" t="s">
        <v>2970</v>
      </c>
      <c r="BIE5" s="812"/>
      <c r="BIF5" s="812"/>
      <c r="BIG5" s="812"/>
      <c r="BIH5" s="812"/>
      <c r="BII5" s="811" t="s">
        <v>2969</v>
      </c>
      <c r="BIJ5" s="811"/>
      <c r="BIK5" s="811"/>
      <c r="BIL5" s="811"/>
      <c r="BIM5" s="811"/>
      <c r="BIN5" s="812" t="s">
        <v>2970</v>
      </c>
      <c r="BIO5" s="812"/>
      <c r="BIP5" s="812"/>
      <c r="BIQ5" s="812"/>
      <c r="BIR5" s="812"/>
      <c r="BIS5" s="1810"/>
      <c r="BIT5" s="1811"/>
      <c r="BIU5" s="1811"/>
      <c r="BIV5" s="1811"/>
      <c r="BIW5" s="1811"/>
      <c r="BIX5" s="1811"/>
      <c r="BIY5" s="1811"/>
      <c r="BIZ5" s="1812"/>
      <c r="BJA5" s="1810"/>
      <c r="BJB5" s="1811"/>
      <c r="BJC5" s="1811"/>
      <c r="BJD5" s="1811"/>
      <c r="BJE5" s="1811"/>
      <c r="BJF5" s="1811"/>
      <c r="BJG5" s="1811"/>
      <c r="BJH5" s="1812"/>
      <c r="BJI5" s="1790"/>
      <c r="BJJ5" s="1790"/>
      <c r="BJK5" s="1790"/>
      <c r="BJL5" s="1790"/>
      <c r="BJM5" s="1790"/>
      <c r="BJN5" s="1784"/>
      <c r="BJO5" s="1785"/>
      <c r="BJP5" s="1785"/>
      <c r="BJQ5" s="1785"/>
      <c r="BJR5" s="1786"/>
      <c r="BJS5" s="1838" t="s">
        <v>2991</v>
      </c>
      <c r="BJT5" s="1839"/>
      <c r="BJU5" s="1839"/>
      <c r="BJV5" s="1839"/>
      <c r="BJW5" s="1840"/>
      <c r="BJX5" s="1838" t="s">
        <v>2992</v>
      </c>
      <c r="BJY5" s="1839"/>
      <c r="BJZ5" s="1839"/>
      <c r="BKA5" s="1839"/>
      <c r="BKB5" s="1840"/>
      <c r="BKC5" s="1838" t="s">
        <v>2993</v>
      </c>
      <c r="BKD5" s="1839"/>
      <c r="BKE5" s="1839"/>
      <c r="BKF5" s="1839"/>
      <c r="BKG5" s="1840"/>
      <c r="BKH5" s="1838" t="s">
        <v>2994</v>
      </c>
      <c r="BKI5" s="1839"/>
      <c r="BKJ5" s="1839"/>
      <c r="BKK5" s="1839"/>
      <c r="BKL5" s="1840"/>
      <c r="BKM5" s="1859" t="s">
        <v>2995</v>
      </c>
      <c r="BKN5" s="1860"/>
      <c r="BKO5" s="1860"/>
      <c r="BKP5" s="1860"/>
      <c r="BKQ5" s="1861"/>
      <c r="BKR5" s="1838" t="s">
        <v>2996</v>
      </c>
      <c r="BKS5" s="1839"/>
      <c r="BKT5" s="1839"/>
      <c r="BKU5" s="1839"/>
      <c r="BKV5" s="1840"/>
      <c r="BKW5" s="1838" t="s">
        <v>2997</v>
      </c>
      <c r="BKX5" s="1839"/>
      <c r="BKY5" s="1839"/>
      <c r="BKZ5" s="1839"/>
      <c r="BLA5" s="1840"/>
      <c r="BLB5" s="1838" t="s">
        <v>2998</v>
      </c>
      <c r="BLC5" s="1839"/>
      <c r="BLD5" s="1839"/>
      <c r="BLE5" s="1839"/>
      <c r="BLF5" s="1840"/>
      <c r="BLG5" s="1838" t="s">
        <v>2999</v>
      </c>
      <c r="BLH5" s="1839"/>
      <c r="BLI5" s="1839"/>
      <c r="BLJ5" s="1839"/>
      <c r="BLK5" s="1840"/>
      <c r="BLL5" s="1838" t="s">
        <v>3000</v>
      </c>
      <c r="BLM5" s="1839"/>
      <c r="BLN5" s="1839"/>
      <c r="BLO5" s="1839"/>
      <c r="BLP5" s="1840"/>
      <c r="BLQ5" s="1838" t="s">
        <v>2991</v>
      </c>
      <c r="BLR5" s="1839"/>
      <c r="BLS5" s="1839"/>
      <c r="BLT5" s="1839"/>
      <c r="BLU5" s="1840"/>
      <c r="BLV5" s="1838" t="s">
        <v>2992</v>
      </c>
      <c r="BLW5" s="1839"/>
      <c r="BLX5" s="1839"/>
      <c r="BLY5" s="1839"/>
      <c r="BLZ5" s="1840"/>
      <c r="BMA5" s="1838" t="s">
        <v>2993</v>
      </c>
      <c r="BMB5" s="1839"/>
      <c r="BMC5" s="1839"/>
      <c r="BMD5" s="1839"/>
      <c r="BME5" s="1840"/>
      <c r="BMF5" s="1838" t="s">
        <v>2994</v>
      </c>
      <c r="BMG5" s="1839"/>
      <c r="BMH5" s="1839"/>
      <c r="BMI5" s="1839"/>
      <c r="BMJ5" s="1840"/>
      <c r="BMK5" s="1859" t="s">
        <v>2995</v>
      </c>
      <c r="BML5" s="1860"/>
      <c r="BMM5" s="1860"/>
      <c r="BMN5" s="1860"/>
      <c r="BMO5" s="1861"/>
      <c r="BMP5" s="1838" t="s">
        <v>2996</v>
      </c>
      <c r="BMQ5" s="1839"/>
      <c r="BMR5" s="1839"/>
      <c r="BMS5" s="1839"/>
      <c r="BMT5" s="1840"/>
      <c r="BMU5" s="1838" t="s">
        <v>2997</v>
      </c>
      <c r="BMV5" s="1839"/>
      <c r="BMW5" s="1839"/>
      <c r="BMX5" s="1839"/>
      <c r="BMY5" s="1840"/>
      <c r="BMZ5" s="1838" t="s">
        <v>2999</v>
      </c>
      <c r="BNA5" s="1839"/>
      <c r="BNB5" s="1839"/>
      <c r="BNC5" s="1839"/>
      <c r="BND5" s="1840"/>
      <c r="BNE5" s="1838" t="s">
        <v>3000</v>
      </c>
      <c r="BNF5" s="1839"/>
      <c r="BNG5" s="1839"/>
      <c r="BNH5" s="1839"/>
      <c r="BNI5" s="1840"/>
      <c r="BNJ5" s="1807" t="s">
        <v>1415</v>
      </c>
      <c r="BNK5" s="1808"/>
      <c r="BNL5" s="1808"/>
      <c r="BNM5" s="1808"/>
      <c r="BNN5" s="1807" t="s">
        <v>1123</v>
      </c>
      <c r="BNO5" s="1808"/>
      <c r="BNP5" s="1808"/>
      <c r="BNQ5" s="1808"/>
      <c r="BNR5" s="1807" t="s">
        <v>1415</v>
      </c>
      <c r="BNS5" s="1808"/>
      <c r="BNT5" s="1808"/>
      <c r="BNU5" s="1808"/>
      <c r="BNV5" s="1807" t="s">
        <v>1123</v>
      </c>
      <c r="BNW5" s="1808"/>
      <c r="BNX5" s="1808"/>
      <c r="BNY5" s="1808"/>
    </row>
    <row r="6" spans="1:1741" s="789" customFormat="1" ht="12.75" customHeight="1">
      <c r="A6" s="1826"/>
      <c r="B6" s="1827"/>
      <c r="C6" s="1829"/>
      <c r="D6" s="1829"/>
      <c r="E6" s="1829"/>
      <c r="F6" s="1829"/>
      <c r="G6" s="1829"/>
      <c r="H6" s="1829"/>
      <c r="I6" s="1829"/>
      <c r="J6" s="1829"/>
      <c r="K6" s="1829"/>
      <c r="L6" s="1829"/>
      <c r="M6" s="1829"/>
      <c r="N6" s="1829"/>
      <c r="O6" s="1829"/>
      <c r="P6" s="1829"/>
      <c r="Q6" s="1829"/>
      <c r="R6" s="1829"/>
      <c r="S6" s="1829"/>
      <c r="T6" s="1829"/>
      <c r="U6" s="1829"/>
      <c r="V6" s="1829"/>
      <c r="W6" s="1829"/>
      <c r="X6" s="1829"/>
      <c r="Y6" s="1829"/>
      <c r="Z6" s="1829"/>
      <c r="AA6" s="1829"/>
      <c r="AB6" s="1829"/>
      <c r="AC6" s="1829"/>
      <c r="AD6" s="1829"/>
      <c r="AE6" s="1829"/>
      <c r="AF6" s="1829"/>
      <c r="AG6" s="1778"/>
      <c r="AH6" s="1778"/>
      <c r="AI6" s="1778"/>
      <c r="AJ6" s="1778"/>
      <c r="AK6" s="1778"/>
      <c r="AL6" s="1778"/>
      <c r="AM6" s="1778"/>
      <c r="AN6" s="1778"/>
      <c r="AO6" s="1778"/>
      <c r="AP6" s="1778"/>
      <c r="AQ6" s="1778"/>
      <c r="AR6" s="1778"/>
      <c r="AS6" s="1769"/>
      <c r="AT6" s="1769"/>
      <c r="AU6" s="1769"/>
      <c r="AV6" s="1769"/>
      <c r="AW6" s="1769"/>
      <c r="AX6" s="1769"/>
      <c r="AY6" s="1769"/>
      <c r="AZ6" s="1769"/>
      <c r="BA6" s="1769"/>
      <c r="BB6" s="1769"/>
      <c r="BC6" s="1769"/>
      <c r="BD6" s="1769"/>
      <c r="BE6" s="1769"/>
      <c r="BF6" s="1769"/>
      <c r="BG6" s="1769"/>
      <c r="BH6" s="1769"/>
      <c r="BI6" s="1769"/>
      <c r="BJ6" s="1769"/>
      <c r="BK6" s="1769"/>
      <c r="BL6" s="1769"/>
      <c r="BM6" s="1769"/>
      <c r="BN6" s="1769"/>
      <c r="BO6" s="1769"/>
      <c r="BP6" s="1769"/>
      <c r="BQ6" s="1769"/>
      <c r="BR6" s="1769">
        <v>2015</v>
      </c>
      <c r="BS6" s="1769">
        <v>2010</v>
      </c>
      <c r="BT6" s="1769">
        <v>2005</v>
      </c>
      <c r="BU6" s="1769">
        <v>2000</v>
      </c>
      <c r="BV6" s="1769">
        <v>1990</v>
      </c>
      <c r="BW6" s="1769">
        <v>2015</v>
      </c>
      <c r="BX6" s="1769">
        <v>2010</v>
      </c>
      <c r="BY6" s="1769">
        <v>2005</v>
      </c>
      <c r="BZ6" s="1769">
        <v>2000</v>
      </c>
      <c r="CA6" s="1769">
        <v>1990</v>
      </c>
      <c r="CB6" s="1769">
        <v>2015</v>
      </c>
      <c r="CC6" s="1769">
        <v>2010</v>
      </c>
      <c r="CD6" s="1769">
        <v>2005</v>
      </c>
      <c r="CE6" s="1769">
        <v>2000</v>
      </c>
      <c r="CF6" s="1769">
        <v>1990</v>
      </c>
      <c r="CG6" s="1769">
        <v>2015</v>
      </c>
      <c r="CH6" s="1769">
        <v>2010</v>
      </c>
      <c r="CI6" s="1769">
        <v>2005</v>
      </c>
      <c r="CJ6" s="1769">
        <v>2000</v>
      </c>
      <c r="CK6" s="1769">
        <v>1990</v>
      </c>
      <c r="CL6" s="1769">
        <v>2015</v>
      </c>
      <c r="CM6" s="1769">
        <v>2010</v>
      </c>
      <c r="CN6" s="1769">
        <v>2005</v>
      </c>
      <c r="CO6" s="1769">
        <v>2000</v>
      </c>
      <c r="CP6" s="1769">
        <v>1990</v>
      </c>
      <c r="CQ6" s="1769">
        <v>2015</v>
      </c>
      <c r="CR6" s="1769">
        <v>2010</v>
      </c>
      <c r="CS6" s="1769">
        <v>2005</v>
      </c>
      <c r="CT6" s="1769">
        <v>2000</v>
      </c>
      <c r="CU6" s="1769">
        <v>1990</v>
      </c>
      <c r="CV6" s="1769">
        <v>2015</v>
      </c>
      <c r="CW6" s="1769">
        <v>2010</v>
      </c>
      <c r="CX6" s="1769">
        <v>2005</v>
      </c>
      <c r="CY6" s="1769">
        <v>2000</v>
      </c>
      <c r="CZ6" s="1769">
        <v>1990</v>
      </c>
      <c r="DA6" s="1769"/>
      <c r="DB6" s="1769"/>
      <c r="DC6" s="1769"/>
      <c r="DD6" s="1769"/>
      <c r="DE6" s="1769"/>
      <c r="DF6" s="1769"/>
      <c r="DG6" s="1769"/>
      <c r="DH6" s="1769"/>
      <c r="DI6" s="1769"/>
      <c r="DJ6" s="1769"/>
      <c r="DK6" s="1769"/>
      <c r="DL6" s="1769"/>
      <c r="DM6" s="1813"/>
      <c r="DN6" s="1813"/>
      <c r="DO6" s="1769"/>
      <c r="DP6" s="1769"/>
      <c r="DQ6" s="1769"/>
      <c r="DR6" s="1769"/>
      <c r="DS6" s="1813"/>
      <c r="DT6" s="1813"/>
      <c r="DU6" s="1769"/>
      <c r="DV6" s="1769"/>
      <c r="DW6" s="1769"/>
      <c r="DX6" s="1769"/>
      <c r="DY6" s="1813"/>
      <c r="DZ6" s="1813"/>
      <c r="EA6" s="1769"/>
      <c r="EB6" s="1769"/>
      <c r="EC6" s="1769"/>
      <c r="ED6" s="1769"/>
      <c r="EE6" s="1813"/>
      <c r="EF6" s="1813"/>
      <c r="EG6" s="1769"/>
      <c r="EH6" s="1769"/>
      <c r="EI6" s="1769"/>
      <c r="EJ6" s="1769"/>
      <c r="EK6" s="1813"/>
      <c r="EL6" s="1813"/>
      <c r="EM6" s="1769"/>
      <c r="EN6" s="1769"/>
      <c r="EO6" s="1769"/>
      <c r="EP6" s="1769"/>
      <c r="EQ6" s="1813"/>
      <c r="ER6" s="1813"/>
      <c r="ES6" s="1769"/>
      <c r="ET6" s="1769"/>
      <c r="EU6" s="1769"/>
      <c r="EV6" s="1769"/>
      <c r="EW6" s="1813"/>
      <c r="EX6" s="1813"/>
      <c r="EY6" s="1769"/>
      <c r="EZ6" s="1769"/>
      <c r="FA6" s="1769"/>
      <c r="FB6" s="1769"/>
      <c r="FC6" s="1813"/>
      <c r="FD6" s="1813"/>
      <c r="FE6" s="1769"/>
      <c r="FF6" s="1769"/>
      <c r="FG6" s="1769"/>
      <c r="FH6" s="1769"/>
      <c r="FI6" s="1813"/>
      <c r="FJ6" s="1813"/>
      <c r="FK6" s="1769"/>
      <c r="FL6" s="1769"/>
      <c r="FM6" s="1769"/>
      <c r="FN6" s="1769"/>
      <c r="FO6" s="1813"/>
      <c r="FP6" s="1813"/>
      <c r="FQ6" s="1769"/>
      <c r="FR6" s="1769"/>
      <c r="FS6" s="1769"/>
      <c r="FT6" s="1769"/>
      <c r="FU6" s="1769"/>
      <c r="FV6" s="1769"/>
      <c r="FW6" s="1769"/>
      <c r="FX6" s="1769"/>
      <c r="FY6" s="1769"/>
      <c r="FZ6" s="1769"/>
      <c r="GA6" s="1769"/>
      <c r="GB6" s="1769"/>
      <c r="GC6" s="1778"/>
      <c r="GD6" s="1778"/>
      <c r="GE6" s="1778"/>
      <c r="GF6" s="1778"/>
      <c r="GG6" s="1778"/>
      <c r="GH6" s="1778"/>
      <c r="GI6" s="1778"/>
      <c r="GJ6" s="1778"/>
      <c r="GK6" s="1778"/>
      <c r="GL6" s="1778"/>
      <c r="GM6" s="1778"/>
      <c r="GN6" s="1778"/>
      <c r="GO6" s="1778"/>
      <c r="GP6" s="1778"/>
      <c r="GQ6" s="1778"/>
      <c r="GR6" s="1778"/>
      <c r="GS6" s="1778"/>
      <c r="GT6" s="1778"/>
      <c r="GU6" s="1778"/>
      <c r="GV6" s="1778"/>
      <c r="GW6" s="1778"/>
      <c r="GX6" s="1778"/>
      <c r="GY6" s="1778"/>
      <c r="GZ6" s="1778"/>
      <c r="HA6" s="1778" t="s">
        <v>2010</v>
      </c>
      <c r="HB6" s="1778" t="s">
        <v>2011</v>
      </c>
      <c r="HC6" s="1778" t="s">
        <v>2012</v>
      </c>
      <c r="HD6" s="1778" t="s">
        <v>2013</v>
      </c>
      <c r="HE6" s="1778" t="s">
        <v>2010</v>
      </c>
      <c r="HF6" s="1778" t="s">
        <v>2011</v>
      </c>
      <c r="HG6" s="1778" t="s">
        <v>2012</v>
      </c>
      <c r="HH6" s="1778" t="s">
        <v>2013</v>
      </c>
      <c r="HI6" s="1778" t="s">
        <v>2010</v>
      </c>
      <c r="HJ6" s="1778" t="s">
        <v>2011</v>
      </c>
      <c r="HK6" s="1778" t="s">
        <v>2012</v>
      </c>
      <c r="HL6" s="1778" t="s">
        <v>2013</v>
      </c>
      <c r="HM6" s="1778" t="s">
        <v>2010</v>
      </c>
      <c r="HN6" s="1778" t="s">
        <v>2011</v>
      </c>
      <c r="HO6" s="1778" t="s">
        <v>2012</v>
      </c>
      <c r="HP6" s="1778" t="s">
        <v>2013</v>
      </c>
      <c r="HQ6" s="1778" t="s">
        <v>2010</v>
      </c>
      <c r="HR6" s="1778" t="s">
        <v>2011</v>
      </c>
      <c r="HS6" s="1778" t="s">
        <v>2012</v>
      </c>
      <c r="HT6" s="1778" t="s">
        <v>2013</v>
      </c>
      <c r="HU6" s="1778" t="s">
        <v>2010</v>
      </c>
      <c r="HV6" s="1778" t="s">
        <v>2011</v>
      </c>
      <c r="HW6" s="1778" t="s">
        <v>2012</v>
      </c>
      <c r="HX6" s="1778" t="s">
        <v>2013</v>
      </c>
      <c r="HY6" s="1778" t="s">
        <v>2010</v>
      </c>
      <c r="HZ6" s="1778" t="s">
        <v>2011</v>
      </c>
      <c r="IA6" s="1778" t="s">
        <v>2012</v>
      </c>
      <c r="IB6" s="1778" t="s">
        <v>2013</v>
      </c>
      <c r="IC6" s="1778" t="s">
        <v>2010</v>
      </c>
      <c r="ID6" s="1778" t="s">
        <v>2011</v>
      </c>
      <c r="IE6" s="1778" t="s">
        <v>2012</v>
      </c>
      <c r="IF6" s="1778" t="s">
        <v>2013</v>
      </c>
      <c r="IG6" s="1778" t="s">
        <v>2010</v>
      </c>
      <c r="IH6" s="1778" t="s">
        <v>2011</v>
      </c>
      <c r="II6" s="1778" t="s">
        <v>2012</v>
      </c>
      <c r="IJ6" s="1778" t="s">
        <v>2013</v>
      </c>
      <c r="IK6" s="1778" t="s">
        <v>2010</v>
      </c>
      <c r="IL6" s="1778" t="s">
        <v>2011</v>
      </c>
      <c r="IM6" s="1778" t="s">
        <v>2012</v>
      </c>
      <c r="IN6" s="1778" t="s">
        <v>2013</v>
      </c>
      <c r="IO6" s="1778" t="s">
        <v>2010</v>
      </c>
      <c r="IP6" s="1778" t="s">
        <v>2011</v>
      </c>
      <c r="IQ6" s="1778" t="s">
        <v>2012</v>
      </c>
      <c r="IR6" s="1778" t="s">
        <v>2013</v>
      </c>
      <c r="IS6" s="1778" t="s">
        <v>2010</v>
      </c>
      <c r="IT6" s="1778" t="s">
        <v>2011</v>
      </c>
      <c r="IU6" s="1778" t="s">
        <v>2012</v>
      </c>
      <c r="IV6" s="1778" t="s">
        <v>2013</v>
      </c>
      <c r="IW6" s="1778" t="s">
        <v>2010</v>
      </c>
      <c r="IX6" s="1778" t="s">
        <v>2011</v>
      </c>
      <c r="IY6" s="1778" t="s">
        <v>2012</v>
      </c>
      <c r="IZ6" s="1778" t="s">
        <v>2013</v>
      </c>
      <c r="JA6" s="1778" t="s">
        <v>2010</v>
      </c>
      <c r="JB6" s="1778" t="s">
        <v>2011</v>
      </c>
      <c r="JC6" s="1778" t="s">
        <v>2012</v>
      </c>
      <c r="JD6" s="1778" t="s">
        <v>2013</v>
      </c>
      <c r="JE6" s="1778" t="s">
        <v>2010</v>
      </c>
      <c r="JF6" s="1778" t="s">
        <v>2011</v>
      </c>
      <c r="JG6" s="1778" t="s">
        <v>2012</v>
      </c>
      <c r="JH6" s="1778" t="s">
        <v>2013</v>
      </c>
      <c r="JI6" s="1778" t="s">
        <v>2010</v>
      </c>
      <c r="JJ6" s="1778" t="s">
        <v>2011</v>
      </c>
      <c r="JK6" s="1778" t="s">
        <v>2012</v>
      </c>
      <c r="JL6" s="1778" t="s">
        <v>2013</v>
      </c>
      <c r="JM6" s="1778" t="s">
        <v>2010</v>
      </c>
      <c r="JN6" s="1778" t="s">
        <v>2011</v>
      </c>
      <c r="JO6" s="1778" t="s">
        <v>2012</v>
      </c>
      <c r="JP6" s="1778" t="s">
        <v>2013</v>
      </c>
      <c r="JQ6" s="1778" t="s">
        <v>2010</v>
      </c>
      <c r="JR6" s="1778" t="s">
        <v>2011</v>
      </c>
      <c r="JS6" s="1778" t="s">
        <v>2012</v>
      </c>
      <c r="JT6" s="1778" t="s">
        <v>2013</v>
      </c>
      <c r="JU6" s="1778" t="s">
        <v>2010</v>
      </c>
      <c r="JV6" s="1778" t="s">
        <v>2011</v>
      </c>
      <c r="JW6" s="1778" t="s">
        <v>2012</v>
      </c>
      <c r="JX6" s="1778" t="s">
        <v>2013</v>
      </c>
      <c r="JY6" s="1778"/>
      <c r="JZ6" s="1778"/>
      <c r="KA6" s="1778"/>
      <c r="KB6" s="1778"/>
      <c r="KC6" s="1778"/>
      <c r="KD6" s="1778"/>
      <c r="KE6" s="1778"/>
      <c r="KF6" s="1778"/>
      <c r="KG6" s="1778"/>
      <c r="KH6" s="1778"/>
      <c r="KI6" s="1778"/>
      <c r="KJ6" s="1778"/>
      <c r="KK6" s="1778"/>
      <c r="KL6" s="1778"/>
      <c r="KM6" s="1778"/>
      <c r="KN6" s="1778"/>
      <c r="KO6" s="1778"/>
      <c r="KP6" s="1778"/>
      <c r="KQ6" s="1778"/>
      <c r="KR6" s="1778"/>
      <c r="KS6" s="1778" t="s">
        <v>2010</v>
      </c>
      <c r="KT6" s="1778" t="s">
        <v>2011</v>
      </c>
      <c r="KU6" s="1778" t="s">
        <v>2012</v>
      </c>
      <c r="KV6" s="1778" t="s">
        <v>2013</v>
      </c>
      <c r="KW6" s="1778" t="s">
        <v>2010</v>
      </c>
      <c r="KX6" s="1778" t="s">
        <v>2011</v>
      </c>
      <c r="KY6" s="1778" t="s">
        <v>2012</v>
      </c>
      <c r="KZ6" s="1778" t="s">
        <v>2013</v>
      </c>
      <c r="LA6" s="1778" t="s">
        <v>2010</v>
      </c>
      <c r="LB6" s="1778" t="s">
        <v>2011</v>
      </c>
      <c r="LC6" s="1778" t="s">
        <v>2012</v>
      </c>
      <c r="LD6" s="1778" t="s">
        <v>2013</v>
      </c>
      <c r="LE6" s="1778" t="s">
        <v>2010</v>
      </c>
      <c r="LF6" s="1778" t="s">
        <v>2011</v>
      </c>
      <c r="LG6" s="1778" t="s">
        <v>2012</v>
      </c>
      <c r="LH6" s="1778" t="s">
        <v>2013</v>
      </c>
      <c r="LI6" s="1778" t="s">
        <v>2010</v>
      </c>
      <c r="LJ6" s="1778" t="s">
        <v>2011</v>
      </c>
      <c r="LK6" s="1778" t="s">
        <v>2012</v>
      </c>
      <c r="LL6" s="1778" t="s">
        <v>2013</v>
      </c>
      <c r="LM6" s="1778" t="s">
        <v>2010</v>
      </c>
      <c r="LN6" s="1778" t="s">
        <v>2011</v>
      </c>
      <c r="LO6" s="1778" t="s">
        <v>2012</v>
      </c>
      <c r="LP6" s="1778" t="s">
        <v>2013</v>
      </c>
      <c r="LQ6" s="1778" t="s">
        <v>2010</v>
      </c>
      <c r="LR6" s="1778" t="s">
        <v>2011</v>
      </c>
      <c r="LS6" s="1778" t="s">
        <v>2012</v>
      </c>
      <c r="LT6" s="1778" t="s">
        <v>2013</v>
      </c>
      <c r="LU6" s="1778" t="s">
        <v>2010</v>
      </c>
      <c r="LV6" s="1778" t="s">
        <v>2011</v>
      </c>
      <c r="LW6" s="1778" t="s">
        <v>2012</v>
      </c>
      <c r="LX6" s="1778" t="s">
        <v>2013</v>
      </c>
      <c r="LY6" s="1778" t="s">
        <v>2010</v>
      </c>
      <c r="LZ6" s="1778" t="s">
        <v>2011</v>
      </c>
      <c r="MA6" s="1778" t="s">
        <v>2012</v>
      </c>
      <c r="MB6" s="1778" t="s">
        <v>2013</v>
      </c>
      <c r="MC6" s="1778" t="s">
        <v>2010</v>
      </c>
      <c r="MD6" s="1778" t="s">
        <v>2011</v>
      </c>
      <c r="ME6" s="1778" t="s">
        <v>2012</v>
      </c>
      <c r="MF6" s="1778" t="s">
        <v>2013</v>
      </c>
      <c r="MG6" s="1778" t="s">
        <v>2010</v>
      </c>
      <c r="MH6" s="1778" t="s">
        <v>2011</v>
      </c>
      <c r="MI6" s="1778" t="s">
        <v>2012</v>
      </c>
      <c r="MJ6" s="1778" t="s">
        <v>2013</v>
      </c>
      <c r="MK6" s="1778" t="s">
        <v>2010</v>
      </c>
      <c r="ML6" s="1778" t="s">
        <v>2011</v>
      </c>
      <c r="MM6" s="1778" t="s">
        <v>2012</v>
      </c>
      <c r="MN6" s="1778" t="s">
        <v>2013</v>
      </c>
      <c r="MO6" s="1778" t="s">
        <v>2010</v>
      </c>
      <c r="MP6" s="1778" t="s">
        <v>2011</v>
      </c>
      <c r="MQ6" s="1778" t="s">
        <v>2012</v>
      </c>
      <c r="MR6" s="1778" t="s">
        <v>2013</v>
      </c>
      <c r="MS6" s="1778" t="s">
        <v>2010</v>
      </c>
      <c r="MT6" s="1778" t="s">
        <v>2011</v>
      </c>
      <c r="MU6" s="1778" t="s">
        <v>2012</v>
      </c>
      <c r="MV6" s="1778" t="s">
        <v>2013</v>
      </c>
      <c r="MW6" s="1778" t="s">
        <v>2010</v>
      </c>
      <c r="MX6" s="1778" t="s">
        <v>2011</v>
      </c>
      <c r="MY6" s="1778" t="s">
        <v>2012</v>
      </c>
      <c r="MZ6" s="1778" t="s">
        <v>2013</v>
      </c>
      <c r="NA6" s="1778"/>
      <c r="NB6" s="1778"/>
      <c r="NC6" s="1778"/>
      <c r="ND6" s="1778"/>
      <c r="NE6" s="1778"/>
      <c r="NF6" s="1778"/>
      <c r="NG6" s="1778"/>
      <c r="NH6" s="1778"/>
      <c r="NI6" s="1778"/>
      <c r="NJ6" s="1778"/>
      <c r="NK6" s="1778"/>
      <c r="NL6" s="1778"/>
      <c r="NM6" s="1778"/>
      <c r="NN6" s="1778"/>
      <c r="NO6" s="1778"/>
      <c r="NP6" s="1778"/>
      <c r="NQ6" s="1778"/>
      <c r="NR6" s="1778"/>
      <c r="NS6" s="1778"/>
      <c r="NT6" s="1778"/>
      <c r="NU6" s="1778" t="s">
        <v>2010</v>
      </c>
      <c r="NV6" s="1778" t="s">
        <v>2011</v>
      </c>
      <c r="NW6" s="1778" t="s">
        <v>2012</v>
      </c>
      <c r="NX6" s="1778" t="s">
        <v>2013</v>
      </c>
      <c r="NY6" s="1778" t="s">
        <v>2010</v>
      </c>
      <c r="NZ6" s="1778" t="s">
        <v>2011</v>
      </c>
      <c r="OA6" s="1778" t="s">
        <v>2012</v>
      </c>
      <c r="OB6" s="1778" t="s">
        <v>2013</v>
      </c>
      <c r="OC6" s="1778" t="s">
        <v>2010</v>
      </c>
      <c r="OD6" s="1778" t="s">
        <v>2011</v>
      </c>
      <c r="OE6" s="1778" t="s">
        <v>2012</v>
      </c>
      <c r="OF6" s="1778" t="s">
        <v>2013</v>
      </c>
      <c r="OG6" s="1778" t="s">
        <v>2010</v>
      </c>
      <c r="OH6" s="1778" t="s">
        <v>2011</v>
      </c>
      <c r="OI6" s="1778" t="s">
        <v>2012</v>
      </c>
      <c r="OJ6" s="1778" t="s">
        <v>2013</v>
      </c>
      <c r="OK6" s="1778" t="s">
        <v>2010</v>
      </c>
      <c r="OL6" s="1778" t="s">
        <v>2011</v>
      </c>
      <c r="OM6" s="1778" t="s">
        <v>2012</v>
      </c>
      <c r="ON6" s="1778" t="s">
        <v>2013</v>
      </c>
      <c r="OO6" s="1778" t="s">
        <v>2010</v>
      </c>
      <c r="OP6" s="1778" t="s">
        <v>2011</v>
      </c>
      <c r="OQ6" s="1778" t="s">
        <v>2012</v>
      </c>
      <c r="OR6" s="1778" t="s">
        <v>2013</v>
      </c>
      <c r="OS6" s="1778" t="s">
        <v>2010</v>
      </c>
      <c r="OT6" s="1778" t="s">
        <v>2011</v>
      </c>
      <c r="OU6" s="1778" t="s">
        <v>2012</v>
      </c>
      <c r="OV6" s="1778" t="s">
        <v>2013</v>
      </c>
      <c r="OW6" s="1778" t="s">
        <v>2010</v>
      </c>
      <c r="OX6" s="1778" t="s">
        <v>2011</v>
      </c>
      <c r="OY6" s="1778" t="s">
        <v>2012</v>
      </c>
      <c r="OZ6" s="1778" t="s">
        <v>2013</v>
      </c>
      <c r="PA6" s="1778" t="s">
        <v>2010</v>
      </c>
      <c r="PB6" s="1778" t="s">
        <v>2011</v>
      </c>
      <c r="PC6" s="1778" t="s">
        <v>2012</v>
      </c>
      <c r="PD6" s="1778" t="s">
        <v>2013</v>
      </c>
      <c r="PE6" s="1778"/>
      <c r="PF6" s="1778"/>
      <c r="PG6" s="1778"/>
      <c r="PH6" s="1778"/>
      <c r="PI6" s="1778"/>
      <c r="PJ6" s="1778" t="s">
        <v>2021</v>
      </c>
      <c r="PK6" s="1778" t="s">
        <v>2010</v>
      </c>
      <c r="PL6" s="1778" t="s">
        <v>2011</v>
      </c>
      <c r="PM6" s="1778" t="s">
        <v>2012</v>
      </c>
      <c r="PN6" s="1778" t="s">
        <v>2013</v>
      </c>
      <c r="PO6" s="1778" t="s">
        <v>2021</v>
      </c>
      <c r="PP6" s="1778" t="s">
        <v>2010</v>
      </c>
      <c r="PQ6" s="1778" t="s">
        <v>2011</v>
      </c>
      <c r="PR6" s="1778" t="s">
        <v>2012</v>
      </c>
      <c r="PS6" s="1778" t="s">
        <v>2013</v>
      </c>
      <c r="PT6" s="1778" t="s">
        <v>2021</v>
      </c>
      <c r="PU6" s="1778" t="s">
        <v>2010</v>
      </c>
      <c r="PV6" s="1778" t="s">
        <v>2011</v>
      </c>
      <c r="PW6" s="1778" t="s">
        <v>2012</v>
      </c>
      <c r="PX6" s="1778" t="s">
        <v>2013</v>
      </c>
      <c r="PY6" s="1778" t="s">
        <v>2021</v>
      </c>
      <c r="PZ6" s="1778" t="s">
        <v>2010</v>
      </c>
      <c r="QA6" s="1778" t="s">
        <v>2011</v>
      </c>
      <c r="QB6" s="1778" t="s">
        <v>2012</v>
      </c>
      <c r="QC6" s="1778" t="s">
        <v>2013</v>
      </c>
      <c r="QD6" s="1778" t="s">
        <v>2021</v>
      </c>
      <c r="QE6" s="1778" t="s">
        <v>2010</v>
      </c>
      <c r="QF6" s="1778" t="s">
        <v>2011</v>
      </c>
      <c r="QG6" s="1778" t="s">
        <v>2012</v>
      </c>
      <c r="QH6" s="1778" t="s">
        <v>2013</v>
      </c>
      <c r="QI6" s="1778" t="s">
        <v>2021</v>
      </c>
      <c r="QJ6" s="1778" t="s">
        <v>2010</v>
      </c>
      <c r="QK6" s="1778" t="s">
        <v>2011</v>
      </c>
      <c r="QL6" s="1778" t="s">
        <v>2012</v>
      </c>
      <c r="QM6" s="1778" t="s">
        <v>2013</v>
      </c>
      <c r="QN6" s="1778" t="s">
        <v>2021</v>
      </c>
      <c r="QO6" s="1778" t="s">
        <v>2010</v>
      </c>
      <c r="QP6" s="1778" t="s">
        <v>2011</v>
      </c>
      <c r="QQ6" s="1778" t="s">
        <v>2012</v>
      </c>
      <c r="QR6" s="1778" t="s">
        <v>2013</v>
      </c>
      <c r="QS6" s="1778" t="s">
        <v>2021</v>
      </c>
      <c r="QT6" s="1778" t="s">
        <v>2010</v>
      </c>
      <c r="QU6" s="1778" t="s">
        <v>2011</v>
      </c>
      <c r="QV6" s="1778" t="s">
        <v>2012</v>
      </c>
      <c r="QW6" s="1778" t="s">
        <v>2013</v>
      </c>
      <c r="QX6" s="1778" t="s">
        <v>2021</v>
      </c>
      <c r="QY6" s="1778" t="s">
        <v>2010</v>
      </c>
      <c r="QZ6" s="1778" t="s">
        <v>2011</v>
      </c>
      <c r="RA6" s="1778" t="s">
        <v>2012</v>
      </c>
      <c r="RB6" s="1778" t="s">
        <v>2013</v>
      </c>
      <c r="RC6" s="1778" t="s">
        <v>2021</v>
      </c>
      <c r="RD6" s="1778" t="s">
        <v>2010</v>
      </c>
      <c r="RE6" s="1778" t="s">
        <v>2011</v>
      </c>
      <c r="RF6" s="1778" t="s">
        <v>2012</v>
      </c>
      <c r="RG6" s="1778" t="s">
        <v>2013</v>
      </c>
      <c r="RH6" s="1778" t="s">
        <v>2021</v>
      </c>
      <c r="RI6" s="1778" t="s">
        <v>2010</v>
      </c>
      <c r="RJ6" s="1778" t="s">
        <v>2011</v>
      </c>
      <c r="RK6" s="1778" t="s">
        <v>2012</v>
      </c>
      <c r="RL6" s="1778" t="s">
        <v>2013</v>
      </c>
      <c r="RM6" s="1778"/>
      <c r="RN6" s="1778"/>
      <c r="RO6" s="1778"/>
      <c r="RP6" s="1778"/>
      <c r="RQ6" s="1778"/>
      <c r="RR6" s="1778"/>
      <c r="RS6" s="1778"/>
      <c r="RT6" s="1778"/>
      <c r="RU6" s="1778"/>
      <c r="RV6" s="1778"/>
      <c r="RW6" s="1778"/>
      <c r="RX6" s="1778"/>
      <c r="RY6" s="1778"/>
      <c r="RZ6" s="1778"/>
      <c r="SA6" s="1778"/>
      <c r="SB6" s="1778"/>
      <c r="SC6" s="1778"/>
      <c r="SD6" s="1778"/>
      <c r="SE6" s="1778"/>
      <c r="SF6" s="1778"/>
      <c r="SG6" s="1778"/>
      <c r="SH6" s="1778"/>
      <c r="SI6" s="1778"/>
      <c r="SJ6" s="1778"/>
      <c r="SK6" s="1778"/>
      <c r="SL6" s="1778"/>
      <c r="SM6" s="1778"/>
      <c r="SN6" s="1778" t="s">
        <v>1028</v>
      </c>
      <c r="SO6" s="1778"/>
      <c r="SP6" s="1778"/>
      <c r="SQ6" s="1778"/>
      <c r="SR6" s="1778" t="s">
        <v>1030</v>
      </c>
      <c r="SS6" s="1778"/>
      <c r="ST6" s="1778"/>
      <c r="SU6" s="1778"/>
      <c r="SV6" s="1778" t="s">
        <v>1031</v>
      </c>
      <c r="SW6" s="1778"/>
      <c r="SX6" s="1778"/>
      <c r="SY6" s="1778"/>
      <c r="SZ6" s="1778" t="s">
        <v>1028</v>
      </c>
      <c r="TA6" s="1778"/>
      <c r="TB6" s="1778"/>
      <c r="TC6" s="1778"/>
      <c r="TD6" s="1778" t="s">
        <v>1030</v>
      </c>
      <c r="TE6" s="1778"/>
      <c r="TF6" s="1778"/>
      <c r="TG6" s="1778"/>
      <c r="TH6" s="1778" t="s">
        <v>1031</v>
      </c>
      <c r="TI6" s="1778"/>
      <c r="TJ6" s="1778"/>
      <c r="TK6" s="1778"/>
      <c r="TL6" s="1778" t="s">
        <v>1028</v>
      </c>
      <c r="TM6" s="1778"/>
      <c r="TN6" s="1778"/>
      <c r="TO6" s="1778"/>
      <c r="TP6" s="1778" t="s">
        <v>1030</v>
      </c>
      <c r="TQ6" s="1778"/>
      <c r="TR6" s="1778"/>
      <c r="TS6" s="1778"/>
      <c r="TT6" s="1778" t="s">
        <v>1031</v>
      </c>
      <c r="TU6" s="1778"/>
      <c r="TV6" s="1778"/>
      <c r="TW6" s="1778"/>
      <c r="TX6" s="1778" t="s">
        <v>1028</v>
      </c>
      <c r="TY6" s="1778"/>
      <c r="TZ6" s="1778"/>
      <c r="UA6" s="1778"/>
      <c r="UB6" s="1778" t="s">
        <v>1030</v>
      </c>
      <c r="UC6" s="1778"/>
      <c r="UD6" s="1778"/>
      <c r="UE6" s="1778"/>
      <c r="UF6" s="1778" t="s">
        <v>1031</v>
      </c>
      <c r="UG6" s="1778"/>
      <c r="UH6" s="1778"/>
      <c r="UI6" s="1778"/>
      <c r="UJ6" s="1778"/>
      <c r="UK6" s="1778"/>
      <c r="UL6" s="1778"/>
      <c r="UM6" s="1778"/>
      <c r="UN6" s="1778" t="s">
        <v>2010</v>
      </c>
      <c r="UO6" s="1778" t="s">
        <v>2011</v>
      </c>
      <c r="UP6" s="1778" t="s">
        <v>2012</v>
      </c>
      <c r="UQ6" s="1778" t="s">
        <v>2013</v>
      </c>
      <c r="UR6" s="1778" t="s">
        <v>2010</v>
      </c>
      <c r="US6" s="1778" t="s">
        <v>2011</v>
      </c>
      <c r="UT6" s="1778" t="s">
        <v>2012</v>
      </c>
      <c r="UU6" s="1778" t="s">
        <v>2013</v>
      </c>
      <c r="UV6" s="1778" t="s">
        <v>1028</v>
      </c>
      <c r="UW6" s="1778"/>
      <c r="UX6" s="1778"/>
      <c r="UY6" s="1778"/>
      <c r="UZ6" s="1778" t="s">
        <v>1030</v>
      </c>
      <c r="VA6" s="1778"/>
      <c r="VB6" s="1778"/>
      <c r="VC6" s="1778"/>
      <c r="VD6" s="1778" t="s">
        <v>1031</v>
      </c>
      <c r="VE6" s="1778"/>
      <c r="VF6" s="1778"/>
      <c r="VG6" s="1778"/>
      <c r="VH6" s="1778" t="s">
        <v>1028</v>
      </c>
      <c r="VI6" s="1778"/>
      <c r="VJ6" s="1778"/>
      <c r="VK6" s="1778"/>
      <c r="VL6" s="1778" t="s">
        <v>1030</v>
      </c>
      <c r="VM6" s="1778"/>
      <c r="VN6" s="1778"/>
      <c r="VO6" s="1778"/>
      <c r="VP6" s="1778" t="s">
        <v>1031</v>
      </c>
      <c r="VQ6" s="1778"/>
      <c r="VR6" s="1778"/>
      <c r="VS6" s="1778"/>
      <c r="VT6" s="1778"/>
      <c r="VU6" s="1778"/>
      <c r="VV6" s="1778"/>
      <c r="VW6" s="1778"/>
      <c r="VX6" s="1778"/>
      <c r="VY6" s="1778"/>
      <c r="VZ6" s="1778"/>
      <c r="WA6" s="1778"/>
      <c r="WB6" s="1778"/>
      <c r="WC6" s="1778"/>
      <c r="WD6" s="1778"/>
      <c r="WE6" s="1778"/>
      <c r="WF6" s="1810"/>
      <c r="WG6" s="1811"/>
      <c r="WH6" s="1811"/>
      <c r="WI6" s="1811"/>
      <c r="WJ6" s="1810"/>
      <c r="WK6" s="1811"/>
      <c r="WL6" s="1811"/>
      <c r="WM6" s="1811"/>
      <c r="WN6" s="1810"/>
      <c r="WO6" s="1811"/>
      <c r="WP6" s="1811"/>
      <c r="WQ6" s="1811"/>
      <c r="WR6" s="1835"/>
      <c r="WS6" s="1836"/>
      <c r="WT6" s="1836"/>
      <c r="WU6" s="1836"/>
      <c r="WV6" s="1835"/>
      <c r="WW6" s="1836"/>
      <c r="WX6" s="1836"/>
      <c r="WY6" s="1836"/>
      <c r="WZ6" s="1801"/>
      <c r="XA6" s="1802"/>
      <c r="XB6" s="1802"/>
      <c r="XC6" s="1802"/>
      <c r="XD6" s="1802"/>
      <c r="XE6" s="1802"/>
      <c r="XF6" s="1802"/>
      <c r="XG6" s="1802"/>
      <c r="XH6" s="1802"/>
      <c r="XI6" s="1802"/>
      <c r="XJ6" s="1802"/>
      <c r="XK6" s="1802"/>
      <c r="XL6" s="1802"/>
      <c r="XM6" s="1802"/>
      <c r="XN6" s="1802"/>
      <c r="XO6" s="1802"/>
      <c r="XP6" s="1802"/>
      <c r="XQ6" s="1802"/>
      <c r="XR6" s="1802"/>
      <c r="XS6" s="1802"/>
      <c r="XT6" s="1802"/>
      <c r="XU6" s="1802"/>
      <c r="XV6" s="1802"/>
      <c r="XW6" s="1802"/>
      <c r="XX6" s="1802"/>
      <c r="XY6" s="1802"/>
      <c r="XZ6" s="1802"/>
      <c r="YA6" s="1802"/>
      <c r="YB6" s="1803"/>
      <c r="YC6" s="1801"/>
      <c r="YD6" s="1802"/>
      <c r="YE6" s="1802"/>
      <c r="YF6" s="1802"/>
      <c r="YG6" s="1802"/>
      <c r="YH6" s="1802"/>
      <c r="YI6" s="1802"/>
      <c r="YJ6" s="1802"/>
      <c r="YK6" s="1802"/>
      <c r="YL6" s="1802"/>
      <c r="YM6" s="1802"/>
      <c r="YN6" s="1802"/>
      <c r="YO6" s="1802"/>
      <c r="YP6" s="1802"/>
      <c r="YQ6" s="1802"/>
      <c r="YR6" s="1802"/>
      <c r="YS6" s="1802"/>
      <c r="YT6" s="1802"/>
      <c r="YU6" s="1802"/>
      <c r="YV6" s="1802"/>
      <c r="YW6" s="1802"/>
      <c r="YX6" s="1802"/>
      <c r="YY6" s="1802"/>
      <c r="YZ6" s="1802"/>
      <c r="ZA6" s="1802"/>
      <c r="ZB6" s="1802"/>
      <c r="ZC6" s="1802"/>
      <c r="ZD6" s="1802"/>
      <c r="ZE6" s="1802"/>
      <c r="ZF6" s="1801"/>
      <c r="ZG6" s="1802"/>
      <c r="ZH6" s="1802"/>
      <c r="ZI6" s="1802"/>
      <c r="ZJ6" s="1802"/>
      <c r="ZK6" s="1802"/>
      <c r="ZL6" s="1802"/>
      <c r="ZM6" s="1802"/>
      <c r="ZN6" s="1802"/>
      <c r="ZO6" s="1802"/>
      <c r="ZP6" s="1802"/>
      <c r="ZQ6" s="1802"/>
      <c r="ZR6" s="1802"/>
      <c r="ZS6" s="1802"/>
      <c r="ZT6" s="1802"/>
      <c r="ZU6" s="1802"/>
      <c r="ZV6" s="1802"/>
      <c r="ZW6" s="1802"/>
      <c r="ZX6" s="1802"/>
      <c r="ZY6" s="1802"/>
      <c r="ZZ6" s="1802"/>
      <c r="AAA6" s="1802"/>
      <c r="AAB6" s="1802"/>
      <c r="AAC6" s="1802"/>
      <c r="AAD6" s="1802"/>
      <c r="AAE6" s="1802"/>
      <c r="AAF6" s="1802"/>
      <c r="AAG6" s="1802"/>
      <c r="AAH6" s="1803"/>
      <c r="AAI6" s="1837"/>
      <c r="AAJ6" s="1837"/>
      <c r="AAK6" s="1837"/>
      <c r="AAL6" s="1837"/>
      <c r="AAM6" s="1837" t="s">
        <v>1164</v>
      </c>
      <c r="AAN6" s="1837" t="s">
        <v>2491</v>
      </c>
      <c r="AAO6" s="1837"/>
      <c r="AAP6" s="1837"/>
      <c r="AAQ6" s="1837"/>
      <c r="AAR6" s="1837"/>
      <c r="AAS6" s="1837"/>
      <c r="AAT6" s="1837" t="s">
        <v>1164</v>
      </c>
      <c r="AAU6" s="1837" t="s">
        <v>2491</v>
      </c>
      <c r="AAV6" s="1837"/>
      <c r="AAW6" s="1837"/>
      <c r="AAX6" s="1837"/>
      <c r="AAY6" s="1837"/>
      <c r="AAZ6" s="1837"/>
      <c r="ABA6" s="1837" t="s">
        <v>1164</v>
      </c>
      <c r="ABB6" s="1837" t="s">
        <v>2491</v>
      </c>
      <c r="ABC6" s="1837"/>
      <c r="ABD6" s="1837"/>
      <c r="ABE6" s="1837"/>
      <c r="ABF6" s="1837"/>
      <c r="ABG6" s="1837"/>
      <c r="ABH6" s="1837" t="s">
        <v>1164</v>
      </c>
      <c r="ABI6" s="1837" t="s">
        <v>2491</v>
      </c>
      <c r="ABJ6" s="1837"/>
      <c r="ABK6" s="1837"/>
      <c r="ABL6" s="1837"/>
      <c r="ABM6" s="1837"/>
      <c r="ABN6" s="1837"/>
      <c r="ABO6" s="1837" t="s">
        <v>1164</v>
      </c>
      <c r="ABP6" s="1837" t="s">
        <v>2491</v>
      </c>
      <c r="ABQ6" s="1837"/>
      <c r="ABR6" s="1837"/>
      <c r="ABS6" s="1837"/>
      <c r="ABT6" s="1837"/>
      <c r="ABU6" s="1837"/>
      <c r="ABV6" s="1837" t="s">
        <v>1164</v>
      </c>
      <c r="ABW6" s="1837" t="s">
        <v>2491</v>
      </c>
      <c r="ABX6" s="1837"/>
      <c r="ABY6" s="1837"/>
      <c r="ABZ6" s="1837"/>
      <c r="ACA6" s="1837"/>
      <c r="ACB6" s="1837"/>
      <c r="ACC6" s="1837" t="s">
        <v>1164</v>
      </c>
      <c r="ACD6" s="1837" t="s">
        <v>2491</v>
      </c>
      <c r="ACE6" s="1837"/>
      <c r="ACF6" s="1837"/>
      <c r="ACG6" s="1837"/>
      <c r="ACH6" s="1837"/>
      <c r="ACI6" s="1837"/>
      <c r="ACJ6" s="1837" t="s">
        <v>1164</v>
      </c>
      <c r="ACK6" s="1837" t="s">
        <v>2491</v>
      </c>
      <c r="ACL6" s="1837"/>
      <c r="ACM6" s="1837"/>
      <c r="ACN6" s="1837"/>
      <c r="ACO6" s="1837"/>
      <c r="ACP6" s="1837"/>
      <c r="ACQ6" s="1837" t="s">
        <v>1164</v>
      </c>
      <c r="ACR6" s="1837" t="s">
        <v>2491</v>
      </c>
      <c r="ACS6" s="1837"/>
      <c r="ACT6" s="1837"/>
      <c r="ACU6" s="1837"/>
      <c r="ACV6" s="1837"/>
      <c r="ACW6" s="1837"/>
      <c r="ACX6" s="1837" t="s">
        <v>1164</v>
      </c>
      <c r="ACY6" s="1837" t="s">
        <v>2491</v>
      </c>
      <c r="ACZ6" s="1837"/>
      <c r="ADA6" s="1837" t="s">
        <v>2491</v>
      </c>
      <c r="ADB6" s="1837" t="s">
        <v>2491</v>
      </c>
      <c r="ADC6" s="1837" t="s">
        <v>2491</v>
      </c>
      <c r="ADD6" s="1778"/>
      <c r="ADE6" s="1778"/>
      <c r="ADF6" s="1778" t="s">
        <v>929</v>
      </c>
      <c r="ADG6" s="1778" t="s">
        <v>2491</v>
      </c>
      <c r="ADH6" s="1778"/>
      <c r="ADI6" s="1778"/>
      <c r="ADJ6" s="1778"/>
      <c r="ADK6" s="1778" t="s">
        <v>929</v>
      </c>
      <c r="ADL6" s="1778" t="s">
        <v>2491</v>
      </c>
      <c r="ADM6" s="1778"/>
      <c r="ADN6" s="1778"/>
      <c r="ADO6" s="1778"/>
      <c r="ADP6" s="1778" t="s">
        <v>929</v>
      </c>
      <c r="ADQ6" s="1778" t="s">
        <v>2491</v>
      </c>
      <c r="ADR6" s="1778"/>
      <c r="ADS6" s="1778"/>
      <c r="ADT6" s="1778"/>
      <c r="ADU6" s="1778" t="s">
        <v>929</v>
      </c>
      <c r="ADV6" s="1778" t="s">
        <v>2491</v>
      </c>
      <c r="ADW6" s="1778"/>
      <c r="ADX6" s="1778"/>
      <c r="ADY6" s="1778"/>
      <c r="ADZ6" s="1778" t="s">
        <v>929</v>
      </c>
      <c r="AEA6" s="1778" t="s">
        <v>2491</v>
      </c>
      <c r="AEB6" s="1778"/>
      <c r="AEC6" s="1778"/>
      <c r="AED6" s="1778"/>
      <c r="AEE6" s="1778" t="s">
        <v>929</v>
      </c>
      <c r="AEF6" s="1778" t="s">
        <v>2491</v>
      </c>
      <c r="AEG6" s="1778"/>
      <c r="AEH6" s="1778"/>
      <c r="AEI6" s="1778"/>
      <c r="AEJ6" s="1778" t="s">
        <v>929</v>
      </c>
      <c r="AEK6" s="1778" t="s">
        <v>2491</v>
      </c>
      <c r="AEL6" s="1778"/>
      <c r="AEM6" s="1778"/>
      <c r="AEN6" s="1778"/>
      <c r="AEO6" s="1778" t="s">
        <v>929</v>
      </c>
      <c r="AEP6" s="1778" t="s">
        <v>2491</v>
      </c>
      <c r="AEQ6" s="1778"/>
      <c r="AER6" s="1778"/>
      <c r="AES6" s="1778"/>
      <c r="AET6" s="1778" t="s">
        <v>929</v>
      </c>
      <c r="AEU6" s="1778" t="s">
        <v>2491</v>
      </c>
      <c r="AEV6" s="1778"/>
      <c r="AEW6" s="1778"/>
      <c r="AEX6" s="1778"/>
      <c r="AEY6" s="1778" t="s">
        <v>929</v>
      </c>
      <c r="AEZ6" s="1778" t="s">
        <v>2491</v>
      </c>
      <c r="AFA6" s="1778"/>
      <c r="AFB6" s="1778" t="s">
        <v>2491</v>
      </c>
      <c r="AFC6" s="1778" t="s">
        <v>2491</v>
      </c>
      <c r="AFD6" s="1778"/>
      <c r="AFE6" s="1778"/>
      <c r="AFF6" s="1778"/>
      <c r="AFG6" s="1778"/>
      <c r="AFH6" s="1778">
        <v>2010</v>
      </c>
      <c r="AFI6" s="1778">
        <v>2005</v>
      </c>
      <c r="AFJ6" s="1778">
        <v>2000</v>
      </c>
      <c r="AFK6" s="1778">
        <v>1990</v>
      </c>
      <c r="AFL6" s="1778">
        <v>2010</v>
      </c>
      <c r="AFM6" s="1778">
        <v>2005</v>
      </c>
      <c r="AFN6" s="1778">
        <v>2000</v>
      </c>
      <c r="AFO6" s="1778">
        <v>1990</v>
      </c>
      <c r="AFP6" s="1778">
        <v>2010</v>
      </c>
      <c r="AFQ6" s="1778">
        <v>2005</v>
      </c>
      <c r="AFR6" s="1778">
        <v>2000</v>
      </c>
      <c r="AFS6" s="1778">
        <v>1990</v>
      </c>
      <c r="AFT6" s="1778">
        <v>2010</v>
      </c>
      <c r="AFU6" s="1778">
        <v>2005</v>
      </c>
      <c r="AFV6" s="1778">
        <v>2000</v>
      </c>
      <c r="AFW6" s="1778">
        <v>1990</v>
      </c>
      <c r="AFX6" s="1778">
        <v>2010</v>
      </c>
      <c r="AFY6" s="1778">
        <v>2005</v>
      </c>
      <c r="AFZ6" s="1778">
        <v>2000</v>
      </c>
      <c r="AGA6" s="1778">
        <v>1990</v>
      </c>
      <c r="AGB6" s="1778">
        <v>2010</v>
      </c>
      <c r="AGC6" s="1778">
        <v>2005</v>
      </c>
      <c r="AGD6" s="1778">
        <v>2000</v>
      </c>
      <c r="AGE6" s="1778">
        <v>1990</v>
      </c>
      <c r="AGF6" s="1778">
        <v>2010</v>
      </c>
      <c r="AGG6" s="1778">
        <v>2005</v>
      </c>
      <c r="AGH6" s="1778">
        <v>2000</v>
      </c>
      <c r="AGI6" s="1778">
        <v>1990</v>
      </c>
      <c r="AGJ6" s="1778">
        <v>2010</v>
      </c>
      <c r="AGK6" s="1778">
        <v>2005</v>
      </c>
      <c r="AGL6" s="1778">
        <v>2000</v>
      </c>
      <c r="AGM6" s="1778">
        <v>1990</v>
      </c>
      <c r="AGN6" s="1778">
        <v>2010</v>
      </c>
      <c r="AGO6" s="1778">
        <v>2005</v>
      </c>
      <c r="AGP6" s="1778">
        <v>2000</v>
      </c>
      <c r="AGQ6" s="1778">
        <v>1990</v>
      </c>
      <c r="AGR6" s="1778">
        <v>2010</v>
      </c>
      <c r="AGS6" s="1778">
        <v>2005</v>
      </c>
      <c r="AGT6" s="1778">
        <v>2000</v>
      </c>
      <c r="AGU6" s="1778">
        <v>1990</v>
      </c>
      <c r="AGV6" s="1778">
        <v>2010</v>
      </c>
      <c r="AGW6" s="1778">
        <v>2005</v>
      </c>
      <c r="AGX6" s="1778">
        <v>2000</v>
      </c>
      <c r="AGY6" s="1778">
        <v>1990</v>
      </c>
      <c r="AGZ6" s="1810"/>
      <c r="AHA6" s="1811"/>
      <c r="AHB6" s="1811"/>
      <c r="AHC6" s="1812"/>
      <c r="AHD6" s="1810"/>
      <c r="AHE6" s="1811"/>
      <c r="AHF6" s="1811"/>
      <c r="AHG6" s="1812"/>
      <c r="AHH6" s="1810"/>
      <c r="AHI6" s="1811"/>
      <c r="AHJ6" s="1811"/>
      <c r="AHK6" s="1812"/>
      <c r="AHL6" s="1804" t="s">
        <v>396</v>
      </c>
      <c r="AHM6" s="1805"/>
      <c r="AHN6" s="1805"/>
      <c r="AHO6" s="1806"/>
      <c r="AHP6" s="1805" t="s">
        <v>1383</v>
      </c>
      <c r="AHQ6" s="1805"/>
      <c r="AHR6" s="1805"/>
      <c r="AHS6" s="1806"/>
      <c r="AHT6" s="1804" t="s">
        <v>510</v>
      </c>
      <c r="AHU6" s="1805"/>
      <c r="AHV6" s="1805"/>
      <c r="AHW6" s="1805"/>
      <c r="AHX6" s="1804" t="s">
        <v>2028</v>
      </c>
      <c r="AHY6" s="1805"/>
      <c r="AHZ6" s="1805"/>
      <c r="AIA6" s="1806"/>
      <c r="AIB6" s="1805" t="s">
        <v>1378</v>
      </c>
      <c r="AIC6" s="1805"/>
      <c r="AID6" s="1805"/>
      <c r="AIE6" s="1806"/>
      <c r="AIF6" s="1778"/>
      <c r="AIG6" s="1778"/>
      <c r="AIH6" s="1778"/>
      <c r="AII6" s="1778"/>
      <c r="AIJ6" s="1778"/>
      <c r="AIK6" s="1778"/>
      <c r="AIL6" s="1778"/>
      <c r="AIM6" s="1778"/>
      <c r="AIN6" s="1778"/>
      <c r="AIO6" s="1778"/>
      <c r="AIP6" s="1778"/>
      <c r="AIQ6" s="1778"/>
      <c r="AIR6" s="1778"/>
      <c r="AIS6" s="1778"/>
      <c r="AIT6" s="1778"/>
      <c r="AIU6" s="1778"/>
      <c r="AIV6" s="1778"/>
      <c r="AIW6" s="1778"/>
      <c r="AIX6" s="1778"/>
      <c r="AIY6" s="1778"/>
      <c r="AIZ6" s="1778"/>
      <c r="AJA6" s="1778"/>
      <c r="AJB6" s="1778"/>
      <c r="AJC6" s="1778"/>
      <c r="AJD6" s="1778"/>
      <c r="AJE6" s="1778"/>
      <c r="AJF6" s="1778"/>
      <c r="AJG6" s="1778"/>
      <c r="AJH6" s="1778"/>
      <c r="AJI6" s="1778"/>
      <c r="AJJ6" s="1778"/>
      <c r="AJK6" s="1778"/>
      <c r="AJL6" s="1778"/>
      <c r="AJM6" s="1778"/>
      <c r="AJN6" s="1778"/>
      <c r="AJO6" s="1778"/>
      <c r="AJP6" s="1778"/>
      <c r="AJQ6" s="1778"/>
      <c r="AJR6" s="1778"/>
      <c r="AJS6" s="1778"/>
      <c r="AJT6" s="1778"/>
      <c r="AJU6" s="1778"/>
      <c r="AJV6" s="1778"/>
      <c r="AJW6" s="1778"/>
      <c r="AJX6" s="1778"/>
      <c r="AJY6" s="1778"/>
      <c r="AJZ6" s="1778"/>
      <c r="AKA6" s="1778"/>
      <c r="AKB6" s="1778"/>
      <c r="AKC6" s="1778"/>
      <c r="AKD6" s="1778"/>
      <c r="AKE6" s="1778"/>
      <c r="AKF6" s="1778"/>
      <c r="AKG6" s="1778"/>
      <c r="AKH6" s="1778">
        <v>2010</v>
      </c>
      <c r="AKI6" s="1778">
        <v>2005</v>
      </c>
      <c r="AKJ6" s="1778">
        <v>2000</v>
      </c>
      <c r="AKK6" s="1778">
        <v>1990</v>
      </c>
      <c r="AKL6" s="1778">
        <v>2015</v>
      </c>
      <c r="AKM6" s="1778">
        <v>2010</v>
      </c>
      <c r="AKN6" s="1778">
        <v>2005</v>
      </c>
      <c r="AKO6" s="1778">
        <v>2000</v>
      </c>
      <c r="AKP6" s="1778">
        <v>1990</v>
      </c>
      <c r="AKQ6" s="1778">
        <v>2010</v>
      </c>
      <c r="AKR6" s="1778">
        <v>2005</v>
      </c>
      <c r="AKS6" s="1778">
        <v>2000</v>
      </c>
      <c r="AKT6" s="1778">
        <v>1990</v>
      </c>
      <c r="AKU6" s="1778">
        <v>2010</v>
      </c>
      <c r="AKV6" s="1778">
        <v>2005</v>
      </c>
      <c r="AKW6" s="1778">
        <v>2000</v>
      </c>
      <c r="AKX6" s="1778">
        <v>1990</v>
      </c>
      <c r="AKY6" s="1778"/>
      <c r="AKZ6" s="1778"/>
      <c r="ALA6" s="1778"/>
      <c r="ALB6" s="1778"/>
      <c r="ALC6" s="1778"/>
      <c r="ALD6" s="1778"/>
      <c r="ALE6" s="1778"/>
      <c r="ALF6" s="1778"/>
      <c r="ALG6" s="1778"/>
      <c r="ALH6" s="1778"/>
      <c r="ALI6" s="1778"/>
      <c r="ALJ6" s="1778"/>
      <c r="ALK6" s="1778"/>
      <c r="ALL6" s="1778"/>
      <c r="ALM6" s="1778"/>
      <c r="ALN6" s="1778"/>
      <c r="ALO6" s="1778"/>
      <c r="ALP6" s="1778"/>
      <c r="ALQ6" s="1778"/>
      <c r="ALR6" s="1778"/>
      <c r="ALS6" s="1778"/>
      <c r="ALT6" s="1778"/>
      <c r="ALU6" s="1778"/>
      <c r="ALV6" s="1778"/>
      <c r="ALW6" s="1778"/>
      <c r="ALX6" s="1778"/>
      <c r="ALY6" s="1778"/>
      <c r="ALZ6" s="1778"/>
      <c r="AMA6" s="1778"/>
      <c r="AMB6" s="1778"/>
      <c r="AMC6" s="1778"/>
      <c r="AMD6" s="1778"/>
      <c r="AME6" s="1778"/>
      <c r="AMF6" s="1778"/>
      <c r="AMG6" s="1778"/>
      <c r="AMH6" s="1778"/>
      <c r="AMI6" s="1778"/>
      <c r="AMJ6" s="1778"/>
      <c r="AMK6" s="1778"/>
      <c r="AML6" s="1778"/>
      <c r="AMM6" s="1778"/>
      <c r="AMN6" s="1778"/>
      <c r="AMO6" s="1778"/>
      <c r="AMP6" s="1778"/>
      <c r="AMQ6" s="1778"/>
      <c r="AMR6" s="1783"/>
      <c r="AMS6" s="1783"/>
      <c r="AMT6" s="1783"/>
      <c r="AMU6" s="1783"/>
      <c r="AMV6" s="1783">
        <v>2010</v>
      </c>
      <c r="AMW6" s="1783">
        <v>2005</v>
      </c>
      <c r="AMX6" s="1783">
        <v>2000</v>
      </c>
      <c r="AMY6" s="1783">
        <v>1990</v>
      </c>
      <c r="AMZ6" s="1783">
        <v>2010</v>
      </c>
      <c r="ANA6" s="1783">
        <v>2005</v>
      </c>
      <c r="ANB6" s="1783">
        <v>2000</v>
      </c>
      <c r="ANC6" s="1783">
        <v>1990</v>
      </c>
      <c r="AND6" s="1783">
        <v>2010</v>
      </c>
      <c r="ANE6" s="1783">
        <v>2005</v>
      </c>
      <c r="ANF6" s="1783">
        <v>2000</v>
      </c>
      <c r="ANG6" s="1783">
        <v>1990</v>
      </c>
      <c r="ANH6" s="1783">
        <v>2010</v>
      </c>
      <c r="ANI6" s="1783">
        <v>2005</v>
      </c>
      <c r="ANJ6" s="1783">
        <v>2000</v>
      </c>
      <c r="ANK6" s="1783">
        <v>1990</v>
      </c>
      <c r="ANL6" s="1783">
        <v>2010</v>
      </c>
      <c r="ANM6" s="1783">
        <v>2005</v>
      </c>
      <c r="ANN6" s="1783">
        <v>2000</v>
      </c>
      <c r="ANO6" s="1783">
        <v>1990</v>
      </c>
      <c r="ANP6" s="1783">
        <v>2010</v>
      </c>
      <c r="ANQ6" s="1783">
        <v>2005</v>
      </c>
      <c r="ANR6" s="1783">
        <v>2000</v>
      </c>
      <c r="ANS6" s="1783">
        <v>1990</v>
      </c>
      <c r="ANT6" s="1783">
        <v>2010</v>
      </c>
      <c r="ANU6" s="1783">
        <v>2005</v>
      </c>
      <c r="ANV6" s="1783">
        <v>2000</v>
      </c>
      <c r="ANW6" s="1783">
        <v>1990</v>
      </c>
      <c r="ANX6" s="1783">
        <v>2010</v>
      </c>
      <c r="ANY6" s="1783">
        <v>2005</v>
      </c>
      <c r="ANZ6" s="1783">
        <v>2000</v>
      </c>
      <c r="AOA6" s="1783">
        <v>1990</v>
      </c>
      <c r="AOB6" s="1778"/>
      <c r="AOC6" s="1778">
        <v>2010</v>
      </c>
      <c r="AOD6" s="1778">
        <v>2010</v>
      </c>
      <c r="AOE6" s="1778">
        <v>2010</v>
      </c>
      <c r="AOF6" s="1778">
        <v>2010</v>
      </c>
      <c r="AOG6" s="1778">
        <v>2010</v>
      </c>
      <c r="AOH6" s="1778"/>
      <c r="AOI6" s="1778"/>
      <c r="AOJ6" s="1778"/>
      <c r="AOK6" s="1778"/>
      <c r="AOL6" s="1778"/>
      <c r="AOM6" s="1778"/>
      <c r="AON6" s="1778"/>
      <c r="AOO6" s="1778"/>
      <c r="AOP6" s="1778"/>
      <c r="AOQ6" s="1778"/>
      <c r="AOR6" s="1778"/>
      <c r="AOS6" s="1778"/>
      <c r="AOT6" s="1778"/>
      <c r="AOU6" s="1778"/>
      <c r="AOV6" s="1778"/>
      <c r="AOW6" s="1778"/>
      <c r="AOX6" s="1778"/>
      <c r="AOY6" s="1778"/>
      <c r="AOZ6" s="1778"/>
      <c r="APA6" s="1778"/>
      <c r="APB6" s="1778"/>
      <c r="APC6" s="1778"/>
      <c r="APD6" s="1778"/>
      <c r="APE6" s="1778"/>
      <c r="APF6" s="1778"/>
      <c r="APG6" s="1778"/>
      <c r="APH6" s="1778"/>
      <c r="API6" s="1778"/>
      <c r="APJ6" s="1778"/>
      <c r="APK6" s="1778"/>
      <c r="APL6" s="1778"/>
      <c r="APM6" s="1778"/>
      <c r="APN6" s="1778">
        <v>2010</v>
      </c>
      <c r="APO6" s="1778">
        <v>2005</v>
      </c>
      <c r="APP6" s="1778">
        <v>2000</v>
      </c>
      <c r="APQ6" s="1778">
        <v>1990</v>
      </c>
      <c r="APR6" s="1778">
        <v>2010</v>
      </c>
      <c r="APS6" s="1778">
        <v>2005</v>
      </c>
      <c r="APT6" s="1778">
        <v>2000</v>
      </c>
      <c r="APU6" s="1778">
        <v>1990</v>
      </c>
      <c r="APV6" s="1778">
        <v>2010</v>
      </c>
      <c r="APW6" s="1778">
        <v>2005</v>
      </c>
      <c r="APX6" s="1778">
        <v>2000</v>
      </c>
      <c r="APY6" s="1778">
        <v>1990</v>
      </c>
      <c r="APZ6" s="1778">
        <v>2010</v>
      </c>
      <c r="AQA6" s="1778">
        <v>2005</v>
      </c>
      <c r="AQB6" s="1778">
        <v>2000</v>
      </c>
      <c r="AQC6" s="1778">
        <v>1990</v>
      </c>
      <c r="AQD6" s="1778">
        <v>2010</v>
      </c>
      <c r="AQE6" s="1778">
        <v>2005</v>
      </c>
      <c r="AQF6" s="1778">
        <v>2000</v>
      </c>
      <c r="AQG6" s="1778">
        <v>1990</v>
      </c>
      <c r="AQH6" s="1778">
        <v>2010</v>
      </c>
      <c r="AQI6" s="1778">
        <v>2005</v>
      </c>
      <c r="AQJ6" s="1778">
        <v>2000</v>
      </c>
      <c r="AQK6" s="1778">
        <v>1990</v>
      </c>
      <c r="AQL6" s="1778">
        <v>2010</v>
      </c>
      <c r="AQM6" s="1778">
        <v>2005</v>
      </c>
      <c r="AQN6" s="1778">
        <v>2000</v>
      </c>
      <c r="AQO6" s="1778">
        <v>1990</v>
      </c>
      <c r="AQP6" s="1778">
        <v>2010</v>
      </c>
      <c r="AQQ6" s="1778">
        <v>2005</v>
      </c>
      <c r="AQR6" s="1778">
        <v>2000</v>
      </c>
      <c r="AQS6" s="1778">
        <v>1990</v>
      </c>
      <c r="AQT6" s="1778">
        <v>2010</v>
      </c>
      <c r="AQU6" s="1778">
        <v>2005</v>
      </c>
      <c r="AQV6" s="1778">
        <v>2000</v>
      </c>
      <c r="AQW6" s="1778">
        <v>1990</v>
      </c>
      <c r="AQX6" s="1778">
        <v>2010</v>
      </c>
      <c r="AQY6" s="1778">
        <v>2005</v>
      </c>
      <c r="AQZ6" s="1778">
        <v>2000</v>
      </c>
      <c r="ARA6" s="1778">
        <v>1990</v>
      </c>
      <c r="ARB6" s="1778">
        <v>2010</v>
      </c>
      <c r="ARC6" s="1778">
        <v>2005</v>
      </c>
      <c r="ARD6" s="1778">
        <v>2000</v>
      </c>
      <c r="ARE6" s="1778">
        <v>1990</v>
      </c>
      <c r="ARF6" s="1778">
        <v>2010</v>
      </c>
      <c r="ARG6" s="1778">
        <v>2005</v>
      </c>
      <c r="ARH6" s="1778">
        <v>2000</v>
      </c>
      <c r="ARI6" s="1778">
        <v>1990</v>
      </c>
      <c r="ARJ6" s="1778">
        <v>2010</v>
      </c>
      <c r="ARK6" s="1778">
        <v>2005</v>
      </c>
      <c r="ARL6" s="1778">
        <v>2000</v>
      </c>
      <c r="ARM6" s="1778">
        <v>1990</v>
      </c>
      <c r="ARN6" s="1778">
        <v>2010</v>
      </c>
      <c r="ARO6" s="1778">
        <v>2005</v>
      </c>
      <c r="ARP6" s="1778">
        <v>2000</v>
      </c>
      <c r="ARQ6" s="1778">
        <v>1990</v>
      </c>
      <c r="ARR6" s="1778">
        <v>2010</v>
      </c>
      <c r="ARS6" s="1778">
        <v>2005</v>
      </c>
      <c r="ART6" s="1778">
        <v>2000</v>
      </c>
      <c r="ARU6" s="1778">
        <v>1990</v>
      </c>
      <c r="ARV6" s="1778">
        <v>2010</v>
      </c>
      <c r="ARW6" s="1778">
        <v>2005</v>
      </c>
      <c r="ARX6" s="1778">
        <v>2000</v>
      </c>
      <c r="ARY6" s="1778">
        <v>1990</v>
      </c>
      <c r="ARZ6" s="1778">
        <v>2010</v>
      </c>
      <c r="ASA6" s="1778">
        <v>2005</v>
      </c>
      <c r="ASB6" s="1778">
        <v>2000</v>
      </c>
      <c r="ASC6" s="1778">
        <v>1990</v>
      </c>
      <c r="ASD6" s="1778">
        <v>2010</v>
      </c>
      <c r="ASE6" s="1778">
        <v>2005</v>
      </c>
      <c r="ASF6" s="1778">
        <v>2000</v>
      </c>
      <c r="ASG6" s="1778">
        <v>1990</v>
      </c>
      <c r="ASH6" s="1778">
        <v>2010</v>
      </c>
      <c r="ASI6" s="1778">
        <v>2005</v>
      </c>
      <c r="ASJ6" s="1778">
        <v>2000</v>
      </c>
      <c r="ASK6" s="1778">
        <v>1990</v>
      </c>
      <c r="ASL6" s="1778">
        <v>2010</v>
      </c>
      <c r="ASM6" s="1778">
        <v>2005</v>
      </c>
      <c r="ASN6" s="1778">
        <v>2000</v>
      </c>
      <c r="ASO6" s="1778">
        <v>1990</v>
      </c>
      <c r="ASP6" s="1778">
        <v>2010</v>
      </c>
      <c r="ASQ6" s="1778">
        <v>2005</v>
      </c>
      <c r="ASR6" s="1778">
        <v>2000</v>
      </c>
      <c r="ASS6" s="1778">
        <v>1990</v>
      </c>
      <c r="AST6" s="1778">
        <v>2010</v>
      </c>
      <c r="ASU6" s="1778">
        <v>2005</v>
      </c>
      <c r="ASV6" s="1778">
        <v>2000</v>
      </c>
      <c r="ASW6" s="1778">
        <v>1990</v>
      </c>
      <c r="ASX6" s="1778">
        <v>2010</v>
      </c>
      <c r="ASY6" s="1778">
        <v>2005</v>
      </c>
      <c r="ASZ6" s="1778">
        <v>2000</v>
      </c>
      <c r="ATA6" s="1778">
        <v>1990</v>
      </c>
      <c r="ATB6" s="1778">
        <v>2010</v>
      </c>
      <c r="ATC6" s="1778">
        <v>2005</v>
      </c>
      <c r="ATD6" s="1778">
        <v>2000</v>
      </c>
      <c r="ATE6" s="1778">
        <v>1990</v>
      </c>
      <c r="ATF6" s="1778">
        <v>2010</v>
      </c>
      <c r="ATG6" s="1778">
        <v>2005</v>
      </c>
      <c r="ATH6" s="1778">
        <v>2000</v>
      </c>
      <c r="ATI6" s="1778">
        <v>1990</v>
      </c>
      <c r="ATJ6" s="1778">
        <v>2010</v>
      </c>
      <c r="ATK6" s="1778">
        <v>2005</v>
      </c>
      <c r="ATL6" s="1778">
        <v>2000</v>
      </c>
      <c r="ATM6" s="1778">
        <v>1990</v>
      </c>
      <c r="ATN6" s="1778">
        <v>2010</v>
      </c>
      <c r="ATO6" s="1778">
        <v>2005</v>
      </c>
      <c r="ATP6" s="1778">
        <v>2000</v>
      </c>
      <c r="ATQ6" s="1778">
        <v>1990</v>
      </c>
      <c r="ATR6" s="1778"/>
      <c r="ATS6" s="1778"/>
      <c r="ATT6" s="1778"/>
      <c r="ATU6" s="1778"/>
      <c r="ATV6" s="1778"/>
      <c r="ATW6" s="1778"/>
      <c r="ATX6" s="1778"/>
      <c r="ATY6" s="1778"/>
      <c r="ATZ6" s="1778"/>
      <c r="AUA6" s="1778"/>
      <c r="AUB6" s="1778"/>
      <c r="AUC6" s="1778"/>
      <c r="AUD6" s="1778"/>
      <c r="AUE6" s="1778"/>
      <c r="AUF6" s="1778"/>
      <c r="AUG6" s="1778"/>
      <c r="AUH6" s="1778"/>
      <c r="AUI6" s="1778"/>
      <c r="AUJ6" s="1778"/>
      <c r="AUK6" s="1778"/>
      <c r="AUL6" s="1778"/>
      <c r="AUM6" s="1778"/>
      <c r="AUN6" s="1778"/>
      <c r="AUO6" s="1778"/>
      <c r="AUP6" s="1778"/>
      <c r="AUQ6" s="1778"/>
      <c r="AUR6" s="1778"/>
      <c r="AUS6" s="1778"/>
      <c r="AUT6" s="1778"/>
      <c r="AUU6" s="1778"/>
      <c r="AUV6" s="1778"/>
      <c r="AUW6" s="1778"/>
      <c r="AUX6" s="1778"/>
      <c r="AUY6" s="1778"/>
      <c r="AUZ6" s="1778"/>
      <c r="AVA6" s="1778"/>
      <c r="AVB6" s="1778"/>
      <c r="AVC6" s="1778"/>
      <c r="AVD6" s="1778"/>
      <c r="AVE6" s="1778"/>
      <c r="AVF6" s="1778"/>
      <c r="AVG6" s="1778"/>
      <c r="AVH6" s="1778"/>
      <c r="AVI6" s="1778"/>
      <c r="AVJ6" s="1778"/>
      <c r="AVK6" s="1778"/>
      <c r="AVL6" s="1778"/>
      <c r="AVM6" s="1778"/>
      <c r="AVN6" s="1778"/>
      <c r="AVO6" s="1778"/>
      <c r="AVP6" s="1778"/>
      <c r="AVQ6" s="1778"/>
      <c r="AVR6" s="1778"/>
      <c r="AVS6" s="1778"/>
      <c r="AVT6" s="1778"/>
      <c r="AVU6" s="1778"/>
      <c r="AVV6" s="1778"/>
      <c r="AVW6" s="1778"/>
      <c r="AVX6" s="1778"/>
      <c r="AVY6" s="1778"/>
      <c r="AVZ6" s="1778"/>
      <c r="AWA6" s="1778"/>
      <c r="AWB6" s="1778"/>
      <c r="AWC6" s="1778"/>
      <c r="AWD6" s="1778"/>
      <c r="AWE6" s="1778">
        <v>2015</v>
      </c>
      <c r="AWF6" s="1778">
        <v>2010</v>
      </c>
      <c r="AWG6" s="1778">
        <v>2005</v>
      </c>
      <c r="AWH6" s="1778">
        <v>2000</v>
      </c>
      <c r="AWI6" s="1778">
        <v>1990</v>
      </c>
      <c r="AWJ6" s="1778">
        <v>2015</v>
      </c>
      <c r="AWK6" s="1778">
        <v>2010</v>
      </c>
      <c r="AWL6" s="1778">
        <v>2005</v>
      </c>
      <c r="AWM6" s="1778">
        <v>2000</v>
      </c>
      <c r="AWN6" s="1778">
        <v>1990</v>
      </c>
      <c r="AWO6" s="1778">
        <v>2015</v>
      </c>
      <c r="AWP6" s="1778">
        <v>2010</v>
      </c>
      <c r="AWQ6" s="1778">
        <v>2005</v>
      </c>
      <c r="AWR6" s="1778">
        <v>2000</v>
      </c>
      <c r="AWS6" s="1778">
        <v>1990</v>
      </c>
      <c r="AWT6" s="1778">
        <v>2015</v>
      </c>
      <c r="AWU6" s="1778">
        <v>2010</v>
      </c>
      <c r="AWV6" s="1778">
        <v>2005</v>
      </c>
      <c r="AWW6" s="1778">
        <v>2000</v>
      </c>
      <c r="AWX6" s="1778">
        <v>1990</v>
      </c>
      <c r="AWY6" s="1778">
        <v>2015</v>
      </c>
      <c r="AWZ6" s="1778">
        <v>2010</v>
      </c>
      <c r="AXA6" s="1778">
        <v>2005</v>
      </c>
      <c r="AXB6" s="1778">
        <v>2000</v>
      </c>
      <c r="AXC6" s="1778">
        <v>1990</v>
      </c>
      <c r="AXD6" s="1778">
        <v>2015</v>
      </c>
      <c r="AXE6" s="1778">
        <v>2010</v>
      </c>
      <c r="AXF6" s="1778">
        <v>2005</v>
      </c>
      <c r="AXG6" s="1778">
        <v>2000</v>
      </c>
      <c r="AXH6" s="1778">
        <v>1990</v>
      </c>
      <c r="AXI6" s="1778">
        <v>2015</v>
      </c>
      <c r="AXJ6" s="1778">
        <v>2010</v>
      </c>
      <c r="AXK6" s="1778">
        <v>2005</v>
      </c>
      <c r="AXL6" s="1778">
        <v>2000</v>
      </c>
      <c r="AXM6" s="1778">
        <v>1990</v>
      </c>
      <c r="AXN6" s="1778">
        <v>2015</v>
      </c>
      <c r="AXO6" s="1778">
        <v>2010</v>
      </c>
      <c r="AXP6" s="1778">
        <v>2005</v>
      </c>
      <c r="AXQ6" s="1778">
        <v>2000</v>
      </c>
      <c r="AXR6" s="1778">
        <v>1990</v>
      </c>
      <c r="AXS6" s="1778"/>
      <c r="AXT6" s="1778"/>
      <c r="AXU6" s="1778"/>
      <c r="AXV6" s="1778"/>
      <c r="AXW6" s="1778"/>
      <c r="AXX6" s="1778"/>
      <c r="AXY6" s="1778"/>
      <c r="AXZ6" s="1778"/>
      <c r="AYA6" s="1778"/>
      <c r="AYB6" s="1778"/>
      <c r="AYC6" s="1778"/>
      <c r="AYD6" s="1778"/>
      <c r="AYE6" s="1778"/>
      <c r="AYF6" s="1778"/>
      <c r="AYG6" s="1778"/>
      <c r="AYH6" s="1778"/>
      <c r="AYI6" s="1778"/>
      <c r="AYJ6" s="1778"/>
      <c r="AYK6" s="1778"/>
      <c r="AYL6" s="1778"/>
      <c r="AYM6" s="1778"/>
      <c r="AYN6" s="1778"/>
      <c r="AYO6" s="1778"/>
      <c r="AYP6" s="1778"/>
      <c r="AYQ6" s="1778" t="s">
        <v>972</v>
      </c>
      <c r="AYR6" s="1778"/>
      <c r="AYS6" s="1778"/>
      <c r="AYT6" s="1778"/>
      <c r="AYU6" s="1778" t="s">
        <v>973</v>
      </c>
      <c r="AYV6" s="1778"/>
      <c r="AYW6" s="1778"/>
      <c r="AYX6" s="1778"/>
      <c r="AYY6" s="1778" t="s">
        <v>2034</v>
      </c>
      <c r="AYZ6" s="1778"/>
      <c r="AZA6" s="1778"/>
      <c r="AZB6" s="1778"/>
      <c r="AZC6" s="1778" t="s">
        <v>972</v>
      </c>
      <c r="AZD6" s="1778"/>
      <c r="AZE6" s="1778"/>
      <c r="AZF6" s="1778"/>
      <c r="AZG6" s="1778" t="s">
        <v>973</v>
      </c>
      <c r="AZH6" s="1778"/>
      <c r="AZI6" s="1778"/>
      <c r="AZJ6" s="1778"/>
      <c r="AZK6" s="1778" t="s">
        <v>2034</v>
      </c>
      <c r="AZL6" s="1778"/>
      <c r="AZM6" s="1778"/>
      <c r="AZN6" s="1778"/>
      <c r="AZO6" s="1778" t="s">
        <v>972</v>
      </c>
      <c r="AZP6" s="1778"/>
      <c r="AZQ6" s="1778"/>
      <c r="AZR6" s="1778"/>
      <c r="AZS6" s="1778" t="s">
        <v>973</v>
      </c>
      <c r="AZT6" s="1778"/>
      <c r="AZU6" s="1778"/>
      <c r="AZV6" s="1778"/>
      <c r="AZW6" s="1778" t="s">
        <v>2034</v>
      </c>
      <c r="AZX6" s="1778"/>
      <c r="AZY6" s="1778"/>
      <c r="AZZ6" s="1778"/>
      <c r="BAA6" s="1778" t="s">
        <v>972</v>
      </c>
      <c r="BAB6" s="1778"/>
      <c r="BAC6" s="1778"/>
      <c r="BAD6" s="1778"/>
      <c r="BAE6" s="1778" t="s">
        <v>973</v>
      </c>
      <c r="BAF6" s="1778"/>
      <c r="BAG6" s="1778"/>
      <c r="BAH6" s="1778"/>
      <c r="BAI6" s="1778" t="s">
        <v>2034</v>
      </c>
      <c r="BAJ6" s="1778"/>
      <c r="BAK6" s="1778"/>
      <c r="BAL6" s="1778"/>
      <c r="BAM6" s="1778" t="s">
        <v>972</v>
      </c>
      <c r="BAN6" s="1778"/>
      <c r="BAO6" s="1778"/>
      <c r="BAP6" s="1778"/>
      <c r="BAQ6" s="1778" t="s">
        <v>973</v>
      </c>
      <c r="BAR6" s="1778"/>
      <c r="BAS6" s="1778"/>
      <c r="BAT6" s="1778"/>
      <c r="BAU6" s="1778" t="s">
        <v>2034</v>
      </c>
      <c r="BAV6" s="1778"/>
      <c r="BAW6" s="1778"/>
      <c r="BAX6" s="1778"/>
      <c r="BAY6" s="1778" t="s">
        <v>972</v>
      </c>
      <c r="BAZ6" s="1778"/>
      <c r="BBA6" s="1778"/>
      <c r="BBB6" s="1778"/>
      <c r="BBC6" s="1778" t="s">
        <v>973</v>
      </c>
      <c r="BBD6" s="1778"/>
      <c r="BBE6" s="1778"/>
      <c r="BBF6" s="1778"/>
      <c r="BBG6" s="1778" t="s">
        <v>2034</v>
      </c>
      <c r="BBH6" s="1778"/>
      <c r="BBI6" s="1778"/>
      <c r="BBJ6" s="1778"/>
      <c r="BBK6" s="799"/>
      <c r="BBL6" s="799"/>
      <c r="BBM6" s="799"/>
      <c r="BBN6" s="799"/>
      <c r="BBO6" s="799"/>
      <c r="BBP6" s="800"/>
      <c r="BBQ6" s="800"/>
      <c r="BBR6" s="800"/>
      <c r="BBS6" s="800"/>
      <c r="BBT6" s="800"/>
      <c r="BBU6" s="799"/>
      <c r="BBV6" s="799"/>
      <c r="BBW6" s="799"/>
      <c r="BBX6" s="799"/>
      <c r="BBY6" s="799"/>
      <c r="BBZ6" s="800"/>
      <c r="BCA6" s="800"/>
      <c r="BCB6" s="800"/>
      <c r="BCC6" s="800"/>
      <c r="BCD6" s="800"/>
      <c r="BCE6" s="799"/>
      <c r="BCF6" s="799"/>
      <c r="BCG6" s="799"/>
      <c r="BCH6" s="799"/>
      <c r="BCI6" s="799"/>
      <c r="BCJ6" s="800"/>
      <c r="BCK6" s="800"/>
      <c r="BCL6" s="800"/>
      <c r="BCM6" s="800"/>
      <c r="BCN6" s="800"/>
      <c r="BCO6" s="809"/>
      <c r="BCP6" s="809"/>
      <c r="BCQ6" s="809"/>
      <c r="BCR6" s="809"/>
      <c r="BCS6" s="809"/>
      <c r="BCT6" s="809"/>
      <c r="BCU6" s="809"/>
      <c r="BCV6" s="809"/>
      <c r="BCW6" s="809"/>
      <c r="BCX6" s="809"/>
      <c r="BCY6" s="809"/>
      <c r="BCZ6" s="809"/>
      <c r="BDA6" s="809"/>
      <c r="BDB6" s="809"/>
      <c r="BDC6" s="809"/>
      <c r="BDD6" s="809"/>
      <c r="BDE6" s="809"/>
      <c r="BDF6" s="809"/>
      <c r="BDG6" s="809"/>
      <c r="BDH6" s="809"/>
      <c r="BDI6" s="809"/>
      <c r="BDJ6" s="809"/>
      <c r="BDK6" s="809"/>
      <c r="BDL6" s="809"/>
      <c r="BDM6" s="809"/>
      <c r="BDN6" s="809"/>
      <c r="BDO6" s="809"/>
      <c r="BDP6" s="809"/>
      <c r="BDQ6" s="809"/>
      <c r="BDR6" s="809"/>
      <c r="BDS6" s="809"/>
      <c r="BDT6" s="809"/>
      <c r="BDU6" s="809"/>
      <c r="BDV6" s="809"/>
      <c r="BDW6" s="809"/>
      <c r="BDX6" s="809"/>
      <c r="BDY6" s="809"/>
      <c r="BDZ6" s="809"/>
      <c r="BEA6" s="809"/>
      <c r="BEB6" s="809"/>
      <c r="BEC6" s="810"/>
      <c r="BED6" s="810"/>
      <c r="BEE6" s="810"/>
      <c r="BEF6" s="810"/>
      <c r="BEG6" s="810"/>
      <c r="BEH6" s="810"/>
      <c r="BEI6" s="810"/>
      <c r="BEJ6" s="810"/>
      <c r="BEK6" s="810"/>
      <c r="BEL6" s="810"/>
      <c r="BEM6" s="810"/>
      <c r="BEN6" s="810"/>
      <c r="BEO6" s="810"/>
      <c r="BEP6" s="810"/>
      <c r="BEQ6" s="810"/>
      <c r="BER6" s="810"/>
      <c r="BES6" s="810"/>
      <c r="BET6" s="810"/>
      <c r="BEU6" s="810"/>
      <c r="BEV6" s="810"/>
      <c r="BEW6" s="810"/>
      <c r="BEX6" s="810"/>
      <c r="BEY6" s="810"/>
      <c r="BEZ6" s="810"/>
      <c r="BFA6" s="810"/>
      <c r="BFB6" s="810"/>
      <c r="BFC6" s="810"/>
      <c r="BFD6" s="810"/>
      <c r="BFE6" s="810"/>
      <c r="BFF6" s="810"/>
      <c r="BFG6" s="810"/>
      <c r="BFH6" s="810"/>
      <c r="BFI6" s="810"/>
      <c r="BFJ6" s="810"/>
      <c r="BFK6" s="810"/>
      <c r="BFL6" s="810"/>
      <c r="BFM6" s="810"/>
      <c r="BFN6" s="810"/>
      <c r="BFO6" s="810"/>
      <c r="BFP6" s="810"/>
      <c r="BFQ6" s="810"/>
      <c r="BFR6" s="810"/>
      <c r="BFS6" s="810"/>
      <c r="BFT6" s="810"/>
      <c r="BFU6" s="810"/>
      <c r="BFV6" s="807"/>
      <c r="BFW6" s="807"/>
      <c r="BFX6" s="807"/>
      <c r="BFY6" s="807"/>
      <c r="BFZ6" s="807"/>
      <c r="BGA6" s="807"/>
      <c r="BGB6" s="807"/>
      <c r="BGC6" s="807"/>
      <c r="BGD6" s="807"/>
      <c r="BGE6" s="807"/>
      <c r="BGF6" s="807"/>
      <c r="BGG6" s="807"/>
      <c r="BGH6" s="807"/>
      <c r="BGI6" s="807"/>
      <c r="BGJ6" s="807"/>
      <c r="BGK6" s="807"/>
      <c r="BGL6" s="807"/>
      <c r="BGM6" s="807"/>
      <c r="BGN6" s="807"/>
      <c r="BGO6" s="807"/>
      <c r="BGP6" s="807"/>
      <c r="BGQ6" s="807"/>
      <c r="BGR6" s="807"/>
      <c r="BGS6" s="807"/>
      <c r="BGT6" s="807"/>
      <c r="BGU6" s="807"/>
      <c r="BGV6" s="807"/>
      <c r="BGW6" s="807"/>
      <c r="BGX6" s="807"/>
      <c r="BGY6" s="807"/>
      <c r="BGZ6" s="807"/>
      <c r="BHA6" s="807"/>
      <c r="BHB6" s="807"/>
      <c r="BHC6" s="807"/>
      <c r="BHD6" s="807"/>
      <c r="BHE6" s="807"/>
      <c r="BHF6" s="807"/>
      <c r="BHG6" s="807"/>
      <c r="BHH6" s="807"/>
      <c r="BHI6" s="807"/>
      <c r="BHJ6" s="807"/>
      <c r="BHK6" s="807"/>
      <c r="BHL6" s="807"/>
      <c r="BHM6" s="807"/>
      <c r="BHN6" s="807"/>
      <c r="BHO6" s="811"/>
      <c r="BHP6" s="811"/>
      <c r="BHQ6" s="811"/>
      <c r="BHR6" s="811"/>
      <c r="BHS6" s="811"/>
      <c r="BHT6" s="812"/>
      <c r="BHU6" s="812"/>
      <c r="BHV6" s="812"/>
      <c r="BHW6" s="812"/>
      <c r="BHX6" s="812"/>
      <c r="BHY6" s="811"/>
      <c r="BHZ6" s="811"/>
      <c r="BIA6" s="811"/>
      <c r="BIB6" s="811"/>
      <c r="BIC6" s="811"/>
      <c r="BID6" s="812"/>
      <c r="BIE6" s="812"/>
      <c r="BIF6" s="812"/>
      <c r="BIG6" s="812"/>
      <c r="BIH6" s="812"/>
      <c r="BII6" s="811"/>
      <c r="BIJ6" s="811"/>
      <c r="BIK6" s="811"/>
      <c r="BIL6" s="811"/>
      <c r="BIM6" s="811"/>
      <c r="BIN6" s="812"/>
      <c r="BIO6" s="812"/>
      <c r="BIP6" s="812"/>
      <c r="BIQ6" s="812"/>
      <c r="BIR6" s="812"/>
      <c r="BIS6" s="1778" t="s">
        <v>2038</v>
      </c>
      <c r="BIT6" s="1778"/>
      <c r="BIU6" s="1778"/>
      <c r="BIV6" s="1778"/>
      <c r="BIW6" s="1778" t="s">
        <v>1117</v>
      </c>
      <c r="BIX6" s="1778"/>
      <c r="BIY6" s="1778"/>
      <c r="BIZ6" s="1778"/>
      <c r="BJA6" s="1778" t="s">
        <v>2038</v>
      </c>
      <c r="BJB6" s="1778"/>
      <c r="BJC6" s="1778"/>
      <c r="BJD6" s="1778"/>
      <c r="BJE6" s="1778" t="s">
        <v>1117</v>
      </c>
      <c r="BJF6" s="1778"/>
      <c r="BJG6" s="1778"/>
      <c r="BJH6" s="1778"/>
      <c r="BJI6" s="1787" t="s">
        <v>1703</v>
      </c>
      <c r="BJJ6" s="1788"/>
      <c r="BJK6" s="1788"/>
      <c r="BJL6" s="1788"/>
      <c r="BJM6" s="1789"/>
      <c r="BJN6" s="1787" t="s">
        <v>1703</v>
      </c>
      <c r="BJO6" s="1788"/>
      <c r="BJP6" s="1788"/>
      <c r="BJQ6" s="1788"/>
      <c r="BJR6" s="1789"/>
      <c r="BJS6" s="1838" t="s">
        <v>3001</v>
      </c>
      <c r="BJT6" s="1839"/>
      <c r="BJU6" s="1839"/>
      <c r="BJV6" s="1839"/>
      <c r="BJW6" s="1840"/>
      <c r="BJX6" s="1838" t="s">
        <v>3001</v>
      </c>
      <c r="BJY6" s="1839"/>
      <c r="BJZ6" s="1839"/>
      <c r="BKA6" s="1839"/>
      <c r="BKB6" s="1840"/>
      <c r="BKC6" s="1838" t="s">
        <v>3001</v>
      </c>
      <c r="BKD6" s="1839"/>
      <c r="BKE6" s="1839"/>
      <c r="BKF6" s="1839"/>
      <c r="BKG6" s="1840"/>
      <c r="BKH6" s="1838" t="s">
        <v>3001</v>
      </c>
      <c r="BKI6" s="1839"/>
      <c r="BKJ6" s="1839"/>
      <c r="BKK6" s="1839"/>
      <c r="BKL6" s="1840"/>
      <c r="BKM6" s="1838" t="s">
        <v>3001</v>
      </c>
      <c r="BKN6" s="1839"/>
      <c r="BKO6" s="1839"/>
      <c r="BKP6" s="1839"/>
      <c r="BKQ6" s="1840"/>
      <c r="BKR6" s="1838" t="s">
        <v>3001</v>
      </c>
      <c r="BKS6" s="1839"/>
      <c r="BKT6" s="1839"/>
      <c r="BKU6" s="1839"/>
      <c r="BKV6" s="1840"/>
      <c r="BKW6" s="1838" t="s">
        <v>3001</v>
      </c>
      <c r="BKX6" s="1839"/>
      <c r="BKY6" s="1839"/>
      <c r="BKZ6" s="1839"/>
      <c r="BLA6" s="1840"/>
      <c r="BLB6" s="1838" t="s">
        <v>3001</v>
      </c>
      <c r="BLC6" s="1839"/>
      <c r="BLD6" s="1839"/>
      <c r="BLE6" s="1839"/>
      <c r="BLF6" s="1840"/>
      <c r="BLG6" s="1838" t="s">
        <v>3001</v>
      </c>
      <c r="BLH6" s="1839"/>
      <c r="BLI6" s="1839"/>
      <c r="BLJ6" s="1839"/>
      <c r="BLK6" s="1840"/>
      <c r="BLL6" s="1838" t="s">
        <v>3001</v>
      </c>
      <c r="BLM6" s="1839"/>
      <c r="BLN6" s="1839"/>
      <c r="BLO6" s="1839"/>
      <c r="BLP6" s="1840"/>
      <c r="BLQ6" s="1838" t="s">
        <v>1703</v>
      </c>
      <c r="BLR6" s="1839"/>
      <c r="BLS6" s="1839"/>
      <c r="BLT6" s="1839"/>
      <c r="BLU6" s="1840"/>
      <c r="BLV6" s="1838" t="s">
        <v>1703</v>
      </c>
      <c r="BLW6" s="1839"/>
      <c r="BLX6" s="1839"/>
      <c r="BLY6" s="1839"/>
      <c r="BLZ6" s="1840"/>
      <c r="BMA6" s="1838" t="s">
        <v>1703</v>
      </c>
      <c r="BMB6" s="1839"/>
      <c r="BMC6" s="1839"/>
      <c r="BMD6" s="1839"/>
      <c r="BME6" s="1840"/>
      <c r="BMF6" s="1838" t="s">
        <v>1703</v>
      </c>
      <c r="BMG6" s="1839"/>
      <c r="BMH6" s="1839"/>
      <c r="BMI6" s="1839"/>
      <c r="BMJ6" s="1840"/>
      <c r="BMK6" s="1838" t="s">
        <v>1703</v>
      </c>
      <c r="BML6" s="1839"/>
      <c r="BMM6" s="1839"/>
      <c r="BMN6" s="1839"/>
      <c r="BMO6" s="1840"/>
      <c r="BMP6" s="1838" t="s">
        <v>1703</v>
      </c>
      <c r="BMQ6" s="1839"/>
      <c r="BMR6" s="1839"/>
      <c r="BMS6" s="1839"/>
      <c r="BMT6" s="1840"/>
      <c r="BMU6" s="1838" t="s">
        <v>1703</v>
      </c>
      <c r="BMV6" s="1839"/>
      <c r="BMW6" s="1839"/>
      <c r="BMX6" s="1839"/>
      <c r="BMY6" s="1840"/>
      <c r="BMZ6" s="1838" t="s">
        <v>1703</v>
      </c>
      <c r="BNA6" s="1839"/>
      <c r="BNB6" s="1839"/>
      <c r="BNC6" s="1839"/>
      <c r="BND6" s="1840"/>
      <c r="BNE6" s="1838" t="s">
        <v>1703</v>
      </c>
      <c r="BNF6" s="1839"/>
      <c r="BNG6" s="1839"/>
      <c r="BNH6" s="1839"/>
      <c r="BNI6" s="1840"/>
      <c r="BNJ6" s="1810"/>
      <c r="BNK6" s="1811"/>
      <c r="BNL6" s="1811"/>
      <c r="BNM6" s="1811"/>
      <c r="BNN6" s="1810"/>
      <c r="BNO6" s="1811"/>
      <c r="BNP6" s="1811"/>
      <c r="BNQ6" s="1811"/>
      <c r="BNR6" s="1810"/>
      <c r="BNS6" s="1811"/>
      <c r="BNT6" s="1811"/>
      <c r="BNU6" s="1811"/>
      <c r="BNV6" s="1810"/>
      <c r="BNW6" s="1811"/>
      <c r="BNX6" s="1811"/>
      <c r="BNY6" s="1811"/>
    </row>
    <row r="7" spans="1:1741" s="789" customFormat="1" ht="12">
      <c r="A7" s="781" t="s">
        <v>1026</v>
      </c>
      <c r="B7" s="782"/>
      <c r="C7" s="813">
        <v>2015</v>
      </c>
      <c r="D7" s="813">
        <v>2010</v>
      </c>
      <c r="E7" s="813">
        <v>2005</v>
      </c>
      <c r="F7" s="813">
        <v>2000</v>
      </c>
      <c r="G7" s="813">
        <v>1990</v>
      </c>
      <c r="H7" s="813">
        <v>2015</v>
      </c>
      <c r="I7" s="813">
        <v>2010</v>
      </c>
      <c r="J7" s="813">
        <v>2005</v>
      </c>
      <c r="K7" s="813">
        <v>2000</v>
      </c>
      <c r="L7" s="813">
        <v>1990</v>
      </c>
      <c r="M7" s="813">
        <v>2015</v>
      </c>
      <c r="N7" s="813">
        <v>2010</v>
      </c>
      <c r="O7" s="813">
        <v>2005</v>
      </c>
      <c r="P7" s="813">
        <v>2000</v>
      </c>
      <c r="Q7" s="813">
        <v>1990</v>
      </c>
      <c r="R7" s="813">
        <v>2015</v>
      </c>
      <c r="S7" s="813">
        <v>2010</v>
      </c>
      <c r="T7" s="813">
        <v>2005</v>
      </c>
      <c r="U7" s="813">
        <v>2000</v>
      </c>
      <c r="V7" s="813">
        <v>1990</v>
      </c>
      <c r="W7" s="813">
        <v>2015</v>
      </c>
      <c r="X7" s="813">
        <v>2010</v>
      </c>
      <c r="Y7" s="813">
        <v>2005</v>
      </c>
      <c r="Z7" s="813">
        <v>2000</v>
      </c>
      <c r="AA7" s="813">
        <v>1990</v>
      </c>
      <c r="AB7" s="813">
        <v>2015</v>
      </c>
      <c r="AC7" s="813">
        <v>2010</v>
      </c>
      <c r="AD7" s="813">
        <v>2005</v>
      </c>
      <c r="AE7" s="813">
        <v>2000</v>
      </c>
      <c r="AF7" s="813">
        <v>1990</v>
      </c>
      <c r="AG7" s="813">
        <v>2010</v>
      </c>
      <c r="AH7" s="813">
        <v>2005</v>
      </c>
      <c r="AI7" s="813">
        <v>2000</v>
      </c>
      <c r="AJ7" s="813">
        <v>1990</v>
      </c>
      <c r="AK7" s="813">
        <v>2010</v>
      </c>
      <c r="AL7" s="813">
        <v>2005</v>
      </c>
      <c r="AM7" s="813">
        <v>2000</v>
      </c>
      <c r="AN7" s="813">
        <v>1990</v>
      </c>
      <c r="AO7" s="813">
        <v>2010</v>
      </c>
      <c r="AP7" s="813">
        <v>2005</v>
      </c>
      <c r="AQ7" s="813">
        <v>2000</v>
      </c>
      <c r="AR7" s="813">
        <v>1990</v>
      </c>
      <c r="AS7" s="814">
        <v>2015</v>
      </c>
      <c r="AT7" s="814">
        <v>2010</v>
      </c>
      <c r="AU7" s="814">
        <v>2005</v>
      </c>
      <c r="AV7" s="814">
        <v>2000</v>
      </c>
      <c r="AW7" s="814">
        <v>1990</v>
      </c>
      <c r="AX7" s="814">
        <v>2015</v>
      </c>
      <c r="AY7" s="814">
        <v>2010</v>
      </c>
      <c r="AZ7" s="814">
        <v>2005</v>
      </c>
      <c r="BA7" s="814">
        <v>2000</v>
      </c>
      <c r="BB7" s="814">
        <v>1990</v>
      </c>
      <c r="BC7" s="814">
        <v>2015</v>
      </c>
      <c r="BD7" s="814">
        <v>2010</v>
      </c>
      <c r="BE7" s="814">
        <v>2005</v>
      </c>
      <c r="BF7" s="814">
        <v>2000</v>
      </c>
      <c r="BG7" s="814">
        <v>1990</v>
      </c>
      <c r="BH7" s="814">
        <v>2015</v>
      </c>
      <c r="BI7" s="814">
        <v>2010</v>
      </c>
      <c r="BJ7" s="814">
        <v>2005</v>
      </c>
      <c r="BK7" s="814">
        <v>2000</v>
      </c>
      <c r="BL7" s="814">
        <v>1990</v>
      </c>
      <c r="BM7" s="814">
        <v>2015</v>
      </c>
      <c r="BN7" s="814">
        <v>2010</v>
      </c>
      <c r="BO7" s="814">
        <v>2005</v>
      </c>
      <c r="BP7" s="814">
        <v>2000</v>
      </c>
      <c r="BQ7" s="814">
        <v>1990</v>
      </c>
      <c r="BR7" s="814">
        <v>2015</v>
      </c>
      <c r="BS7" s="814">
        <v>2010</v>
      </c>
      <c r="BT7" s="814">
        <v>2005</v>
      </c>
      <c r="BU7" s="814">
        <v>2000</v>
      </c>
      <c r="BV7" s="814">
        <v>1990</v>
      </c>
      <c r="BW7" s="814">
        <v>2015</v>
      </c>
      <c r="BX7" s="814">
        <v>2010</v>
      </c>
      <c r="BY7" s="814">
        <v>2005</v>
      </c>
      <c r="BZ7" s="814">
        <v>2000</v>
      </c>
      <c r="CA7" s="814">
        <v>1990</v>
      </c>
      <c r="CB7" s="814">
        <v>2015</v>
      </c>
      <c r="CC7" s="814">
        <v>2010</v>
      </c>
      <c r="CD7" s="814">
        <v>2005</v>
      </c>
      <c r="CE7" s="814">
        <v>2000</v>
      </c>
      <c r="CF7" s="814">
        <v>1990</v>
      </c>
      <c r="CG7" s="814">
        <v>2015</v>
      </c>
      <c r="CH7" s="814">
        <v>2010</v>
      </c>
      <c r="CI7" s="814">
        <v>2005</v>
      </c>
      <c r="CJ7" s="814">
        <v>2000</v>
      </c>
      <c r="CK7" s="814">
        <v>1990</v>
      </c>
      <c r="CL7" s="814">
        <v>2015</v>
      </c>
      <c r="CM7" s="814">
        <v>2010</v>
      </c>
      <c r="CN7" s="814">
        <v>2005</v>
      </c>
      <c r="CO7" s="814">
        <v>2000</v>
      </c>
      <c r="CP7" s="814">
        <v>1990</v>
      </c>
      <c r="CQ7" s="814">
        <v>2015</v>
      </c>
      <c r="CR7" s="814">
        <v>2010</v>
      </c>
      <c r="CS7" s="814">
        <v>2005</v>
      </c>
      <c r="CT7" s="814">
        <v>2000</v>
      </c>
      <c r="CU7" s="814">
        <v>1990</v>
      </c>
      <c r="CV7" s="814">
        <v>2015</v>
      </c>
      <c r="CW7" s="814">
        <v>2010</v>
      </c>
      <c r="CX7" s="814">
        <v>2005</v>
      </c>
      <c r="CY7" s="814">
        <v>2000</v>
      </c>
      <c r="CZ7" s="814">
        <v>1990</v>
      </c>
      <c r="DA7" s="814">
        <v>2010</v>
      </c>
      <c r="DB7" s="814">
        <v>2005</v>
      </c>
      <c r="DC7" s="814">
        <v>2000</v>
      </c>
      <c r="DD7" s="814">
        <v>1990</v>
      </c>
      <c r="DE7" s="814">
        <v>2010</v>
      </c>
      <c r="DF7" s="814">
        <v>2005</v>
      </c>
      <c r="DG7" s="814">
        <v>2000</v>
      </c>
      <c r="DH7" s="814">
        <v>1990</v>
      </c>
      <c r="DI7" s="814">
        <v>2010</v>
      </c>
      <c r="DJ7" s="814">
        <v>2005</v>
      </c>
      <c r="DK7" s="814">
        <v>2000</v>
      </c>
      <c r="DL7" s="814">
        <v>1990</v>
      </c>
      <c r="DM7" s="1813"/>
      <c r="DN7" s="1813"/>
      <c r="DO7" s="815">
        <v>2010</v>
      </c>
      <c r="DP7" s="815">
        <v>2005</v>
      </c>
      <c r="DQ7" s="815">
        <v>2000</v>
      </c>
      <c r="DR7" s="815">
        <v>1990</v>
      </c>
      <c r="DS7" s="1813"/>
      <c r="DT7" s="1813"/>
      <c r="DU7" s="815">
        <v>2010</v>
      </c>
      <c r="DV7" s="815">
        <v>2005</v>
      </c>
      <c r="DW7" s="815">
        <v>2000</v>
      </c>
      <c r="DX7" s="815">
        <v>1990</v>
      </c>
      <c r="DY7" s="1813"/>
      <c r="DZ7" s="1813"/>
      <c r="EA7" s="815">
        <v>2010</v>
      </c>
      <c r="EB7" s="815">
        <v>2005</v>
      </c>
      <c r="EC7" s="815">
        <v>2000</v>
      </c>
      <c r="ED7" s="815">
        <v>1990</v>
      </c>
      <c r="EE7" s="1813"/>
      <c r="EF7" s="1813"/>
      <c r="EG7" s="815">
        <v>2010</v>
      </c>
      <c r="EH7" s="815">
        <v>2005</v>
      </c>
      <c r="EI7" s="815">
        <v>2000</v>
      </c>
      <c r="EJ7" s="815">
        <v>1990</v>
      </c>
      <c r="EK7" s="1813"/>
      <c r="EL7" s="1813"/>
      <c r="EM7" s="815">
        <v>2010</v>
      </c>
      <c r="EN7" s="815">
        <v>2005</v>
      </c>
      <c r="EO7" s="815">
        <v>2000</v>
      </c>
      <c r="EP7" s="815">
        <v>1990</v>
      </c>
      <c r="EQ7" s="1813"/>
      <c r="ER7" s="1813"/>
      <c r="ES7" s="815">
        <v>2010</v>
      </c>
      <c r="ET7" s="815">
        <v>2005</v>
      </c>
      <c r="EU7" s="815">
        <v>2000</v>
      </c>
      <c r="EV7" s="815">
        <v>1990</v>
      </c>
      <c r="EW7" s="1813"/>
      <c r="EX7" s="1813"/>
      <c r="EY7" s="815">
        <v>2010</v>
      </c>
      <c r="EZ7" s="815">
        <v>2005</v>
      </c>
      <c r="FA7" s="815">
        <v>2000</v>
      </c>
      <c r="FB7" s="815">
        <v>1990</v>
      </c>
      <c r="FC7" s="1813"/>
      <c r="FD7" s="1813"/>
      <c r="FE7" s="815">
        <v>2010</v>
      </c>
      <c r="FF7" s="815">
        <v>2005</v>
      </c>
      <c r="FG7" s="815">
        <v>2000</v>
      </c>
      <c r="FH7" s="815">
        <v>1990</v>
      </c>
      <c r="FI7" s="1813"/>
      <c r="FJ7" s="1813"/>
      <c r="FK7" s="815">
        <v>2010</v>
      </c>
      <c r="FL7" s="815">
        <v>2005</v>
      </c>
      <c r="FM7" s="815">
        <v>2000</v>
      </c>
      <c r="FN7" s="815">
        <v>1990</v>
      </c>
      <c r="FO7" s="1813"/>
      <c r="FP7" s="1813"/>
      <c r="FQ7" s="815">
        <v>2010</v>
      </c>
      <c r="FR7" s="815">
        <v>2005</v>
      </c>
      <c r="FS7" s="815">
        <v>2000</v>
      </c>
      <c r="FT7" s="815">
        <v>1990</v>
      </c>
      <c r="FU7" s="815">
        <v>2010</v>
      </c>
      <c r="FV7" s="815">
        <v>2005</v>
      </c>
      <c r="FW7" s="815">
        <v>2000</v>
      </c>
      <c r="FX7" s="815">
        <v>1990</v>
      </c>
      <c r="FY7" s="815">
        <v>2010</v>
      </c>
      <c r="FZ7" s="815">
        <v>2005</v>
      </c>
      <c r="GA7" s="815">
        <v>2000</v>
      </c>
      <c r="GB7" s="815">
        <v>1990</v>
      </c>
      <c r="GC7" s="815">
        <v>2010</v>
      </c>
      <c r="GD7" s="815">
        <v>2005</v>
      </c>
      <c r="GE7" s="815">
        <v>2000</v>
      </c>
      <c r="GF7" s="815">
        <v>1990</v>
      </c>
      <c r="GG7" s="815">
        <v>2010</v>
      </c>
      <c r="GH7" s="815">
        <v>2005</v>
      </c>
      <c r="GI7" s="815">
        <v>2000</v>
      </c>
      <c r="GJ7" s="815">
        <v>1990</v>
      </c>
      <c r="GK7" s="815">
        <v>2010</v>
      </c>
      <c r="GL7" s="815">
        <v>2005</v>
      </c>
      <c r="GM7" s="815">
        <v>2000</v>
      </c>
      <c r="GN7" s="815">
        <v>1990</v>
      </c>
      <c r="GO7" s="815">
        <v>2010</v>
      </c>
      <c r="GP7" s="815">
        <v>2005</v>
      </c>
      <c r="GQ7" s="815">
        <v>2000</v>
      </c>
      <c r="GR7" s="815">
        <v>1990</v>
      </c>
      <c r="GS7" s="815">
        <v>2010</v>
      </c>
      <c r="GT7" s="815">
        <v>2005</v>
      </c>
      <c r="GU7" s="815">
        <v>2000</v>
      </c>
      <c r="GV7" s="815">
        <v>1990</v>
      </c>
      <c r="GW7" s="815">
        <v>2010</v>
      </c>
      <c r="GX7" s="815">
        <v>2005</v>
      </c>
      <c r="GY7" s="815">
        <v>2000</v>
      </c>
      <c r="GZ7" s="815">
        <v>1990</v>
      </c>
      <c r="HA7" s="815">
        <v>2010</v>
      </c>
      <c r="HB7" s="815">
        <v>2005</v>
      </c>
      <c r="HC7" s="815">
        <v>2000</v>
      </c>
      <c r="HD7" s="815">
        <v>1990</v>
      </c>
      <c r="HE7" s="815">
        <v>2010</v>
      </c>
      <c r="HF7" s="815">
        <v>2005</v>
      </c>
      <c r="HG7" s="815">
        <v>2000</v>
      </c>
      <c r="HH7" s="815">
        <v>1990</v>
      </c>
      <c r="HI7" s="815">
        <v>2010</v>
      </c>
      <c r="HJ7" s="815">
        <v>2005</v>
      </c>
      <c r="HK7" s="815">
        <v>2000</v>
      </c>
      <c r="HL7" s="815">
        <v>1990</v>
      </c>
      <c r="HM7" s="815">
        <v>2010</v>
      </c>
      <c r="HN7" s="815">
        <v>2005</v>
      </c>
      <c r="HO7" s="815">
        <v>2000</v>
      </c>
      <c r="HP7" s="815">
        <v>1990</v>
      </c>
      <c r="HQ7" s="815">
        <v>2010</v>
      </c>
      <c r="HR7" s="815">
        <v>2005</v>
      </c>
      <c r="HS7" s="815">
        <v>2000</v>
      </c>
      <c r="HT7" s="815">
        <v>1990</v>
      </c>
      <c r="HU7" s="815">
        <v>2010</v>
      </c>
      <c r="HV7" s="815">
        <v>2005</v>
      </c>
      <c r="HW7" s="815">
        <v>2000</v>
      </c>
      <c r="HX7" s="815">
        <v>1990</v>
      </c>
      <c r="HY7" s="815">
        <v>2010</v>
      </c>
      <c r="HZ7" s="815">
        <v>2005</v>
      </c>
      <c r="IA7" s="815">
        <v>2000</v>
      </c>
      <c r="IB7" s="815">
        <v>1990</v>
      </c>
      <c r="IC7" s="815">
        <v>2010</v>
      </c>
      <c r="ID7" s="815">
        <v>2005</v>
      </c>
      <c r="IE7" s="815">
        <v>2000</v>
      </c>
      <c r="IF7" s="815">
        <v>1990</v>
      </c>
      <c r="IG7" s="815">
        <v>2010</v>
      </c>
      <c r="IH7" s="815">
        <v>2005</v>
      </c>
      <c r="II7" s="815">
        <v>2000</v>
      </c>
      <c r="IJ7" s="815">
        <v>1990</v>
      </c>
      <c r="IK7" s="815">
        <v>2010</v>
      </c>
      <c r="IL7" s="815">
        <v>2005</v>
      </c>
      <c r="IM7" s="815">
        <v>2000</v>
      </c>
      <c r="IN7" s="815">
        <v>1990</v>
      </c>
      <c r="IO7" s="815">
        <v>2010</v>
      </c>
      <c r="IP7" s="815">
        <v>2005</v>
      </c>
      <c r="IQ7" s="815">
        <v>2000</v>
      </c>
      <c r="IR7" s="815">
        <v>1990</v>
      </c>
      <c r="IS7" s="815">
        <v>2010</v>
      </c>
      <c r="IT7" s="815">
        <v>2005</v>
      </c>
      <c r="IU7" s="815">
        <v>2000</v>
      </c>
      <c r="IV7" s="815">
        <v>1990</v>
      </c>
      <c r="IW7" s="815">
        <v>2010</v>
      </c>
      <c r="IX7" s="815">
        <v>2005</v>
      </c>
      <c r="IY7" s="815">
        <v>2000</v>
      </c>
      <c r="IZ7" s="815">
        <v>1990</v>
      </c>
      <c r="JA7" s="815">
        <v>2010</v>
      </c>
      <c r="JB7" s="815">
        <v>2005</v>
      </c>
      <c r="JC7" s="815">
        <v>2000</v>
      </c>
      <c r="JD7" s="815">
        <v>1990</v>
      </c>
      <c r="JE7" s="815">
        <v>2010</v>
      </c>
      <c r="JF7" s="815">
        <v>2005</v>
      </c>
      <c r="JG7" s="815">
        <v>2000</v>
      </c>
      <c r="JH7" s="815">
        <v>1990</v>
      </c>
      <c r="JI7" s="815">
        <v>2010</v>
      </c>
      <c r="JJ7" s="815">
        <v>2005</v>
      </c>
      <c r="JK7" s="815">
        <v>2000</v>
      </c>
      <c r="JL7" s="815">
        <v>1990</v>
      </c>
      <c r="JM7" s="815">
        <v>2010</v>
      </c>
      <c r="JN7" s="815">
        <v>2005</v>
      </c>
      <c r="JO7" s="815">
        <v>2000</v>
      </c>
      <c r="JP7" s="815">
        <v>1990</v>
      </c>
      <c r="JQ7" s="815">
        <v>2010</v>
      </c>
      <c r="JR7" s="815">
        <v>2005</v>
      </c>
      <c r="JS7" s="815">
        <v>2000</v>
      </c>
      <c r="JT7" s="815">
        <v>1990</v>
      </c>
      <c r="JU7" s="815">
        <v>2010</v>
      </c>
      <c r="JV7" s="815">
        <v>2005</v>
      </c>
      <c r="JW7" s="815">
        <v>2000</v>
      </c>
      <c r="JX7" s="815">
        <v>1990</v>
      </c>
      <c r="JY7" s="815">
        <v>2010</v>
      </c>
      <c r="JZ7" s="815">
        <v>2005</v>
      </c>
      <c r="KA7" s="815">
        <v>2000</v>
      </c>
      <c r="KB7" s="815">
        <v>1990</v>
      </c>
      <c r="KC7" s="815">
        <v>2010</v>
      </c>
      <c r="KD7" s="815">
        <v>2005</v>
      </c>
      <c r="KE7" s="815">
        <v>2000</v>
      </c>
      <c r="KF7" s="815">
        <v>1990</v>
      </c>
      <c r="KG7" s="815">
        <v>2010</v>
      </c>
      <c r="KH7" s="815">
        <v>2005</v>
      </c>
      <c r="KI7" s="815">
        <v>2000</v>
      </c>
      <c r="KJ7" s="815">
        <v>1990</v>
      </c>
      <c r="KK7" s="815">
        <v>2010</v>
      </c>
      <c r="KL7" s="815">
        <v>2005</v>
      </c>
      <c r="KM7" s="815">
        <v>2000</v>
      </c>
      <c r="KN7" s="815">
        <v>1990</v>
      </c>
      <c r="KO7" s="815">
        <v>2010</v>
      </c>
      <c r="KP7" s="815">
        <v>2005</v>
      </c>
      <c r="KQ7" s="815">
        <v>2000</v>
      </c>
      <c r="KR7" s="815">
        <v>1990</v>
      </c>
      <c r="KS7" s="815">
        <v>2010</v>
      </c>
      <c r="KT7" s="815">
        <v>2005</v>
      </c>
      <c r="KU7" s="815">
        <v>2000</v>
      </c>
      <c r="KV7" s="815">
        <v>1990</v>
      </c>
      <c r="KW7" s="815">
        <v>2010</v>
      </c>
      <c r="KX7" s="815">
        <v>2005</v>
      </c>
      <c r="KY7" s="815">
        <v>2000</v>
      </c>
      <c r="KZ7" s="815">
        <v>1990</v>
      </c>
      <c r="LA7" s="815">
        <v>2010</v>
      </c>
      <c r="LB7" s="815">
        <v>2005</v>
      </c>
      <c r="LC7" s="815">
        <v>2000</v>
      </c>
      <c r="LD7" s="815">
        <v>1990</v>
      </c>
      <c r="LE7" s="815">
        <v>2010</v>
      </c>
      <c r="LF7" s="815">
        <v>2005</v>
      </c>
      <c r="LG7" s="815">
        <v>2000</v>
      </c>
      <c r="LH7" s="815">
        <v>1990</v>
      </c>
      <c r="LI7" s="815">
        <v>2010</v>
      </c>
      <c r="LJ7" s="815">
        <v>2005</v>
      </c>
      <c r="LK7" s="815">
        <v>2000</v>
      </c>
      <c r="LL7" s="815">
        <v>1990</v>
      </c>
      <c r="LM7" s="815">
        <v>2010</v>
      </c>
      <c r="LN7" s="815">
        <v>2005</v>
      </c>
      <c r="LO7" s="815">
        <v>2000</v>
      </c>
      <c r="LP7" s="815">
        <v>1990</v>
      </c>
      <c r="LQ7" s="815">
        <v>2010</v>
      </c>
      <c r="LR7" s="815">
        <v>2005</v>
      </c>
      <c r="LS7" s="815">
        <v>2000</v>
      </c>
      <c r="LT7" s="815">
        <v>1990</v>
      </c>
      <c r="LU7" s="815">
        <v>2010</v>
      </c>
      <c r="LV7" s="815">
        <v>2005</v>
      </c>
      <c r="LW7" s="815">
        <v>2000</v>
      </c>
      <c r="LX7" s="815">
        <v>1990</v>
      </c>
      <c r="LY7" s="815">
        <v>2010</v>
      </c>
      <c r="LZ7" s="815">
        <v>2005</v>
      </c>
      <c r="MA7" s="815">
        <v>2000</v>
      </c>
      <c r="MB7" s="815">
        <v>1990</v>
      </c>
      <c r="MC7" s="815">
        <v>2010</v>
      </c>
      <c r="MD7" s="815">
        <v>2005</v>
      </c>
      <c r="ME7" s="815">
        <v>2000</v>
      </c>
      <c r="MF7" s="815">
        <v>1990</v>
      </c>
      <c r="MG7" s="815">
        <v>2010</v>
      </c>
      <c r="MH7" s="815">
        <v>2005</v>
      </c>
      <c r="MI7" s="815">
        <v>2000</v>
      </c>
      <c r="MJ7" s="815">
        <v>1990</v>
      </c>
      <c r="MK7" s="815">
        <v>2010</v>
      </c>
      <c r="ML7" s="815">
        <v>2005</v>
      </c>
      <c r="MM7" s="815">
        <v>2000</v>
      </c>
      <c r="MN7" s="815">
        <v>1990</v>
      </c>
      <c r="MO7" s="815">
        <v>2010</v>
      </c>
      <c r="MP7" s="815">
        <v>2005</v>
      </c>
      <c r="MQ7" s="815">
        <v>2000</v>
      </c>
      <c r="MR7" s="815">
        <v>1990</v>
      </c>
      <c r="MS7" s="815">
        <v>2010</v>
      </c>
      <c r="MT7" s="815">
        <v>2005</v>
      </c>
      <c r="MU7" s="815">
        <v>2000</v>
      </c>
      <c r="MV7" s="815">
        <v>1990</v>
      </c>
      <c r="MW7" s="815">
        <v>2010</v>
      </c>
      <c r="MX7" s="815">
        <v>2005</v>
      </c>
      <c r="MY7" s="815">
        <v>2000</v>
      </c>
      <c r="MZ7" s="815">
        <v>1990</v>
      </c>
      <c r="NA7" s="815">
        <v>2010</v>
      </c>
      <c r="NB7" s="815">
        <v>2005</v>
      </c>
      <c r="NC7" s="815">
        <v>2000</v>
      </c>
      <c r="ND7" s="815">
        <v>1990</v>
      </c>
      <c r="NE7" s="815">
        <v>2010</v>
      </c>
      <c r="NF7" s="815">
        <v>2005</v>
      </c>
      <c r="NG7" s="815">
        <v>2000</v>
      </c>
      <c r="NH7" s="815">
        <v>1990</v>
      </c>
      <c r="NI7" s="815">
        <v>2010</v>
      </c>
      <c r="NJ7" s="815">
        <v>2005</v>
      </c>
      <c r="NK7" s="815">
        <v>2000</v>
      </c>
      <c r="NL7" s="815">
        <v>1990</v>
      </c>
      <c r="NM7" s="815">
        <v>2010</v>
      </c>
      <c r="NN7" s="815">
        <v>2005</v>
      </c>
      <c r="NO7" s="815">
        <v>2000</v>
      </c>
      <c r="NP7" s="815">
        <v>1990</v>
      </c>
      <c r="NQ7" s="815">
        <v>2010</v>
      </c>
      <c r="NR7" s="815">
        <v>2005</v>
      </c>
      <c r="NS7" s="815">
        <v>2000</v>
      </c>
      <c r="NT7" s="815">
        <v>1990</v>
      </c>
      <c r="NU7" s="815">
        <v>2010</v>
      </c>
      <c r="NV7" s="815">
        <v>2005</v>
      </c>
      <c r="NW7" s="815">
        <v>2000</v>
      </c>
      <c r="NX7" s="815">
        <v>1990</v>
      </c>
      <c r="NY7" s="815">
        <v>2010</v>
      </c>
      <c r="NZ7" s="815">
        <v>2005</v>
      </c>
      <c r="OA7" s="815">
        <v>2000</v>
      </c>
      <c r="OB7" s="815">
        <v>1990</v>
      </c>
      <c r="OC7" s="815">
        <v>2010</v>
      </c>
      <c r="OD7" s="815">
        <v>2005</v>
      </c>
      <c r="OE7" s="815">
        <v>2000</v>
      </c>
      <c r="OF7" s="815">
        <v>1990</v>
      </c>
      <c r="OG7" s="815">
        <v>2010</v>
      </c>
      <c r="OH7" s="815">
        <v>2005</v>
      </c>
      <c r="OI7" s="815">
        <v>2000</v>
      </c>
      <c r="OJ7" s="815">
        <v>1990</v>
      </c>
      <c r="OK7" s="815">
        <v>2010</v>
      </c>
      <c r="OL7" s="815">
        <v>2005</v>
      </c>
      <c r="OM7" s="815">
        <v>2000</v>
      </c>
      <c r="ON7" s="815">
        <v>1990</v>
      </c>
      <c r="OO7" s="815">
        <v>2010</v>
      </c>
      <c r="OP7" s="815">
        <v>2005</v>
      </c>
      <c r="OQ7" s="815">
        <v>2000</v>
      </c>
      <c r="OR7" s="815">
        <v>1990</v>
      </c>
      <c r="OS7" s="815">
        <v>2010</v>
      </c>
      <c r="OT7" s="815">
        <v>2005</v>
      </c>
      <c r="OU7" s="815">
        <v>2000</v>
      </c>
      <c r="OV7" s="815">
        <v>1990</v>
      </c>
      <c r="OW7" s="815">
        <v>2010</v>
      </c>
      <c r="OX7" s="815">
        <v>2005</v>
      </c>
      <c r="OY7" s="815">
        <v>2000</v>
      </c>
      <c r="OZ7" s="815">
        <v>1990</v>
      </c>
      <c r="PA7" s="815">
        <v>2010</v>
      </c>
      <c r="PB7" s="815">
        <v>2005</v>
      </c>
      <c r="PC7" s="815">
        <v>2000</v>
      </c>
      <c r="PD7" s="815">
        <v>1990</v>
      </c>
      <c r="PE7" s="813">
        <v>2015</v>
      </c>
      <c r="PF7" s="813">
        <v>2010</v>
      </c>
      <c r="PG7" s="813">
        <v>2005</v>
      </c>
      <c r="PH7" s="813">
        <v>2000</v>
      </c>
      <c r="PI7" s="813">
        <v>1990</v>
      </c>
      <c r="PJ7" s="813">
        <v>2015</v>
      </c>
      <c r="PK7" s="813">
        <v>2010</v>
      </c>
      <c r="PL7" s="813">
        <v>2005</v>
      </c>
      <c r="PM7" s="813">
        <v>2000</v>
      </c>
      <c r="PN7" s="813">
        <v>1990</v>
      </c>
      <c r="PO7" s="813">
        <v>2015</v>
      </c>
      <c r="PP7" s="813">
        <v>2010</v>
      </c>
      <c r="PQ7" s="813">
        <v>2005</v>
      </c>
      <c r="PR7" s="813">
        <v>2000</v>
      </c>
      <c r="PS7" s="813">
        <v>1990</v>
      </c>
      <c r="PT7" s="813">
        <v>2015</v>
      </c>
      <c r="PU7" s="813">
        <v>2010</v>
      </c>
      <c r="PV7" s="813">
        <v>2005</v>
      </c>
      <c r="PW7" s="813">
        <v>2000</v>
      </c>
      <c r="PX7" s="813">
        <v>1990</v>
      </c>
      <c r="PY7" s="813">
        <v>2015</v>
      </c>
      <c r="PZ7" s="813">
        <v>2010</v>
      </c>
      <c r="QA7" s="813">
        <v>2005</v>
      </c>
      <c r="QB7" s="813">
        <v>2000</v>
      </c>
      <c r="QC7" s="813">
        <v>1990</v>
      </c>
      <c r="QD7" s="813">
        <v>2015</v>
      </c>
      <c r="QE7" s="813">
        <v>2010</v>
      </c>
      <c r="QF7" s="813">
        <v>2005</v>
      </c>
      <c r="QG7" s="813">
        <v>2000</v>
      </c>
      <c r="QH7" s="813">
        <v>1990</v>
      </c>
      <c r="QI7" s="813">
        <v>2015</v>
      </c>
      <c r="QJ7" s="813">
        <v>2010</v>
      </c>
      <c r="QK7" s="813">
        <v>2005</v>
      </c>
      <c r="QL7" s="813">
        <v>2000</v>
      </c>
      <c r="QM7" s="813">
        <v>1990</v>
      </c>
      <c r="QN7" s="813">
        <v>2015</v>
      </c>
      <c r="QO7" s="813">
        <v>2010</v>
      </c>
      <c r="QP7" s="813">
        <v>2005</v>
      </c>
      <c r="QQ7" s="813">
        <v>2000</v>
      </c>
      <c r="QR7" s="813">
        <v>1990</v>
      </c>
      <c r="QS7" s="813">
        <v>2015</v>
      </c>
      <c r="QT7" s="813">
        <v>2010</v>
      </c>
      <c r="QU7" s="813">
        <v>2005</v>
      </c>
      <c r="QV7" s="813">
        <v>2000</v>
      </c>
      <c r="QW7" s="813">
        <v>1990</v>
      </c>
      <c r="QX7" s="813">
        <v>2015</v>
      </c>
      <c r="QY7" s="813">
        <v>2010</v>
      </c>
      <c r="QZ7" s="813">
        <v>2005</v>
      </c>
      <c r="RA7" s="813">
        <v>2000</v>
      </c>
      <c r="RB7" s="813">
        <v>1990</v>
      </c>
      <c r="RC7" s="813">
        <v>2015</v>
      </c>
      <c r="RD7" s="813">
        <v>2010</v>
      </c>
      <c r="RE7" s="813">
        <v>2005</v>
      </c>
      <c r="RF7" s="813">
        <v>2000</v>
      </c>
      <c r="RG7" s="813">
        <v>1990</v>
      </c>
      <c r="RH7" s="813">
        <v>2015</v>
      </c>
      <c r="RI7" s="813">
        <v>2010</v>
      </c>
      <c r="RJ7" s="813">
        <v>2005</v>
      </c>
      <c r="RK7" s="813">
        <v>2000</v>
      </c>
      <c r="RL7" s="813">
        <v>1990</v>
      </c>
      <c r="RM7" s="813">
        <v>2015</v>
      </c>
      <c r="RN7" s="813">
        <v>2010</v>
      </c>
      <c r="RO7" s="813">
        <v>2005</v>
      </c>
      <c r="RP7" s="813">
        <v>2000</v>
      </c>
      <c r="RQ7" s="813">
        <v>1990</v>
      </c>
      <c r="RR7" s="813">
        <v>2015</v>
      </c>
      <c r="RS7" s="813">
        <v>2010</v>
      </c>
      <c r="RT7" s="813">
        <v>2005</v>
      </c>
      <c r="RU7" s="813">
        <v>2000</v>
      </c>
      <c r="RV7" s="813">
        <v>1990</v>
      </c>
      <c r="RW7" s="813">
        <v>2015</v>
      </c>
      <c r="RX7" s="813">
        <v>2010</v>
      </c>
      <c r="RY7" s="813">
        <v>2005</v>
      </c>
      <c r="RZ7" s="813">
        <v>2000</v>
      </c>
      <c r="SA7" s="813">
        <v>1990</v>
      </c>
      <c r="SB7" s="813">
        <v>2010</v>
      </c>
      <c r="SC7" s="813">
        <v>2005</v>
      </c>
      <c r="SD7" s="813">
        <v>2000</v>
      </c>
      <c r="SE7" s="813">
        <v>1990</v>
      </c>
      <c r="SF7" s="813">
        <v>2010</v>
      </c>
      <c r="SG7" s="813">
        <v>2005</v>
      </c>
      <c r="SH7" s="813">
        <v>2000</v>
      </c>
      <c r="SI7" s="813">
        <v>1990</v>
      </c>
      <c r="SJ7" s="813">
        <v>2010</v>
      </c>
      <c r="SK7" s="813">
        <v>2005</v>
      </c>
      <c r="SL7" s="813">
        <v>2000</v>
      </c>
      <c r="SM7" s="813">
        <v>1990</v>
      </c>
      <c r="SN7" s="813">
        <v>2010</v>
      </c>
      <c r="SO7" s="813">
        <v>2005</v>
      </c>
      <c r="SP7" s="813">
        <v>2000</v>
      </c>
      <c r="SQ7" s="813">
        <v>1990</v>
      </c>
      <c r="SR7" s="813">
        <v>2010</v>
      </c>
      <c r="SS7" s="813">
        <v>2005</v>
      </c>
      <c r="ST7" s="813">
        <v>2000</v>
      </c>
      <c r="SU7" s="813">
        <v>1990</v>
      </c>
      <c r="SV7" s="813">
        <v>2010</v>
      </c>
      <c r="SW7" s="813">
        <v>2005</v>
      </c>
      <c r="SX7" s="813">
        <v>2000</v>
      </c>
      <c r="SY7" s="813">
        <v>1990</v>
      </c>
      <c r="SZ7" s="813">
        <v>2010</v>
      </c>
      <c r="TA7" s="813">
        <v>2005</v>
      </c>
      <c r="TB7" s="813">
        <v>2000</v>
      </c>
      <c r="TC7" s="813">
        <v>1990</v>
      </c>
      <c r="TD7" s="813">
        <v>2010</v>
      </c>
      <c r="TE7" s="813">
        <v>2005</v>
      </c>
      <c r="TF7" s="813">
        <v>2000</v>
      </c>
      <c r="TG7" s="813">
        <v>1990</v>
      </c>
      <c r="TH7" s="813">
        <v>2010</v>
      </c>
      <c r="TI7" s="813">
        <v>2005</v>
      </c>
      <c r="TJ7" s="813">
        <v>2000</v>
      </c>
      <c r="TK7" s="813">
        <v>1990</v>
      </c>
      <c r="TL7" s="813">
        <v>2010</v>
      </c>
      <c r="TM7" s="813">
        <v>2005</v>
      </c>
      <c r="TN7" s="813">
        <v>2000</v>
      </c>
      <c r="TO7" s="813">
        <v>1990</v>
      </c>
      <c r="TP7" s="813">
        <v>2010</v>
      </c>
      <c r="TQ7" s="813">
        <v>2005</v>
      </c>
      <c r="TR7" s="813">
        <v>2000</v>
      </c>
      <c r="TS7" s="813">
        <v>1990</v>
      </c>
      <c r="TT7" s="813">
        <v>2010</v>
      </c>
      <c r="TU7" s="813">
        <v>2005</v>
      </c>
      <c r="TV7" s="813">
        <v>2000</v>
      </c>
      <c r="TW7" s="813">
        <v>1990</v>
      </c>
      <c r="TX7" s="813">
        <v>2010</v>
      </c>
      <c r="TY7" s="813">
        <v>2005</v>
      </c>
      <c r="TZ7" s="813">
        <v>2000</v>
      </c>
      <c r="UA7" s="813">
        <v>1990</v>
      </c>
      <c r="UB7" s="813">
        <v>2010</v>
      </c>
      <c r="UC7" s="813">
        <v>2005</v>
      </c>
      <c r="UD7" s="813">
        <v>2000</v>
      </c>
      <c r="UE7" s="813">
        <v>1990</v>
      </c>
      <c r="UF7" s="813">
        <v>2010</v>
      </c>
      <c r="UG7" s="813">
        <v>2005</v>
      </c>
      <c r="UH7" s="813">
        <v>2000</v>
      </c>
      <c r="UI7" s="813">
        <v>1990</v>
      </c>
      <c r="UJ7" s="813">
        <v>2010</v>
      </c>
      <c r="UK7" s="813">
        <v>2005</v>
      </c>
      <c r="UL7" s="813">
        <v>2000</v>
      </c>
      <c r="UM7" s="813">
        <v>1990</v>
      </c>
      <c r="UN7" s="813">
        <v>2010</v>
      </c>
      <c r="UO7" s="813">
        <v>2005</v>
      </c>
      <c r="UP7" s="813">
        <v>2000</v>
      </c>
      <c r="UQ7" s="813">
        <v>1990</v>
      </c>
      <c r="UR7" s="813">
        <v>2010</v>
      </c>
      <c r="US7" s="813">
        <v>2005</v>
      </c>
      <c r="UT7" s="813">
        <v>2000</v>
      </c>
      <c r="UU7" s="813">
        <v>1990</v>
      </c>
      <c r="UV7" s="813">
        <v>2010</v>
      </c>
      <c r="UW7" s="813">
        <v>2005</v>
      </c>
      <c r="UX7" s="813">
        <v>2000</v>
      </c>
      <c r="UY7" s="813">
        <v>1990</v>
      </c>
      <c r="UZ7" s="813">
        <v>2010</v>
      </c>
      <c r="VA7" s="813">
        <v>2005</v>
      </c>
      <c r="VB7" s="813">
        <v>2000</v>
      </c>
      <c r="VC7" s="813">
        <v>1990</v>
      </c>
      <c r="VD7" s="813">
        <v>2010</v>
      </c>
      <c r="VE7" s="813">
        <v>2005</v>
      </c>
      <c r="VF7" s="813">
        <v>2000</v>
      </c>
      <c r="VG7" s="813">
        <v>1990</v>
      </c>
      <c r="VH7" s="813">
        <v>2010</v>
      </c>
      <c r="VI7" s="813">
        <v>2005</v>
      </c>
      <c r="VJ7" s="813">
        <v>2000</v>
      </c>
      <c r="VK7" s="813">
        <v>1990</v>
      </c>
      <c r="VL7" s="813">
        <v>2010</v>
      </c>
      <c r="VM7" s="813">
        <v>2005</v>
      </c>
      <c r="VN7" s="813">
        <v>2000</v>
      </c>
      <c r="VO7" s="813">
        <v>1990</v>
      </c>
      <c r="VP7" s="813">
        <v>2010</v>
      </c>
      <c r="VQ7" s="813">
        <v>2005</v>
      </c>
      <c r="VR7" s="813">
        <v>2000</v>
      </c>
      <c r="VS7" s="813">
        <v>1990</v>
      </c>
      <c r="VT7" s="813">
        <v>2010</v>
      </c>
      <c r="VU7" s="813">
        <v>2005</v>
      </c>
      <c r="VV7" s="813">
        <v>2000</v>
      </c>
      <c r="VW7" s="813">
        <v>1990</v>
      </c>
      <c r="VX7" s="813">
        <v>2010</v>
      </c>
      <c r="VY7" s="813">
        <v>2005</v>
      </c>
      <c r="VZ7" s="813">
        <v>2000</v>
      </c>
      <c r="WA7" s="813">
        <v>1990</v>
      </c>
      <c r="WB7" s="813">
        <v>2010</v>
      </c>
      <c r="WC7" s="813">
        <v>2005</v>
      </c>
      <c r="WD7" s="813">
        <v>2000</v>
      </c>
      <c r="WE7" s="813">
        <v>1990</v>
      </c>
      <c r="WF7" s="813">
        <v>2010</v>
      </c>
      <c r="WG7" s="813">
        <v>2005</v>
      </c>
      <c r="WH7" s="813">
        <v>2000</v>
      </c>
      <c r="WI7" s="813">
        <v>1990</v>
      </c>
      <c r="WJ7" s="813">
        <v>2010</v>
      </c>
      <c r="WK7" s="813">
        <v>2005</v>
      </c>
      <c r="WL7" s="813">
        <v>2000</v>
      </c>
      <c r="WM7" s="813">
        <v>1990</v>
      </c>
      <c r="WN7" s="813">
        <v>2010</v>
      </c>
      <c r="WO7" s="813">
        <v>2005</v>
      </c>
      <c r="WP7" s="813">
        <v>2000</v>
      </c>
      <c r="WQ7" s="813">
        <v>1990</v>
      </c>
      <c r="WR7" s="813">
        <v>2010</v>
      </c>
      <c r="WS7" s="813">
        <v>2005</v>
      </c>
      <c r="WT7" s="813">
        <v>2000</v>
      </c>
      <c r="WU7" s="813">
        <v>1990</v>
      </c>
      <c r="WV7" s="813">
        <v>2010</v>
      </c>
      <c r="WW7" s="813">
        <v>2005</v>
      </c>
      <c r="WX7" s="813">
        <v>2000</v>
      </c>
      <c r="WY7" s="813">
        <v>1990</v>
      </c>
      <c r="WZ7" s="739">
        <v>2016</v>
      </c>
      <c r="XA7" s="739">
        <v>2015</v>
      </c>
      <c r="XB7" s="739">
        <v>2014</v>
      </c>
      <c r="XC7" s="739">
        <v>2013</v>
      </c>
      <c r="XD7" s="816">
        <v>2012</v>
      </c>
      <c r="XE7" s="816">
        <v>2011</v>
      </c>
      <c r="XF7" s="816">
        <v>2010</v>
      </c>
      <c r="XG7" s="816">
        <v>2009</v>
      </c>
      <c r="XH7" s="816">
        <v>2008</v>
      </c>
      <c r="XI7" s="816">
        <v>2007</v>
      </c>
      <c r="XJ7" s="816">
        <v>2006</v>
      </c>
      <c r="XK7" s="816">
        <v>2005</v>
      </c>
      <c r="XL7" s="816">
        <v>2004</v>
      </c>
      <c r="XM7" s="816">
        <v>2003</v>
      </c>
      <c r="XN7" s="816">
        <v>2002</v>
      </c>
      <c r="XO7" s="816">
        <v>2001</v>
      </c>
      <c r="XP7" s="816">
        <v>2000</v>
      </c>
      <c r="XQ7" s="816">
        <v>1999</v>
      </c>
      <c r="XR7" s="816">
        <v>1998</v>
      </c>
      <c r="XS7" s="816">
        <v>1997</v>
      </c>
      <c r="XT7" s="816">
        <v>1996</v>
      </c>
      <c r="XU7" s="816">
        <v>1995</v>
      </c>
      <c r="XV7" s="816">
        <v>1994</v>
      </c>
      <c r="XW7" s="816">
        <v>1993</v>
      </c>
      <c r="XX7" s="816">
        <v>1992</v>
      </c>
      <c r="XY7" s="816">
        <v>1991</v>
      </c>
      <c r="XZ7" s="816">
        <v>1990</v>
      </c>
      <c r="YA7" s="816">
        <v>1989</v>
      </c>
      <c r="YB7" s="816">
        <v>1988</v>
      </c>
      <c r="YC7" s="739">
        <v>2016</v>
      </c>
      <c r="YD7" s="739">
        <v>2015</v>
      </c>
      <c r="YE7" s="739">
        <v>2014</v>
      </c>
      <c r="YF7" s="739">
        <v>2013</v>
      </c>
      <c r="YG7" s="816">
        <v>2012</v>
      </c>
      <c r="YH7" s="816">
        <v>2011</v>
      </c>
      <c r="YI7" s="816">
        <v>2010</v>
      </c>
      <c r="YJ7" s="816">
        <v>2009</v>
      </c>
      <c r="YK7" s="816">
        <v>2008</v>
      </c>
      <c r="YL7" s="816">
        <v>2007</v>
      </c>
      <c r="YM7" s="816">
        <v>2006</v>
      </c>
      <c r="YN7" s="816">
        <v>2005</v>
      </c>
      <c r="YO7" s="816">
        <v>2004</v>
      </c>
      <c r="YP7" s="816">
        <v>2003</v>
      </c>
      <c r="YQ7" s="816">
        <v>2002</v>
      </c>
      <c r="YR7" s="816">
        <v>2001</v>
      </c>
      <c r="YS7" s="816">
        <v>2000</v>
      </c>
      <c r="YT7" s="816">
        <v>1999</v>
      </c>
      <c r="YU7" s="816">
        <v>1998</v>
      </c>
      <c r="YV7" s="816">
        <v>1997</v>
      </c>
      <c r="YW7" s="816">
        <v>1996</v>
      </c>
      <c r="YX7" s="816">
        <v>1995</v>
      </c>
      <c r="YY7" s="816">
        <v>1994</v>
      </c>
      <c r="YZ7" s="816">
        <v>1993</v>
      </c>
      <c r="ZA7" s="816">
        <v>1992</v>
      </c>
      <c r="ZB7" s="816">
        <v>1991</v>
      </c>
      <c r="ZC7" s="816">
        <v>1990</v>
      </c>
      <c r="ZD7" s="816">
        <v>1989</v>
      </c>
      <c r="ZE7" s="816">
        <v>1988</v>
      </c>
      <c r="ZF7" s="739">
        <v>2016</v>
      </c>
      <c r="ZG7" s="739">
        <v>2015</v>
      </c>
      <c r="ZH7" s="739">
        <v>2014</v>
      </c>
      <c r="ZI7" s="739">
        <v>2013</v>
      </c>
      <c r="ZJ7" s="816">
        <v>2012</v>
      </c>
      <c r="ZK7" s="816">
        <v>2011</v>
      </c>
      <c r="ZL7" s="816">
        <v>2010</v>
      </c>
      <c r="ZM7" s="816">
        <v>2009</v>
      </c>
      <c r="ZN7" s="816">
        <v>2008</v>
      </c>
      <c r="ZO7" s="816">
        <v>2007</v>
      </c>
      <c r="ZP7" s="816">
        <v>2006</v>
      </c>
      <c r="ZQ7" s="816">
        <v>2005</v>
      </c>
      <c r="ZR7" s="816">
        <v>2004</v>
      </c>
      <c r="ZS7" s="816">
        <v>2003</v>
      </c>
      <c r="ZT7" s="816">
        <v>2002</v>
      </c>
      <c r="ZU7" s="816">
        <v>2001</v>
      </c>
      <c r="ZV7" s="816">
        <v>2000</v>
      </c>
      <c r="ZW7" s="816">
        <v>1999</v>
      </c>
      <c r="ZX7" s="816">
        <v>1998</v>
      </c>
      <c r="ZY7" s="816">
        <v>1997</v>
      </c>
      <c r="ZZ7" s="816">
        <v>1996</v>
      </c>
      <c r="AAA7" s="816">
        <v>1995</v>
      </c>
      <c r="AAB7" s="816">
        <v>1994</v>
      </c>
      <c r="AAC7" s="816">
        <v>1993</v>
      </c>
      <c r="AAD7" s="816">
        <v>1992</v>
      </c>
      <c r="AAE7" s="816">
        <v>1991</v>
      </c>
      <c r="AAF7" s="816">
        <v>1990</v>
      </c>
      <c r="AAG7" s="816">
        <v>1989</v>
      </c>
      <c r="AAH7" s="816">
        <v>1988</v>
      </c>
      <c r="AAI7" s="1837"/>
      <c r="AAJ7" s="1837"/>
      <c r="AAK7" s="1837"/>
      <c r="AAL7" s="1837"/>
      <c r="AAM7" s="1837"/>
      <c r="AAN7" s="1837"/>
      <c r="AAO7" s="1837"/>
      <c r="AAP7" s="1837"/>
      <c r="AAQ7" s="1837"/>
      <c r="AAR7" s="1837"/>
      <c r="AAS7" s="1837"/>
      <c r="AAT7" s="1837"/>
      <c r="AAU7" s="1837"/>
      <c r="AAV7" s="1837"/>
      <c r="AAW7" s="1837"/>
      <c r="AAX7" s="1837"/>
      <c r="AAY7" s="1837"/>
      <c r="AAZ7" s="1837"/>
      <c r="ABA7" s="1837"/>
      <c r="ABB7" s="1837"/>
      <c r="ABC7" s="1837"/>
      <c r="ABD7" s="1837"/>
      <c r="ABE7" s="1837"/>
      <c r="ABF7" s="1837"/>
      <c r="ABG7" s="1837"/>
      <c r="ABH7" s="1837"/>
      <c r="ABI7" s="1837"/>
      <c r="ABJ7" s="1837"/>
      <c r="ABK7" s="1837"/>
      <c r="ABL7" s="1837"/>
      <c r="ABM7" s="1837"/>
      <c r="ABN7" s="1837"/>
      <c r="ABO7" s="1837"/>
      <c r="ABP7" s="1837"/>
      <c r="ABQ7" s="1837"/>
      <c r="ABR7" s="1837"/>
      <c r="ABS7" s="1837"/>
      <c r="ABT7" s="1837"/>
      <c r="ABU7" s="1837"/>
      <c r="ABV7" s="1837"/>
      <c r="ABW7" s="1837"/>
      <c r="ABX7" s="1837"/>
      <c r="ABY7" s="1837"/>
      <c r="ABZ7" s="1837"/>
      <c r="ACA7" s="1837"/>
      <c r="ACB7" s="1837"/>
      <c r="ACC7" s="1837"/>
      <c r="ACD7" s="1837"/>
      <c r="ACE7" s="1837"/>
      <c r="ACF7" s="1837"/>
      <c r="ACG7" s="1837"/>
      <c r="ACH7" s="1837"/>
      <c r="ACI7" s="1837"/>
      <c r="ACJ7" s="1837"/>
      <c r="ACK7" s="1837"/>
      <c r="ACL7" s="1837"/>
      <c r="ACM7" s="1837"/>
      <c r="ACN7" s="1837"/>
      <c r="ACO7" s="1837"/>
      <c r="ACP7" s="1837"/>
      <c r="ACQ7" s="1837"/>
      <c r="ACR7" s="1837"/>
      <c r="ACS7" s="1837"/>
      <c r="ACT7" s="1837"/>
      <c r="ACU7" s="1837"/>
      <c r="ACV7" s="1837"/>
      <c r="ACW7" s="1837"/>
      <c r="ACX7" s="1837"/>
      <c r="ACY7" s="1837"/>
      <c r="ACZ7" s="1837"/>
      <c r="ADA7" s="1837"/>
      <c r="ADB7" s="1837"/>
      <c r="ADC7" s="1837"/>
      <c r="ADD7" s="1778"/>
      <c r="ADE7" s="1778"/>
      <c r="ADF7" s="1778"/>
      <c r="ADG7" s="1778"/>
      <c r="ADH7" s="1778"/>
      <c r="ADI7" s="1778"/>
      <c r="ADJ7" s="1778"/>
      <c r="ADK7" s="1778"/>
      <c r="ADL7" s="1778"/>
      <c r="ADM7" s="1778"/>
      <c r="ADN7" s="1778"/>
      <c r="ADO7" s="1778"/>
      <c r="ADP7" s="1778"/>
      <c r="ADQ7" s="1778"/>
      <c r="ADR7" s="1778"/>
      <c r="ADS7" s="1778"/>
      <c r="ADT7" s="1778"/>
      <c r="ADU7" s="1778"/>
      <c r="ADV7" s="1778"/>
      <c r="ADW7" s="1778"/>
      <c r="ADX7" s="1778"/>
      <c r="ADY7" s="1778"/>
      <c r="ADZ7" s="1778"/>
      <c r="AEA7" s="1778"/>
      <c r="AEB7" s="1778"/>
      <c r="AEC7" s="1778"/>
      <c r="AED7" s="1778"/>
      <c r="AEE7" s="1778"/>
      <c r="AEF7" s="1778"/>
      <c r="AEG7" s="1778"/>
      <c r="AEH7" s="1778"/>
      <c r="AEI7" s="1778"/>
      <c r="AEJ7" s="1778"/>
      <c r="AEK7" s="1778"/>
      <c r="AEL7" s="1778"/>
      <c r="AEM7" s="1778"/>
      <c r="AEN7" s="1778"/>
      <c r="AEO7" s="1778"/>
      <c r="AEP7" s="1778"/>
      <c r="AEQ7" s="1778"/>
      <c r="AER7" s="1778"/>
      <c r="AES7" s="1778"/>
      <c r="AET7" s="1778"/>
      <c r="AEU7" s="1778"/>
      <c r="AEV7" s="1778"/>
      <c r="AEW7" s="1778"/>
      <c r="AEX7" s="1778"/>
      <c r="AEY7" s="1778"/>
      <c r="AEZ7" s="1778"/>
      <c r="AFA7" s="1778"/>
      <c r="AFB7" s="1778"/>
      <c r="AFC7" s="1778"/>
      <c r="AFD7" s="817">
        <v>2010</v>
      </c>
      <c r="AFE7" s="817">
        <v>2005</v>
      </c>
      <c r="AFF7" s="817">
        <v>2000</v>
      </c>
      <c r="AFG7" s="817">
        <v>1990</v>
      </c>
      <c r="AFH7" s="817">
        <v>2010</v>
      </c>
      <c r="AFI7" s="817">
        <v>2005</v>
      </c>
      <c r="AFJ7" s="817">
        <v>2000</v>
      </c>
      <c r="AFK7" s="817">
        <v>1990</v>
      </c>
      <c r="AFL7" s="817">
        <v>2010</v>
      </c>
      <c r="AFM7" s="817">
        <v>2005</v>
      </c>
      <c r="AFN7" s="817">
        <v>2000</v>
      </c>
      <c r="AFO7" s="817">
        <v>1990</v>
      </c>
      <c r="AFP7" s="817">
        <v>2010</v>
      </c>
      <c r="AFQ7" s="817">
        <v>2005</v>
      </c>
      <c r="AFR7" s="817">
        <v>2000</v>
      </c>
      <c r="AFS7" s="817">
        <v>1990</v>
      </c>
      <c r="AFT7" s="817">
        <v>2010</v>
      </c>
      <c r="AFU7" s="817">
        <v>2005</v>
      </c>
      <c r="AFV7" s="817">
        <v>2000</v>
      </c>
      <c r="AFW7" s="817">
        <v>1990</v>
      </c>
      <c r="AFX7" s="817">
        <v>2010</v>
      </c>
      <c r="AFY7" s="817">
        <v>2005</v>
      </c>
      <c r="AFZ7" s="817">
        <v>2000</v>
      </c>
      <c r="AGA7" s="817">
        <v>1990</v>
      </c>
      <c r="AGB7" s="817">
        <v>2010</v>
      </c>
      <c r="AGC7" s="817">
        <v>2005</v>
      </c>
      <c r="AGD7" s="817">
        <v>2000</v>
      </c>
      <c r="AGE7" s="817">
        <v>1990</v>
      </c>
      <c r="AGF7" s="817">
        <v>2010</v>
      </c>
      <c r="AGG7" s="817">
        <v>2005</v>
      </c>
      <c r="AGH7" s="817">
        <v>2000</v>
      </c>
      <c r="AGI7" s="817">
        <v>1990</v>
      </c>
      <c r="AGJ7" s="817">
        <v>2010</v>
      </c>
      <c r="AGK7" s="817">
        <v>2005</v>
      </c>
      <c r="AGL7" s="817">
        <v>2000</v>
      </c>
      <c r="AGM7" s="817">
        <v>1990</v>
      </c>
      <c r="AGN7" s="817">
        <v>2010</v>
      </c>
      <c r="AGO7" s="817">
        <v>2005</v>
      </c>
      <c r="AGP7" s="817">
        <v>2000</v>
      </c>
      <c r="AGQ7" s="817">
        <v>1990</v>
      </c>
      <c r="AGR7" s="817">
        <v>2010</v>
      </c>
      <c r="AGS7" s="817">
        <v>2005</v>
      </c>
      <c r="AGT7" s="817">
        <v>2000</v>
      </c>
      <c r="AGU7" s="817">
        <v>1990</v>
      </c>
      <c r="AGV7" s="817">
        <v>2010</v>
      </c>
      <c r="AGW7" s="817">
        <v>2005</v>
      </c>
      <c r="AGX7" s="817">
        <v>2000</v>
      </c>
      <c r="AGY7" s="817">
        <v>1990</v>
      </c>
      <c r="AGZ7" s="817">
        <v>2010</v>
      </c>
      <c r="AHA7" s="817">
        <v>2005</v>
      </c>
      <c r="AHB7" s="817">
        <v>2000</v>
      </c>
      <c r="AHC7" s="817">
        <v>1990</v>
      </c>
      <c r="AHD7" s="817">
        <v>2010</v>
      </c>
      <c r="AHE7" s="817">
        <v>2005</v>
      </c>
      <c r="AHF7" s="817">
        <v>2000</v>
      </c>
      <c r="AHG7" s="817">
        <v>1990</v>
      </c>
      <c r="AHH7" s="817">
        <v>2010</v>
      </c>
      <c r="AHI7" s="817">
        <v>2005</v>
      </c>
      <c r="AHJ7" s="817">
        <v>2000</v>
      </c>
      <c r="AHK7" s="817">
        <v>1990</v>
      </c>
      <c r="AHL7" s="817">
        <v>2010</v>
      </c>
      <c r="AHM7" s="817">
        <v>2005</v>
      </c>
      <c r="AHN7" s="817">
        <v>2000</v>
      </c>
      <c r="AHO7" s="817">
        <v>1990</v>
      </c>
      <c r="AHP7" s="817">
        <v>2010</v>
      </c>
      <c r="AHQ7" s="817">
        <v>2005</v>
      </c>
      <c r="AHR7" s="817">
        <v>2000</v>
      </c>
      <c r="AHS7" s="817">
        <v>1990</v>
      </c>
      <c r="AHT7" s="817">
        <v>2010</v>
      </c>
      <c r="AHU7" s="817">
        <v>2005</v>
      </c>
      <c r="AHV7" s="817">
        <v>2000</v>
      </c>
      <c r="AHW7" s="817">
        <v>1990</v>
      </c>
      <c r="AHX7" s="817">
        <v>2010</v>
      </c>
      <c r="AHY7" s="817">
        <v>2005</v>
      </c>
      <c r="AHZ7" s="817">
        <v>2000</v>
      </c>
      <c r="AIA7" s="817">
        <v>1990</v>
      </c>
      <c r="AIB7" s="817">
        <v>2010</v>
      </c>
      <c r="AIC7" s="817">
        <v>2005</v>
      </c>
      <c r="AID7" s="817">
        <v>2000</v>
      </c>
      <c r="AIE7" s="817">
        <v>1990</v>
      </c>
      <c r="AIF7" s="817">
        <v>2015</v>
      </c>
      <c r="AIG7" s="817">
        <v>2010</v>
      </c>
      <c r="AIH7" s="817">
        <v>2005</v>
      </c>
      <c r="AII7" s="817">
        <v>2000</v>
      </c>
      <c r="AIJ7" s="817">
        <v>1990</v>
      </c>
      <c r="AIK7" s="817">
        <v>2015</v>
      </c>
      <c r="AIL7" s="817">
        <v>2010</v>
      </c>
      <c r="AIM7" s="817">
        <v>2005</v>
      </c>
      <c r="AIN7" s="817">
        <v>2000</v>
      </c>
      <c r="AIO7" s="817">
        <v>1990</v>
      </c>
      <c r="AIP7" s="817">
        <v>2015</v>
      </c>
      <c r="AIQ7" s="817">
        <v>2010</v>
      </c>
      <c r="AIR7" s="817">
        <v>2005</v>
      </c>
      <c r="AIS7" s="817">
        <v>2000</v>
      </c>
      <c r="AIT7" s="817">
        <v>1990</v>
      </c>
      <c r="AIU7" s="817">
        <v>2015</v>
      </c>
      <c r="AIV7" s="817">
        <v>2010</v>
      </c>
      <c r="AIW7" s="817">
        <v>2005</v>
      </c>
      <c r="AIX7" s="817">
        <v>2000</v>
      </c>
      <c r="AIY7" s="817">
        <v>1990</v>
      </c>
      <c r="AIZ7" s="817">
        <v>2015</v>
      </c>
      <c r="AJA7" s="817">
        <v>2010</v>
      </c>
      <c r="AJB7" s="817">
        <v>2005</v>
      </c>
      <c r="AJC7" s="817">
        <v>2000</v>
      </c>
      <c r="AJD7" s="817">
        <v>1990</v>
      </c>
      <c r="AJE7" s="817">
        <v>2015</v>
      </c>
      <c r="AJF7" s="817">
        <v>2010</v>
      </c>
      <c r="AJG7" s="817">
        <v>2005</v>
      </c>
      <c r="AJH7" s="817">
        <v>2000</v>
      </c>
      <c r="AJI7" s="817">
        <v>1990</v>
      </c>
      <c r="AJJ7" s="817">
        <v>2015</v>
      </c>
      <c r="AJK7" s="817">
        <v>2010</v>
      </c>
      <c r="AJL7" s="817">
        <v>2005</v>
      </c>
      <c r="AJM7" s="817">
        <v>2000</v>
      </c>
      <c r="AJN7" s="817">
        <v>1990</v>
      </c>
      <c r="AJO7" s="817">
        <v>2015</v>
      </c>
      <c r="AJP7" s="817">
        <v>2010</v>
      </c>
      <c r="AJQ7" s="817">
        <v>2005</v>
      </c>
      <c r="AJR7" s="817">
        <v>2000</v>
      </c>
      <c r="AJS7" s="817">
        <v>1990</v>
      </c>
      <c r="AJT7" s="817">
        <v>2015</v>
      </c>
      <c r="AJU7" s="817">
        <v>2010</v>
      </c>
      <c r="AJV7" s="817">
        <v>2005</v>
      </c>
      <c r="AJW7" s="817">
        <v>2000</v>
      </c>
      <c r="AJX7" s="817">
        <v>1990</v>
      </c>
      <c r="AJY7" s="817">
        <v>2015</v>
      </c>
      <c r="AJZ7" s="817">
        <v>2010</v>
      </c>
      <c r="AKA7" s="817">
        <v>2005</v>
      </c>
      <c r="AKB7" s="817">
        <v>2000</v>
      </c>
      <c r="AKC7" s="817">
        <v>1990</v>
      </c>
      <c r="AKD7" s="817">
        <v>2010</v>
      </c>
      <c r="AKE7" s="817">
        <v>2005</v>
      </c>
      <c r="AKF7" s="817">
        <v>2000</v>
      </c>
      <c r="AKG7" s="817">
        <v>1990</v>
      </c>
      <c r="AKH7" s="817">
        <v>2010</v>
      </c>
      <c r="AKI7" s="817">
        <v>2005</v>
      </c>
      <c r="AKJ7" s="817">
        <v>2000</v>
      </c>
      <c r="AKK7" s="817">
        <v>1990</v>
      </c>
      <c r="AKL7" s="817">
        <v>2015</v>
      </c>
      <c r="AKM7" s="817">
        <v>2010</v>
      </c>
      <c r="AKN7" s="817">
        <v>2005</v>
      </c>
      <c r="AKO7" s="817">
        <v>2000</v>
      </c>
      <c r="AKP7" s="817">
        <v>1990</v>
      </c>
      <c r="AKQ7" s="817">
        <v>2010</v>
      </c>
      <c r="AKR7" s="817">
        <v>2005</v>
      </c>
      <c r="AKS7" s="817">
        <v>2000</v>
      </c>
      <c r="AKT7" s="817">
        <v>1990</v>
      </c>
      <c r="AKU7" s="817">
        <v>2010</v>
      </c>
      <c r="AKV7" s="817">
        <v>2005</v>
      </c>
      <c r="AKW7" s="817">
        <v>2000</v>
      </c>
      <c r="AKX7" s="817">
        <v>1990</v>
      </c>
      <c r="AKY7" s="1778"/>
      <c r="AKZ7" s="817">
        <v>2010</v>
      </c>
      <c r="ALA7" s="817">
        <v>2005</v>
      </c>
      <c r="ALB7" s="1778"/>
      <c r="ALC7" s="817">
        <v>2010</v>
      </c>
      <c r="ALD7" s="817">
        <v>2005</v>
      </c>
      <c r="ALE7" s="1778"/>
      <c r="ALF7" s="817">
        <v>2010</v>
      </c>
      <c r="ALG7" s="817">
        <v>2005</v>
      </c>
      <c r="ALH7" s="1778"/>
      <c r="ALI7" s="817">
        <v>2010</v>
      </c>
      <c r="ALJ7" s="817">
        <v>2005</v>
      </c>
      <c r="ALK7" s="1778"/>
      <c r="ALL7" s="817">
        <v>2010</v>
      </c>
      <c r="ALM7" s="817">
        <v>2005</v>
      </c>
      <c r="ALN7" s="1778"/>
      <c r="ALO7" s="817">
        <v>2010</v>
      </c>
      <c r="ALP7" s="817">
        <v>2005</v>
      </c>
      <c r="ALQ7" s="1778"/>
      <c r="ALR7" s="817">
        <v>2010</v>
      </c>
      <c r="ALS7" s="817">
        <v>2005</v>
      </c>
      <c r="ALT7" s="1778"/>
      <c r="ALU7" s="817">
        <v>2010</v>
      </c>
      <c r="ALV7" s="817">
        <v>2005</v>
      </c>
      <c r="ALW7" s="1778"/>
      <c r="ALX7" s="817">
        <v>2010</v>
      </c>
      <c r="ALY7" s="817">
        <v>2005</v>
      </c>
      <c r="ALZ7" s="1778"/>
      <c r="AMA7" s="817">
        <v>2010</v>
      </c>
      <c r="AMB7" s="817">
        <v>2005</v>
      </c>
      <c r="AMC7" s="1778"/>
      <c r="AMD7" s="817">
        <v>2010</v>
      </c>
      <c r="AME7" s="817">
        <v>2005</v>
      </c>
      <c r="AMF7" s="1778"/>
      <c r="AMG7" s="817">
        <v>2010</v>
      </c>
      <c r="AMH7" s="817">
        <v>2005</v>
      </c>
      <c r="AMI7" s="1778"/>
      <c r="AMJ7" s="817">
        <v>2010</v>
      </c>
      <c r="AMK7" s="817">
        <v>2005</v>
      </c>
      <c r="AML7" s="1778"/>
      <c r="AMM7" s="817">
        <v>2010</v>
      </c>
      <c r="AMN7" s="817">
        <v>2005</v>
      </c>
      <c r="AMO7" s="1778"/>
      <c r="AMP7" s="817">
        <v>2010</v>
      </c>
      <c r="AMQ7" s="817">
        <v>2005</v>
      </c>
      <c r="AMR7" s="817">
        <v>2010</v>
      </c>
      <c r="AMS7" s="817">
        <v>2005</v>
      </c>
      <c r="AMT7" s="817">
        <v>2000</v>
      </c>
      <c r="AMU7" s="817">
        <v>1990</v>
      </c>
      <c r="AMV7" s="817">
        <v>2010</v>
      </c>
      <c r="AMW7" s="817">
        <v>2005</v>
      </c>
      <c r="AMX7" s="817">
        <v>2000</v>
      </c>
      <c r="AMY7" s="817">
        <v>1990</v>
      </c>
      <c r="AMZ7" s="817">
        <v>2010</v>
      </c>
      <c r="ANA7" s="817">
        <v>2005</v>
      </c>
      <c r="ANB7" s="817">
        <v>2000</v>
      </c>
      <c r="ANC7" s="817">
        <v>1990</v>
      </c>
      <c r="AND7" s="817">
        <v>2010</v>
      </c>
      <c r="ANE7" s="817">
        <v>2005</v>
      </c>
      <c r="ANF7" s="817">
        <v>2000</v>
      </c>
      <c r="ANG7" s="817">
        <v>1990</v>
      </c>
      <c r="ANH7" s="817">
        <v>2010</v>
      </c>
      <c r="ANI7" s="817">
        <v>2005</v>
      </c>
      <c r="ANJ7" s="817">
        <v>2000</v>
      </c>
      <c r="ANK7" s="817">
        <v>1990</v>
      </c>
      <c r="ANL7" s="817">
        <v>2010</v>
      </c>
      <c r="ANM7" s="817">
        <v>2005</v>
      </c>
      <c r="ANN7" s="817">
        <v>2000</v>
      </c>
      <c r="ANO7" s="817">
        <v>1990</v>
      </c>
      <c r="ANP7" s="817">
        <v>2010</v>
      </c>
      <c r="ANQ7" s="817">
        <v>2005</v>
      </c>
      <c r="ANR7" s="817">
        <v>2000</v>
      </c>
      <c r="ANS7" s="817">
        <v>1990</v>
      </c>
      <c r="ANT7" s="817">
        <v>2010</v>
      </c>
      <c r="ANU7" s="817">
        <v>2005</v>
      </c>
      <c r="ANV7" s="817">
        <v>2000</v>
      </c>
      <c r="ANW7" s="817">
        <v>1990</v>
      </c>
      <c r="ANX7" s="817">
        <v>2010</v>
      </c>
      <c r="ANY7" s="817">
        <v>2005</v>
      </c>
      <c r="ANZ7" s="817">
        <v>2000</v>
      </c>
      <c r="AOA7" s="817">
        <v>1990</v>
      </c>
      <c r="AOB7" s="817">
        <v>2010</v>
      </c>
      <c r="AOC7" s="817">
        <v>2010</v>
      </c>
      <c r="AOD7" s="817">
        <v>2010</v>
      </c>
      <c r="AOE7" s="817">
        <v>2010</v>
      </c>
      <c r="AOF7" s="817">
        <v>2010</v>
      </c>
      <c r="AOG7" s="817">
        <v>2010</v>
      </c>
      <c r="AOH7" s="817">
        <v>2010</v>
      </c>
      <c r="AOI7" s="817">
        <v>2005</v>
      </c>
      <c r="AOJ7" s="817">
        <v>2000</v>
      </c>
      <c r="AOK7" s="817">
        <v>1990</v>
      </c>
      <c r="AOL7" s="817">
        <v>2010</v>
      </c>
      <c r="AOM7" s="817">
        <v>2005</v>
      </c>
      <c r="AON7" s="817">
        <v>2000</v>
      </c>
      <c r="AOO7" s="817">
        <v>1990</v>
      </c>
      <c r="AOP7" s="817">
        <v>2010</v>
      </c>
      <c r="AOQ7" s="817">
        <v>2005</v>
      </c>
      <c r="AOR7" s="817">
        <v>2000</v>
      </c>
      <c r="AOS7" s="817">
        <v>1990</v>
      </c>
      <c r="AOT7" s="817">
        <v>2010</v>
      </c>
      <c r="AOU7" s="817">
        <v>2005</v>
      </c>
      <c r="AOV7" s="817">
        <v>2000</v>
      </c>
      <c r="AOW7" s="817">
        <v>1990</v>
      </c>
      <c r="AOX7" s="817">
        <v>2010</v>
      </c>
      <c r="AOY7" s="817">
        <v>2005</v>
      </c>
      <c r="AOZ7" s="817">
        <v>2000</v>
      </c>
      <c r="APA7" s="817">
        <v>1990</v>
      </c>
      <c r="APB7" s="817">
        <v>2010</v>
      </c>
      <c r="APC7" s="817">
        <v>2005</v>
      </c>
      <c r="APD7" s="817">
        <v>2000</v>
      </c>
      <c r="APE7" s="817">
        <v>1990</v>
      </c>
      <c r="APF7" s="817">
        <v>2010</v>
      </c>
      <c r="APG7" s="817">
        <v>2005</v>
      </c>
      <c r="APH7" s="817">
        <v>2000</v>
      </c>
      <c r="API7" s="817">
        <v>1990</v>
      </c>
      <c r="APJ7" s="817">
        <v>2010</v>
      </c>
      <c r="APK7" s="817">
        <v>2005</v>
      </c>
      <c r="APL7" s="817">
        <v>2000</v>
      </c>
      <c r="APM7" s="817">
        <v>1990</v>
      </c>
      <c r="APN7" s="817">
        <v>2010</v>
      </c>
      <c r="APO7" s="817">
        <v>2005</v>
      </c>
      <c r="APP7" s="817">
        <v>2000</v>
      </c>
      <c r="APQ7" s="817">
        <v>1990</v>
      </c>
      <c r="APR7" s="817">
        <v>2010</v>
      </c>
      <c r="APS7" s="817">
        <v>2005</v>
      </c>
      <c r="APT7" s="817">
        <v>2000</v>
      </c>
      <c r="APU7" s="817">
        <v>1990</v>
      </c>
      <c r="APV7" s="817">
        <v>2010</v>
      </c>
      <c r="APW7" s="817">
        <v>2005</v>
      </c>
      <c r="APX7" s="817">
        <v>2000</v>
      </c>
      <c r="APY7" s="817">
        <v>1990</v>
      </c>
      <c r="APZ7" s="817">
        <v>2010</v>
      </c>
      <c r="AQA7" s="817">
        <v>2005</v>
      </c>
      <c r="AQB7" s="817">
        <v>2000</v>
      </c>
      <c r="AQC7" s="817">
        <v>1990</v>
      </c>
      <c r="AQD7" s="817">
        <v>2010</v>
      </c>
      <c r="AQE7" s="817">
        <v>2005</v>
      </c>
      <c r="AQF7" s="817">
        <v>2000</v>
      </c>
      <c r="AQG7" s="817">
        <v>1990</v>
      </c>
      <c r="AQH7" s="817">
        <v>2010</v>
      </c>
      <c r="AQI7" s="817">
        <v>2005</v>
      </c>
      <c r="AQJ7" s="817">
        <v>2000</v>
      </c>
      <c r="AQK7" s="817">
        <v>1990</v>
      </c>
      <c r="AQL7" s="817">
        <v>2010</v>
      </c>
      <c r="AQM7" s="817">
        <v>2005</v>
      </c>
      <c r="AQN7" s="817">
        <v>2000</v>
      </c>
      <c r="AQO7" s="817">
        <v>1990</v>
      </c>
      <c r="AQP7" s="817">
        <v>2010</v>
      </c>
      <c r="AQQ7" s="817">
        <v>2005</v>
      </c>
      <c r="AQR7" s="817">
        <v>2000</v>
      </c>
      <c r="AQS7" s="817">
        <v>1990</v>
      </c>
      <c r="AQT7" s="817">
        <v>2010</v>
      </c>
      <c r="AQU7" s="817">
        <v>2005</v>
      </c>
      <c r="AQV7" s="817">
        <v>2000</v>
      </c>
      <c r="AQW7" s="817">
        <v>1990</v>
      </c>
      <c r="AQX7" s="817">
        <v>2010</v>
      </c>
      <c r="AQY7" s="817">
        <v>2005</v>
      </c>
      <c r="AQZ7" s="817">
        <v>2000</v>
      </c>
      <c r="ARA7" s="817">
        <v>1990</v>
      </c>
      <c r="ARB7" s="817">
        <v>2010</v>
      </c>
      <c r="ARC7" s="817">
        <v>2005</v>
      </c>
      <c r="ARD7" s="817">
        <v>2000</v>
      </c>
      <c r="ARE7" s="817">
        <v>1990</v>
      </c>
      <c r="ARF7" s="817">
        <v>2010</v>
      </c>
      <c r="ARG7" s="817">
        <v>2005</v>
      </c>
      <c r="ARH7" s="817">
        <v>2000</v>
      </c>
      <c r="ARI7" s="817">
        <v>1990</v>
      </c>
      <c r="ARJ7" s="817">
        <v>2010</v>
      </c>
      <c r="ARK7" s="817">
        <v>2005</v>
      </c>
      <c r="ARL7" s="817">
        <v>2000</v>
      </c>
      <c r="ARM7" s="817">
        <v>1990</v>
      </c>
      <c r="ARN7" s="817">
        <v>2010</v>
      </c>
      <c r="ARO7" s="817">
        <v>2005</v>
      </c>
      <c r="ARP7" s="817">
        <v>2000</v>
      </c>
      <c r="ARQ7" s="817">
        <v>1990</v>
      </c>
      <c r="ARR7" s="817">
        <v>2010</v>
      </c>
      <c r="ARS7" s="817">
        <v>2005</v>
      </c>
      <c r="ART7" s="817">
        <v>2000</v>
      </c>
      <c r="ARU7" s="817">
        <v>1990</v>
      </c>
      <c r="ARV7" s="817">
        <v>2010</v>
      </c>
      <c r="ARW7" s="817">
        <v>2005</v>
      </c>
      <c r="ARX7" s="817">
        <v>2000</v>
      </c>
      <c r="ARY7" s="817">
        <v>1990</v>
      </c>
      <c r="ARZ7" s="817">
        <v>2010</v>
      </c>
      <c r="ASA7" s="817">
        <v>2005</v>
      </c>
      <c r="ASB7" s="817">
        <v>2000</v>
      </c>
      <c r="ASC7" s="817">
        <v>1990</v>
      </c>
      <c r="ASD7" s="817">
        <v>2010</v>
      </c>
      <c r="ASE7" s="817">
        <v>2005</v>
      </c>
      <c r="ASF7" s="817">
        <v>2000</v>
      </c>
      <c r="ASG7" s="817">
        <v>1990</v>
      </c>
      <c r="ASH7" s="817">
        <v>2010</v>
      </c>
      <c r="ASI7" s="817">
        <v>2005</v>
      </c>
      <c r="ASJ7" s="817">
        <v>2000</v>
      </c>
      <c r="ASK7" s="817">
        <v>1990</v>
      </c>
      <c r="ASL7" s="817">
        <v>2010</v>
      </c>
      <c r="ASM7" s="817">
        <v>2005</v>
      </c>
      <c r="ASN7" s="817">
        <v>2000</v>
      </c>
      <c r="ASO7" s="817">
        <v>1990</v>
      </c>
      <c r="ASP7" s="817">
        <v>2010</v>
      </c>
      <c r="ASQ7" s="817">
        <v>2005</v>
      </c>
      <c r="ASR7" s="817">
        <v>2000</v>
      </c>
      <c r="ASS7" s="817">
        <v>1990</v>
      </c>
      <c r="AST7" s="817">
        <v>2010</v>
      </c>
      <c r="ASU7" s="817">
        <v>2005</v>
      </c>
      <c r="ASV7" s="817">
        <v>2000</v>
      </c>
      <c r="ASW7" s="817">
        <v>1990</v>
      </c>
      <c r="ASX7" s="817">
        <v>2010</v>
      </c>
      <c r="ASY7" s="817">
        <v>2005</v>
      </c>
      <c r="ASZ7" s="817">
        <v>2000</v>
      </c>
      <c r="ATA7" s="817">
        <v>1990</v>
      </c>
      <c r="ATB7" s="817">
        <v>2010</v>
      </c>
      <c r="ATC7" s="817">
        <v>2005</v>
      </c>
      <c r="ATD7" s="817">
        <v>2000</v>
      </c>
      <c r="ATE7" s="817">
        <v>1990</v>
      </c>
      <c r="ATF7" s="817">
        <v>2010</v>
      </c>
      <c r="ATG7" s="817">
        <v>2005</v>
      </c>
      <c r="ATH7" s="817">
        <v>2000</v>
      </c>
      <c r="ATI7" s="817">
        <v>1990</v>
      </c>
      <c r="ATJ7" s="817">
        <v>2010</v>
      </c>
      <c r="ATK7" s="817">
        <v>2005</v>
      </c>
      <c r="ATL7" s="817">
        <v>2000</v>
      </c>
      <c r="ATM7" s="817">
        <v>1990</v>
      </c>
      <c r="ATN7" s="817">
        <v>2010</v>
      </c>
      <c r="ATO7" s="817">
        <v>2005</v>
      </c>
      <c r="ATP7" s="817">
        <v>2000</v>
      </c>
      <c r="ATQ7" s="817">
        <v>1990</v>
      </c>
      <c r="ATR7" s="817">
        <v>2015</v>
      </c>
      <c r="ATS7" s="817">
        <v>2010</v>
      </c>
      <c r="ATT7" s="817">
        <v>2005</v>
      </c>
      <c r="ATU7" s="817">
        <v>2000</v>
      </c>
      <c r="ATV7" s="817">
        <v>1990</v>
      </c>
      <c r="ATW7" s="817">
        <v>2015</v>
      </c>
      <c r="ATX7" s="817">
        <v>2010</v>
      </c>
      <c r="ATY7" s="817">
        <v>2005</v>
      </c>
      <c r="ATZ7" s="817">
        <v>2000</v>
      </c>
      <c r="AUA7" s="817">
        <v>1990</v>
      </c>
      <c r="AUB7" s="817">
        <v>2015</v>
      </c>
      <c r="AUC7" s="817">
        <v>2010</v>
      </c>
      <c r="AUD7" s="817">
        <v>2005</v>
      </c>
      <c r="AUE7" s="817">
        <v>2000</v>
      </c>
      <c r="AUF7" s="817">
        <v>1990</v>
      </c>
      <c r="AUG7" s="817">
        <v>2015</v>
      </c>
      <c r="AUH7" s="817">
        <v>2010</v>
      </c>
      <c r="AUI7" s="817">
        <v>2005</v>
      </c>
      <c r="AUJ7" s="817">
        <v>2000</v>
      </c>
      <c r="AUK7" s="817">
        <v>1990</v>
      </c>
      <c r="AUL7" s="817">
        <v>2015</v>
      </c>
      <c r="AUM7" s="817">
        <v>2010</v>
      </c>
      <c r="AUN7" s="817">
        <v>2005</v>
      </c>
      <c r="AUO7" s="817">
        <v>2000</v>
      </c>
      <c r="AUP7" s="817">
        <v>1990</v>
      </c>
      <c r="AUQ7" s="817">
        <v>2015</v>
      </c>
      <c r="AUR7" s="817">
        <v>2010</v>
      </c>
      <c r="AUS7" s="817">
        <v>2005</v>
      </c>
      <c r="AUT7" s="817">
        <v>2000</v>
      </c>
      <c r="AUU7" s="817">
        <v>1990</v>
      </c>
      <c r="AUV7" s="817">
        <v>2015</v>
      </c>
      <c r="AUW7" s="817">
        <v>2010</v>
      </c>
      <c r="AUX7" s="817">
        <v>2005</v>
      </c>
      <c r="AUY7" s="817">
        <v>2000</v>
      </c>
      <c r="AUZ7" s="817">
        <v>1990</v>
      </c>
      <c r="AVA7" s="817">
        <v>2015</v>
      </c>
      <c r="AVB7" s="817">
        <v>2010</v>
      </c>
      <c r="AVC7" s="817">
        <v>2005</v>
      </c>
      <c r="AVD7" s="817">
        <v>2000</v>
      </c>
      <c r="AVE7" s="817">
        <v>1990</v>
      </c>
      <c r="AVF7" s="817">
        <v>2015</v>
      </c>
      <c r="AVG7" s="817">
        <v>2010</v>
      </c>
      <c r="AVH7" s="817">
        <v>2005</v>
      </c>
      <c r="AVI7" s="817">
        <v>2000</v>
      </c>
      <c r="AVJ7" s="817">
        <v>1990</v>
      </c>
      <c r="AVK7" s="817">
        <v>2015</v>
      </c>
      <c r="AVL7" s="817">
        <v>2010</v>
      </c>
      <c r="AVM7" s="817">
        <v>2005</v>
      </c>
      <c r="AVN7" s="817">
        <v>2000</v>
      </c>
      <c r="AVO7" s="817">
        <v>1990</v>
      </c>
      <c r="AVP7" s="817">
        <v>2015</v>
      </c>
      <c r="AVQ7" s="817">
        <v>2010</v>
      </c>
      <c r="AVR7" s="817">
        <v>2005</v>
      </c>
      <c r="AVS7" s="817">
        <v>2000</v>
      </c>
      <c r="AVT7" s="817">
        <v>1990</v>
      </c>
      <c r="AVU7" s="817">
        <v>2015</v>
      </c>
      <c r="AVV7" s="817">
        <v>2010</v>
      </c>
      <c r="AVW7" s="817">
        <v>2005</v>
      </c>
      <c r="AVX7" s="817">
        <v>2000</v>
      </c>
      <c r="AVY7" s="817">
        <v>1990</v>
      </c>
      <c r="AVZ7" s="817">
        <v>2015</v>
      </c>
      <c r="AWA7" s="817">
        <v>2010</v>
      </c>
      <c r="AWB7" s="817">
        <v>2005</v>
      </c>
      <c r="AWC7" s="817">
        <v>2000</v>
      </c>
      <c r="AWD7" s="817">
        <v>1990</v>
      </c>
      <c r="AWE7" s="817">
        <v>2015</v>
      </c>
      <c r="AWF7" s="817">
        <v>2010</v>
      </c>
      <c r="AWG7" s="817">
        <v>2005</v>
      </c>
      <c r="AWH7" s="817">
        <v>2000</v>
      </c>
      <c r="AWI7" s="817">
        <v>1990</v>
      </c>
      <c r="AWJ7" s="817">
        <v>2015</v>
      </c>
      <c r="AWK7" s="817">
        <v>2010</v>
      </c>
      <c r="AWL7" s="817">
        <v>2005</v>
      </c>
      <c r="AWM7" s="817">
        <v>2000</v>
      </c>
      <c r="AWN7" s="817">
        <v>1990</v>
      </c>
      <c r="AWO7" s="817">
        <v>2015</v>
      </c>
      <c r="AWP7" s="817">
        <v>2010</v>
      </c>
      <c r="AWQ7" s="817">
        <v>2005</v>
      </c>
      <c r="AWR7" s="817">
        <v>2000</v>
      </c>
      <c r="AWS7" s="817">
        <v>1990</v>
      </c>
      <c r="AWT7" s="817">
        <v>2015</v>
      </c>
      <c r="AWU7" s="817">
        <v>2010</v>
      </c>
      <c r="AWV7" s="817">
        <v>2005</v>
      </c>
      <c r="AWW7" s="817">
        <v>2000</v>
      </c>
      <c r="AWX7" s="817">
        <v>1990</v>
      </c>
      <c r="AWY7" s="817">
        <v>2015</v>
      </c>
      <c r="AWZ7" s="817">
        <v>2010</v>
      </c>
      <c r="AXA7" s="817">
        <v>2005</v>
      </c>
      <c r="AXB7" s="817">
        <v>2000</v>
      </c>
      <c r="AXC7" s="817">
        <v>1990</v>
      </c>
      <c r="AXD7" s="817">
        <v>2015</v>
      </c>
      <c r="AXE7" s="817">
        <v>2010</v>
      </c>
      <c r="AXF7" s="817">
        <v>2005</v>
      </c>
      <c r="AXG7" s="817">
        <v>2000</v>
      </c>
      <c r="AXH7" s="817">
        <v>1990</v>
      </c>
      <c r="AXI7" s="817">
        <v>2015</v>
      </c>
      <c r="AXJ7" s="817">
        <v>2010</v>
      </c>
      <c r="AXK7" s="817">
        <v>2005</v>
      </c>
      <c r="AXL7" s="817">
        <v>2000</v>
      </c>
      <c r="AXM7" s="817">
        <v>1990</v>
      </c>
      <c r="AXN7" s="817">
        <v>2015</v>
      </c>
      <c r="AXO7" s="817">
        <v>2010</v>
      </c>
      <c r="AXP7" s="817">
        <v>2005</v>
      </c>
      <c r="AXQ7" s="817">
        <v>2000</v>
      </c>
      <c r="AXR7" s="817">
        <v>1990</v>
      </c>
      <c r="AXS7" s="817">
        <v>2010</v>
      </c>
      <c r="AXT7" s="817">
        <v>2005</v>
      </c>
      <c r="AXU7" s="817">
        <v>2000</v>
      </c>
      <c r="AXV7" s="817">
        <v>1990</v>
      </c>
      <c r="AXW7" s="817">
        <v>2010</v>
      </c>
      <c r="AXX7" s="817">
        <v>2005</v>
      </c>
      <c r="AXY7" s="817">
        <v>2000</v>
      </c>
      <c r="AXZ7" s="817">
        <v>1990</v>
      </c>
      <c r="AYA7" s="817">
        <v>2010</v>
      </c>
      <c r="AYB7" s="817">
        <v>2005</v>
      </c>
      <c r="AYC7" s="817">
        <v>2000</v>
      </c>
      <c r="AYD7" s="817">
        <v>1990</v>
      </c>
      <c r="AYE7" s="817">
        <v>2010</v>
      </c>
      <c r="AYF7" s="817">
        <v>2005</v>
      </c>
      <c r="AYG7" s="817">
        <v>2000</v>
      </c>
      <c r="AYH7" s="817">
        <v>1990</v>
      </c>
      <c r="AYI7" s="817">
        <v>2010</v>
      </c>
      <c r="AYJ7" s="817">
        <v>2005</v>
      </c>
      <c r="AYK7" s="817">
        <v>2000</v>
      </c>
      <c r="AYL7" s="817">
        <v>1990</v>
      </c>
      <c r="AYM7" s="817">
        <v>2010</v>
      </c>
      <c r="AYN7" s="817">
        <v>2005</v>
      </c>
      <c r="AYO7" s="817">
        <v>2000</v>
      </c>
      <c r="AYP7" s="817">
        <v>1990</v>
      </c>
      <c r="AYQ7" s="817">
        <v>2010</v>
      </c>
      <c r="AYR7" s="817">
        <v>2005</v>
      </c>
      <c r="AYS7" s="817">
        <v>2000</v>
      </c>
      <c r="AYT7" s="817">
        <v>1990</v>
      </c>
      <c r="AYU7" s="817">
        <v>2010</v>
      </c>
      <c r="AYV7" s="817">
        <v>2005</v>
      </c>
      <c r="AYW7" s="817">
        <v>2000</v>
      </c>
      <c r="AYX7" s="817">
        <v>1990</v>
      </c>
      <c r="AYY7" s="817">
        <v>2010</v>
      </c>
      <c r="AYZ7" s="817">
        <v>2005</v>
      </c>
      <c r="AZA7" s="817">
        <v>2000</v>
      </c>
      <c r="AZB7" s="817">
        <v>1990</v>
      </c>
      <c r="AZC7" s="817">
        <v>2010</v>
      </c>
      <c r="AZD7" s="817">
        <v>2005</v>
      </c>
      <c r="AZE7" s="817">
        <v>2000</v>
      </c>
      <c r="AZF7" s="817">
        <v>1990</v>
      </c>
      <c r="AZG7" s="817">
        <v>2010</v>
      </c>
      <c r="AZH7" s="817">
        <v>2005</v>
      </c>
      <c r="AZI7" s="817">
        <v>2000</v>
      </c>
      <c r="AZJ7" s="817">
        <v>1990</v>
      </c>
      <c r="AZK7" s="817">
        <v>2010</v>
      </c>
      <c r="AZL7" s="817">
        <v>2005</v>
      </c>
      <c r="AZM7" s="817">
        <v>2000</v>
      </c>
      <c r="AZN7" s="817">
        <v>1990</v>
      </c>
      <c r="AZO7" s="817">
        <v>2010</v>
      </c>
      <c r="AZP7" s="817">
        <v>2005</v>
      </c>
      <c r="AZQ7" s="817">
        <v>2000</v>
      </c>
      <c r="AZR7" s="817">
        <v>1990</v>
      </c>
      <c r="AZS7" s="817">
        <v>2010</v>
      </c>
      <c r="AZT7" s="817">
        <v>2005</v>
      </c>
      <c r="AZU7" s="817">
        <v>2000</v>
      </c>
      <c r="AZV7" s="817">
        <v>1990</v>
      </c>
      <c r="AZW7" s="817">
        <v>2010</v>
      </c>
      <c r="AZX7" s="817">
        <v>2005</v>
      </c>
      <c r="AZY7" s="817">
        <v>2000</v>
      </c>
      <c r="AZZ7" s="817">
        <v>1990</v>
      </c>
      <c r="BAA7" s="817">
        <v>2010</v>
      </c>
      <c r="BAB7" s="817">
        <v>2005</v>
      </c>
      <c r="BAC7" s="817">
        <v>2000</v>
      </c>
      <c r="BAD7" s="817">
        <v>1990</v>
      </c>
      <c r="BAE7" s="817">
        <v>2010</v>
      </c>
      <c r="BAF7" s="817">
        <v>2005</v>
      </c>
      <c r="BAG7" s="817">
        <v>2000</v>
      </c>
      <c r="BAH7" s="817">
        <v>1990</v>
      </c>
      <c r="BAI7" s="817">
        <v>2010</v>
      </c>
      <c r="BAJ7" s="817">
        <v>2005</v>
      </c>
      <c r="BAK7" s="817">
        <v>2000</v>
      </c>
      <c r="BAL7" s="817">
        <v>1990</v>
      </c>
      <c r="BAM7" s="817">
        <v>2010</v>
      </c>
      <c r="BAN7" s="817">
        <v>2005</v>
      </c>
      <c r="BAO7" s="817">
        <v>2000</v>
      </c>
      <c r="BAP7" s="817">
        <v>1990</v>
      </c>
      <c r="BAQ7" s="817">
        <v>2010</v>
      </c>
      <c r="BAR7" s="817">
        <v>2005</v>
      </c>
      <c r="BAS7" s="817">
        <v>2000</v>
      </c>
      <c r="BAT7" s="817">
        <v>1990</v>
      </c>
      <c r="BAU7" s="817">
        <v>2010</v>
      </c>
      <c r="BAV7" s="817">
        <v>2005</v>
      </c>
      <c r="BAW7" s="817">
        <v>2000</v>
      </c>
      <c r="BAX7" s="817">
        <v>1990</v>
      </c>
      <c r="BAY7" s="817">
        <v>2010</v>
      </c>
      <c r="BAZ7" s="817">
        <v>2005</v>
      </c>
      <c r="BBA7" s="817">
        <v>2000</v>
      </c>
      <c r="BBB7" s="817">
        <v>1990</v>
      </c>
      <c r="BBC7" s="817">
        <v>2010</v>
      </c>
      <c r="BBD7" s="817">
        <v>2005</v>
      </c>
      <c r="BBE7" s="817">
        <v>2000</v>
      </c>
      <c r="BBF7" s="817">
        <v>1990</v>
      </c>
      <c r="BBG7" s="817">
        <v>2010</v>
      </c>
      <c r="BBH7" s="817">
        <v>2005</v>
      </c>
      <c r="BBI7" s="817">
        <v>2000</v>
      </c>
      <c r="BBJ7" s="817">
        <v>1990</v>
      </c>
      <c r="BBK7" s="818">
        <v>1990</v>
      </c>
      <c r="BBL7" s="818">
        <v>2000</v>
      </c>
      <c r="BBM7" s="818">
        <v>2005</v>
      </c>
      <c r="BBN7" s="818">
        <v>2010</v>
      </c>
      <c r="BBO7" s="818">
        <v>2015</v>
      </c>
      <c r="BBP7" s="818">
        <v>1990</v>
      </c>
      <c r="BBQ7" s="818">
        <v>2000</v>
      </c>
      <c r="BBR7" s="818">
        <v>2005</v>
      </c>
      <c r="BBS7" s="818">
        <v>2010</v>
      </c>
      <c r="BBT7" s="818">
        <v>2015</v>
      </c>
      <c r="BBU7" s="818">
        <v>1990</v>
      </c>
      <c r="BBV7" s="818">
        <v>2000</v>
      </c>
      <c r="BBW7" s="818">
        <v>2005</v>
      </c>
      <c r="BBX7" s="818">
        <v>2010</v>
      </c>
      <c r="BBY7" s="818">
        <v>2015</v>
      </c>
      <c r="BBZ7" s="818">
        <v>1990</v>
      </c>
      <c r="BCA7" s="818">
        <v>2000</v>
      </c>
      <c r="BCB7" s="818">
        <v>2005</v>
      </c>
      <c r="BCC7" s="818">
        <v>2010</v>
      </c>
      <c r="BCD7" s="818">
        <v>2015</v>
      </c>
      <c r="BCE7" s="818">
        <v>1990</v>
      </c>
      <c r="BCF7" s="818">
        <v>2000</v>
      </c>
      <c r="BCG7" s="818">
        <v>2005</v>
      </c>
      <c r="BCH7" s="818">
        <v>2010</v>
      </c>
      <c r="BCI7" s="818">
        <v>2015</v>
      </c>
      <c r="BCJ7" s="818">
        <v>1990</v>
      </c>
      <c r="BCK7" s="818">
        <v>2000</v>
      </c>
      <c r="BCL7" s="818">
        <v>2005</v>
      </c>
      <c r="BCM7" s="818">
        <v>2010</v>
      </c>
      <c r="BCN7" s="818">
        <v>2015</v>
      </c>
      <c r="BCO7" s="818">
        <v>1990</v>
      </c>
      <c r="BCP7" s="818">
        <v>2000</v>
      </c>
      <c r="BCQ7" s="818">
        <v>2005</v>
      </c>
      <c r="BCR7" s="818">
        <v>2010</v>
      </c>
      <c r="BCS7" s="818">
        <v>2015</v>
      </c>
      <c r="BCT7" s="818">
        <v>1990</v>
      </c>
      <c r="BCU7" s="818">
        <v>2000</v>
      </c>
      <c r="BCV7" s="818">
        <v>2005</v>
      </c>
      <c r="BCW7" s="818">
        <v>2010</v>
      </c>
      <c r="BCX7" s="818">
        <v>2015</v>
      </c>
      <c r="BCY7" s="818">
        <v>1990</v>
      </c>
      <c r="BCZ7" s="818">
        <v>2000</v>
      </c>
      <c r="BDA7" s="818">
        <v>2005</v>
      </c>
      <c r="BDB7" s="818">
        <v>2010</v>
      </c>
      <c r="BDC7" s="818">
        <v>2015</v>
      </c>
      <c r="BDD7" s="818">
        <v>1990</v>
      </c>
      <c r="BDE7" s="818">
        <v>2000</v>
      </c>
      <c r="BDF7" s="818">
        <v>2005</v>
      </c>
      <c r="BDG7" s="818">
        <v>2010</v>
      </c>
      <c r="BDH7" s="818">
        <v>2015</v>
      </c>
      <c r="BDI7" s="818">
        <v>1990</v>
      </c>
      <c r="BDJ7" s="818">
        <v>2000</v>
      </c>
      <c r="BDK7" s="818">
        <v>2005</v>
      </c>
      <c r="BDL7" s="818">
        <v>2010</v>
      </c>
      <c r="BDM7" s="818">
        <v>2015</v>
      </c>
      <c r="BDN7" s="818">
        <v>1990</v>
      </c>
      <c r="BDO7" s="818">
        <v>2000</v>
      </c>
      <c r="BDP7" s="818">
        <v>2005</v>
      </c>
      <c r="BDQ7" s="818">
        <v>2010</v>
      </c>
      <c r="BDR7" s="818">
        <v>2015</v>
      </c>
      <c r="BDS7" s="818">
        <v>1990</v>
      </c>
      <c r="BDT7" s="818">
        <v>2000</v>
      </c>
      <c r="BDU7" s="818">
        <v>2005</v>
      </c>
      <c r="BDV7" s="818">
        <v>2010</v>
      </c>
      <c r="BDW7" s="818">
        <v>2015</v>
      </c>
      <c r="BDX7" s="818">
        <v>1990</v>
      </c>
      <c r="BDY7" s="818">
        <v>2000</v>
      </c>
      <c r="BDZ7" s="818">
        <v>2005</v>
      </c>
      <c r="BEA7" s="818">
        <v>2010</v>
      </c>
      <c r="BEB7" s="818">
        <v>2015</v>
      </c>
      <c r="BEC7" s="818">
        <v>1990</v>
      </c>
      <c r="BED7" s="818">
        <v>2000</v>
      </c>
      <c r="BEE7" s="818">
        <v>2005</v>
      </c>
      <c r="BEF7" s="818">
        <v>2010</v>
      </c>
      <c r="BEG7" s="818">
        <v>2015</v>
      </c>
      <c r="BEH7" s="818">
        <v>1990</v>
      </c>
      <c r="BEI7" s="818">
        <v>2000</v>
      </c>
      <c r="BEJ7" s="818">
        <v>2005</v>
      </c>
      <c r="BEK7" s="818">
        <v>2010</v>
      </c>
      <c r="BEL7" s="818">
        <v>2015</v>
      </c>
      <c r="BEM7" s="818">
        <v>1990</v>
      </c>
      <c r="BEN7" s="818">
        <v>2000</v>
      </c>
      <c r="BEO7" s="818">
        <v>2005</v>
      </c>
      <c r="BEP7" s="818">
        <v>2010</v>
      </c>
      <c r="BEQ7" s="818">
        <v>2015</v>
      </c>
      <c r="BER7" s="818">
        <v>1990</v>
      </c>
      <c r="BES7" s="818">
        <v>2000</v>
      </c>
      <c r="BET7" s="818">
        <v>2005</v>
      </c>
      <c r="BEU7" s="818">
        <v>2010</v>
      </c>
      <c r="BEV7" s="818">
        <v>2015</v>
      </c>
      <c r="BEW7" s="818">
        <v>1990</v>
      </c>
      <c r="BEX7" s="818">
        <v>2000</v>
      </c>
      <c r="BEY7" s="818">
        <v>2005</v>
      </c>
      <c r="BEZ7" s="818">
        <v>2010</v>
      </c>
      <c r="BFA7" s="818">
        <v>2015</v>
      </c>
      <c r="BFB7" s="818">
        <v>1990</v>
      </c>
      <c r="BFC7" s="818">
        <v>2000</v>
      </c>
      <c r="BFD7" s="818">
        <v>2005</v>
      </c>
      <c r="BFE7" s="818">
        <v>2010</v>
      </c>
      <c r="BFF7" s="818">
        <v>2015</v>
      </c>
      <c r="BFG7" s="818">
        <v>1990</v>
      </c>
      <c r="BFH7" s="818">
        <v>2000</v>
      </c>
      <c r="BFI7" s="818">
        <v>2005</v>
      </c>
      <c r="BFJ7" s="818">
        <v>2010</v>
      </c>
      <c r="BFK7" s="818">
        <v>2015</v>
      </c>
      <c r="BFL7" s="818">
        <v>1990</v>
      </c>
      <c r="BFM7" s="818">
        <v>2000</v>
      </c>
      <c r="BFN7" s="818">
        <v>2005</v>
      </c>
      <c r="BFO7" s="818">
        <v>2010</v>
      </c>
      <c r="BFP7" s="818">
        <v>2015</v>
      </c>
      <c r="BFQ7" s="818">
        <v>1990</v>
      </c>
      <c r="BFR7" s="818">
        <v>2000</v>
      </c>
      <c r="BFS7" s="818">
        <v>2005</v>
      </c>
      <c r="BFT7" s="818">
        <v>2010</v>
      </c>
      <c r="BFU7" s="818">
        <v>2015</v>
      </c>
      <c r="BFV7" s="819">
        <v>1990</v>
      </c>
      <c r="BFW7" s="819">
        <v>2000</v>
      </c>
      <c r="BFX7" s="819">
        <v>2005</v>
      </c>
      <c r="BFY7" s="819">
        <v>2010</v>
      </c>
      <c r="BFZ7" s="819">
        <v>2015</v>
      </c>
      <c r="BGA7" s="819">
        <v>1990</v>
      </c>
      <c r="BGB7" s="819">
        <v>2000</v>
      </c>
      <c r="BGC7" s="819">
        <v>2005</v>
      </c>
      <c r="BGD7" s="819">
        <v>2010</v>
      </c>
      <c r="BGE7" s="819">
        <v>2015</v>
      </c>
      <c r="BGF7" s="819">
        <v>1990</v>
      </c>
      <c r="BGG7" s="819">
        <v>2000</v>
      </c>
      <c r="BGH7" s="819">
        <v>2005</v>
      </c>
      <c r="BGI7" s="819">
        <v>2010</v>
      </c>
      <c r="BGJ7" s="819">
        <v>2015</v>
      </c>
      <c r="BGK7" s="819">
        <v>1990</v>
      </c>
      <c r="BGL7" s="819">
        <v>2000</v>
      </c>
      <c r="BGM7" s="819">
        <v>2005</v>
      </c>
      <c r="BGN7" s="819">
        <v>2010</v>
      </c>
      <c r="BGO7" s="819">
        <v>2015</v>
      </c>
      <c r="BGP7" s="819">
        <v>1990</v>
      </c>
      <c r="BGQ7" s="819">
        <v>2000</v>
      </c>
      <c r="BGR7" s="819">
        <v>2005</v>
      </c>
      <c r="BGS7" s="819">
        <v>2010</v>
      </c>
      <c r="BGT7" s="819">
        <v>2015</v>
      </c>
      <c r="BGU7" s="819">
        <v>1990</v>
      </c>
      <c r="BGV7" s="819">
        <v>2000</v>
      </c>
      <c r="BGW7" s="819">
        <v>2005</v>
      </c>
      <c r="BGX7" s="819">
        <v>2010</v>
      </c>
      <c r="BGY7" s="819">
        <v>2015</v>
      </c>
      <c r="BGZ7" s="819">
        <v>1990</v>
      </c>
      <c r="BHA7" s="819">
        <v>2000</v>
      </c>
      <c r="BHB7" s="819">
        <v>2005</v>
      </c>
      <c r="BHC7" s="819">
        <v>2010</v>
      </c>
      <c r="BHD7" s="819">
        <v>2015</v>
      </c>
      <c r="BHE7" s="819">
        <v>1990</v>
      </c>
      <c r="BHF7" s="819">
        <v>2000</v>
      </c>
      <c r="BHG7" s="819">
        <v>2005</v>
      </c>
      <c r="BHH7" s="819">
        <v>2010</v>
      </c>
      <c r="BHI7" s="819">
        <v>2015</v>
      </c>
      <c r="BHJ7" s="819">
        <v>1990</v>
      </c>
      <c r="BHK7" s="819">
        <v>2000</v>
      </c>
      <c r="BHL7" s="819">
        <v>2005</v>
      </c>
      <c r="BHM7" s="819">
        <v>2010</v>
      </c>
      <c r="BHN7" s="819">
        <v>2015</v>
      </c>
      <c r="BHO7" s="819">
        <v>1990</v>
      </c>
      <c r="BHP7" s="819">
        <v>2000</v>
      </c>
      <c r="BHQ7" s="819">
        <v>2005</v>
      </c>
      <c r="BHR7" s="819">
        <v>2010</v>
      </c>
      <c r="BHS7" s="819">
        <v>2015</v>
      </c>
      <c r="BHT7" s="819">
        <v>1990</v>
      </c>
      <c r="BHU7" s="819">
        <v>2000</v>
      </c>
      <c r="BHV7" s="819">
        <v>2005</v>
      </c>
      <c r="BHW7" s="819">
        <v>2010</v>
      </c>
      <c r="BHX7" s="819">
        <v>2015</v>
      </c>
      <c r="BHY7" s="819">
        <v>1990</v>
      </c>
      <c r="BHZ7" s="819">
        <v>2000</v>
      </c>
      <c r="BIA7" s="819">
        <v>2005</v>
      </c>
      <c r="BIB7" s="819">
        <v>2010</v>
      </c>
      <c r="BIC7" s="819">
        <v>2015</v>
      </c>
      <c r="BID7" s="819">
        <v>1990</v>
      </c>
      <c r="BIE7" s="819">
        <v>2000</v>
      </c>
      <c r="BIF7" s="819">
        <v>2005</v>
      </c>
      <c r="BIG7" s="819">
        <v>2010</v>
      </c>
      <c r="BIH7" s="819">
        <v>2015</v>
      </c>
      <c r="BII7" s="819">
        <v>1990</v>
      </c>
      <c r="BIJ7" s="819">
        <v>2000</v>
      </c>
      <c r="BIK7" s="819">
        <v>2005</v>
      </c>
      <c r="BIL7" s="819">
        <v>2010</v>
      </c>
      <c r="BIM7" s="819">
        <v>2015</v>
      </c>
      <c r="BIN7" s="819">
        <v>1990</v>
      </c>
      <c r="BIO7" s="819">
        <v>2000</v>
      </c>
      <c r="BIP7" s="819">
        <v>2005</v>
      </c>
      <c r="BIQ7" s="819">
        <v>2010</v>
      </c>
      <c r="BIR7" s="819">
        <v>2015</v>
      </c>
      <c r="BIS7" s="817">
        <v>2010</v>
      </c>
      <c r="BIT7" s="817">
        <v>2005</v>
      </c>
      <c r="BIU7" s="817">
        <v>2000</v>
      </c>
      <c r="BIV7" s="817">
        <v>1990</v>
      </c>
      <c r="BIW7" s="817">
        <v>2010</v>
      </c>
      <c r="BIX7" s="817">
        <v>2005</v>
      </c>
      <c r="BIY7" s="817">
        <v>2000</v>
      </c>
      <c r="BIZ7" s="817">
        <v>1990</v>
      </c>
      <c r="BJA7" s="817">
        <v>2010</v>
      </c>
      <c r="BJB7" s="817">
        <v>2005</v>
      </c>
      <c r="BJC7" s="817">
        <v>2000</v>
      </c>
      <c r="BJD7" s="817">
        <v>1990</v>
      </c>
      <c r="BJE7" s="817">
        <v>2010</v>
      </c>
      <c r="BJF7" s="817">
        <v>2005</v>
      </c>
      <c r="BJG7" s="817">
        <v>2000</v>
      </c>
      <c r="BJH7" s="817">
        <v>1990</v>
      </c>
      <c r="BJI7" s="820">
        <v>2015</v>
      </c>
      <c r="BJJ7" s="820">
        <v>2013</v>
      </c>
      <c r="BJK7" s="820">
        <v>2011</v>
      </c>
      <c r="BJL7" s="820">
        <v>2009</v>
      </c>
      <c r="BJM7" s="820">
        <v>2007</v>
      </c>
      <c r="BJN7" s="820">
        <v>2015</v>
      </c>
      <c r="BJO7" s="820">
        <v>2013</v>
      </c>
      <c r="BJP7" s="820">
        <v>2011</v>
      </c>
      <c r="BJQ7" s="820">
        <v>2009</v>
      </c>
      <c r="BJR7" s="820">
        <v>2007</v>
      </c>
      <c r="BJS7" s="820">
        <v>2015</v>
      </c>
      <c r="BJT7" s="820">
        <v>2013</v>
      </c>
      <c r="BJU7" s="820">
        <v>2011</v>
      </c>
      <c r="BJV7" s="820">
        <v>2009</v>
      </c>
      <c r="BJW7" s="820">
        <v>2007</v>
      </c>
      <c r="BJX7" s="820">
        <v>2015</v>
      </c>
      <c r="BJY7" s="820">
        <v>2013</v>
      </c>
      <c r="BJZ7" s="820">
        <v>2011</v>
      </c>
      <c r="BKA7" s="820">
        <v>2009</v>
      </c>
      <c r="BKB7" s="820">
        <v>2007</v>
      </c>
      <c r="BKC7" s="820">
        <v>2015</v>
      </c>
      <c r="BKD7" s="820">
        <v>2013</v>
      </c>
      <c r="BKE7" s="820">
        <v>2011</v>
      </c>
      <c r="BKF7" s="820">
        <v>2009</v>
      </c>
      <c r="BKG7" s="820">
        <v>2007</v>
      </c>
      <c r="BKH7" s="820">
        <v>2015</v>
      </c>
      <c r="BKI7" s="820">
        <v>2013</v>
      </c>
      <c r="BKJ7" s="820">
        <v>2011</v>
      </c>
      <c r="BKK7" s="820">
        <v>2009</v>
      </c>
      <c r="BKL7" s="820">
        <v>2007</v>
      </c>
      <c r="BKM7" s="820">
        <v>2015</v>
      </c>
      <c r="BKN7" s="820">
        <v>2013</v>
      </c>
      <c r="BKO7" s="820">
        <v>2011</v>
      </c>
      <c r="BKP7" s="820">
        <v>2009</v>
      </c>
      <c r="BKQ7" s="820">
        <v>2007</v>
      </c>
      <c r="BKR7" s="820">
        <v>2015</v>
      </c>
      <c r="BKS7" s="820">
        <v>2013</v>
      </c>
      <c r="BKT7" s="820">
        <v>2011</v>
      </c>
      <c r="BKU7" s="820">
        <v>2009</v>
      </c>
      <c r="BKV7" s="820">
        <v>2007</v>
      </c>
      <c r="BKW7" s="820">
        <v>2015</v>
      </c>
      <c r="BKX7" s="820">
        <v>2013</v>
      </c>
      <c r="BKY7" s="820">
        <v>2011</v>
      </c>
      <c r="BKZ7" s="820">
        <v>2009</v>
      </c>
      <c r="BLA7" s="820">
        <v>2007</v>
      </c>
      <c r="BLB7" s="820">
        <v>2015</v>
      </c>
      <c r="BLC7" s="820">
        <v>2013</v>
      </c>
      <c r="BLD7" s="820">
        <v>2011</v>
      </c>
      <c r="BLE7" s="820">
        <v>2009</v>
      </c>
      <c r="BLF7" s="820">
        <v>2007</v>
      </c>
      <c r="BLG7" s="820">
        <v>2015</v>
      </c>
      <c r="BLH7" s="820">
        <v>2013</v>
      </c>
      <c r="BLI7" s="820">
        <v>2011</v>
      </c>
      <c r="BLJ7" s="820">
        <v>2009</v>
      </c>
      <c r="BLK7" s="820">
        <v>2007</v>
      </c>
      <c r="BLL7" s="820">
        <v>2015</v>
      </c>
      <c r="BLM7" s="820">
        <v>2013</v>
      </c>
      <c r="BLN7" s="820">
        <v>2011</v>
      </c>
      <c r="BLO7" s="820">
        <v>2009</v>
      </c>
      <c r="BLP7" s="820">
        <v>2007</v>
      </c>
      <c r="BLQ7" s="820">
        <v>2015</v>
      </c>
      <c r="BLR7" s="820">
        <v>2013</v>
      </c>
      <c r="BLS7" s="820">
        <v>2011</v>
      </c>
      <c r="BLT7" s="820">
        <v>2009</v>
      </c>
      <c r="BLU7" s="820">
        <v>2007</v>
      </c>
      <c r="BLV7" s="820">
        <v>2015</v>
      </c>
      <c r="BLW7" s="820">
        <v>2013</v>
      </c>
      <c r="BLX7" s="820">
        <v>2011</v>
      </c>
      <c r="BLY7" s="820">
        <v>2009</v>
      </c>
      <c r="BLZ7" s="820">
        <v>2007</v>
      </c>
      <c r="BMA7" s="820">
        <v>2015</v>
      </c>
      <c r="BMB7" s="820">
        <v>2013</v>
      </c>
      <c r="BMC7" s="820">
        <v>2011</v>
      </c>
      <c r="BMD7" s="820">
        <v>2009</v>
      </c>
      <c r="BME7" s="820">
        <v>2007</v>
      </c>
      <c r="BMF7" s="820">
        <v>2015</v>
      </c>
      <c r="BMG7" s="820">
        <v>2013</v>
      </c>
      <c r="BMH7" s="820">
        <v>2011</v>
      </c>
      <c r="BMI7" s="820">
        <v>2009</v>
      </c>
      <c r="BMJ7" s="820">
        <v>2007</v>
      </c>
      <c r="BMK7" s="820">
        <v>2015</v>
      </c>
      <c r="BML7" s="820">
        <v>2013</v>
      </c>
      <c r="BMM7" s="820">
        <v>2011</v>
      </c>
      <c r="BMN7" s="820">
        <v>2009</v>
      </c>
      <c r="BMO7" s="820">
        <v>2007</v>
      </c>
      <c r="BMP7" s="820">
        <v>2015</v>
      </c>
      <c r="BMQ7" s="820">
        <v>2013</v>
      </c>
      <c r="BMR7" s="820">
        <v>2011</v>
      </c>
      <c r="BMS7" s="820">
        <v>2009</v>
      </c>
      <c r="BMT7" s="820">
        <v>2007</v>
      </c>
      <c r="BMU7" s="820">
        <v>2015</v>
      </c>
      <c r="BMV7" s="820">
        <v>2013</v>
      </c>
      <c r="BMW7" s="820">
        <v>2011</v>
      </c>
      <c r="BMX7" s="820">
        <v>2009</v>
      </c>
      <c r="BMY7" s="820">
        <v>2007</v>
      </c>
      <c r="BMZ7" s="820">
        <v>2015</v>
      </c>
      <c r="BNA7" s="820">
        <v>2013</v>
      </c>
      <c r="BNB7" s="820">
        <v>2011</v>
      </c>
      <c r="BNC7" s="820">
        <v>2009</v>
      </c>
      <c r="BND7" s="820">
        <v>2007</v>
      </c>
      <c r="BNE7" s="820">
        <v>2015</v>
      </c>
      <c r="BNF7" s="820">
        <v>2013</v>
      </c>
      <c r="BNG7" s="820">
        <v>2011</v>
      </c>
      <c r="BNH7" s="820">
        <v>2009</v>
      </c>
      <c r="BNI7" s="820">
        <v>2007</v>
      </c>
      <c r="BNJ7" s="817">
        <v>2010</v>
      </c>
      <c r="BNK7" s="817">
        <v>2005</v>
      </c>
      <c r="BNL7" s="817">
        <v>2000</v>
      </c>
      <c r="BNM7" s="817">
        <v>1990</v>
      </c>
      <c r="BNN7" s="817">
        <v>2010</v>
      </c>
      <c r="BNO7" s="817">
        <v>2005</v>
      </c>
      <c r="BNP7" s="817">
        <v>2000</v>
      </c>
      <c r="BNQ7" s="817">
        <v>1990</v>
      </c>
      <c r="BNR7" s="817">
        <v>2010</v>
      </c>
      <c r="BNS7" s="817">
        <v>2005</v>
      </c>
      <c r="BNT7" s="817">
        <v>2000</v>
      </c>
      <c r="BNU7" s="817">
        <v>1990</v>
      </c>
      <c r="BNV7" s="817">
        <v>2010</v>
      </c>
      <c r="BNW7" s="817">
        <v>2005</v>
      </c>
      <c r="BNX7" s="817">
        <v>2000</v>
      </c>
      <c r="BNY7" s="817">
        <v>1990</v>
      </c>
    </row>
    <row r="8" spans="1:1741" s="789" customFormat="1">
      <c r="A8" s="607" t="s">
        <v>1988</v>
      </c>
      <c r="B8" s="821" t="s">
        <v>1172</v>
      </c>
      <c r="C8" s="822">
        <v>785</v>
      </c>
      <c r="D8" s="822">
        <v>776</v>
      </c>
      <c r="E8" s="822">
        <v>782.6</v>
      </c>
      <c r="F8" s="822">
        <v>769.6</v>
      </c>
      <c r="G8" s="822">
        <v>789</v>
      </c>
      <c r="H8" s="823">
        <v>565</v>
      </c>
      <c r="I8" s="823">
        <v>587.1</v>
      </c>
      <c r="J8" s="823">
        <v>611.29999999999995</v>
      </c>
      <c r="K8" s="823">
        <v>620</v>
      </c>
      <c r="L8" s="823">
        <v>685</v>
      </c>
      <c r="M8" s="822">
        <v>452.2</v>
      </c>
      <c r="N8" s="822">
        <v>267</v>
      </c>
      <c r="O8" s="822">
        <v>261</v>
      </c>
      <c r="P8" s="822">
        <v>261.5</v>
      </c>
      <c r="Q8" s="822">
        <v>256</v>
      </c>
      <c r="R8" s="822">
        <v>1237.2</v>
      </c>
      <c r="S8" s="822">
        <v>1043</v>
      </c>
      <c r="T8" s="822">
        <v>1043.5999999999999</v>
      </c>
      <c r="U8" s="822">
        <v>1031</v>
      </c>
      <c r="V8" s="822">
        <v>1045</v>
      </c>
      <c r="W8" s="821">
        <v>1514.3</v>
      </c>
      <c r="X8" s="822">
        <v>1708.5</v>
      </c>
      <c r="Y8" s="822">
        <v>1700</v>
      </c>
      <c r="Z8" s="822">
        <v>1716</v>
      </c>
      <c r="AA8" s="822">
        <v>1695</v>
      </c>
      <c r="AB8" s="821" t="s">
        <v>1434</v>
      </c>
      <c r="AC8" s="821" t="s">
        <v>1434</v>
      </c>
      <c r="AD8" s="821" t="s">
        <v>1434</v>
      </c>
      <c r="AE8" s="821" t="s">
        <v>1434</v>
      </c>
      <c r="AF8" s="821" t="s">
        <v>1434</v>
      </c>
      <c r="AG8" s="821">
        <v>144.55000000000001</v>
      </c>
      <c r="AH8" s="821">
        <v>143.94</v>
      </c>
      <c r="AI8" s="821">
        <v>145.74</v>
      </c>
      <c r="AJ8" s="821">
        <v>156.52000000000001</v>
      </c>
      <c r="AK8" s="821">
        <v>600.67999999999995</v>
      </c>
      <c r="AL8" s="821">
        <v>588.75</v>
      </c>
      <c r="AM8" s="821">
        <v>579.21</v>
      </c>
      <c r="AN8" s="821">
        <v>587.79</v>
      </c>
      <c r="AO8" s="821">
        <v>297.77</v>
      </c>
      <c r="AP8" s="821">
        <v>49.71</v>
      </c>
      <c r="AQ8" s="821">
        <v>44.35</v>
      </c>
      <c r="AR8" s="821">
        <v>44.52</v>
      </c>
      <c r="AS8" s="823">
        <v>52</v>
      </c>
      <c r="AT8" s="823">
        <v>52</v>
      </c>
      <c r="AU8" s="823">
        <v>59.1</v>
      </c>
      <c r="AV8" s="823">
        <v>75.400000000000006</v>
      </c>
      <c r="AW8" s="823">
        <v>75.2</v>
      </c>
      <c r="AX8" s="823">
        <v>50</v>
      </c>
      <c r="AY8" s="823">
        <v>50</v>
      </c>
      <c r="AZ8" s="823">
        <v>57</v>
      </c>
      <c r="BA8" s="823">
        <v>59</v>
      </c>
      <c r="BB8" s="823">
        <v>66.099999999999994</v>
      </c>
      <c r="BC8" s="822">
        <v>23.73</v>
      </c>
      <c r="BD8" s="822">
        <v>23.73</v>
      </c>
      <c r="BE8" s="822">
        <v>14.2</v>
      </c>
      <c r="BF8" s="822">
        <v>7.4</v>
      </c>
      <c r="BG8" s="822">
        <v>6.9</v>
      </c>
      <c r="BH8" s="822">
        <v>75.725999999999999</v>
      </c>
      <c r="BI8" s="822">
        <v>75.725999999999999</v>
      </c>
      <c r="BJ8" s="822">
        <v>73.400000000000006</v>
      </c>
      <c r="BK8" s="822">
        <v>82.8</v>
      </c>
      <c r="BL8" s="822">
        <v>82.1</v>
      </c>
      <c r="BM8" s="821">
        <v>16.103000000000002</v>
      </c>
      <c r="BN8" s="821">
        <v>15.946999999999999</v>
      </c>
      <c r="BO8" s="821">
        <v>15.55</v>
      </c>
      <c r="BP8" s="821">
        <v>19</v>
      </c>
      <c r="BQ8" s="821">
        <v>17.8</v>
      </c>
      <c r="BR8" s="821">
        <v>10</v>
      </c>
      <c r="BS8" s="821">
        <v>10.5</v>
      </c>
      <c r="BT8" s="821">
        <v>13.2</v>
      </c>
      <c r="BU8" s="821">
        <v>17</v>
      </c>
      <c r="BV8" s="821">
        <v>17.5</v>
      </c>
      <c r="BW8" s="821">
        <v>0</v>
      </c>
      <c r="BX8" s="821">
        <v>0</v>
      </c>
      <c r="BY8" s="821">
        <v>0</v>
      </c>
      <c r="BZ8" s="821">
        <v>0</v>
      </c>
      <c r="CA8" s="821">
        <v>0</v>
      </c>
      <c r="CB8" s="821">
        <v>16.100000000000001</v>
      </c>
      <c r="CC8" s="821">
        <v>15.95</v>
      </c>
      <c r="CD8" s="821">
        <v>15.55</v>
      </c>
      <c r="CE8" s="821">
        <v>19.100000000000001</v>
      </c>
      <c r="CF8" s="821">
        <v>17.8</v>
      </c>
      <c r="CG8" s="821">
        <v>35.9</v>
      </c>
      <c r="CH8" s="821">
        <v>36.049999999999997</v>
      </c>
      <c r="CI8" s="821">
        <v>43.55</v>
      </c>
      <c r="CJ8" s="821">
        <v>56.4</v>
      </c>
      <c r="CK8" s="821">
        <v>57.4</v>
      </c>
      <c r="CL8" s="821">
        <v>40</v>
      </c>
      <c r="CM8" s="821">
        <v>39.5</v>
      </c>
      <c r="CN8" s="821">
        <v>43.8</v>
      </c>
      <c r="CO8" s="821">
        <v>42</v>
      </c>
      <c r="CP8" s="821">
        <v>48.6</v>
      </c>
      <c r="CQ8" s="821">
        <v>23.73</v>
      </c>
      <c r="CR8" s="821">
        <v>23.73</v>
      </c>
      <c r="CS8" s="821">
        <v>14.2</v>
      </c>
      <c r="CT8" s="821">
        <v>7.4</v>
      </c>
      <c r="CU8" s="821">
        <v>6.9</v>
      </c>
      <c r="CV8" s="821">
        <v>59.63</v>
      </c>
      <c r="CW8" s="821">
        <v>59.78</v>
      </c>
      <c r="CX8" s="821">
        <v>57.85</v>
      </c>
      <c r="CY8" s="821">
        <v>63.8</v>
      </c>
      <c r="CZ8" s="821">
        <v>64.3</v>
      </c>
      <c r="DA8" s="821">
        <v>15.95</v>
      </c>
      <c r="DB8" s="821">
        <v>15.55</v>
      </c>
      <c r="DC8" s="821">
        <v>19.100000000000001</v>
      </c>
      <c r="DD8" s="821">
        <v>17.8</v>
      </c>
      <c r="DE8" s="821">
        <v>41</v>
      </c>
      <c r="DF8" s="821">
        <v>57.85</v>
      </c>
      <c r="DG8" s="821">
        <v>63.8</v>
      </c>
      <c r="DH8" s="821">
        <v>64.3</v>
      </c>
      <c r="DI8" s="821">
        <v>18.78</v>
      </c>
      <c r="DJ8" s="821" t="s">
        <v>1434</v>
      </c>
      <c r="DK8" s="821" t="s">
        <v>1434</v>
      </c>
      <c r="DL8" s="821" t="s">
        <v>1434</v>
      </c>
      <c r="DM8" s="821" t="s">
        <v>2316</v>
      </c>
      <c r="DN8" s="821" t="s">
        <v>1434</v>
      </c>
      <c r="DO8" s="821">
        <v>33.71</v>
      </c>
      <c r="DP8" s="821">
        <v>37.51</v>
      </c>
      <c r="DQ8" s="821" t="s">
        <v>1434</v>
      </c>
      <c r="DR8" s="821" t="s">
        <v>1434</v>
      </c>
      <c r="DS8" s="821" t="s">
        <v>2426</v>
      </c>
      <c r="DT8" s="821" t="s">
        <v>1434</v>
      </c>
      <c r="DU8" s="821">
        <v>8.9390000000000001</v>
      </c>
      <c r="DV8" s="821">
        <v>9.85</v>
      </c>
      <c r="DW8" s="821" t="s">
        <v>1434</v>
      </c>
      <c r="DX8" s="821" t="s">
        <v>1434</v>
      </c>
      <c r="DY8" s="821" t="s">
        <v>2427</v>
      </c>
      <c r="DZ8" s="821" t="s">
        <v>1434</v>
      </c>
      <c r="EA8" s="821">
        <v>3.1709999999999998</v>
      </c>
      <c r="EB8" s="821">
        <v>4.2</v>
      </c>
      <c r="EC8" s="821" t="s">
        <v>1434</v>
      </c>
      <c r="ED8" s="821" t="s">
        <v>1434</v>
      </c>
      <c r="EE8" s="821" t="s">
        <v>2428</v>
      </c>
      <c r="EF8" s="821" t="s">
        <v>1434</v>
      </c>
      <c r="EG8" s="821">
        <v>15.031000000000001</v>
      </c>
      <c r="EH8" s="821">
        <v>16.649999999999999</v>
      </c>
      <c r="EI8" s="821" t="s">
        <v>1434</v>
      </c>
      <c r="EJ8" s="821" t="s">
        <v>1434</v>
      </c>
      <c r="EK8" s="821"/>
      <c r="EL8" s="821"/>
      <c r="EM8" s="821"/>
      <c r="EN8" s="821"/>
      <c r="EO8" s="821"/>
      <c r="EP8" s="821"/>
      <c r="EQ8" s="821"/>
      <c r="ER8" s="821"/>
      <c r="ES8" s="821"/>
      <c r="ET8" s="821"/>
      <c r="EU8" s="821"/>
      <c r="EV8" s="821"/>
      <c r="EW8" s="821"/>
      <c r="EX8" s="821"/>
      <c r="EY8" s="821"/>
      <c r="EZ8" s="821"/>
      <c r="FA8" s="821"/>
      <c r="FB8" s="821"/>
      <c r="FC8" s="821"/>
      <c r="FD8" s="821"/>
      <c r="FE8" s="821"/>
      <c r="FF8" s="821"/>
      <c r="FG8" s="821"/>
      <c r="FH8" s="821"/>
      <c r="FI8" s="821"/>
      <c r="FJ8" s="821"/>
      <c r="FK8" s="821"/>
      <c r="FL8" s="821"/>
      <c r="FM8" s="821"/>
      <c r="FN8" s="821"/>
      <c r="FO8" s="821"/>
      <c r="FP8" s="821"/>
      <c r="FQ8" s="821"/>
      <c r="FR8" s="821"/>
      <c r="FS8" s="821"/>
      <c r="FT8" s="821"/>
      <c r="FU8" s="821" t="s">
        <v>1434</v>
      </c>
      <c r="FV8" s="821" t="s">
        <v>1434</v>
      </c>
      <c r="FW8" s="821" t="s">
        <v>1434</v>
      </c>
      <c r="FX8" s="821" t="s">
        <v>1434</v>
      </c>
      <c r="FY8" s="821" t="s">
        <v>1434</v>
      </c>
      <c r="FZ8" s="821" t="s">
        <v>1434</v>
      </c>
      <c r="GA8" s="821" t="s">
        <v>1434</v>
      </c>
      <c r="GB8" s="821" t="s">
        <v>1434</v>
      </c>
      <c r="GC8" s="822">
        <v>0</v>
      </c>
      <c r="GD8" s="822">
        <v>0</v>
      </c>
      <c r="GE8" s="822">
        <v>0</v>
      </c>
      <c r="GF8" s="822">
        <v>0</v>
      </c>
      <c r="GG8" s="822">
        <v>0</v>
      </c>
      <c r="GH8" s="822">
        <v>0</v>
      </c>
      <c r="GI8" s="822">
        <v>0</v>
      </c>
      <c r="GJ8" s="822">
        <v>0</v>
      </c>
      <c r="GK8" s="821">
        <v>0</v>
      </c>
      <c r="GL8" s="821">
        <v>0</v>
      </c>
      <c r="GM8" s="821">
        <v>0</v>
      </c>
      <c r="GN8" s="821">
        <v>0</v>
      </c>
      <c r="GO8" s="821">
        <v>0</v>
      </c>
      <c r="GP8" s="821">
        <v>0</v>
      </c>
      <c r="GQ8" s="821">
        <v>0</v>
      </c>
      <c r="GR8" s="821">
        <v>0</v>
      </c>
      <c r="GS8" s="821">
        <v>0</v>
      </c>
      <c r="GT8" s="821">
        <v>0</v>
      </c>
      <c r="GU8" s="821">
        <v>0</v>
      </c>
      <c r="GV8" s="821">
        <v>0</v>
      </c>
      <c r="GW8" s="822">
        <v>0</v>
      </c>
      <c r="GX8" s="821">
        <v>0</v>
      </c>
      <c r="GY8" s="821">
        <v>0</v>
      </c>
      <c r="GZ8" s="821">
        <v>0</v>
      </c>
      <c r="HA8" s="821">
        <v>0</v>
      </c>
      <c r="HB8" s="821">
        <v>0</v>
      </c>
      <c r="HC8" s="821">
        <v>0</v>
      </c>
      <c r="HD8" s="821">
        <v>0</v>
      </c>
      <c r="HE8" s="821">
        <v>0</v>
      </c>
      <c r="HF8" s="821">
        <v>0</v>
      </c>
      <c r="HG8" s="821">
        <v>0</v>
      </c>
      <c r="HH8" s="821">
        <v>0</v>
      </c>
      <c r="HI8" s="821">
        <v>0</v>
      </c>
      <c r="HJ8" s="821">
        <v>0</v>
      </c>
      <c r="HK8" s="821">
        <v>0</v>
      </c>
      <c r="HL8" s="821">
        <v>0</v>
      </c>
      <c r="HM8" s="821">
        <v>0</v>
      </c>
      <c r="HN8" s="821">
        <v>0</v>
      </c>
      <c r="HO8" s="821">
        <v>0</v>
      </c>
      <c r="HP8" s="821">
        <v>0</v>
      </c>
      <c r="HQ8" s="821">
        <v>0</v>
      </c>
      <c r="HR8" s="821">
        <v>0</v>
      </c>
      <c r="HS8" s="821">
        <v>0</v>
      </c>
      <c r="HT8" s="821">
        <v>0</v>
      </c>
      <c r="HU8" s="821">
        <v>0</v>
      </c>
      <c r="HV8" s="821">
        <v>0</v>
      </c>
      <c r="HW8" s="821">
        <v>0</v>
      </c>
      <c r="HX8" s="821">
        <v>0</v>
      </c>
      <c r="HY8" s="821">
        <v>0</v>
      </c>
      <c r="HZ8" s="821">
        <v>0</v>
      </c>
      <c r="IA8" s="821">
        <v>0</v>
      </c>
      <c r="IB8" s="821">
        <v>0</v>
      </c>
      <c r="IC8" s="821">
        <v>0</v>
      </c>
      <c r="ID8" s="821">
        <v>0</v>
      </c>
      <c r="IE8" s="821">
        <v>0</v>
      </c>
      <c r="IF8" s="821">
        <v>0</v>
      </c>
      <c r="IG8" s="821">
        <v>0</v>
      </c>
      <c r="IH8" s="821">
        <v>0</v>
      </c>
      <c r="II8" s="821">
        <v>0</v>
      </c>
      <c r="IJ8" s="821">
        <v>0</v>
      </c>
      <c r="IK8" s="821">
        <v>0</v>
      </c>
      <c r="IL8" s="821">
        <v>0</v>
      </c>
      <c r="IM8" s="821">
        <v>0</v>
      </c>
      <c r="IN8" s="821">
        <v>0</v>
      </c>
      <c r="IO8" s="821">
        <v>0</v>
      </c>
      <c r="IP8" s="821">
        <v>0</v>
      </c>
      <c r="IQ8" s="821">
        <v>0</v>
      </c>
      <c r="IR8" s="821">
        <v>0</v>
      </c>
      <c r="IS8" s="821">
        <v>0</v>
      </c>
      <c r="IT8" s="821">
        <v>0</v>
      </c>
      <c r="IU8" s="821">
        <v>0</v>
      </c>
      <c r="IV8" s="821">
        <v>0</v>
      </c>
      <c r="IW8" s="821">
        <v>0</v>
      </c>
      <c r="IX8" s="821">
        <v>0</v>
      </c>
      <c r="IY8" s="821">
        <v>0</v>
      </c>
      <c r="IZ8" s="821">
        <v>0</v>
      </c>
      <c r="JA8" s="821">
        <v>0</v>
      </c>
      <c r="JB8" s="821">
        <v>0</v>
      </c>
      <c r="JC8" s="821">
        <v>0</v>
      </c>
      <c r="JD8" s="821">
        <v>0</v>
      </c>
      <c r="JE8" s="822">
        <v>0</v>
      </c>
      <c r="JF8" s="822">
        <v>0</v>
      </c>
      <c r="JG8" s="822">
        <v>0</v>
      </c>
      <c r="JH8" s="822">
        <v>0</v>
      </c>
      <c r="JI8" s="822">
        <v>0</v>
      </c>
      <c r="JJ8" s="822">
        <v>0</v>
      </c>
      <c r="JK8" s="822">
        <v>0</v>
      </c>
      <c r="JL8" s="822">
        <v>0</v>
      </c>
      <c r="JM8" s="821">
        <v>0</v>
      </c>
      <c r="JN8" s="821">
        <v>0</v>
      </c>
      <c r="JO8" s="821">
        <v>0</v>
      </c>
      <c r="JP8" s="821">
        <v>0</v>
      </c>
      <c r="JQ8" s="821">
        <v>0</v>
      </c>
      <c r="JR8" s="821">
        <v>0</v>
      </c>
      <c r="JS8" s="821">
        <v>0</v>
      </c>
      <c r="JT8" s="821">
        <v>0</v>
      </c>
      <c r="JU8" s="821">
        <v>0</v>
      </c>
      <c r="JV8" s="821">
        <v>0</v>
      </c>
      <c r="JW8" s="821">
        <v>0</v>
      </c>
      <c r="JX8" s="821">
        <v>0</v>
      </c>
      <c r="JY8" s="821">
        <v>0</v>
      </c>
      <c r="JZ8" s="821">
        <v>0</v>
      </c>
      <c r="KA8" s="821">
        <v>0</v>
      </c>
      <c r="KB8" s="821">
        <v>0</v>
      </c>
      <c r="KC8" s="821">
        <v>0</v>
      </c>
      <c r="KD8" s="821">
        <v>0</v>
      </c>
      <c r="KE8" s="821">
        <v>0</v>
      </c>
      <c r="KF8" s="821">
        <v>0</v>
      </c>
      <c r="KG8" s="821">
        <v>0</v>
      </c>
      <c r="KH8" s="821">
        <v>0</v>
      </c>
      <c r="KI8" s="821">
        <v>0</v>
      </c>
      <c r="KJ8" s="821">
        <v>0</v>
      </c>
      <c r="KK8" s="821">
        <v>0</v>
      </c>
      <c r="KL8" s="821">
        <v>0</v>
      </c>
      <c r="KM8" s="821">
        <v>0</v>
      </c>
      <c r="KN8" s="821">
        <v>0</v>
      </c>
      <c r="KO8" s="821">
        <v>0</v>
      </c>
      <c r="KP8" s="821">
        <v>0</v>
      </c>
      <c r="KQ8" s="821">
        <v>0</v>
      </c>
      <c r="KR8" s="821">
        <v>0</v>
      </c>
      <c r="KS8" s="821">
        <v>0</v>
      </c>
      <c r="KT8" s="821">
        <v>0</v>
      </c>
      <c r="KU8" s="821">
        <v>0</v>
      </c>
      <c r="KV8" s="821">
        <v>0</v>
      </c>
      <c r="KW8" s="821">
        <v>0</v>
      </c>
      <c r="KX8" s="821">
        <v>0</v>
      </c>
      <c r="KY8" s="821">
        <v>0</v>
      </c>
      <c r="KZ8" s="821">
        <v>0</v>
      </c>
      <c r="LA8" s="821">
        <v>0</v>
      </c>
      <c r="LB8" s="821">
        <v>0</v>
      </c>
      <c r="LC8" s="821">
        <v>0</v>
      </c>
      <c r="LD8" s="821">
        <v>0</v>
      </c>
      <c r="LE8" s="821">
        <v>0</v>
      </c>
      <c r="LF8" s="821">
        <v>0</v>
      </c>
      <c r="LG8" s="821">
        <v>0</v>
      </c>
      <c r="LH8" s="821">
        <v>0</v>
      </c>
      <c r="LI8" s="821">
        <v>0</v>
      </c>
      <c r="LJ8" s="821">
        <v>0</v>
      </c>
      <c r="LK8" s="821">
        <v>0</v>
      </c>
      <c r="LL8" s="821">
        <v>0</v>
      </c>
      <c r="LM8" s="821">
        <v>0</v>
      </c>
      <c r="LN8" s="821">
        <v>0</v>
      </c>
      <c r="LO8" s="821">
        <v>0</v>
      </c>
      <c r="LP8" s="821">
        <v>0</v>
      </c>
      <c r="LQ8" s="821">
        <v>0</v>
      </c>
      <c r="LR8" s="821">
        <v>0</v>
      </c>
      <c r="LS8" s="821">
        <v>0</v>
      </c>
      <c r="LT8" s="821">
        <v>0</v>
      </c>
      <c r="LU8" s="821">
        <v>0</v>
      </c>
      <c r="LV8" s="821">
        <v>0</v>
      </c>
      <c r="LW8" s="821">
        <v>0</v>
      </c>
      <c r="LX8" s="821">
        <v>0</v>
      </c>
      <c r="LY8" s="821">
        <v>0</v>
      </c>
      <c r="LZ8" s="821">
        <v>0</v>
      </c>
      <c r="MA8" s="821">
        <v>0</v>
      </c>
      <c r="MB8" s="821">
        <v>0</v>
      </c>
      <c r="MC8" s="821">
        <v>0</v>
      </c>
      <c r="MD8" s="821">
        <v>0</v>
      </c>
      <c r="ME8" s="821">
        <v>0</v>
      </c>
      <c r="MF8" s="821">
        <v>0</v>
      </c>
      <c r="MG8" s="821">
        <v>0</v>
      </c>
      <c r="MH8" s="821">
        <v>0</v>
      </c>
      <c r="MI8" s="821">
        <v>0</v>
      </c>
      <c r="MJ8" s="821">
        <v>0</v>
      </c>
      <c r="MK8" s="821">
        <v>0</v>
      </c>
      <c r="ML8" s="821">
        <v>0</v>
      </c>
      <c r="MM8" s="821">
        <v>0</v>
      </c>
      <c r="MN8" s="821">
        <v>0</v>
      </c>
      <c r="MO8" s="821">
        <v>0</v>
      </c>
      <c r="MP8" s="821">
        <v>0</v>
      </c>
      <c r="MQ8" s="821">
        <v>0</v>
      </c>
      <c r="MR8" s="821">
        <v>0</v>
      </c>
      <c r="MS8" s="821">
        <v>0</v>
      </c>
      <c r="MT8" s="821">
        <v>0</v>
      </c>
      <c r="MU8" s="821">
        <v>0</v>
      </c>
      <c r="MV8" s="821">
        <v>0</v>
      </c>
      <c r="MW8" s="821">
        <v>0</v>
      </c>
      <c r="MX8" s="821">
        <v>0</v>
      </c>
      <c r="MY8" s="821">
        <v>0</v>
      </c>
      <c r="MZ8" s="821">
        <v>0</v>
      </c>
      <c r="NA8" s="822">
        <v>776</v>
      </c>
      <c r="NB8" s="822" t="s">
        <v>1434</v>
      </c>
      <c r="NC8" s="822" t="s">
        <v>1434</v>
      </c>
      <c r="ND8" s="822" t="s">
        <v>1434</v>
      </c>
      <c r="NE8" s="821">
        <v>587.1</v>
      </c>
      <c r="NF8" s="821" t="s">
        <v>1434</v>
      </c>
      <c r="NG8" s="821" t="s">
        <v>1434</v>
      </c>
      <c r="NH8" s="821" t="s">
        <v>1434</v>
      </c>
      <c r="NI8" s="822">
        <v>52000</v>
      </c>
      <c r="NJ8" s="822" t="s">
        <v>1434</v>
      </c>
      <c r="NK8" s="822" t="s">
        <v>1434</v>
      </c>
      <c r="NL8" s="822" t="s">
        <v>1434</v>
      </c>
      <c r="NM8" s="821">
        <v>50000</v>
      </c>
      <c r="NN8" s="821" t="s">
        <v>1434</v>
      </c>
      <c r="NO8" s="821" t="s">
        <v>1434</v>
      </c>
      <c r="NP8" s="821" t="s">
        <v>1434</v>
      </c>
      <c r="NQ8" s="822">
        <v>27000</v>
      </c>
      <c r="NR8" s="822" t="s">
        <v>1434</v>
      </c>
      <c r="NS8" s="822" t="s">
        <v>1434</v>
      </c>
      <c r="NT8" s="822" t="s">
        <v>1434</v>
      </c>
      <c r="NU8" s="821">
        <v>27000</v>
      </c>
      <c r="NV8" s="821" t="s">
        <v>1434</v>
      </c>
      <c r="NW8" s="821" t="s">
        <v>1434</v>
      </c>
      <c r="NX8" s="821" t="s">
        <v>1434</v>
      </c>
      <c r="NY8" s="822">
        <v>15600</v>
      </c>
      <c r="NZ8" s="822" t="s">
        <v>1434</v>
      </c>
      <c r="OA8" s="822" t="s">
        <v>1434</v>
      </c>
      <c r="OB8" s="822" t="s">
        <v>1434</v>
      </c>
      <c r="OC8" s="821">
        <v>15600</v>
      </c>
      <c r="OD8" s="821" t="s">
        <v>1434</v>
      </c>
      <c r="OE8" s="821" t="s">
        <v>1434</v>
      </c>
      <c r="OF8" s="821" t="s">
        <v>1434</v>
      </c>
      <c r="OG8" s="822">
        <v>9400</v>
      </c>
      <c r="OH8" s="822" t="s">
        <v>1434</v>
      </c>
      <c r="OI8" s="822" t="s">
        <v>1434</v>
      </c>
      <c r="OJ8" s="822" t="s">
        <v>1434</v>
      </c>
      <c r="OK8" s="821">
        <v>7400</v>
      </c>
      <c r="OL8" s="821" t="s">
        <v>1434</v>
      </c>
      <c r="OM8" s="821" t="s">
        <v>1434</v>
      </c>
      <c r="ON8" s="821" t="s">
        <v>1434</v>
      </c>
      <c r="OO8" s="822" t="s">
        <v>1434</v>
      </c>
      <c r="OP8" s="822" t="s">
        <v>1434</v>
      </c>
      <c r="OQ8" s="822" t="s">
        <v>1434</v>
      </c>
      <c r="OR8" s="822" t="s">
        <v>1434</v>
      </c>
      <c r="OS8" s="821" t="s">
        <v>1434</v>
      </c>
      <c r="OT8" s="821" t="s">
        <v>1434</v>
      </c>
      <c r="OU8" s="821" t="s">
        <v>1434</v>
      </c>
      <c r="OV8" s="821" t="s">
        <v>1434</v>
      </c>
      <c r="OW8" s="822" t="s">
        <v>1434</v>
      </c>
      <c r="OX8" s="822" t="s">
        <v>1434</v>
      </c>
      <c r="OY8" s="822" t="s">
        <v>1434</v>
      </c>
      <c r="OZ8" s="822" t="s">
        <v>1434</v>
      </c>
      <c r="PA8" s="821" t="s">
        <v>1434</v>
      </c>
      <c r="PB8" s="821" t="s">
        <v>1434</v>
      </c>
      <c r="PC8" s="821" t="s">
        <v>1434</v>
      </c>
      <c r="PD8" s="821" t="s">
        <v>1434</v>
      </c>
      <c r="PE8" s="822">
        <v>37</v>
      </c>
      <c r="PF8" s="822">
        <v>37</v>
      </c>
      <c r="PG8" s="822">
        <v>36.6</v>
      </c>
      <c r="PH8" s="822">
        <v>37.4</v>
      </c>
      <c r="PI8" s="822">
        <v>37.299999999999997</v>
      </c>
      <c r="PJ8" s="822">
        <v>3.9</v>
      </c>
      <c r="PK8" s="821">
        <v>3.9</v>
      </c>
      <c r="PL8" s="821">
        <v>3</v>
      </c>
      <c r="PM8" s="821">
        <v>4.4000000000000004</v>
      </c>
      <c r="PN8" s="821">
        <v>3.8</v>
      </c>
      <c r="PO8" s="821">
        <v>40.9</v>
      </c>
      <c r="PP8" s="821">
        <v>40.9</v>
      </c>
      <c r="PQ8" s="821">
        <v>39.6</v>
      </c>
      <c r="PR8" s="821">
        <v>41.8</v>
      </c>
      <c r="PS8" s="821">
        <v>41.099999999999994</v>
      </c>
      <c r="PT8" s="822">
        <v>11.8</v>
      </c>
      <c r="PU8" s="822">
        <v>11.8</v>
      </c>
      <c r="PV8" s="822">
        <v>11.7</v>
      </c>
      <c r="PW8" s="822">
        <v>11.9</v>
      </c>
      <c r="PX8" s="822">
        <v>11.9</v>
      </c>
      <c r="PY8" s="822">
        <v>11</v>
      </c>
      <c r="PZ8" s="821">
        <v>11</v>
      </c>
      <c r="QA8" s="821">
        <v>8.6</v>
      </c>
      <c r="QB8" s="821">
        <v>12.3</v>
      </c>
      <c r="QC8" s="821">
        <v>10.7</v>
      </c>
      <c r="QD8" s="821">
        <v>22.8</v>
      </c>
      <c r="QE8" s="821">
        <v>22.8</v>
      </c>
      <c r="QF8" s="821">
        <v>20.299999999999997</v>
      </c>
      <c r="QG8" s="821">
        <v>24.200000000000003</v>
      </c>
      <c r="QH8" s="821">
        <v>22.6</v>
      </c>
      <c r="QI8" s="822" t="s">
        <v>1434</v>
      </c>
      <c r="QJ8" s="822" t="s">
        <v>1434</v>
      </c>
      <c r="QK8" s="822" t="s">
        <v>1434</v>
      </c>
      <c r="QL8" s="822" t="s">
        <v>1434</v>
      </c>
      <c r="QM8" s="822" t="s">
        <v>1434</v>
      </c>
      <c r="QN8" s="822" t="s">
        <v>1434</v>
      </c>
      <c r="QO8" s="821" t="s">
        <v>1434</v>
      </c>
      <c r="QP8" s="821" t="s">
        <v>1434</v>
      </c>
      <c r="QQ8" s="821" t="s">
        <v>1434</v>
      </c>
      <c r="QR8" s="821" t="s">
        <v>1434</v>
      </c>
      <c r="QS8" s="821" t="s">
        <v>1434</v>
      </c>
      <c r="QT8" s="821" t="s">
        <v>1434</v>
      </c>
      <c r="QU8" s="821" t="s">
        <v>1434</v>
      </c>
      <c r="QV8" s="821" t="s">
        <v>1434</v>
      </c>
      <c r="QW8" s="821" t="s">
        <v>1434</v>
      </c>
      <c r="QX8" s="822">
        <v>11.7</v>
      </c>
      <c r="QY8" s="822">
        <v>11.7</v>
      </c>
      <c r="QZ8" s="822">
        <v>11.7</v>
      </c>
      <c r="RA8" s="822">
        <v>11.5</v>
      </c>
      <c r="RB8" s="822">
        <v>11.9</v>
      </c>
      <c r="RC8" s="822">
        <v>4.0999999999999996</v>
      </c>
      <c r="RD8" s="821">
        <v>4.0999999999999996</v>
      </c>
      <c r="RE8" s="821">
        <v>4.7</v>
      </c>
      <c r="RF8" s="821">
        <v>4.0999999999999996</v>
      </c>
      <c r="RG8" s="821">
        <v>4.0999999999999996</v>
      </c>
      <c r="RH8" s="821">
        <v>15.799999999999999</v>
      </c>
      <c r="RI8" s="821">
        <v>15.799999999999999</v>
      </c>
      <c r="RJ8" s="821">
        <v>16.399999999999999</v>
      </c>
      <c r="RK8" s="821">
        <v>15.6</v>
      </c>
      <c r="RL8" s="821">
        <v>16</v>
      </c>
      <c r="RM8" s="822">
        <v>67.900000000000006</v>
      </c>
      <c r="RN8" s="822">
        <v>67.900000000000006</v>
      </c>
      <c r="RO8" s="822">
        <v>68.900000000000006</v>
      </c>
      <c r="RP8" s="822">
        <v>67.3</v>
      </c>
      <c r="RQ8" s="822">
        <v>69</v>
      </c>
      <c r="RR8" s="822">
        <v>23.2</v>
      </c>
      <c r="RS8" s="821">
        <v>23.2</v>
      </c>
      <c r="RT8" s="821">
        <v>22.3</v>
      </c>
      <c r="RU8" s="821">
        <v>24.5</v>
      </c>
      <c r="RV8" s="821">
        <v>22.5</v>
      </c>
      <c r="RW8" s="821">
        <v>91.100000000000009</v>
      </c>
      <c r="RX8" s="821">
        <v>91.100000000000009</v>
      </c>
      <c r="RY8" s="821">
        <v>91.2</v>
      </c>
      <c r="RZ8" s="821">
        <v>91.8</v>
      </c>
      <c r="SA8" s="821">
        <v>91.5</v>
      </c>
      <c r="SB8" s="822" t="s">
        <v>1434</v>
      </c>
      <c r="SC8" s="822" t="s">
        <v>1434</v>
      </c>
      <c r="SD8" s="822" t="s">
        <v>1434</v>
      </c>
      <c r="SE8" s="822" t="s">
        <v>1434</v>
      </c>
      <c r="SF8" s="822" t="s">
        <v>1434</v>
      </c>
      <c r="SG8" s="821" t="s">
        <v>1434</v>
      </c>
      <c r="SH8" s="821" t="s">
        <v>1434</v>
      </c>
      <c r="SI8" s="821" t="s">
        <v>1434</v>
      </c>
      <c r="SJ8" s="821" t="s">
        <v>1434</v>
      </c>
      <c r="SK8" s="821" t="s">
        <v>1434</v>
      </c>
      <c r="SL8" s="821" t="s">
        <v>1434</v>
      </c>
      <c r="SM8" s="821" t="s">
        <v>1434</v>
      </c>
      <c r="SN8" s="822">
        <v>0</v>
      </c>
      <c r="SO8" s="822">
        <v>0</v>
      </c>
      <c r="SP8" s="822">
        <v>0</v>
      </c>
      <c r="SQ8" s="822" t="s">
        <v>1434</v>
      </c>
      <c r="SR8" s="822" t="s">
        <v>1434</v>
      </c>
      <c r="SS8" s="821" t="s">
        <v>1434</v>
      </c>
      <c r="ST8" s="821" t="s">
        <v>1434</v>
      </c>
      <c r="SU8" s="821" t="s">
        <v>1434</v>
      </c>
      <c r="SV8" s="821" t="s">
        <v>1434</v>
      </c>
      <c r="SW8" s="821" t="s">
        <v>1434</v>
      </c>
      <c r="SX8" s="821" t="s">
        <v>1434</v>
      </c>
      <c r="SY8" s="821" t="s">
        <v>1434</v>
      </c>
      <c r="SZ8" s="822">
        <v>262</v>
      </c>
      <c r="TA8" s="822">
        <v>148</v>
      </c>
      <c r="TB8" s="822">
        <v>141</v>
      </c>
      <c r="TC8" s="822">
        <v>222.9</v>
      </c>
      <c r="TD8" s="822" t="s">
        <v>1434</v>
      </c>
      <c r="TE8" s="821" t="s">
        <v>1434</v>
      </c>
      <c r="TF8" s="821" t="s">
        <v>1434</v>
      </c>
      <c r="TG8" s="821" t="s">
        <v>1434</v>
      </c>
      <c r="TH8" s="821">
        <v>262</v>
      </c>
      <c r="TI8" s="821">
        <v>148</v>
      </c>
      <c r="TJ8" s="821">
        <v>141</v>
      </c>
      <c r="TK8" s="821">
        <v>222.9</v>
      </c>
      <c r="TL8" s="822">
        <v>0</v>
      </c>
      <c r="TM8" s="822">
        <v>0</v>
      </c>
      <c r="TN8" s="822">
        <v>0</v>
      </c>
      <c r="TO8" s="822" t="s">
        <v>1434</v>
      </c>
      <c r="TP8" s="822" t="s">
        <v>1434</v>
      </c>
      <c r="TQ8" s="821" t="s">
        <v>1434</v>
      </c>
      <c r="TR8" s="821" t="s">
        <v>1434</v>
      </c>
      <c r="TS8" s="821" t="s">
        <v>1434</v>
      </c>
      <c r="TT8" s="821" t="s">
        <v>1434</v>
      </c>
      <c r="TU8" s="821" t="s">
        <v>1434</v>
      </c>
      <c r="TV8" s="821" t="s">
        <v>1434</v>
      </c>
      <c r="TW8" s="821" t="s">
        <v>1434</v>
      </c>
      <c r="TX8" s="822" t="s">
        <v>1434</v>
      </c>
      <c r="TY8" s="822" t="s">
        <v>1434</v>
      </c>
      <c r="TZ8" s="822" t="s">
        <v>1434</v>
      </c>
      <c r="UA8" s="822" t="s">
        <v>1434</v>
      </c>
      <c r="UB8" s="822" t="s">
        <v>1434</v>
      </c>
      <c r="UC8" s="821" t="s">
        <v>1434</v>
      </c>
      <c r="UD8" s="821" t="s">
        <v>1434</v>
      </c>
      <c r="UE8" s="821" t="s">
        <v>1434</v>
      </c>
      <c r="UF8" s="821" t="s">
        <v>1434</v>
      </c>
      <c r="UG8" s="821" t="s">
        <v>1434</v>
      </c>
      <c r="UH8" s="821" t="s">
        <v>1434</v>
      </c>
      <c r="UI8" s="821" t="s">
        <v>1434</v>
      </c>
      <c r="UJ8" s="822">
        <v>0</v>
      </c>
      <c r="UK8" s="822">
        <v>0</v>
      </c>
      <c r="UL8" s="822">
        <v>0</v>
      </c>
      <c r="UM8" s="822" t="s">
        <v>1434</v>
      </c>
      <c r="UN8" s="822" t="s">
        <v>1434</v>
      </c>
      <c r="UO8" s="821" t="s">
        <v>1434</v>
      </c>
      <c r="UP8" s="821" t="s">
        <v>1434</v>
      </c>
      <c r="UQ8" s="821" t="s">
        <v>1434</v>
      </c>
      <c r="UR8" s="821" t="s">
        <v>1434</v>
      </c>
      <c r="US8" s="821" t="s">
        <v>1434</v>
      </c>
      <c r="UT8" s="821" t="s">
        <v>1434</v>
      </c>
      <c r="UU8" s="821" t="s">
        <v>1434</v>
      </c>
      <c r="UV8" s="822">
        <v>1.1000000000000001</v>
      </c>
      <c r="UW8" s="822">
        <v>6.2</v>
      </c>
      <c r="UX8" s="822">
        <v>3.7</v>
      </c>
      <c r="UY8" s="822" t="s">
        <v>1434</v>
      </c>
      <c r="UZ8" s="822">
        <v>2</v>
      </c>
      <c r="VA8" s="821">
        <v>1.3089999999999999</v>
      </c>
      <c r="VB8" s="821">
        <v>0.8</v>
      </c>
      <c r="VC8" s="821" t="s">
        <v>1434</v>
      </c>
      <c r="VD8" s="821">
        <v>1.1000000000000001</v>
      </c>
      <c r="VE8" s="821">
        <v>6.2</v>
      </c>
      <c r="VF8" s="821">
        <v>3.7</v>
      </c>
      <c r="VG8" s="821" t="s">
        <v>1434</v>
      </c>
      <c r="VH8" s="821" t="s">
        <v>1434</v>
      </c>
      <c r="VI8" s="821" t="s">
        <v>1434</v>
      </c>
      <c r="VJ8" s="821" t="s">
        <v>1434</v>
      </c>
      <c r="VK8" s="821" t="s">
        <v>1434</v>
      </c>
      <c r="VL8" s="821" t="s">
        <v>1434</v>
      </c>
      <c r="VM8" s="821" t="s">
        <v>1434</v>
      </c>
      <c r="VN8" s="821" t="s">
        <v>1434</v>
      </c>
      <c r="VO8" s="821" t="s">
        <v>1434</v>
      </c>
      <c r="VP8" s="821" t="s">
        <v>1434</v>
      </c>
      <c r="VQ8" s="821" t="s">
        <v>1434</v>
      </c>
      <c r="VR8" s="821" t="s">
        <v>1434</v>
      </c>
      <c r="VS8" s="821" t="s">
        <v>1434</v>
      </c>
      <c r="VT8" s="821" t="s">
        <v>1434</v>
      </c>
      <c r="VU8" s="821" t="s">
        <v>1434</v>
      </c>
      <c r="VV8" s="821" t="s">
        <v>1434</v>
      </c>
      <c r="VW8" s="821" t="s">
        <v>1434</v>
      </c>
      <c r="VX8" s="821" t="s">
        <v>1434</v>
      </c>
      <c r="VY8" s="821" t="s">
        <v>1434</v>
      </c>
      <c r="VZ8" s="821" t="s">
        <v>1434</v>
      </c>
      <c r="WA8" s="821" t="s">
        <v>1434</v>
      </c>
      <c r="WB8" s="821" t="s">
        <v>1434</v>
      </c>
      <c r="WC8" s="821" t="s">
        <v>1434</v>
      </c>
      <c r="WD8" s="821" t="s">
        <v>1434</v>
      </c>
      <c r="WE8" s="821" t="s">
        <v>1434</v>
      </c>
      <c r="WF8" s="821" t="s">
        <v>1434</v>
      </c>
      <c r="WG8" s="821" t="s">
        <v>1434</v>
      </c>
      <c r="WH8" s="821" t="s">
        <v>1434</v>
      </c>
      <c r="WI8" s="821" t="s">
        <v>1434</v>
      </c>
      <c r="WJ8" s="822" t="s">
        <v>1434</v>
      </c>
      <c r="WK8" s="822" t="s">
        <v>1434</v>
      </c>
      <c r="WL8" s="822" t="s">
        <v>1434</v>
      </c>
      <c r="WM8" s="822" t="s">
        <v>1434</v>
      </c>
      <c r="WN8" s="822">
        <v>223.6</v>
      </c>
      <c r="WO8" s="822">
        <v>470.39</v>
      </c>
      <c r="WP8" s="822">
        <v>874.57</v>
      </c>
      <c r="WQ8" s="822">
        <v>835</v>
      </c>
      <c r="WR8" s="822">
        <v>984.5</v>
      </c>
      <c r="WS8" s="822">
        <v>2588.65</v>
      </c>
      <c r="WT8" s="822">
        <v>2599.5300000000002</v>
      </c>
      <c r="WU8" s="822">
        <v>1950</v>
      </c>
      <c r="WV8" s="821" t="s">
        <v>1434</v>
      </c>
      <c r="WW8" s="821" t="s">
        <v>1434</v>
      </c>
      <c r="WX8" s="821" t="s">
        <v>1434</v>
      </c>
      <c r="WY8" s="821" t="s">
        <v>1434</v>
      </c>
      <c r="WZ8" s="824">
        <v>1180.01</v>
      </c>
      <c r="XA8" s="824">
        <v>1180.01</v>
      </c>
      <c r="XB8" s="824">
        <v>1180.01</v>
      </c>
      <c r="XC8" s="824">
        <v>1180.01</v>
      </c>
      <c r="XD8" s="825">
        <v>133.6</v>
      </c>
      <c r="XE8" s="825">
        <v>94.66</v>
      </c>
      <c r="XF8" s="825">
        <v>430</v>
      </c>
      <c r="XG8" s="825">
        <v>430</v>
      </c>
      <c r="XH8" s="825">
        <v>430</v>
      </c>
      <c r="XI8" s="825">
        <v>430</v>
      </c>
      <c r="XJ8" s="825">
        <v>296.2</v>
      </c>
      <c r="XK8" s="825">
        <v>296.2</v>
      </c>
      <c r="XL8" s="825">
        <v>296.2</v>
      </c>
      <c r="XM8" s="825">
        <v>296.2</v>
      </c>
      <c r="XN8" s="825">
        <v>304.79999999999995</v>
      </c>
      <c r="XO8" s="825">
        <v>264.60000000000002</v>
      </c>
      <c r="XP8" s="825">
        <v>447</v>
      </c>
      <c r="XQ8" s="825">
        <v>230</v>
      </c>
      <c r="XR8" s="825">
        <v>27.740000000000002</v>
      </c>
      <c r="XS8" s="825">
        <v>409</v>
      </c>
      <c r="XT8" s="825">
        <v>409</v>
      </c>
      <c r="XU8" s="825">
        <v>409</v>
      </c>
      <c r="XV8" s="825">
        <v>409</v>
      </c>
      <c r="XW8" s="825">
        <v>595</v>
      </c>
      <c r="XX8" s="825">
        <v>2556</v>
      </c>
      <c r="XY8" s="825">
        <v>2556</v>
      </c>
      <c r="XZ8" s="825">
        <v>2076</v>
      </c>
      <c r="YA8" s="825">
        <v>2288</v>
      </c>
      <c r="YB8" s="825">
        <v>2258</v>
      </c>
      <c r="YC8" s="824">
        <v>80.010000000000005</v>
      </c>
      <c r="YD8" s="824">
        <v>80.010000000000005</v>
      </c>
      <c r="YE8" s="824">
        <v>80.010000000000005</v>
      </c>
      <c r="YF8" s="824">
        <v>80.010000000000005</v>
      </c>
      <c r="YG8" s="825">
        <v>25.6</v>
      </c>
      <c r="YH8" s="825">
        <v>26</v>
      </c>
      <c r="YI8" s="825">
        <v>80</v>
      </c>
      <c r="YJ8" s="825">
        <v>80</v>
      </c>
      <c r="YK8" s="825">
        <v>80</v>
      </c>
      <c r="YL8" s="825">
        <v>80</v>
      </c>
      <c r="YM8" s="825">
        <v>75.2</v>
      </c>
      <c r="YN8" s="825">
        <v>75.2</v>
      </c>
      <c r="YO8" s="825">
        <v>75.2</v>
      </c>
      <c r="YP8" s="825">
        <v>75.2</v>
      </c>
      <c r="YQ8" s="825">
        <v>82.6</v>
      </c>
      <c r="YR8" s="825">
        <v>78</v>
      </c>
      <c r="YS8" s="825">
        <v>123</v>
      </c>
      <c r="YT8" s="825">
        <v>56</v>
      </c>
      <c r="YU8" s="825">
        <v>15.08</v>
      </c>
      <c r="YV8" s="825">
        <v>63.5</v>
      </c>
      <c r="YW8" s="825">
        <v>63.5</v>
      </c>
      <c r="YX8" s="825">
        <v>63.5</v>
      </c>
      <c r="YY8" s="825">
        <v>63.5</v>
      </c>
      <c r="YZ8" s="825">
        <v>57</v>
      </c>
      <c r="ZA8" s="825">
        <v>1000</v>
      </c>
      <c r="ZB8" s="825">
        <v>1000</v>
      </c>
      <c r="ZC8" s="825">
        <v>520</v>
      </c>
      <c r="ZD8" s="825">
        <v>680</v>
      </c>
      <c r="ZE8" s="825">
        <v>650</v>
      </c>
      <c r="ZF8" s="824">
        <v>1100</v>
      </c>
      <c r="ZG8" s="824">
        <v>1100</v>
      </c>
      <c r="ZH8" s="824">
        <v>1100</v>
      </c>
      <c r="ZI8" s="824">
        <v>1100</v>
      </c>
      <c r="ZJ8" s="825">
        <v>108</v>
      </c>
      <c r="ZK8" s="825">
        <v>68.7</v>
      </c>
      <c r="ZL8" s="825">
        <v>350</v>
      </c>
      <c r="ZM8" s="825">
        <v>350</v>
      </c>
      <c r="ZN8" s="825">
        <v>350</v>
      </c>
      <c r="ZO8" s="825">
        <v>350</v>
      </c>
      <c r="ZP8" s="825">
        <v>221</v>
      </c>
      <c r="ZQ8" s="825">
        <v>221</v>
      </c>
      <c r="ZR8" s="825">
        <v>221</v>
      </c>
      <c r="ZS8" s="825">
        <v>221</v>
      </c>
      <c r="ZT8" s="825">
        <v>222.2</v>
      </c>
      <c r="ZU8" s="825">
        <v>186.6</v>
      </c>
      <c r="ZV8" s="825">
        <v>324</v>
      </c>
      <c r="ZW8" s="825">
        <v>174</v>
      </c>
      <c r="ZX8" s="825">
        <v>12.66</v>
      </c>
      <c r="ZY8" s="825">
        <v>345.5</v>
      </c>
      <c r="ZZ8" s="825">
        <v>345.5</v>
      </c>
      <c r="AAA8" s="825">
        <v>345.5</v>
      </c>
      <c r="AAB8" s="825">
        <v>345.5</v>
      </c>
      <c r="AAC8" s="825">
        <v>538</v>
      </c>
      <c r="AAD8" s="825">
        <v>1556</v>
      </c>
      <c r="AAE8" s="825">
        <v>1556</v>
      </c>
      <c r="AAF8" s="825">
        <v>1556</v>
      </c>
      <c r="AAG8" s="825">
        <v>1608</v>
      </c>
      <c r="AAH8" s="825">
        <v>1608</v>
      </c>
      <c r="AAI8" s="821" t="s">
        <v>1520</v>
      </c>
      <c r="AAJ8" s="821" t="s">
        <v>2685</v>
      </c>
      <c r="AAK8" s="821" t="s">
        <v>2686</v>
      </c>
      <c r="AAL8" s="821">
        <v>0.21299999999999999</v>
      </c>
      <c r="AAM8" s="821" t="s">
        <v>1434</v>
      </c>
      <c r="AAN8" s="821" t="s">
        <v>1434</v>
      </c>
      <c r="AAO8" s="821" t="s">
        <v>761</v>
      </c>
      <c r="AAP8" s="821" t="s">
        <v>2687</v>
      </c>
      <c r="AAQ8" s="821" t="s">
        <v>2688</v>
      </c>
      <c r="AAR8" s="821" t="s">
        <v>2686</v>
      </c>
      <c r="AAS8" s="821">
        <v>3.9889999999999999</v>
      </c>
      <c r="AAT8" s="821" t="s">
        <v>1434</v>
      </c>
      <c r="AAU8" s="821">
        <v>1500000</v>
      </c>
      <c r="AAV8" s="821" t="s">
        <v>763</v>
      </c>
      <c r="AAW8" s="821" t="s">
        <v>2689</v>
      </c>
      <c r="AAX8" s="821" t="s">
        <v>2690</v>
      </c>
      <c r="AAY8" s="821" t="s">
        <v>2686</v>
      </c>
      <c r="AAZ8" s="821">
        <v>0.6</v>
      </c>
      <c r="ABA8" s="821" t="s">
        <v>1434</v>
      </c>
      <c r="ABB8" s="821" t="s">
        <v>1434</v>
      </c>
      <c r="ABC8" s="821" t="s">
        <v>764</v>
      </c>
      <c r="ABD8" s="821" t="s">
        <v>2691</v>
      </c>
      <c r="ABE8" s="821" t="s">
        <v>2692</v>
      </c>
      <c r="ABF8" s="821" t="s">
        <v>2686</v>
      </c>
      <c r="ABG8" s="821">
        <v>1.2</v>
      </c>
      <c r="ABH8" s="821" t="s">
        <v>1434</v>
      </c>
      <c r="ABI8" s="821" t="s">
        <v>1434</v>
      </c>
      <c r="ABJ8" s="821" t="s">
        <v>764</v>
      </c>
      <c r="ABK8" s="821" t="s">
        <v>1168</v>
      </c>
      <c r="ABL8" s="821" t="s">
        <v>1434</v>
      </c>
      <c r="ABM8" s="821" t="s">
        <v>1434</v>
      </c>
      <c r="ABN8" s="821" t="s">
        <v>1434</v>
      </c>
      <c r="ABO8" s="821" t="s">
        <v>1434</v>
      </c>
      <c r="ABP8" s="821">
        <v>5000000</v>
      </c>
      <c r="ABQ8" s="821" t="s">
        <v>771</v>
      </c>
      <c r="ABR8" s="821" t="s">
        <v>2693</v>
      </c>
      <c r="ABS8" s="821" t="s">
        <v>2694</v>
      </c>
      <c r="ABT8" s="821" t="s">
        <v>2686</v>
      </c>
      <c r="ABU8" s="821">
        <v>1.4999999999999999E-2</v>
      </c>
      <c r="ABV8" s="821" t="s">
        <v>1434</v>
      </c>
      <c r="ABW8" s="821" t="s">
        <v>1434</v>
      </c>
      <c r="ABX8" s="821" t="s">
        <v>1434</v>
      </c>
      <c r="ABY8" s="821"/>
      <c r="ABZ8" s="821"/>
      <c r="ACA8" s="821"/>
      <c r="ACB8" s="821"/>
      <c r="ACC8" s="821"/>
      <c r="ACD8" s="821"/>
      <c r="ACE8" s="821"/>
      <c r="ACF8" s="821"/>
      <c r="ACG8" s="821"/>
      <c r="ACH8" s="821"/>
      <c r="ACI8" s="821"/>
      <c r="ACJ8" s="821"/>
      <c r="ACK8" s="821"/>
      <c r="ACL8" s="821"/>
      <c r="ACM8" s="821"/>
      <c r="ACN8" s="821"/>
      <c r="ACO8" s="821"/>
      <c r="ACP8" s="821"/>
      <c r="ACQ8" s="821"/>
      <c r="ACR8" s="821"/>
      <c r="ACS8" s="821"/>
      <c r="ACT8" s="821"/>
      <c r="ACU8" s="821"/>
      <c r="ACV8" s="821"/>
      <c r="ACW8" s="821"/>
      <c r="ACX8" s="821"/>
      <c r="ACY8" s="821"/>
      <c r="ACZ8" s="821"/>
      <c r="ADA8" s="821" t="s">
        <v>1434</v>
      </c>
      <c r="ADB8" s="821" t="s">
        <v>1434</v>
      </c>
      <c r="ADC8" s="821" t="s">
        <v>1434</v>
      </c>
      <c r="ADD8" s="821"/>
      <c r="ADE8" s="821"/>
      <c r="ADF8" s="821"/>
      <c r="ADG8" s="821"/>
      <c r="ADH8" s="821"/>
      <c r="ADI8" s="821"/>
      <c r="ADJ8" s="821"/>
      <c r="ADK8" s="821"/>
      <c r="ADL8" s="821"/>
      <c r="ADM8" s="821"/>
      <c r="ADN8" s="821"/>
      <c r="ADO8" s="821"/>
      <c r="ADP8" s="821"/>
      <c r="ADQ8" s="821"/>
      <c r="ADR8" s="821"/>
      <c r="ADS8" s="821"/>
      <c r="ADT8" s="821"/>
      <c r="ADU8" s="821"/>
      <c r="ADV8" s="821"/>
      <c r="ADW8" s="821"/>
      <c r="ADX8" s="821"/>
      <c r="ADY8" s="821"/>
      <c r="ADZ8" s="821"/>
      <c r="AEA8" s="821"/>
      <c r="AEB8" s="821"/>
      <c r="AEC8" s="821"/>
      <c r="AED8" s="821"/>
      <c r="AEE8" s="821"/>
      <c r="AEF8" s="821"/>
      <c r="AEG8" s="821"/>
      <c r="AEH8" s="821"/>
      <c r="AEI8" s="821"/>
      <c r="AEJ8" s="821"/>
      <c r="AEK8" s="821"/>
      <c r="AEL8" s="821"/>
      <c r="AEM8" s="821"/>
      <c r="AEN8" s="821"/>
      <c r="AEO8" s="821"/>
      <c r="AEP8" s="821"/>
      <c r="AEQ8" s="821"/>
      <c r="AER8" s="821"/>
      <c r="AES8" s="821"/>
      <c r="AET8" s="821"/>
      <c r="AEU8" s="821"/>
      <c r="AEV8" s="821"/>
      <c r="AEW8" s="821"/>
      <c r="AEX8" s="821"/>
      <c r="AEY8" s="821"/>
      <c r="AEZ8" s="821"/>
      <c r="AFA8" s="821"/>
      <c r="AFB8" s="821"/>
      <c r="AFC8" s="821"/>
      <c r="AFD8" s="822">
        <v>567.5</v>
      </c>
      <c r="AFE8" s="822">
        <v>593.01</v>
      </c>
      <c r="AFF8" s="822">
        <v>605</v>
      </c>
      <c r="AFG8" s="822">
        <v>635.6</v>
      </c>
      <c r="AFH8" s="821">
        <v>100</v>
      </c>
      <c r="AFI8" s="822">
        <v>115.24</v>
      </c>
      <c r="AFJ8" s="822">
        <v>116.67</v>
      </c>
      <c r="AFK8" s="822">
        <v>118.95</v>
      </c>
      <c r="AFL8" s="821">
        <v>667.5</v>
      </c>
      <c r="AFM8" s="821">
        <v>708.25</v>
      </c>
      <c r="AFN8" s="821">
        <v>721.67</v>
      </c>
      <c r="AFO8" s="821">
        <v>754.6</v>
      </c>
      <c r="AFP8" s="822">
        <v>47.5</v>
      </c>
      <c r="AFQ8" s="822">
        <v>47.8</v>
      </c>
      <c r="AFR8" s="822">
        <v>44.19</v>
      </c>
      <c r="AFS8" s="822">
        <v>43.93</v>
      </c>
      <c r="AFT8" s="821">
        <v>30</v>
      </c>
      <c r="AFU8" s="821">
        <v>31.94</v>
      </c>
      <c r="AFV8" s="821">
        <v>31.96</v>
      </c>
      <c r="AFW8" s="821">
        <v>29.78</v>
      </c>
      <c r="AFX8" s="821">
        <v>77.5</v>
      </c>
      <c r="AFY8" s="821">
        <v>79.73</v>
      </c>
      <c r="AFZ8" s="821">
        <v>76.150000000000006</v>
      </c>
      <c r="AGA8" s="821">
        <v>73.709999999999994</v>
      </c>
      <c r="AGB8" s="822">
        <v>110</v>
      </c>
      <c r="AGC8" s="822">
        <v>141.58000000000001</v>
      </c>
      <c r="AGD8" s="822">
        <v>120.27</v>
      </c>
      <c r="AGE8" s="822">
        <v>109.18</v>
      </c>
      <c r="AGF8" s="821">
        <v>102.4</v>
      </c>
      <c r="AGG8" s="821">
        <v>110.6</v>
      </c>
      <c r="AGH8" s="821">
        <v>105.89</v>
      </c>
      <c r="AGI8" s="821">
        <v>107.2</v>
      </c>
      <c r="AGJ8" s="821">
        <v>212.4</v>
      </c>
      <c r="AGK8" s="821">
        <v>252.17</v>
      </c>
      <c r="AGL8" s="821">
        <v>226.16</v>
      </c>
      <c r="AGM8" s="821">
        <v>216.38</v>
      </c>
      <c r="AGN8" s="822">
        <v>51</v>
      </c>
      <c r="AGO8" s="822">
        <v>0</v>
      </c>
      <c r="AGP8" s="822">
        <v>0</v>
      </c>
      <c r="AGQ8" s="822">
        <v>0</v>
      </c>
      <c r="AGR8" s="821">
        <v>34.6</v>
      </c>
      <c r="AGS8" s="821">
        <v>0</v>
      </c>
      <c r="AGT8" s="821">
        <v>0</v>
      </c>
      <c r="AGU8" s="821">
        <v>0</v>
      </c>
      <c r="AGV8" s="821">
        <v>85.6</v>
      </c>
      <c r="AGW8" s="821">
        <v>0</v>
      </c>
      <c r="AGX8" s="821">
        <v>0</v>
      </c>
      <c r="AGY8" s="821">
        <v>0</v>
      </c>
      <c r="AGZ8" s="822">
        <v>682.3</v>
      </c>
      <c r="AHA8" s="822">
        <v>684.2</v>
      </c>
      <c r="AHB8" s="822">
        <v>672.8</v>
      </c>
      <c r="AHC8" s="822">
        <v>685.5</v>
      </c>
      <c r="AHD8" s="822">
        <v>94</v>
      </c>
      <c r="AHE8" s="822">
        <v>98.2</v>
      </c>
      <c r="AHF8" s="822">
        <v>96.4</v>
      </c>
      <c r="AHG8" s="822">
        <v>103.3</v>
      </c>
      <c r="AHH8" s="822" t="s">
        <v>1434</v>
      </c>
      <c r="AHI8" s="822" t="s">
        <v>1434</v>
      </c>
      <c r="AHJ8" s="822" t="s">
        <v>1434</v>
      </c>
      <c r="AHK8" s="822" t="s">
        <v>1434</v>
      </c>
      <c r="AHL8" s="822" t="s">
        <v>1434</v>
      </c>
      <c r="AHM8" s="822" t="s">
        <v>1434</v>
      </c>
      <c r="AHN8" s="821" t="s">
        <v>1434</v>
      </c>
      <c r="AHO8" s="821" t="s">
        <v>1434</v>
      </c>
      <c r="AHP8" s="822" t="s">
        <v>1434</v>
      </c>
      <c r="AHQ8" s="822" t="s">
        <v>1434</v>
      </c>
      <c r="AHR8" s="821" t="s">
        <v>1434</v>
      </c>
      <c r="AHS8" s="821" t="s">
        <v>1434</v>
      </c>
      <c r="AHT8" s="822" t="s">
        <v>1434</v>
      </c>
      <c r="AHU8" s="822" t="s">
        <v>1434</v>
      </c>
      <c r="AHV8" s="821" t="s">
        <v>1434</v>
      </c>
      <c r="AHW8" s="821" t="s">
        <v>1434</v>
      </c>
      <c r="AHX8" s="822">
        <v>0.4</v>
      </c>
      <c r="AHY8" s="822">
        <v>0.3</v>
      </c>
      <c r="AHZ8" s="821">
        <v>0.3</v>
      </c>
      <c r="AIA8" s="821">
        <v>0.3</v>
      </c>
      <c r="AIB8" s="822" t="s">
        <v>1434</v>
      </c>
      <c r="AIC8" s="822" t="s">
        <v>1434</v>
      </c>
      <c r="AID8" s="821" t="s">
        <v>1434</v>
      </c>
      <c r="AIE8" s="821" t="s">
        <v>1434</v>
      </c>
      <c r="AIF8" s="822">
        <v>62</v>
      </c>
      <c r="AIG8" s="822">
        <v>122</v>
      </c>
      <c r="AIH8" s="822">
        <v>261.60000000000002</v>
      </c>
      <c r="AII8" s="822">
        <v>261.60000000000002</v>
      </c>
      <c r="AIJ8" s="822" t="s">
        <v>1434</v>
      </c>
      <c r="AIK8" s="822">
        <v>0</v>
      </c>
      <c r="AIL8" s="821">
        <v>0</v>
      </c>
      <c r="AIM8" s="821">
        <v>0</v>
      </c>
      <c r="AIN8" s="821">
        <v>0</v>
      </c>
      <c r="AIO8" s="821">
        <v>0</v>
      </c>
      <c r="AIP8" s="822">
        <v>62</v>
      </c>
      <c r="AIQ8" s="821">
        <v>122</v>
      </c>
      <c r="AIR8" s="821">
        <v>261.60000000000002</v>
      </c>
      <c r="AIS8" s="821">
        <v>261.60000000000002</v>
      </c>
      <c r="AIT8" s="821" t="s">
        <v>1434</v>
      </c>
      <c r="AIU8" s="822">
        <v>628.20000000000005</v>
      </c>
      <c r="AIV8" s="822">
        <v>560</v>
      </c>
      <c r="AIW8" s="822">
        <v>423</v>
      </c>
      <c r="AIX8" s="822">
        <v>411.5</v>
      </c>
      <c r="AIY8" s="822" t="s">
        <v>1434</v>
      </c>
      <c r="AIZ8" s="822">
        <v>452.2</v>
      </c>
      <c r="AJA8" s="821">
        <v>267</v>
      </c>
      <c r="AJB8" s="821">
        <v>261</v>
      </c>
      <c r="AJC8" s="821">
        <v>261.5</v>
      </c>
      <c r="AJD8" s="821">
        <v>254.2</v>
      </c>
      <c r="AJE8" s="822">
        <v>1080.4000000000001</v>
      </c>
      <c r="AJF8" s="821">
        <v>827</v>
      </c>
      <c r="AJG8" s="821">
        <v>684</v>
      </c>
      <c r="AJH8" s="821">
        <v>673</v>
      </c>
      <c r="AJI8" s="821" t="s">
        <v>1434</v>
      </c>
      <c r="AJJ8" s="822">
        <v>94.8</v>
      </c>
      <c r="AJK8" s="822">
        <v>94</v>
      </c>
      <c r="AJL8" s="822">
        <v>98</v>
      </c>
      <c r="AJM8" s="822">
        <v>96.4</v>
      </c>
      <c r="AJN8" s="822" t="s">
        <v>1434</v>
      </c>
      <c r="AJO8" s="822">
        <v>0</v>
      </c>
      <c r="AJP8" s="821">
        <v>0</v>
      </c>
      <c r="AJQ8" s="821">
        <v>0</v>
      </c>
      <c r="AJR8" s="821">
        <v>0</v>
      </c>
      <c r="AJS8" s="821">
        <v>0</v>
      </c>
      <c r="AJT8" s="822">
        <v>94.8</v>
      </c>
      <c r="AJU8" s="821">
        <v>94</v>
      </c>
      <c r="AJV8" s="821">
        <v>98</v>
      </c>
      <c r="AJW8" s="821">
        <v>96.4</v>
      </c>
      <c r="AJX8" s="821" t="s">
        <v>1434</v>
      </c>
      <c r="AJY8" s="822" t="s">
        <v>1434</v>
      </c>
      <c r="AJZ8" s="822">
        <v>7.4</v>
      </c>
      <c r="AKA8" s="822">
        <v>8.35</v>
      </c>
      <c r="AKB8" s="822">
        <v>7.35</v>
      </c>
      <c r="AKC8" s="822">
        <v>15.48</v>
      </c>
      <c r="AKD8" s="821">
        <v>0</v>
      </c>
      <c r="AKE8" s="821">
        <v>0.17</v>
      </c>
      <c r="AKF8" s="821">
        <v>0.18</v>
      </c>
      <c r="AKG8" s="821">
        <v>1.05</v>
      </c>
      <c r="AKH8" s="821" t="s">
        <v>1434</v>
      </c>
      <c r="AKI8" s="821">
        <v>8.52</v>
      </c>
      <c r="AKJ8" s="821">
        <v>7.53</v>
      </c>
      <c r="AKK8" s="821">
        <v>16.53</v>
      </c>
      <c r="AKL8" s="822" t="s">
        <v>1434</v>
      </c>
      <c r="AKM8" s="822">
        <v>3.3</v>
      </c>
      <c r="AKN8" s="822">
        <v>2.5</v>
      </c>
      <c r="AKO8" s="822">
        <v>2.5</v>
      </c>
      <c r="AKP8" s="822">
        <v>2.5</v>
      </c>
      <c r="AKQ8" s="821">
        <v>0</v>
      </c>
      <c r="AKR8" s="821">
        <v>0</v>
      </c>
      <c r="AKS8" s="821">
        <v>0</v>
      </c>
      <c r="AKT8" s="821">
        <v>0</v>
      </c>
      <c r="AKU8" s="821" t="s">
        <v>1434</v>
      </c>
      <c r="AKV8" s="821">
        <v>2.5</v>
      </c>
      <c r="AKW8" s="821">
        <v>2.5</v>
      </c>
      <c r="AKX8" s="821">
        <v>2.5</v>
      </c>
      <c r="AKY8" s="821"/>
      <c r="AKZ8" s="821"/>
      <c r="ALA8" s="821"/>
      <c r="ALB8" s="821"/>
      <c r="ALC8" s="821"/>
      <c r="ALD8" s="821"/>
      <c r="ALE8" s="821"/>
      <c r="ALF8" s="821"/>
      <c r="ALG8" s="821"/>
      <c r="ALH8" s="821"/>
      <c r="ALI8" s="821"/>
      <c r="ALJ8" s="821"/>
      <c r="ALK8" s="821"/>
      <c r="ALL8" s="821"/>
      <c r="ALM8" s="821"/>
      <c r="ALN8" s="821"/>
      <c r="ALO8" s="821"/>
      <c r="ALP8" s="821"/>
      <c r="ALQ8" s="821"/>
      <c r="ALR8" s="821"/>
      <c r="ALS8" s="821"/>
      <c r="ALT8" s="821"/>
      <c r="ALU8" s="821"/>
      <c r="ALV8" s="821"/>
      <c r="ALW8" s="821"/>
      <c r="ALX8" s="821"/>
      <c r="ALY8" s="821"/>
      <c r="ALZ8" s="821"/>
      <c r="AMA8" s="821"/>
      <c r="AMB8" s="821"/>
      <c r="AMC8" s="821"/>
      <c r="AMD8" s="821"/>
      <c r="AME8" s="821"/>
      <c r="AMF8" s="821"/>
      <c r="AMG8" s="821"/>
      <c r="AMH8" s="821"/>
      <c r="AMI8" s="821"/>
      <c r="AMJ8" s="821"/>
      <c r="AMK8" s="821"/>
      <c r="AML8" s="821"/>
      <c r="AMM8" s="821"/>
      <c r="AMN8" s="821"/>
      <c r="AMO8" s="821"/>
      <c r="AMP8" s="821"/>
      <c r="AMQ8" s="821"/>
      <c r="AMR8" s="822" t="s">
        <v>1434</v>
      </c>
      <c r="AMS8" s="822">
        <v>0.48</v>
      </c>
      <c r="AMT8" s="822">
        <v>0.01</v>
      </c>
      <c r="AMU8" s="822" t="s">
        <v>1434</v>
      </c>
      <c r="AMV8" s="822" t="s">
        <v>1434</v>
      </c>
      <c r="AMW8" s="822">
        <v>0.06</v>
      </c>
      <c r="AMX8" s="822">
        <v>0</v>
      </c>
      <c r="AMY8" s="822" t="s">
        <v>1434</v>
      </c>
      <c r="AMZ8" s="821" t="s">
        <v>1434</v>
      </c>
      <c r="ANA8" s="821">
        <v>0.54</v>
      </c>
      <c r="ANB8" s="821">
        <v>0.01</v>
      </c>
      <c r="ANC8" s="821" t="s">
        <v>1434</v>
      </c>
      <c r="AND8" s="822" t="s">
        <v>1434</v>
      </c>
      <c r="ANE8" s="822">
        <v>0.48</v>
      </c>
      <c r="ANF8" s="822">
        <v>0.01</v>
      </c>
      <c r="ANG8" s="822" t="s">
        <v>1434</v>
      </c>
      <c r="ANH8" s="821" t="s">
        <v>1434</v>
      </c>
      <c r="ANI8" s="821">
        <v>0.06</v>
      </c>
      <c r="ANJ8" s="821">
        <v>0</v>
      </c>
      <c r="ANK8" s="821" t="s">
        <v>1434</v>
      </c>
      <c r="ANL8" s="821" t="s">
        <v>1434</v>
      </c>
      <c r="ANM8" s="821">
        <v>0.54</v>
      </c>
      <c r="ANN8" s="821">
        <v>0.01</v>
      </c>
      <c r="ANO8" s="821" t="s">
        <v>1434</v>
      </c>
      <c r="ANP8" s="822" t="s">
        <v>1434</v>
      </c>
      <c r="ANQ8" s="822" t="s">
        <v>1434</v>
      </c>
      <c r="ANR8" s="822" t="s">
        <v>1434</v>
      </c>
      <c r="ANS8" s="822" t="s">
        <v>1434</v>
      </c>
      <c r="ANT8" s="821" t="s">
        <v>1434</v>
      </c>
      <c r="ANU8" s="821" t="s">
        <v>1434</v>
      </c>
      <c r="ANV8" s="821" t="s">
        <v>1434</v>
      </c>
      <c r="ANW8" s="821" t="s">
        <v>1434</v>
      </c>
      <c r="ANX8" s="821" t="s">
        <v>1434</v>
      </c>
      <c r="ANY8" s="821" t="s">
        <v>1434</v>
      </c>
      <c r="ANZ8" s="821" t="s">
        <v>1434</v>
      </c>
      <c r="AOA8" s="821" t="s">
        <v>1434</v>
      </c>
      <c r="AOB8" s="821" t="s">
        <v>1434</v>
      </c>
      <c r="AOC8" s="821" t="s">
        <v>1434</v>
      </c>
      <c r="AOD8" s="821" t="s">
        <v>1434</v>
      </c>
      <c r="AOE8" s="821" t="s">
        <v>1434</v>
      </c>
      <c r="AOF8" s="821" t="s">
        <v>1434</v>
      </c>
      <c r="AOG8" s="821" t="s">
        <v>1434</v>
      </c>
      <c r="AOH8" s="822" t="s">
        <v>1434</v>
      </c>
      <c r="AOI8" s="821" t="s">
        <v>1434</v>
      </c>
      <c r="AOJ8" s="821" t="s">
        <v>1434</v>
      </c>
      <c r="AOK8" s="821" t="s">
        <v>1434</v>
      </c>
      <c r="AOL8" s="822" t="s">
        <v>1434</v>
      </c>
      <c r="AOM8" s="821" t="s">
        <v>1434</v>
      </c>
      <c r="AON8" s="821" t="s">
        <v>1434</v>
      </c>
      <c r="AOO8" s="821" t="s">
        <v>1434</v>
      </c>
      <c r="AOP8" s="822" t="s">
        <v>1434</v>
      </c>
      <c r="AOQ8" s="821" t="s">
        <v>1434</v>
      </c>
      <c r="AOR8" s="821" t="s">
        <v>1434</v>
      </c>
      <c r="AOS8" s="821" t="s">
        <v>1434</v>
      </c>
      <c r="AOT8" s="822" t="s">
        <v>1434</v>
      </c>
      <c r="AOU8" s="821" t="s">
        <v>1434</v>
      </c>
      <c r="AOV8" s="821" t="s">
        <v>1434</v>
      </c>
      <c r="AOW8" s="821" t="s">
        <v>1434</v>
      </c>
      <c r="AOX8" s="822" t="s">
        <v>1434</v>
      </c>
      <c r="AOY8" s="821" t="s">
        <v>1434</v>
      </c>
      <c r="AOZ8" s="821" t="s">
        <v>1434</v>
      </c>
      <c r="APA8" s="821" t="s">
        <v>1434</v>
      </c>
      <c r="APB8" s="822" t="s">
        <v>1434</v>
      </c>
      <c r="APC8" s="821" t="s">
        <v>1434</v>
      </c>
      <c r="APD8" s="821" t="s">
        <v>1434</v>
      </c>
      <c r="APE8" s="821" t="s">
        <v>1434</v>
      </c>
      <c r="APF8" s="822" t="s">
        <v>1434</v>
      </c>
      <c r="APG8" s="821" t="s">
        <v>1434</v>
      </c>
      <c r="APH8" s="821" t="s">
        <v>1434</v>
      </c>
      <c r="API8" s="821" t="s">
        <v>1434</v>
      </c>
      <c r="APJ8" s="822">
        <v>2</v>
      </c>
      <c r="APK8" s="821">
        <v>2</v>
      </c>
      <c r="APL8" s="821">
        <v>2</v>
      </c>
      <c r="APM8" s="821" t="s">
        <v>1434</v>
      </c>
      <c r="APN8" s="822" t="s">
        <v>1434</v>
      </c>
      <c r="APO8" s="821" t="s">
        <v>1434</v>
      </c>
      <c r="APP8" s="821" t="s">
        <v>1434</v>
      </c>
      <c r="APQ8" s="821" t="s">
        <v>1434</v>
      </c>
      <c r="APR8" s="822" t="s">
        <v>1434</v>
      </c>
      <c r="APS8" s="821" t="s">
        <v>1434</v>
      </c>
      <c r="APT8" s="821" t="s">
        <v>1434</v>
      </c>
      <c r="APU8" s="821" t="s">
        <v>1434</v>
      </c>
      <c r="APV8" s="822" t="s">
        <v>1434</v>
      </c>
      <c r="APW8" s="821" t="s">
        <v>1434</v>
      </c>
      <c r="APX8" s="821" t="s">
        <v>1434</v>
      </c>
      <c r="APY8" s="821" t="s">
        <v>1434</v>
      </c>
      <c r="APZ8" s="822" t="s">
        <v>1434</v>
      </c>
      <c r="AQA8" s="821" t="s">
        <v>1434</v>
      </c>
      <c r="AQB8" s="821" t="s">
        <v>1434</v>
      </c>
      <c r="AQC8" s="821" t="s">
        <v>1434</v>
      </c>
      <c r="AQD8" s="822" t="s">
        <v>1434</v>
      </c>
      <c r="AQE8" s="821" t="s">
        <v>1434</v>
      </c>
      <c r="AQF8" s="821" t="s">
        <v>1434</v>
      </c>
      <c r="AQG8" s="821" t="s">
        <v>1434</v>
      </c>
      <c r="AQH8" s="822" t="s">
        <v>1434</v>
      </c>
      <c r="AQI8" s="821" t="s">
        <v>1434</v>
      </c>
      <c r="AQJ8" s="821" t="s">
        <v>1434</v>
      </c>
      <c r="AQK8" s="821" t="s">
        <v>1434</v>
      </c>
      <c r="AQL8" s="822">
        <v>26</v>
      </c>
      <c r="AQM8" s="821">
        <v>26</v>
      </c>
      <c r="AQN8" s="821">
        <v>26</v>
      </c>
      <c r="AQO8" s="821" t="s">
        <v>1434</v>
      </c>
      <c r="AQP8" s="822" t="s">
        <v>1434</v>
      </c>
      <c r="AQQ8" s="821" t="s">
        <v>1434</v>
      </c>
      <c r="AQR8" s="821">
        <v>43</v>
      </c>
      <c r="AQS8" s="821" t="s">
        <v>1434</v>
      </c>
      <c r="AQT8" s="822" t="s">
        <v>1434</v>
      </c>
      <c r="AQU8" s="821" t="s">
        <v>1434</v>
      </c>
      <c r="AQV8" s="821">
        <v>27</v>
      </c>
      <c r="AQW8" s="821" t="s">
        <v>1434</v>
      </c>
      <c r="AQX8" s="822" t="s">
        <v>1434</v>
      </c>
      <c r="AQY8" s="821" t="s">
        <v>1434</v>
      </c>
      <c r="AQZ8" s="821">
        <v>27</v>
      </c>
      <c r="ARA8" s="821" t="s">
        <v>1434</v>
      </c>
      <c r="ARB8" s="822" t="s">
        <v>1434</v>
      </c>
      <c r="ARC8" s="821" t="s">
        <v>1434</v>
      </c>
      <c r="ARD8" s="821" t="s">
        <v>1434</v>
      </c>
      <c r="ARE8" s="821" t="s">
        <v>1434</v>
      </c>
      <c r="ARF8" s="822" t="s">
        <v>1434</v>
      </c>
      <c r="ARG8" s="821" t="s">
        <v>1434</v>
      </c>
      <c r="ARH8" s="821">
        <v>38</v>
      </c>
      <c r="ARI8" s="821" t="s">
        <v>1434</v>
      </c>
      <c r="ARJ8" s="822" t="s">
        <v>1434</v>
      </c>
      <c r="ARK8" s="821" t="s">
        <v>1434</v>
      </c>
      <c r="ARL8" s="821" t="s">
        <v>1434</v>
      </c>
      <c r="ARM8" s="821" t="s">
        <v>1434</v>
      </c>
      <c r="ARN8" s="822">
        <v>3</v>
      </c>
      <c r="ARO8" s="821">
        <v>3</v>
      </c>
      <c r="ARP8" s="821">
        <v>3</v>
      </c>
      <c r="ARQ8" s="821" t="s">
        <v>1434</v>
      </c>
      <c r="ARR8" s="822" t="s">
        <v>1434</v>
      </c>
      <c r="ARS8" s="821" t="s">
        <v>1434</v>
      </c>
      <c r="ART8" s="821" t="s">
        <v>1434</v>
      </c>
      <c r="ARU8" s="821" t="s">
        <v>1434</v>
      </c>
      <c r="ARV8" s="822" t="s">
        <v>1434</v>
      </c>
      <c r="ARW8" s="821" t="s">
        <v>1434</v>
      </c>
      <c r="ARX8" s="821" t="s">
        <v>1434</v>
      </c>
      <c r="ARY8" s="821" t="s">
        <v>1434</v>
      </c>
      <c r="ARZ8" s="822" t="s">
        <v>1434</v>
      </c>
      <c r="ASA8" s="821" t="s">
        <v>1434</v>
      </c>
      <c r="ASB8" s="821" t="s">
        <v>1434</v>
      </c>
      <c r="ASC8" s="821" t="s">
        <v>1434</v>
      </c>
      <c r="ASD8" s="822" t="s">
        <v>1434</v>
      </c>
      <c r="ASE8" s="821" t="s">
        <v>1434</v>
      </c>
      <c r="ASF8" s="821" t="s">
        <v>1434</v>
      </c>
      <c r="ASG8" s="821" t="s">
        <v>1434</v>
      </c>
      <c r="ASH8" s="822" t="s">
        <v>1434</v>
      </c>
      <c r="ASI8" s="821" t="s">
        <v>1434</v>
      </c>
      <c r="ASJ8" s="821" t="s">
        <v>1434</v>
      </c>
      <c r="ASK8" s="821" t="s">
        <v>1434</v>
      </c>
      <c r="ASL8" s="822" t="s">
        <v>1434</v>
      </c>
      <c r="ASM8" s="821" t="s">
        <v>1434</v>
      </c>
      <c r="ASN8" s="821" t="s">
        <v>1434</v>
      </c>
      <c r="ASO8" s="821" t="s">
        <v>1434</v>
      </c>
      <c r="ASP8" s="822">
        <v>1</v>
      </c>
      <c r="ASQ8" s="821">
        <v>1</v>
      </c>
      <c r="ASR8" s="821">
        <v>1</v>
      </c>
      <c r="ASS8" s="821" t="s">
        <v>1434</v>
      </c>
      <c r="AST8" s="822" t="s">
        <v>1434</v>
      </c>
      <c r="ASU8" s="821" t="s">
        <v>1434</v>
      </c>
      <c r="ASV8" s="821" t="s">
        <v>1434</v>
      </c>
      <c r="ASW8" s="821" t="s">
        <v>1434</v>
      </c>
      <c r="ASX8" s="822" t="s">
        <v>1434</v>
      </c>
      <c r="ASY8" s="821" t="s">
        <v>1434</v>
      </c>
      <c r="ASZ8" s="821" t="s">
        <v>1434</v>
      </c>
      <c r="ATA8" s="821" t="s">
        <v>1434</v>
      </c>
      <c r="ATB8" s="822" t="s">
        <v>1434</v>
      </c>
      <c r="ATC8" s="821" t="s">
        <v>1434</v>
      </c>
      <c r="ATD8" s="821" t="s">
        <v>1434</v>
      </c>
      <c r="ATE8" s="821" t="s">
        <v>1434</v>
      </c>
      <c r="ATF8" s="822" t="s">
        <v>1434</v>
      </c>
      <c r="ATG8" s="821" t="s">
        <v>1434</v>
      </c>
      <c r="ATH8" s="821" t="s">
        <v>1434</v>
      </c>
      <c r="ATI8" s="821" t="s">
        <v>1434</v>
      </c>
      <c r="ATJ8" s="822" t="s">
        <v>1434</v>
      </c>
      <c r="ATK8" s="821" t="s">
        <v>1434</v>
      </c>
      <c r="ATL8" s="821" t="s">
        <v>1434</v>
      </c>
      <c r="ATM8" s="821" t="s">
        <v>1434</v>
      </c>
      <c r="ATN8" s="822" t="s">
        <v>1434</v>
      </c>
      <c r="ATO8" s="821" t="s">
        <v>1434</v>
      </c>
      <c r="ATP8" s="821" t="s">
        <v>1434</v>
      </c>
      <c r="ATQ8" s="821" t="s">
        <v>1434</v>
      </c>
      <c r="ATR8" s="822" t="s">
        <v>1434</v>
      </c>
      <c r="ATS8" s="822" t="s">
        <v>1434</v>
      </c>
      <c r="ATT8" s="822">
        <v>8.4</v>
      </c>
      <c r="ATU8" s="822">
        <v>8.4</v>
      </c>
      <c r="ATV8" s="822" t="s">
        <v>1434</v>
      </c>
      <c r="ATW8" s="821" t="s">
        <v>1434</v>
      </c>
      <c r="ATX8" s="821" t="s">
        <v>1434</v>
      </c>
      <c r="ATY8" s="821">
        <v>6.1</v>
      </c>
      <c r="ATZ8" s="821">
        <v>6.1</v>
      </c>
      <c r="AUA8" s="821" t="s">
        <v>1434</v>
      </c>
      <c r="AUB8" s="822" t="s">
        <v>1434</v>
      </c>
      <c r="AUC8" s="822" t="s">
        <v>1434</v>
      </c>
      <c r="AUD8" s="822">
        <v>14.5</v>
      </c>
      <c r="AUE8" s="822">
        <v>14.5</v>
      </c>
      <c r="AUF8" s="822" t="s">
        <v>1434</v>
      </c>
      <c r="AUG8" s="822" t="s">
        <v>1434</v>
      </c>
      <c r="AUH8" s="822" t="s">
        <v>1434</v>
      </c>
      <c r="AUI8" s="822">
        <v>88.62</v>
      </c>
      <c r="AUJ8" s="822">
        <v>55.16</v>
      </c>
      <c r="AUK8" s="822" t="s">
        <v>1434</v>
      </c>
      <c r="AUL8" s="821" t="s">
        <v>1434</v>
      </c>
      <c r="AUM8" s="821" t="s">
        <v>1434</v>
      </c>
      <c r="AUN8" s="821">
        <v>0</v>
      </c>
      <c r="AUO8" s="821">
        <v>0</v>
      </c>
      <c r="AUP8" s="821" t="s">
        <v>1434</v>
      </c>
      <c r="AUQ8" s="822" t="s">
        <v>1434</v>
      </c>
      <c r="AUR8" s="822" t="s">
        <v>1434</v>
      </c>
      <c r="AUS8" s="822">
        <v>88.62</v>
      </c>
      <c r="AUT8" s="822">
        <v>55.16</v>
      </c>
      <c r="AUU8" s="822" t="s">
        <v>1434</v>
      </c>
      <c r="AUV8" s="822" t="s">
        <v>1434</v>
      </c>
      <c r="AUW8" s="822" t="s">
        <v>1434</v>
      </c>
      <c r="AUX8" s="822">
        <v>63.66</v>
      </c>
      <c r="AUY8" s="822">
        <v>47.68</v>
      </c>
      <c r="AUZ8" s="822" t="s">
        <v>1434</v>
      </c>
      <c r="AVA8" s="821" t="s">
        <v>1434</v>
      </c>
      <c r="AVB8" s="821" t="s">
        <v>1434</v>
      </c>
      <c r="AVC8" s="821">
        <v>0</v>
      </c>
      <c r="AVD8" s="821">
        <v>0</v>
      </c>
      <c r="AVE8" s="821" t="s">
        <v>1434</v>
      </c>
      <c r="AVF8" s="822" t="s">
        <v>1434</v>
      </c>
      <c r="AVG8" s="822" t="s">
        <v>1434</v>
      </c>
      <c r="AVH8" s="822">
        <v>63.66</v>
      </c>
      <c r="AVI8" s="822">
        <v>47.68</v>
      </c>
      <c r="AVJ8" s="822" t="s">
        <v>1434</v>
      </c>
      <c r="AVK8" s="822" t="s">
        <v>1434</v>
      </c>
      <c r="AVL8" s="822" t="s">
        <v>1434</v>
      </c>
      <c r="AVM8" s="822">
        <v>94.33</v>
      </c>
      <c r="AVN8" s="822">
        <v>29.87</v>
      </c>
      <c r="AVO8" s="822" t="s">
        <v>1434</v>
      </c>
      <c r="AVP8" s="821" t="s">
        <v>1434</v>
      </c>
      <c r="AVQ8" s="821" t="s">
        <v>1434</v>
      </c>
      <c r="AVR8" s="821">
        <v>0</v>
      </c>
      <c r="AVS8" s="821">
        <v>0</v>
      </c>
      <c r="AVT8" s="821" t="s">
        <v>1434</v>
      </c>
      <c r="AVU8" s="822" t="s">
        <v>1434</v>
      </c>
      <c r="AVV8" s="822" t="s">
        <v>1434</v>
      </c>
      <c r="AVW8" s="822">
        <v>94.33</v>
      </c>
      <c r="AVX8" s="822">
        <v>29.87</v>
      </c>
      <c r="AVY8" s="822" t="s">
        <v>1434</v>
      </c>
      <c r="AVZ8" s="822">
        <v>170.6</v>
      </c>
      <c r="AWA8" s="822">
        <v>176.4</v>
      </c>
      <c r="AWB8" s="822">
        <v>131.1</v>
      </c>
      <c r="AWC8" s="822">
        <v>96.8</v>
      </c>
      <c r="AWD8" s="822">
        <v>86.9</v>
      </c>
      <c r="AWE8" s="821">
        <v>35</v>
      </c>
      <c r="AWF8" s="821">
        <v>36</v>
      </c>
      <c r="AWG8" s="821">
        <v>36.67</v>
      </c>
      <c r="AWH8" s="821">
        <v>37.4</v>
      </c>
      <c r="AWI8" s="821" t="s">
        <v>1434</v>
      </c>
      <c r="AWJ8" s="822">
        <v>205.6</v>
      </c>
      <c r="AWK8" s="822">
        <v>212.4</v>
      </c>
      <c r="AWL8" s="822">
        <v>167.8</v>
      </c>
      <c r="AWM8" s="822">
        <v>134.19999999999999</v>
      </c>
      <c r="AWN8" s="822" t="s">
        <v>1434</v>
      </c>
      <c r="AWO8" s="822" t="s">
        <v>1434</v>
      </c>
      <c r="AWP8" s="822" t="s">
        <v>1434</v>
      </c>
      <c r="AWQ8" s="822" t="s">
        <v>1434</v>
      </c>
      <c r="AWR8" s="822" t="s">
        <v>1434</v>
      </c>
      <c r="AWS8" s="822" t="s">
        <v>1434</v>
      </c>
      <c r="AWT8" s="822" t="s">
        <v>1434</v>
      </c>
      <c r="AWU8" s="822" t="s">
        <v>1434</v>
      </c>
      <c r="AWV8" s="822" t="s">
        <v>1434</v>
      </c>
      <c r="AWW8" s="822" t="s">
        <v>1434</v>
      </c>
      <c r="AWX8" s="822" t="s">
        <v>1434</v>
      </c>
      <c r="AWY8" s="822" t="s">
        <v>1434</v>
      </c>
      <c r="AWZ8" s="822" t="s">
        <v>1434</v>
      </c>
      <c r="AXA8" s="822" t="s">
        <v>1434</v>
      </c>
      <c r="AXB8" s="822" t="s">
        <v>1434</v>
      </c>
      <c r="AXC8" s="822" t="s">
        <v>1434</v>
      </c>
      <c r="AXD8" s="821">
        <v>170.6</v>
      </c>
      <c r="AXE8" s="821">
        <v>176.4</v>
      </c>
      <c r="AXF8" s="821">
        <v>131.1</v>
      </c>
      <c r="AXG8" s="821">
        <v>96.8</v>
      </c>
      <c r="AXH8" s="821">
        <v>86.9</v>
      </c>
      <c r="AXI8" s="821">
        <v>35</v>
      </c>
      <c r="AXJ8" s="821">
        <v>36</v>
      </c>
      <c r="AXK8" s="821">
        <v>36.67</v>
      </c>
      <c r="AXL8" s="821">
        <v>37.4</v>
      </c>
      <c r="AXM8" s="821" t="s">
        <v>1434</v>
      </c>
      <c r="AXN8" s="821">
        <v>205.6</v>
      </c>
      <c r="AXO8" s="821">
        <v>212.4</v>
      </c>
      <c r="AXP8" s="821">
        <v>167.8</v>
      </c>
      <c r="AXQ8" s="821">
        <v>134.19999999999999</v>
      </c>
      <c r="AXR8" s="821" t="s">
        <v>1434</v>
      </c>
      <c r="AXS8" s="822">
        <v>1014.2</v>
      </c>
      <c r="AXT8" s="822">
        <v>1025.0999999999999</v>
      </c>
      <c r="AXU8" s="822">
        <v>1024.3</v>
      </c>
      <c r="AXV8" s="822">
        <v>1045</v>
      </c>
      <c r="AXW8" s="822">
        <v>28.8</v>
      </c>
      <c r="AXX8" s="822">
        <v>18.5</v>
      </c>
      <c r="AXY8" s="822">
        <v>6.8</v>
      </c>
      <c r="AXZ8" s="822">
        <v>0</v>
      </c>
      <c r="AYA8" s="821">
        <v>0</v>
      </c>
      <c r="AYB8" s="821">
        <v>0</v>
      </c>
      <c r="AYC8" s="821">
        <v>0</v>
      </c>
      <c r="AYD8" s="822">
        <v>0</v>
      </c>
      <c r="AYE8" s="822" t="s">
        <v>1434</v>
      </c>
      <c r="AYF8" s="822" t="s">
        <v>1434</v>
      </c>
      <c r="AYG8" s="822" t="s">
        <v>1434</v>
      </c>
      <c r="AYH8" s="822" t="s">
        <v>1434</v>
      </c>
      <c r="AYI8" s="822" t="s">
        <v>1434</v>
      </c>
      <c r="AYJ8" s="822" t="s">
        <v>1434</v>
      </c>
      <c r="AYK8" s="822" t="s">
        <v>1434</v>
      </c>
      <c r="AYL8" s="822" t="s">
        <v>1434</v>
      </c>
      <c r="AYM8" s="821" t="s">
        <v>1434</v>
      </c>
      <c r="AYN8" s="821" t="s">
        <v>1434</v>
      </c>
      <c r="AYO8" s="821" t="s">
        <v>1434</v>
      </c>
      <c r="AYP8" s="821" t="s">
        <v>1434</v>
      </c>
      <c r="AYQ8" s="822" t="s">
        <v>1434</v>
      </c>
      <c r="AYR8" s="821" t="s">
        <v>1434</v>
      </c>
      <c r="AYS8" s="821" t="s">
        <v>1434</v>
      </c>
      <c r="AYT8" s="821" t="s">
        <v>1434</v>
      </c>
      <c r="AYU8" s="822" t="s">
        <v>1434</v>
      </c>
      <c r="AYV8" s="821" t="s">
        <v>1434</v>
      </c>
      <c r="AYW8" s="821" t="s">
        <v>1434</v>
      </c>
      <c r="AYX8" s="821" t="s">
        <v>1434</v>
      </c>
      <c r="AYY8" s="821" t="s">
        <v>1434</v>
      </c>
      <c r="AYZ8" s="821" t="s">
        <v>1434</v>
      </c>
      <c r="AZA8" s="821" t="s">
        <v>1434</v>
      </c>
      <c r="AZB8" s="821" t="s">
        <v>1434</v>
      </c>
      <c r="AZC8" s="822" t="s">
        <v>1434</v>
      </c>
      <c r="AZD8" s="821" t="s">
        <v>1434</v>
      </c>
      <c r="AZE8" s="821" t="s">
        <v>1434</v>
      </c>
      <c r="AZF8" s="821" t="s">
        <v>1434</v>
      </c>
      <c r="AZG8" s="822" t="s">
        <v>1434</v>
      </c>
      <c r="AZH8" s="821" t="s">
        <v>1434</v>
      </c>
      <c r="AZI8" s="821" t="s">
        <v>1434</v>
      </c>
      <c r="AZJ8" s="821" t="s">
        <v>1434</v>
      </c>
      <c r="AZK8" s="821" t="s">
        <v>1434</v>
      </c>
      <c r="AZL8" s="821" t="s">
        <v>1434</v>
      </c>
      <c r="AZM8" s="821" t="s">
        <v>1434</v>
      </c>
      <c r="AZN8" s="821" t="s">
        <v>1434</v>
      </c>
      <c r="AZO8" s="821" t="s">
        <v>1434</v>
      </c>
      <c r="AZP8" s="821" t="s">
        <v>1434</v>
      </c>
      <c r="AZQ8" s="821" t="s">
        <v>1434</v>
      </c>
      <c r="AZR8" s="821" t="s">
        <v>1434</v>
      </c>
      <c r="AZS8" s="821" t="s">
        <v>1434</v>
      </c>
      <c r="AZT8" s="821" t="s">
        <v>1434</v>
      </c>
      <c r="AZU8" s="821" t="s">
        <v>1434</v>
      </c>
      <c r="AZV8" s="821" t="s">
        <v>1434</v>
      </c>
      <c r="AZW8" s="821" t="s">
        <v>1434</v>
      </c>
      <c r="AZX8" s="821" t="s">
        <v>1434</v>
      </c>
      <c r="AZY8" s="821" t="s">
        <v>1434</v>
      </c>
      <c r="AZZ8" s="821" t="s">
        <v>1434</v>
      </c>
      <c r="BAA8" s="822" t="s">
        <v>1434</v>
      </c>
      <c r="BAB8" s="821" t="s">
        <v>1434</v>
      </c>
      <c r="BAC8" s="821" t="s">
        <v>1434</v>
      </c>
      <c r="BAD8" s="821" t="s">
        <v>1434</v>
      </c>
      <c r="BAE8" s="822" t="s">
        <v>1434</v>
      </c>
      <c r="BAF8" s="821" t="s">
        <v>1434</v>
      </c>
      <c r="BAG8" s="821" t="s">
        <v>1434</v>
      </c>
      <c r="BAH8" s="821" t="s">
        <v>1434</v>
      </c>
      <c r="BAI8" s="821" t="s">
        <v>1434</v>
      </c>
      <c r="BAJ8" s="821" t="s">
        <v>1434</v>
      </c>
      <c r="BAK8" s="821" t="s">
        <v>1434</v>
      </c>
      <c r="BAL8" s="821" t="s">
        <v>1434</v>
      </c>
      <c r="BAM8" s="821" t="s">
        <v>1434</v>
      </c>
      <c r="BAN8" s="821" t="s">
        <v>1434</v>
      </c>
      <c r="BAO8" s="821" t="s">
        <v>1434</v>
      </c>
      <c r="BAP8" s="821" t="s">
        <v>1434</v>
      </c>
      <c r="BAQ8" s="821" t="s">
        <v>1434</v>
      </c>
      <c r="BAR8" s="821" t="s">
        <v>1434</v>
      </c>
      <c r="BAS8" s="821" t="s">
        <v>1434</v>
      </c>
      <c r="BAT8" s="821" t="s">
        <v>1434</v>
      </c>
      <c r="BAU8" s="821" t="s">
        <v>1434</v>
      </c>
      <c r="BAV8" s="821" t="s">
        <v>1434</v>
      </c>
      <c r="BAW8" s="821" t="s">
        <v>1434</v>
      </c>
      <c r="BAX8" s="821" t="s">
        <v>1434</v>
      </c>
      <c r="BAY8" s="822" t="s">
        <v>1434</v>
      </c>
      <c r="BAZ8" s="821" t="s">
        <v>1434</v>
      </c>
      <c r="BBA8" s="821" t="s">
        <v>1434</v>
      </c>
      <c r="BBB8" s="821" t="s">
        <v>1434</v>
      </c>
      <c r="BBC8" s="822" t="s">
        <v>1434</v>
      </c>
      <c r="BBD8" s="821" t="s">
        <v>1434</v>
      </c>
      <c r="BBE8" s="821" t="s">
        <v>1434</v>
      </c>
      <c r="BBF8" s="821" t="s">
        <v>1434</v>
      </c>
      <c r="BBG8" s="821" t="s">
        <v>1434</v>
      </c>
      <c r="BBH8" s="821" t="s">
        <v>1434</v>
      </c>
      <c r="BBI8" s="821" t="s">
        <v>1434</v>
      </c>
      <c r="BBJ8" s="821" t="s">
        <v>1434</v>
      </c>
      <c r="BBK8" s="826" t="s">
        <v>1434</v>
      </c>
      <c r="BBL8" s="826" t="s">
        <v>1434</v>
      </c>
      <c r="BBM8" s="826" t="s">
        <v>1434</v>
      </c>
      <c r="BBN8" s="826" t="s">
        <v>1434</v>
      </c>
      <c r="BBO8" s="826" t="s">
        <v>1434</v>
      </c>
      <c r="BBP8" s="826" t="s">
        <v>1434</v>
      </c>
      <c r="BBQ8" s="826" t="s">
        <v>1434</v>
      </c>
      <c r="BBR8" s="826" t="s">
        <v>1434</v>
      </c>
      <c r="BBS8" s="826" t="s">
        <v>1434</v>
      </c>
      <c r="BBT8" s="826" t="s">
        <v>1434</v>
      </c>
      <c r="BBU8" s="826" t="s">
        <v>1434</v>
      </c>
      <c r="BBV8" s="826" t="s">
        <v>1434</v>
      </c>
      <c r="BBW8" s="826" t="s">
        <v>1434</v>
      </c>
      <c r="BBX8" s="826" t="s">
        <v>1434</v>
      </c>
      <c r="BBY8" s="826" t="s">
        <v>1434</v>
      </c>
      <c r="BBZ8" s="826" t="s">
        <v>1434</v>
      </c>
      <c r="BCA8" s="826" t="s">
        <v>1434</v>
      </c>
      <c r="BCB8" s="826" t="s">
        <v>1434</v>
      </c>
      <c r="BCC8" s="826" t="s">
        <v>1434</v>
      </c>
      <c r="BCD8" s="826" t="s">
        <v>1434</v>
      </c>
      <c r="BCE8" s="826" t="s">
        <v>1434</v>
      </c>
      <c r="BCF8" s="826" t="s">
        <v>1434</v>
      </c>
      <c r="BCG8" s="826" t="s">
        <v>1434</v>
      </c>
      <c r="BCH8" s="826" t="s">
        <v>1434</v>
      </c>
      <c r="BCI8" s="826" t="s">
        <v>1434</v>
      </c>
      <c r="BCJ8" s="826" t="s">
        <v>1434</v>
      </c>
      <c r="BCK8" s="826" t="s">
        <v>1434</v>
      </c>
      <c r="BCL8" s="826" t="s">
        <v>1434</v>
      </c>
      <c r="BCM8" s="826" t="s">
        <v>1434</v>
      </c>
      <c r="BCN8" s="826" t="s">
        <v>1434</v>
      </c>
      <c r="BCO8" s="818" t="s">
        <v>1434</v>
      </c>
      <c r="BCP8" s="818" t="s">
        <v>1434</v>
      </c>
      <c r="BCQ8" s="818" t="s">
        <v>1434</v>
      </c>
      <c r="BCR8" s="818" t="s">
        <v>1434</v>
      </c>
      <c r="BCS8" s="818" t="s">
        <v>1434</v>
      </c>
      <c r="BCT8" s="818" t="s">
        <v>1434</v>
      </c>
      <c r="BCU8" s="818" t="s">
        <v>1434</v>
      </c>
      <c r="BCV8" s="818" t="s">
        <v>1434</v>
      </c>
      <c r="BCW8" s="818" t="s">
        <v>1434</v>
      </c>
      <c r="BCX8" s="818" t="s">
        <v>1434</v>
      </c>
      <c r="BCY8" s="818" t="s">
        <v>1434</v>
      </c>
      <c r="BCZ8" s="818" t="s">
        <v>1434</v>
      </c>
      <c r="BDA8" s="818" t="s">
        <v>1434</v>
      </c>
      <c r="BDB8" s="818" t="s">
        <v>1434</v>
      </c>
      <c r="BDC8" s="818" t="s">
        <v>1434</v>
      </c>
      <c r="BDD8" s="818" t="s">
        <v>1434</v>
      </c>
      <c r="BDE8" s="818" t="s">
        <v>1434</v>
      </c>
      <c r="BDF8" s="818" t="s">
        <v>1434</v>
      </c>
      <c r="BDG8" s="818" t="s">
        <v>1434</v>
      </c>
      <c r="BDH8" s="818" t="s">
        <v>1434</v>
      </c>
      <c r="BDI8" s="818" t="s">
        <v>1434</v>
      </c>
      <c r="BDJ8" s="818" t="s">
        <v>1434</v>
      </c>
      <c r="BDK8" s="818" t="s">
        <v>1434</v>
      </c>
      <c r="BDL8" s="818" t="s">
        <v>1434</v>
      </c>
      <c r="BDM8" s="818" t="s">
        <v>1434</v>
      </c>
      <c r="BDN8" s="818" t="s">
        <v>1434</v>
      </c>
      <c r="BDO8" s="818" t="s">
        <v>1434</v>
      </c>
      <c r="BDP8" s="818" t="s">
        <v>1434</v>
      </c>
      <c r="BDQ8" s="818" t="s">
        <v>1434</v>
      </c>
      <c r="BDR8" s="818" t="s">
        <v>1434</v>
      </c>
      <c r="BDS8" s="818" t="s">
        <v>1434</v>
      </c>
      <c r="BDT8" s="818" t="s">
        <v>1434</v>
      </c>
      <c r="BDU8" s="818" t="s">
        <v>1434</v>
      </c>
      <c r="BDV8" s="818" t="s">
        <v>1434</v>
      </c>
      <c r="BDW8" s="818" t="s">
        <v>1434</v>
      </c>
      <c r="BDX8" s="818" t="s">
        <v>1434</v>
      </c>
      <c r="BDY8" s="818" t="s">
        <v>1434</v>
      </c>
      <c r="BDZ8" s="818" t="s">
        <v>1434</v>
      </c>
      <c r="BEA8" s="818" t="s">
        <v>1434</v>
      </c>
      <c r="BEB8" s="818" t="s">
        <v>1434</v>
      </c>
      <c r="BEC8" s="818"/>
      <c r="BED8" s="818"/>
      <c r="BEE8" s="818"/>
      <c r="BEF8" s="818"/>
      <c r="BEG8" s="818"/>
      <c r="BEH8" s="818"/>
      <c r="BEI8" s="818"/>
      <c r="BEJ8" s="818"/>
      <c r="BEK8" s="818"/>
      <c r="BEL8" s="818"/>
      <c r="BEM8" s="818"/>
      <c r="BEN8" s="818"/>
      <c r="BEO8" s="818"/>
      <c r="BEP8" s="818"/>
      <c r="BEQ8" s="818"/>
      <c r="BER8" s="818"/>
      <c r="BES8" s="818"/>
      <c r="BET8" s="818"/>
      <c r="BEU8" s="818"/>
      <c r="BEV8" s="818"/>
      <c r="BEW8" s="818"/>
      <c r="BEX8" s="818"/>
      <c r="BEY8" s="818"/>
      <c r="BEZ8" s="818"/>
      <c r="BFA8" s="818"/>
      <c r="BFB8" s="818"/>
      <c r="BFC8" s="818"/>
      <c r="BFD8" s="818"/>
      <c r="BFE8" s="818"/>
      <c r="BFF8" s="818"/>
      <c r="BFG8" s="818"/>
      <c r="BFH8" s="818"/>
      <c r="BFI8" s="818"/>
      <c r="BFJ8" s="818"/>
      <c r="BFK8" s="818"/>
      <c r="BFL8" s="818"/>
      <c r="BFM8" s="818"/>
      <c r="BFN8" s="818"/>
      <c r="BFO8" s="818"/>
      <c r="BFP8" s="818"/>
      <c r="BFQ8" s="818"/>
      <c r="BFR8" s="818"/>
      <c r="BFS8" s="818"/>
      <c r="BFT8" s="818"/>
      <c r="BFU8" s="818"/>
      <c r="BFV8" s="819"/>
      <c r="BFW8" s="819"/>
      <c r="BFX8" s="819"/>
      <c r="BFY8" s="819"/>
      <c r="BFZ8" s="819"/>
      <c r="BGA8" s="819"/>
      <c r="BGB8" s="819"/>
      <c r="BGC8" s="819"/>
      <c r="BGD8" s="819"/>
      <c r="BGE8" s="819"/>
      <c r="BGF8" s="819"/>
      <c r="BGG8" s="819"/>
      <c r="BGH8" s="819"/>
      <c r="BGI8" s="819"/>
      <c r="BGJ8" s="819"/>
      <c r="BGK8" s="819"/>
      <c r="BGL8" s="819"/>
      <c r="BGM8" s="819"/>
      <c r="BGN8" s="819"/>
      <c r="BGO8" s="819"/>
      <c r="BGP8" s="819"/>
      <c r="BGQ8" s="819"/>
      <c r="BGR8" s="819"/>
      <c r="BGS8" s="819"/>
      <c r="BGT8" s="819"/>
      <c r="BGU8" s="819"/>
      <c r="BGV8" s="819"/>
      <c r="BGW8" s="819"/>
      <c r="BGX8" s="819"/>
      <c r="BGY8" s="819"/>
      <c r="BGZ8" s="819"/>
      <c r="BHA8" s="819"/>
      <c r="BHB8" s="819"/>
      <c r="BHC8" s="819"/>
      <c r="BHD8" s="819"/>
      <c r="BHE8" s="819"/>
      <c r="BHF8" s="819"/>
      <c r="BHG8" s="819"/>
      <c r="BHH8" s="819"/>
      <c r="BHI8" s="819"/>
      <c r="BHJ8" s="819"/>
      <c r="BHK8" s="819"/>
      <c r="BHL8" s="819"/>
      <c r="BHM8" s="819"/>
      <c r="BHN8" s="819"/>
      <c r="BHO8" s="819"/>
      <c r="BHP8" s="819"/>
      <c r="BHQ8" s="819"/>
      <c r="BHR8" s="819"/>
      <c r="BHS8" s="819"/>
      <c r="BHT8" s="819"/>
      <c r="BHU8" s="819"/>
      <c r="BHV8" s="819"/>
      <c r="BHW8" s="819"/>
      <c r="BHX8" s="819"/>
      <c r="BHY8" s="819"/>
      <c r="BHZ8" s="819"/>
      <c r="BIA8" s="819"/>
      <c r="BIB8" s="819"/>
      <c r="BIC8" s="819"/>
      <c r="BID8" s="819"/>
      <c r="BIE8" s="819"/>
      <c r="BIF8" s="819"/>
      <c r="BIG8" s="819"/>
      <c r="BIH8" s="819"/>
      <c r="BII8" s="819"/>
      <c r="BIJ8" s="819"/>
      <c r="BIK8" s="819"/>
      <c r="BIL8" s="819"/>
      <c r="BIM8" s="819"/>
      <c r="BIN8" s="819"/>
      <c r="BIO8" s="819"/>
      <c r="BIP8" s="819"/>
      <c r="BIQ8" s="819"/>
      <c r="BIR8" s="819"/>
      <c r="BIS8" s="822"/>
      <c r="BIT8" s="822"/>
      <c r="BIU8" s="822"/>
      <c r="BIV8" s="822"/>
      <c r="BIW8" s="822"/>
      <c r="BIX8" s="822"/>
      <c r="BIY8" s="822"/>
      <c r="BIZ8" s="822"/>
      <c r="BJA8" s="822"/>
      <c r="BJB8" s="822"/>
      <c r="BJC8" s="822"/>
      <c r="BJD8" s="822"/>
      <c r="BJE8" s="822"/>
      <c r="BJF8" s="822"/>
      <c r="BJG8" s="822"/>
      <c r="BJH8" s="822"/>
      <c r="BJI8" s="824">
        <v>91677</v>
      </c>
      <c r="BJJ8" s="824">
        <v>97131</v>
      </c>
      <c r="BJK8" s="824">
        <v>93047</v>
      </c>
      <c r="BJL8" s="824">
        <v>89760</v>
      </c>
      <c r="BJM8" s="824">
        <v>84540</v>
      </c>
      <c r="BJN8" s="824">
        <v>31548</v>
      </c>
      <c r="BJO8" s="824">
        <v>33989</v>
      </c>
      <c r="BJP8" s="824">
        <v>24075</v>
      </c>
      <c r="BJQ8" s="824">
        <v>27795</v>
      </c>
      <c r="BJR8" s="824">
        <v>19303</v>
      </c>
      <c r="BJS8" s="827" t="s">
        <v>1434</v>
      </c>
      <c r="BJT8" s="827" t="s">
        <v>1434</v>
      </c>
      <c r="BJU8" s="827">
        <v>483.72093023255832</v>
      </c>
      <c r="BJV8" s="827" t="s">
        <v>1434</v>
      </c>
      <c r="BJW8" s="827" t="s">
        <v>1434</v>
      </c>
      <c r="BJX8" s="827" t="s">
        <v>1434</v>
      </c>
      <c r="BJY8" s="827" t="s">
        <v>1434</v>
      </c>
      <c r="BJZ8" s="827">
        <v>483.72093023255832</v>
      </c>
      <c r="BKA8" s="827" t="s">
        <v>1434</v>
      </c>
      <c r="BKB8" s="827" t="s">
        <v>1434</v>
      </c>
      <c r="BKC8" s="827" t="s">
        <v>1434</v>
      </c>
      <c r="BKD8" s="827" t="s">
        <v>1434</v>
      </c>
      <c r="BKE8" s="827">
        <v>445.02325581395365</v>
      </c>
      <c r="BKF8" s="827" t="s">
        <v>1434</v>
      </c>
      <c r="BKG8" s="827" t="s">
        <v>1434</v>
      </c>
      <c r="BKH8" s="827" t="s">
        <v>1434</v>
      </c>
      <c r="BKI8" s="827" t="s">
        <v>1434</v>
      </c>
      <c r="BKJ8" s="827" t="s">
        <v>1434</v>
      </c>
      <c r="BKK8" s="827" t="s">
        <v>1434</v>
      </c>
      <c r="BKL8" s="827" t="s">
        <v>1434</v>
      </c>
      <c r="BKM8" s="827" t="s">
        <v>1434</v>
      </c>
      <c r="BKN8" s="827" t="s">
        <v>1434</v>
      </c>
      <c r="BKO8" s="827" t="s">
        <v>1434</v>
      </c>
      <c r="BKP8" s="827" t="s">
        <v>1434</v>
      </c>
      <c r="BKQ8" s="827" t="s">
        <v>1434</v>
      </c>
      <c r="BKR8" s="827" t="s">
        <v>1434</v>
      </c>
      <c r="BKS8" s="827" t="s">
        <v>1434</v>
      </c>
      <c r="BKT8" s="827" t="s">
        <v>1434</v>
      </c>
      <c r="BKU8" s="827" t="s">
        <v>1434</v>
      </c>
      <c r="BKV8" s="827" t="s">
        <v>1434</v>
      </c>
      <c r="BKW8" s="827" t="s">
        <v>1434</v>
      </c>
      <c r="BKX8" s="827" t="s">
        <v>1434</v>
      </c>
      <c r="BKY8" s="827" t="s">
        <v>1434</v>
      </c>
      <c r="BKZ8" s="827" t="s">
        <v>1434</v>
      </c>
      <c r="BLA8" s="827" t="s">
        <v>1434</v>
      </c>
      <c r="BLB8" s="827" t="s">
        <v>1434</v>
      </c>
      <c r="BLC8" s="827" t="s">
        <v>1434</v>
      </c>
      <c r="BLD8" s="827" t="s">
        <v>1434</v>
      </c>
      <c r="BLE8" s="827" t="s">
        <v>1434</v>
      </c>
      <c r="BLF8" s="827" t="s">
        <v>1434</v>
      </c>
      <c r="BLG8" s="827" t="s">
        <v>1434</v>
      </c>
      <c r="BLH8" s="827" t="s">
        <v>1434</v>
      </c>
      <c r="BLI8" s="827" t="s">
        <v>1434</v>
      </c>
      <c r="BLJ8" s="827" t="s">
        <v>1434</v>
      </c>
      <c r="BLK8" s="827" t="s">
        <v>1434</v>
      </c>
      <c r="BLL8" s="827" t="s">
        <v>1434</v>
      </c>
      <c r="BLM8" s="827" t="s">
        <v>1434</v>
      </c>
      <c r="BLN8" s="827" t="s">
        <v>1434</v>
      </c>
      <c r="BLO8" s="827" t="s">
        <v>1434</v>
      </c>
      <c r="BLP8" s="827" t="s">
        <v>1434</v>
      </c>
      <c r="BLQ8" s="827" t="s">
        <v>1434</v>
      </c>
      <c r="BLR8" s="827" t="s">
        <v>1434</v>
      </c>
      <c r="BLS8" s="827">
        <v>9776.0000000000036</v>
      </c>
      <c r="BLT8" s="827" t="s">
        <v>1434</v>
      </c>
      <c r="BLU8" s="827" t="s">
        <v>1434</v>
      </c>
      <c r="BLV8" s="827" t="s">
        <v>1434</v>
      </c>
      <c r="BLW8" s="827" t="s">
        <v>1434</v>
      </c>
      <c r="BLX8" s="827">
        <v>9776.0000000000036</v>
      </c>
      <c r="BLY8" s="827" t="s">
        <v>1434</v>
      </c>
      <c r="BLZ8" s="827" t="s">
        <v>1434</v>
      </c>
      <c r="BMA8" s="827" t="s">
        <v>1434</v>
      </c>
      <c r="BMB8" s="827" t="s">
        <v>1434</v>
      </c>
      <c r="BMC8" s="827">
        <v>8993.9200000000037</v>
      </c>
      <c r="BMD8" s="827" t="s">
        <v>1434</v>
      </c>
      <c r="BME8" s="827" t="s">
        <v>1434</v>
      </c>
      <c r="BMF8" s="827" t="s">
        <v>1434</v>
      </c>
      <c r="BMG8" s="827" t="s">
        <v>1434</v>
      </c>
      <c r="BMH8" s="827" t="s">
        <v>1434</v>
      </c>
      <c r="BMI8" s="827" t="s">
        <v>1434</v>
      </c>
      <c r="BMJ8" s="827" t="s">
        <v>1434</v>
      </c>
      <c r="BMK8" s="827" t="s">
        <v>1434</v>
      </c>
      <c r="BML8" s="827" t="s">
        <v>1434</v>
      </c>
      <c r="BMM8" s="827" t="s">
        <v>1434</v>
      </c>
      <c r="BMN8" s="827" t="s">
        <v>1434</v>
      </c>
      <c r="BMO8" s="827" t="s">
        <v>1434</v>
      </c>
      <c r="BMP8" s="827" t="s">
        <v>1434</v>
      </c>
      <c r="BMQ8" s="827" t="s">
        <v>1434</v>
      </c>
      <c r="BMR8" s="827" t="s">
        <v>1434</v>
      </c>
      <c r="BMS8" s="827" t="s">
        <v>1434</v>
      </c>
      <c r="BMT8" s="827" t="s">
        <v>1434</v>
      </c>
      <c r="BMU8" s="827" t="s">
        <v>1434</v>
      </c>
      <c r="BMV8" s="827" t="s">
        <v>1434</v>
      </c>
      <c r="BMW8" s="827" t="s">
        <v>1434</v>
      </c>
      <c r="BMX8" s="827" t="s">
        <v>1434</v>
      </c>
      <c r="BMY8" s="827" t="s">
        <v>1434</v>
      </c>
      <c r="BMZ8" s="827" t="s">
        <v>1434</v>
      </c>
      <c r="BNA8" s="827" t="s">
        <v>1434</v>
      </c>
      <c r="BNB8" s="827" t="s">
        <v>1434</v>
      </c>
      <c r="BNC8" s="827" t="s">
        <v>1434</v>
      </c>
      <c r="BND8" s="827" t="s">
        <v>1434</v>
      </c>
      <c r="BNE8" s="827" t="s">
        <v>1434</v>
      </c>
      <c r="BNF8" s="827" t="s">
        <v>1434</v>
      </c>
      <c r="BNG8" s="827" t="s">
        <v>1434</v>
      </c>
      <c r="BNH8" s="827" t="s">
        <v>1434</v>
      </c>
      <c r="BNI8" s="827" t="s">
        <v>1434</v>
      </c>
      <c r="BNJ8" s="822" t="s">
        <v>1434</v>
      </c>
      <c r="BNK8" s="821">
        <v>1025.6600000000001</v>
      </c>
      <c r="BNL8" s="821">
        <v>1009.3</v>
      </c>
      <c r="BNM8" s="821" t="s">
        <v>1434</v>
      </c>
      <c r="BNN8" s="822" t="s">
        <v>1434</v>
      </c>
      <c r="BNO8" s="821">
        <v>98.61</v>
      </c>
      <c r="BNP8" s="821">
        <v>98.58</v>
      </c>
      <c r="BNQ8" s="821" t="s">
        <v>1434</v>
      </c>
      <c r="BNR8" s="822" t="s">
        <v>1434</v>
      </c>
      <c r="BNS8" s="821">
        <v>0</v>
      </c>
      <c r="BNT8" s="821">
        <v>0</v>
      </c>
      <c r="BNU8" s="821" t="s">
        <v>1434</v>
      </c>
      <c r="BNV8" s="822" t="s">
        <v>1434</v>
      </c>
      <c r="BNW8" s="821">
        <v>0</v>
      </c>
      <c r="BNX8" s="821">
        <v>0</v>
      </c>
      <c r="BNY8" s="821" t="s">
        <v>1434</v>
      </c>
    </row>
    <row r="9" spans="1:1741" s="789" customFormat="1">
      <c r="A9" s="607" t="s">
        <v>1981</v>
      </c>
      <c r="B9" s="821" t="s">
        <v>1173</v>
      </c>
      <c r="C9" s="823">
        <v>16</v>
      </c>
      <c r="D9" s="823">
        <v>16</v>
      </c>
      <c r="E9" s="823">
        <v>16</v>
      </c>
      <c r="F9" s="823">
        <v>16</v>
      </c>
      <c r="G9" s="823">
        <v>16</v>
      </c>
      <c r="H9" s="823" t="s">
        <v>1434</v>
      </c>
      <c r="I9" s="823" t="s">
        <v>1434</v>
      </c>
      <c r="J9" s="823" t="s">
        <v>1434</v>
      </c>
      <c r="K9" s="823" t="s">
        <v>1434</v>
      </c>
      <c r="L9" s="823" t="s">
        <v>1434</v>
      </c>
      <c r="M9" s="823">
        <v>0</v>
      </c>
      <c r="N9" s="823">
        <v>0</v>
      </c>
      <c r="O9" s="823">
        <v>0</v>
      </c>
      <c r="P9" s="823">
        <v>0</v>
      </c>
      <c r="Q9" s="823">
        <v>0</v>
      </c>
      <c r="R9" s="823">
        <v>16</v>
      </c>
      <c r="S9" s="823">
        <v>16</v>
      </c>
      <c r="T9" s="823">
        <v>16</v>
      </c>
      <c r="U9" s="823">
        <v>16</v>
      </c>
      <c r="V9" s="823">
        <v>16</v>
      </c>
      <c r="W9" s="828">
        <v>29</v>
      </c>
      <c r="X9" s="823">
        <v>29</v>
      </c>
      <c r="Y9" s="823">
        <v>29</v>
      </c>
      <c r="Z9" s="823">
        <v>29</v>
      </c>
      <c r="AA9" s="823">
        <v>29</v>
      </c>
      <c r="AB9" s="821" t="s">
        <v>1434</v>
      </c>
      <c r="AC9" s="821" t="s">
        <v>1434</v>
      </c>
      <c r="AD9" s="821" t="s">
        <v>1434</v>
      </c>
      <c r="AE9" s="821" t="s">
        <v>1434</v>
      </c>
      <c r="AF9" s="821" t="s">
        <v>1434</v>
      </c>
      <c r="AG9" s="821"/>
      <c r="AH9" s="821"/>
      <c r="AI9" s="821"/>
      <c r="AJ9" s="821"/>
      <c r="AK9" s="821"/>
      <c r="AL9" s="821"/>
      <c r="AM9" s="821"/>
      <c r="AN9" s="821"/>
      <c r="AO9" s="821"/>
      <c r="AP9" s="821"/>
      <c r="AQ9" s="821"/>
      <c r="AR9" s="821"/>
      <c r="AS9" s="822"/>
      <c r="AT9" s="822"/>
      <c r="AU9" s="822"/>
      <c r="AV9" s="822"/>
      <c r="AW9" s="822"/>
      <c r="AX9" s="822"/>
      <c r="AY9" s="822"/>
      <c r="AZ9" s="822"/>
      <c r="BA9" s="822"/>
      <c r="BB9" s="822"/>
      <c r="BC9" s="822"/>
      <c r="BD9" s="822"/>
      <c r="BE9" s="822"/>
      <c r="BF9" s="822"/>
      <c r="BG9" s="822"/>
      <c r="BH9" s="822"/>
      <c r="BI9" s="822"/>
      <c r="BJ9" s="822"/>
      <c r="BK9" s="822"/>
      <c r="BL9" s="822"/>
      <c r="BM9" s="821"/>
      <c r="BN9" s="821"/>
      <c r="BO9" s="821"/>
      <c r="BP9" s="821"/>
      <c r="BQ9" s="821"/>
      <c r="BR9" s="821"/>
      <c r="BS9" s="821"/>
      <c r="BT9" s="821"/>
      <c r="BU9" s="821"/>
      <c r="BV9" s="821"/>
      <c r="BW9" s="821"/>
      <c r="BX9" s="821"/>
      <c r="BY9" s="821"/>
      <c r="BZ9" s="821"/>
      <c r="CA9" s="821"/>
      <c r="CB9" s="821"/>
      <c r="CC9" s="821"/>
      <c r="CD9" s="821"/>
      <c r="CE9" s="821"/>
      <c r="CF9" s="821"/>
      <c r="CG9" s="821"/>
      <c r="CH9" s="821"/>
      <c r="CI9" s="821"/>
      <c r="CJ9" s="821"/>
      <c r="CK9" s="821"/>
      <c r="CL9" s="821"/>
      <c r="CM9" s="821"/>
      <c r="CN9" s="821"/>
      <c r="CO9" s="821"/>
      <c r="CP9" s="821"/>
      <c r="CQ9" s="821"/>
      <c r="CR9" s="821"/>
      <c r="CS9" s="821"/>
      <c r="CT9" s="821"/>
      <c r="CU9" s="821"/>
      <c r="CV9" s="821"/>
      <c r="CW9" s="821"/>
      <c r="CX9" s="821"/>
      <c r="CY9" s="821"/>
      <c r="CZ9" s="821"/>
      <c r="DA9" s="821"/>
      <c r="DB9" s="821"/>
      <c r="DC9" s="821"/>
      <c r="DD9" s="821"/>
      <c r="DE9" s="821"/>
      <c r="DF9" s="821"/>
      <c r="DG9" s="821"/>
      <c r="DH9" s="821"/>
      <c r="DI9" s="821"/>
      <c r="DJ9" s="821"/>
      <c r="DK9" s="821"/>
      <c r="DL9" s="821"/>
      <c r="DM9" s="821"/>
      <c r="DN9" s="821"/>
      <c r="DO9" s="821"/>
      <c r="DP9" s="821"/>
      <c r="DQ9" s="821"/>
      <c r="DR9" s="821"/>
      <c r="DS9" s="821"/>
      <c r="DT9" s="821"/>
      <c r="DU9" s="821"/>
      <c r="DV9" s="821"/>
      <c r="DW9" s="821"/>
      <c r="DX9" s="821"/>
      <c r="DY9" s="821"/>
      <c r="DZ9" s="821"/>
      <c r="EA9" s="821"/>
      <c r="EB9" s="821"/>
      <c r="EC9" s="821"/>
      <c r="ED9" s="821"/>
      <c r="EE9" s="821"/>
      <c r="EF9" s="821"/>
      <c r="EG9" s="821"/>
      <c r="EH9" s="821"/>
      <c r="EI9" s="821"/>
      <c r="EJ9" s="821"/>
      <c r="EK9" s="821"/>
      <c r="EL9" s="821"/>
      <c r="EM9" s="821"/>
      <c r="EN9" s="821"/>
      <c r="EO9" s="821"/>
      <c r="EP9" s="821"/>
      <c r="EQ9" s="821"/>
      <c r="ER9" s="821"/>
      <c r="ES9" s="821"/>
      <c r="ET9" s="821"/>
      <c r="EU9" s="821"/>
      <c r="EV9" s="821"/>
      <c r="EW9" s="821"/>
      <c r="EX9" s="821"/>
      <c r="EY9" s="821"/>
      <c r="EZ9" s="821"/>
      <c r="FA9" s="821"/>
      <c r="FB9" s="821"/>
      <c r="FC9" s="821"/>
      <c r="FD9" s="821"/>
      <c r="FE9" s="821"/>
      <c r="FF9" s="821"/>
      <c r="FG9" s="821"/>
      <c r="FH9" s="821"/>
      <c r="FI9" s="821"/>
      <c r="FJ9" s="821"/>
      <c r="FK9" s="821"/>
      <c r="FL9" s="821"/>
      <c r="FM9" s="821"/>
      <c r="FN9" s="821"/>
      <c r="FO9" s="821"/>
      <c r="FP9" s="821"/>
      <c r="FQ9" s="821"/>
      <c r="FR9" s="821"/>
      <c r="FS9" s="821"/>
      <c r="FT9" s="821"/>
      <c r="FU9" s="821"/>
      <c r="FV9" s="821"/>
      <c r="FW9" s="821"/>
      <c r="FX9" s="821"/>
      <c r="FY9" s="821"/>
      <c r="FZ9" s="821"/>
      <c r="GA9" s="821"/>
      <c r="GB9" s="821"/>
      <c r="GC9" s="822"/>
      <c r="GD9" s="822"/>
      <c r="GE9" s="822"/>
      <c r="GF9" s="822"/>
      <c r="GG9" s="822"/>
      <c r="GH9" s="822"/>
      <c r="GI9" s="822"/>
      <c r="GJ9" s="822"/>
      <c r="GK9" s="821"/>
      <c r="GL9" s="821"/>
      <c r="GM9" s="821"/>
      <c r="GN9" s="821"/>
      <c r="GO9" s="821"/>
      <c r="GP9" s="821"/>
      <c r="GQ9" s="821"/>
      <c r="GR9" s="821"/>
      <c r="GS9" s="821"/>
      <c r="GT9" s="821"/>
      <c r="GU9" s="821"/>
      <c r="GV9" s="821"/>
      <c r="GW9" s="822"/>
      <c r="GX9" s="821"/>
      <c r="GY9" s="821"/>
      <c r="GZ9" s="821"/>
      <c r="HA9" s="821"/>
      <c r="HB9" s="821"/>
      <c r="HC9" s="821"/>
      <c r="HD9" s="821"/>
      <c r="HE9" s="821"/>
      <c r="HF9" s="821"/>
      <c r="HG9" s="821"/>
      <c r="HH9" s="821"/>
      <c r="HI9" s="821"/>
      <c r="HJ9" s="821"/>
      <c r="HK9" s="821"/>
      <c r="HL9" s="821"/>
      <c r="HM9" s="821"/>
      <c r="HN9" s="821"/>
      <c r="HO9" s="821"/>
      <c r="HP9" s="821"/>
      <c r="HQ9" s="821"/>
      <c r="HR9" s="821"/>
      <c r="HS9" s="821"/>
      <c r="HT9" s="821"/>
      <c r="HU9" s="821"/>
      <c r="HV9" s="821"/>
      <c r="HW9" s="821"/>
      <c r="HX9" s="821"/>
      <c r="HY9" s="821"/>
      <c r="HZ9" s="821"/>
      <c r="IA9" s="821"/>
      <c r="IB9" s="821"/>
      <c r="IC9" s="821"/>
      <c r="ID9" s="821"/>
      <c r="IE9" s="821"/>
      <c r="IF9" s="821"/>
      <c r="IG9" s="821"/>
      <c r="IH9" s="821"/>
      <c r="II9" s="821"/>
      <c r="IJ9" s="821"/>
      <c r="IK9" s="821"/>
      <c r="IL9" s="821"/>
      <c r="IM9" s="821"/>
      <c r="IN9" s="821"/>
      <c r="IO9" s="821"/>
      <c r="IP9" s="821"/>
      <c r="IQ9" s="821"/>
      <c r="IR9" s="821"/>
      <c r="IS9" s="821"/>
      <c r="IT9" s="821"/>
      <c r="IU9" s="821"/>
      <c r="IV9" s="821"/>
      <c r="IW9" s="821"/>
      <c r="IX9" s="821"/>
      <c r="IY9" s="821"/>
      <c r="IZ9" s="821"/>
      <c r="JA9" s="821"/>
      <c r="JB9" s="821"/>
      <c r="JC9" s="821"/>
      <c r="JD9" s="821"/>
      <c r="JE9" s="822"/>
      <c r="JF9" s="822"/>
      <c r="JG9" s="822"/>
      <c r="JH9" s="822"/>
      <c r="JI9" s="822"/>
      <c r="JJ9" s="822"/>
      <c r="JK9" s="822"/>
      <c r="JL9" s="822"/>
      <c r="JM9" s="821"/>
      <c r="JN9" s="821"/>
      <c r="JO9" s="821"/>
      <c r="JP9" s="821"/>
      <c r="JQ9" s="821"/>
      <c r="JR9" s="821"/>
      <c r="JS9" s="821"/>
      <c r="JT9" s="821"/>
      <c r="JU9" s="821"/>
      <c r="JV9" s="821"/>
      <c r="JW9" s="821"/>
      <c r="JX9" s="821"/>
      <c r="JY9" s="821"/>
      <c r="JZ9" s="821"/>
      <c r="KA9" s="821"/>
      <c r="KB9" s="821"/>
      <c r="KC9" s="821"/>
      <c r="KD9" s="821"/>
      <c r="KE9" s="821"/>
      <c r="KF9" s="821"/>
      <c r="KG9" s="821"/>
      <c r="KH9" s="821"/>
      <c r="KI9" s="821"/>
      <c r="KJ9" s="821"/>
      <c r="KK9" s="821"/>
      <c r="KL9" s="821"/>
      <c r="KM9" s="821"/>
      <c r="KN9" s="821"/>
      <c r="KO9" s="821"/>
      <c r="KP9" s="821"/>
      <c r="KQ9" s="821"/>
      <c r="KR9" s="821"/>
      <c r="KS9" s="821"/>
      <c r="KT9" s="821"/>
      <c r="KU9" s="821"/>
      <c r="KV9" s="821"/>
      <c r="KW9" s="821"/>
      <c r="KX9" s="821"/>
      <c r="KY9" s="821"/>
      <c r="KZ9" s="821"/>
      <c r="LA9" s="821"/>
      <c r="LB9" s="821"/>
      <c r="LC9" s="821"/>
      <c r="LD9" s="821"/>
      <c r="LE9" s="821"/>
      <c r="LF9" s="821"/>
      <c r="LG9" s="821"/>
      <c r="LH9" s="821"/>
      <c r="LI9" s="821"/>
      <c r="LJ9" s="821"/>
      <c r="LK9" s="821"/>
      <c r="LL9" s="821"/>
      <c r="LM9" s="821"/>
      <c r="LN9" s="821"/>
      <c r="LO9" s="821"/>
      <c r="LP9" s="821"/>
      <c r="LQ9" s="821"/>
      <c r="LR9" s="821"/>
      <c r="LS9" s="821"/>
      <c r="LT9" s="821"/>
      <c r="LU9" s="821"/>
      <c r="LV9" s="821"/>
      <c r="LW9" s="821"/>
      <c r="LX9" s="821"/>
      <c r="LY9" s="821"/>
      <c r="LZ9" s="821"/>
      <c r="MA9" s="821"/>
      <c r="MB9" s="821"/>
      <c r="MC9" s="821"/>
      <c r="MD9" s="821"/>
      <c r="ME9" s="821"/>
      <c r="MF9" s="821"/>
      <c r="MG9" s="821"/>
      <c r="MH9" s="821"/>
      <c r="MI9" s="821"/>
      <c r="MJ9" s="821"/>
      <c r="MK9" s="821"/>
      <c r="ML9" s="821"/>
      <c r="MM9" s="821"/>
      <c r="MN9" s="821"/>
      <c r="MO9" s="821"/>
      <c r="MP9" s="821"/>
      <c r="MQ9" s="821"/>
      <c r="MR9" s="821"/>
      <c r="MS9" s="821"/>
      <c r="MT9" s="821"/>
      <c r="MU9" s="821"/>
      <c r="MV9" s="821"/>
      <c r="MW9" s="821"/>
      <c r="MX9" s="821"/>
      <c r="MY9" s="821"/>
      <c r="MZ9" s="821"/>
      <c r="NA9" s="822"/>
      <c r="NB9" s="822"/>
      <c r="NC9" s="822"/>
      <c r="ND9" s="822"/>
      <c r="NE9" s="821"/>
      <c r="NF9" s="821"/>
      <c r="NG9" s="821"/>
      <c r="NH9" s="821"/>
      <c r="NI9" s="822"/>
      <c r="NJ9" s="822"/>
      <c r="NK9" s="822"/>
      <c r="NL9" s="822"/>
      <c r="NM9" s="821"/>
      <c r="NN9" s="821"/>
      <c r="NO9" s="821"/>
      <c r="NP9" s="821"/>
      <c r="NQ9" s="822"/>
      <c r="NR9" s="822"/>
      <c r="NS9" s="822"/>
      <c r="NT9" s="822"/>
      <c r="NU9" s="821"/>
      <c r="NV9" s="821"/>
      <c r="NW9" s="821"/>
      <c r="NX9" s="821"/>
      <c r="NY9" s="822"/>
      <c r="NZ9" s="822"/>
      <c r="OA9" s="822"/>
      <c r="OB9" s="822"/>
      <c r="OC9" s="821"/>
      <c r="OD9" s="821"/>
      <c r="OE9" s="821"/>
      <c r="OF9" s="821"/>
      <c r="OG9" s="822"/>
      <c r="OH9" s="822"/>
      <c r="OI9" s="822"/>
      <c r="OJ9" s="822"/>
      <c r="OK9" s="821"/>
      <c r="OL9" s="821"/>
      <c r="OM9" s="821"/>
      <c r="ON9" s="821"/>
      <c r="OO9" s="822"/>
      <c r="OP9" s="822"/>
      <c r="OQ9" s="822"/>
      <c r="OR9" s="822"/>
      <c r="OS9" s="821"/>
      <c r="OT9" s="821"/>
      <c r="OU9" s="821"/>
      <c r="OV9" s="821"/>
      <c r="OW9" s="822"/>
      <c r="OX9" s="822"/>
      <c r="OY9" s="822"/>
      <c r="OZ9" s="822"/>
      <c r="PA9" s="821"/>
      <c r="PB9" s="821"/>
      <c r="PC9" s="821"/>
      <c r="PD9" s="821"/>
      <c r="PE9" s="822"/>
      <c r="PF9" s="822"/>
      <c r="PG9" s="822"/>
      <c r="PH9" s="822"/>
      <c r="PI9" s="822"/>
      <c r="PJ9" s="822"/>
      <c r="PK9" s="821"/>
      <c r="PL9" s="821"/>
      <c r="PM9" s="821"/>
      <c r="PN9" s="821"/>
      <c r="PO9" s="821"/>
      <c r="PP9" s="821"/>
      <c r="PQ9" s="821"/>
      <c r="PR9" s="821"/>
      <c r="PS9" s="821"/>
      <c r="PT9" s="822"/>
      <c r="PU9" s="822"/>
      <c r="PV9" s="822"/>
      <c r="PW9" s="822"/>
      <c r="PX9" s="822"/>
      <c r="PY9" s="822"/>
      <c r="PZ9" s="821"/>
      <c r="QA9" s="821"/>
      <c r="QB9" s="821"/>
      <c r="QC9" s="821"/>
      <c r="QD9" s="821"/>
      <c r="QE9" s="821"/>
      <c r="QF9" s="821"/>
      <c r="QG9" s="821"/>
      <c r="QH9" s="821"/>
      <c r="QI9" s="822"/>
      <c r="QJ9" s="822"/>
      <c r="QK9" s="822"/>
      <c r="QL9" s="822"/>
      <c r="QM9" s="822"/>
      <c r="QN9" s="822"/>
      <c r="QO9" s="821"/>
      <c r="QP9" s="821"/>
      <c r="QQ9" s="821"/>
      <c r="QR9" s="821"/>
      <c r="QS9" s="821"/>
      <c r="QT9" s="821"/>
      <c r="QU9" s="821"/>
      <c r="QV9" s="821"/>
      <c r="QW9" s="821"/>
      <c r="QX9" s="822"/>
      <c r="QY9" s="822"/>
      <c r="QZ9" s="822"/>
      <c r="RA9" s="822"/>
      <c r="RB9" s="822"/>
      <c r="RC9" s="822"/>
      <c r="RD9" s="821"/>
      <c r="RE9" s="821"/>
      <c r="RF9" s="821"/>
      <c r="RG9" s="821"/>
      <c r="RH9" s="821"/>
      <c r="RI9" s="821"/>
      <c r="RJ9" s="821"/>
      <c r="RK9" s="821"/>
      <c r="RL9" s="821"/>
      <c r="RM9" s="822"/>
      <c r="RN9" s="822"/>
      <c r="RO9" s="822"/>
      <c r="RP9" s="822"/>
      <c r="RQ9" s="822"/>
      <c r="RR9" s="822"/>
      <c r="RS9" s="821"/>
      <c r="RT9" s="821"/>
      <c r="RU9" s="821"/>
      <c r="RV9" s="821"/>
      <c r="RW9" s="821"/>
      <c r="RX9" s="821"/>
      <c r="RY9" s="821"/>
      <c r="RZ9" s="821"/>
      <c r="SA9" s="821"/>
      <c r="SB9" s="822"/>
      <c r="SC9" s="822"/>
      <c r="SD9" s="822"/>
      <c r="SE9" s="822"/>
      <c r="SF9" s="822"/>
      <c r="SG9" s="821"/>
      <c r="SH9" s="821"/>
      <c r="SI9" s="821"/>
      <c r="SJ9" s="821"/>
      <c r="SK9" s="821"/>
      <c r="SL9" s="821"/>
      <c r="SM9" s="821"/>
      <c r="SN9" s="822"/>
      <c r="SO9" s="822"/>
      <c r="SP9" s="822"/>
      <c r="SQ9" s="822"/>
      <c r="SR9" s="822"/>
      <c r="SS9" s="821"/>
      <c r="ST9" s="821"/>
      <c r="SU9" s="821"/>
      <c r="SV9" s="821"/>
      <c r="SW9" s="821"/>
      <c r="SX9" s="821"/>
      <c r="SY9" s="821"/>
      <c r="SZ9" s="822"/>
      <c r="TA9" s="822"/>
      <c r="TB9" s="822"/>
      <c r="TC9" s="822"/>
      <c r="TD9" s="822"/>
      <c r="TE9" s="821"/>
      <c r="TF9" s="821"/>
      <c r="TG9" s="821"/>
      <c r="TH9" s="821"/>
      <c r="TI9" s="821"/>
      <c r="TJ9" s="821"/>
      <c r="TK9" s="821"/>
      <c r="TL9" s="822"/>
      <c r="TM9" s="822"/>
      <c r="TN9" s="822"/>
      <c r="TO9" s="822"/>
      <c r="TP9" s="822"/>
      <c r="TQ9" s="821"/>
      <c r="TR9" s="821"/>
      <c r="TS9" s="821"/>
      <c r="TT9" s="821"/>
      <c r="TU9" s="821"/>
      <c r="TV9" s="821"/>
      <c r="TW9" s="821"/>
      <c r="TX9" s="822"/>
      <c r="TY9" s="822"/>
      <c r="TZ9" s="822"/>
      <c r="UA9" s="822"/>
      <c r="UB9" s="822"/>
      <c r="UC9" s="821"/>
      <c r="UD9" s="821"/>
      <c r="UE9" s="821"/>
      <c r="UF9" s="821"/>
      <c r="UG9" s="821"/>
      <c r="UH9" s="821"/>
      <c r="UI9" s="821"/>
      <c r="UJ9" s="822"/>
      <c r="UK9" s="822"/>
      <c r="UL9" s="822"/>
      <c r="UM9" s="822"/>
      <c r="UN9" s="822"/>
      <c r="UO9" s="821"/>
      <c r="UP9" s="821"/>
      <c r="UQ9" s="821"/>
      <c r="UR9" s="821"/>
      <c r="US9" s="821"/>
      <c r="UT9" s="821"/>
      <c r="UU9" s="821"/>
      <c r="UV9" s="822"/>
      <c r="UW9" s="822"/>
      <c r="UX9" s="822"/>
      <c r="UY9" s="822"/>
      <c r="UZ9" s="822"/>
      <c r="VA9" s="821"/>
      <c r="VB9" s="821"/>
      <c r="VC9" s="821"/>
      <c r="VD9" s="821"/>
      <c r="VE9" s="821"/>
      <c r="VF9" s="821"/>
      <c r="VG9" s="821"/>
      <c r="VH9" s="821"/>
      <c r="VI9" s="821"/>
      <c r="VJ9" s="821"/>
      <c r="VK9" s="821"/>
      <c r="VL9" s="821"/>
      <c r="VM9" s="821"/>
      <c r="VN9" s="821"/>
      <c r="VO9" s="821"/>
      <c r="VP9" s="821"/>
      <c r="VQ9" s="821"/>
      <c r="VR9" s="821"/>
      <c r="VS9" s="821"/>
      <c r="VT9" s="821"/>
      <c r="VU9" s="821"/>
      <c r="VV9" s="821"/>
      <c r="VW9" s="821"/>
      <c r="VX9" s="821"/>
      <c r="VY9" s="821"/>
      <c r="VZ9" s="821"/>
      <c r="WA9" s="821"/>
      <c r="WB9" s="821"/>
      <c r="WC9" s="821"/>
      <c r="WD9" s="821"/>
      <c r="WE9" s="821"/>
      <c r="WF9" s="821"/>
      <c r="WG9" s="821"/>
      <c r="WH9" s="821"/>
      <c r="WI9" s="821"/>
      <c r="WJ9" s="822"/>
      <c r="WK9" s="822"/>
      <c r="WL9" s="822"/>
      <c r="WM9" s="822"/>
      <c r="WN9" s="822"/>
      <c r="WO9" s="822"/>
      <c r="WP9" s="822"/>
      <c r="WQ9" s="822"/>
      <c r="WR9" s="822"/>
      <c r="WS9" s="822"/>
      <c r="WT9" s="822"/>
      <c r="WU9" s="822"/>
      <c r="WV9" s="821"/>
      <c r="WW9" s="821"/>
      <c r="WX9" s="821"/>
      <c r="WY9" s="821"/>
      <c r="WZ9" s="829"/>
      <c r="XA9" s="829"/>
      <c r="XB9" s="829"/>
      <c r="XC9" s="829"/>
      <c r="XD9" s="829"/>
      <c r="XE9" s="829"/>
      <c r="XF9" s="830"/>
      <c r="XG9" s="829"/>
      <c r="XH9" s="829"/>
      <c r="XI9" s="829"/>
      <c r="XJ9" s="829"/>
      <c r="XK9" s="830"/>
      <c r="XL9" s="829"/>
      <c r="XM9" s="829"/>
      <c r="XN9" s="829"/>
      <c r="XO9" s="829"/>
      <c r="XP9" s="830"/>
      <c r="XQ9" s="829"/>
      <c r="XR9" s="829"/>
      <c r="XS9" s="829"/>
      <c r="XT9" s="829"/>
      <c r="XU9" s="829"/>
      <c r="XV9" s="829"/>
      <c r="XW9" s="829"/>
      <c r="XX9" s="829"/>
      <c r="XY9" s="829"/>
      <c r="XZ9" s="830"/>
      <c r="YA9" s="829"/>
      <c r="YB9" s="829"/>
      <c r="YC9" s="829"/>
      <c r="YD9" s="829"/>
      <c r="YE9" s="829"/>
      <c r="YF9" s="829"/>
      <c r="YG9" s="829"/>
      <c r="YH9" s="829"/>
      <c r="YI9" s="830"/>
      <c r="YJ9" s="829"/>
      <c r="YK9" s="829"/>
      <c r="YL9" s="829"/>
      <c r="YM9" s="829"/>
      <c r="YN9" s="830"/>
      <c r="YO9" s="829"/>
      <c r="YP9" s="829"/>
      <c r="YQ9" s="829"/>
      <c r="YR9" s="829"/>
      <c r="YS9" s="830"/>
      <c r="YT9" s="829"/>
      <c r="YU9" s="829"/>
      <c r="YV9" s="829"/>
      <c r="YW9" s="829"/>
      <c r="YX9" s="829"/>
      <c r="YY9" s="829"/>
      <c r="YZ9" s="829"/>
      <c r="ZA9" s="829"/>
      <c r="ZB9" s="829"/>
      <c r="ZC9" s="830"/>
      <c r="ZD9" s="829"/>
      <c r="ZE9" s="829"/>
      <c r="ZF9" s="829"/>
      <c r="ZG9" s="829"/>
      <c r="ZH9" s="829"/>
      <c r="ZI9" s="829"/>
      <c r="ZJ9" s="829"/>
      <c r="ZK9" s="829"/>
      <c r="ZL9" s="830"/>
      <c r="ZM9" s="829"/>
      <c r="ZN9" s="829"/>
      <c r="ZO9" s="829"/>
      <c r="ZP9" s="829"/>
      <c r="ZQ9" s="830"/>
      <c r="ZR9" s="829"/>
      <c r="ZS9" s="829"/>
      <c r="ZT9" s="829"/>
      <c r="ZU9" s="829"/>
      <c r="ZV9" s="830"/>
      <c r="ZW9" s="829"/>
      <c r="ZX9" s="829"/>
      <c r="ZY9" s="829"/>
      <c r="ZZ9" s="829"/>
      <c r="AAA9" s="829"/>
      <c r="AAB9" s="829"/>
      <c r="AAC9" s="829"/>
      <c r="AAD9" s="829"/>
      <c r="AAE9" s="829"/>
      <c r="AAF9" s="830"/>
      <c r="AAG9" s="829"/>
      <c r="AAH9" s="829"/>
      <c r="AAI9" s="821"/>
      <c r="AAJ9" s="821"/>
      <c r="AAK9" s="821"/>
      <c r="AAL9" s="821"/>
      <c r="AAM9" s="821"/>
      <c r="AAN9" s="821"/>
      <c r="AAO9" s="821"/>
      <c r="AAP9" s="821"/>
      <c r="AAQ9" s="821"/>
      <c r="AAR9" s="821"/>
      <c r="AAS9" s="821"/>
      <c r="AAT9" s="821"/>
      <c r="AAU9" s="821"/>
      <c r="AAV9" s="821"/>
      <c r="AAW9" s="821"/>
      <c r="AAX9" s="821"/>
      <c r="AAY9" s="821"/>
      <c r="AAZ9" s="821"/>
      <c r="ABA9" s="821"/>
      <c r="ABB9" s="821"/>
      <c r="ABC9" s="821"/>
      <c r="ABD9" s="821"/>
      <c r="ABE9" s="821"/>
      <c r="ABF9" s="821"/>
      <c r="ABG9" s="821"/>
      <c r="ABH9" s="821"/>
      <c r="ABI9" s="821"/>
      <c r="ABJ9" s="821"/>
      <c r="ABK9" s="821"/>
      <c r="ABL9" s="821"/>
      <c r="ABM9" s="821"/>
      <c r="ABN9" s="821"/>
      <c r="ABO9" s="821"/>
      <c r="ABP9" s="821"/>
      <c r="ABQ9" s="821"/>
      <c r="ABR9" s="821"/>
      <c r="ABS9" s="821"/>
      <c r="ABT9" s="821"/>
      <c r="ABU9" s="821"/>
      <c r="ABV9" s="821"/>
      <c r="ABW9" s="821"/>
      <c r="ABX9" s="821"/>
      <c r="ABY9" s="821"/>
      <c r="ABZ9" s="821"/>
      <c r="ACA9" s="821"/>
      <c r="ACB9" s="821"/>
      <c r="ACC9" s="821"/>
      <c r="ACD9" s="821"/>
      <c r="ACE9" s="821"/>
      <c r="ACF9" s="821"/>
      <c r="ACG9" s="821"/>
      <c r="ACH9" s="821"/>
      <c r="ACI9" s="821"/>
      <c r="ACJ9" s="821"/>
      <c r="ACK9" s="821"/>
      <c r="ACL9" s="821"/>
      <c r="ACM9" s="821"/>
      <c r="ACN9" s="821"/>
      <c r="ACO9" s="821"/>
      <c r="ACP9" s="821"/>
      <c r="ACQ9" s="821"/>
      <c r="ACR9" s="821"/>
      <c r="ACS9" s="821"/>
      <c r="ACT9" s="821"/>
      <c r="ACU9" s="821"/>
      <c r="ACV9" s="821"/>
      <c r="ACW9" s="821"/>
      <c r="ACX9" s="821"/>
      <c r="ACY9" s="821"/>
      <c r="ACZ9" s="821"/>
      <c r="ADA9" s="821"/>
      <c r="ADB9" s="821"/>
      <c r="ADC9" s="821"/>
      <c r="ADD9" s="821"/>
      <c r="ADE9" s="821"/>
      <c r="ADF9" s="821"/>
      <c r="ADG9" s="821"/>
      <c r="ADH9" s="821"/>
      <c r="ADI9" s="821"/>
      <c r="ADJ9" s="821"/>
      <c r="ADK9" s="821"/>
      <c r="ADL9" s="821"/>
      <c r="ADM9" s="821"/>
      <c r="ADN9" s="821"/>
      <c r="ADO9" s="821"/>
      <c r="ADP9" s="821"/>
      <c r="ADQ9" s="821"/>
      <c r="ADR9" s="821"/>
      <c r="ADS9" s="821"/>
      <c r="ADT9" s="821"/>
      <c r="ADU9" s="821"/>
      <c r="ADV9" s="821"/>
      <c r="ADW9" s="821"/>
      <c r="ADX9" s="821"/>
      <c r="ADY9" s="821"/>
      <c r="ADZ9" s="821"/>
      <c r="AEA9" s="821"/>
      <c r="AEB9" s="821"/>
      <c r="AEC9" s="821"/>
      <c r="AED9" s="821"/>
      <c r="AEE9" s="821"/>
      <c r="AEF9" s="821"/>
      <c r="AEG9" s="821"/>
      <c r="AEH9" s="821"/>
      <c r="AEI9" s="821"/>
      <c r="AEJ9" s="821"/>
      <c r="AEK9" s="821"/>
      <c r="AEL9" s="821"/>
      <c r="AEM9" s="821"/>
      <c r="AEN9" s="821"/>
      <c r="AEO9" s="821"/>
      <c r="AEP9" s="821"/>
      <c r="AEQ9" s="821"/>
      <c r="AER9" s="821"/>
      <c r="AES9" s="821"/>
      <c r="AET9" s="821"/>
      <c r="AEU9" s="821"/>
      <c r="AEV9" s="821"/>
      <c r="AEW9" s="821"/>
      <c r="AEX9" s="821"/>
      <c r="AEY9" s="821"/>
      <c r="AEZ9" s="821"/>
      <c r="AFA9" s="821"/>
      <c r="AFB9" s="821"/>
      <c r="AFC9" s="821"/>
      <c r="AFD9" s="822"/>
      <c r="AFE9" s="822"/>
      <c r="AFF9" s="822"/>
      <c r="AFG9" s="822"/>
      <c r="AFH9" s="821"/>
      <c r="AFI9" s="822"/>
      <c r="AFJ9" s="822"/>
      <c r="AFK9" s="822"/>
      <c r="AFL9" s="821"/>
      <c r="AFM9" s="821"/>
      <c r="AFN9" s="821"/>
      <c r="AFO9" s="821"/>
      <c r="AFP9" s="822"/>
      <c r="AFQ9" s="822"/>
      <c r="AFR9" s="822"/>
      <c r="AFS9" s="822"/>
      <c r="AFT9" s="821"/>
      <c r="AFU9" s="821"/>
      <c r="AFV9" s="821"/>
      <c r="AFW9" s="821"/>
      <c r="AFX9" s="821"/>
      <c r="AFY9" s="821"/>
      <c r="AFZ9" s="821"/>
      <c r="AGA9" s="821"/>
      <c r="AGB9" s="822"/>
      <c r="AGC9" s="822"/>
      <c r="AGD9" s="822"/>
      <c r="AGE9" s="822"/>
      <c r="AGF9" s="821"/>
      <c r="AGG9" s="821"/>
      <c r="AGH9" s="821"/>
      <c r="AGI9" s="821"/>
      <c r="AGJ9" s="821"/>
      <c r="AGK9" s="821"/>
      <c r="AGL9" s="821"/>
      <c r="AGM9" s="821"/>
      <c r="AGN9" s="822"/>
      <c r="AGO9" s="822"/>
      <c r="AGP9" s="822"/>
      <c r="AGQ9" s="822"/>
      <c r="AGR9" s="821"/>
      <c r="AGS9" s="821"/>
      <c r="AGT9" s="821"/>
      <c r="AGU9" s="821"/>
      <c r="AGV9" s="821"/>
      <c r="AGW9" s="821"/>
      <c r="AGX9" s="821"/>
      <c r="AGY9" s="821"/>
      <c r="AGZ9" s="822"/>
      <c r="AHA9" s="822"/>
      <c r="AHB9" s="822"/>
      <c r="AHC9" s="822"/>
      <c r="AHD9" s="822"/>
      <c r="AHE9" s="822"/>
      <c r="AHF9" s="822"/>
      <c r="AHG9" s="822"/>
      <c r="AHH9" s="822"/>
      <c r="AHI9" s="822"/>
      <c r="AHJ9" s="822"/>
      <c r="AHK9" s="822"/>
      <c r="AHL9" s="822"/>
      <c r="AHM9" s="822"/>
      <c r="AHN9" s="821"/>
      <c r="AHO9" s="821"/>
      <c r="AHP9" s="822"/>
      <c r="AHQ9" s="822"/>
      <c r="AHR9" s="821"/>
      <c r="AHS9" s="821"/>
      <c r="AHT9" s="822"/>
      <c r="AHU9" s="822"/>
      <c r="AHV9" s="821"/>
      <c r="AHW9" s="821"/>
      <c r="AHX9" s="822"/>
      <c r="AHY9" s="822"/>
      <c r="AHZ9" s="821"/>
      <c r="AIA9" s="821"/>
      <c r="AIB9" s="822"/>
      <c r="AIC9" s="822"/>
      <c r="AID9" s="821"/>
      <c r="AIE9" s="821"/>
      <c r="AIF9" s="822"/>
      <c r="AIG9" s="822"/>
      <c r="AIH9" s="822"/>
      <c r="AII9" s="822"/>
      <c r="AIJ9" s="822"/>
      <c r="AIK9" s="822"/>
      <c r="AIL9" s="821"/>
      <c r="AIM9" s="821"/>
      <c r="AIN9" s="821"/>
      <c r="AIO9" s="821"/>
      <c r="AIP9" s="822"/>
      <c r="AIQ9" s="821"/>
      <c r="AIR9" s="821"/>
      <c r="AIS9" s="821"/>
      <c r="AIT9" s="821"/>
      <c r="AIU9" s="822"/>
      <c r="AIV9" s="822"/>
      <c r="AIW9" s="822"/>
      <c r="AIX9" s="822"/>
      <c r="AIY9" s="822"/>
      <c r="AIZ9" s="822"/>
      <c r="AJA9" s="821"/>
      <c r="AJB9" s="821"/>
      <c r="AJC9" s="821"/>
      <c r="AJD9" s="821"/>
      <c r="AJE9" s="822"/>
      <c r="AJF9" s="821"/>
      <c r="AJG9" s="821"/>
      <c r="AJH9" s="821"/>
      <c r="AJI9" s="821"/>
      <c r="AJJ9" s="822"/>
      <c r="AJK9" s="822"/>
      <c r="AJL9" s="822"/>
      <c r="AJM9" s="822"/>
      <c r="AJN9" s="822"/>
      <c r="AJO9" s="822"/>
      <c r="AJP9" s="821"/>
      <c r="AJQ9" s="821"/>
      <c r="AJR9" s="821"/>
      <c r="AJS9" s="821"/>
      <c r="AJT9" s="822"/>
      <c r="AJU9" s="821"/>
      <c r="AJV9" s="821"/>
      <c r="AJW9" s="821"/>
      <c r="AJX9" s="821"/>
      <c r="AJY9" s="822"/>
      <c r="AJZ9" s="822"/>
      <c r="AKA9" s="822"/>
      <c r="AKB9" s="822"/>
      <c r="AKC9" s="822"/>
      <c r="AKD9" s="821"/>
      <c r="AKE9" s="821"/>
      <c r="AKF9" s="821"/>
      <c r="AKG9" s="821"/>
      <c r="AKH9" s="821"/>
      <c r="AKI9" s="821"/>
      <c r="AKJ9" s="821"/>
      <c r="AKK9" s="821"/>
      <c r="AKL9" s="822"/>
      <c r="AKM9" s="822"/>
      <c r="AKN9" s="822"/>
      <c r="AKO9" s="822"/>
      <c r="AKP9" s="822"/>
      <c r="AKQ9" s="821"/>
      <c r="AKR9" s="821"/>
      <c r="AKS9" s="821"/>
      <c r="AKT9" s="821"/>
      <c r="AKU9" s="821"/>
      <c r="AKV9" s="821"/>
      <c r="AKW9" s="821"/>
      <c r="AKX9" s="821"/>
      <c r="AKY9" s="821"/>
      <c r="AKZ9" s="821"/>
      <c r="ALA9" s="821"/>
      <c r="ALB9" s="821"/>
      <c r="ALC9" s="821"/>
      <c r="ALD9" s="821"/>
      <c r="ALE9" s="821"/>
      <c r="ALF9" s="821"/>
      <c r="ALG9" s="821"/>
      <c r="ALH9" s="821"/>
      <c r="ALI9" s="821"/>
      <c r="ALJ9" s="821"/>
      <c r="ALK9" s="821"/>
      <c r="ALL9" s="821"/>
      <c r="ALM9" s="821"/>
      <c r="ALN9" s="821"/>
      <c r="ALO9" s="821"/>
      <c r="ALP9" s="821"/>
      <c r="ALQ9" s="821"/>
      <c r="ALR9" s="821"/>
      <c r="ALS9" s="821"/>
      <c r="ALT9" s="821"/>
      <c r="ALU9" s="821"/>
      <c r="ALV9" s="821"/>
      <c r="ALW9" s="821"/>
      <c r="ALX9" s="821"/>
      <c r="ALY9" s="821"/>
      <c r="ALZ9" s="821"/>
      <c r="AMA9" s="821"/>
      <c r="AMB9" s="821"/>
      <c r="AMC9" s="821"/>
      <c r="AMD9" s="821"/>
      <c r="AME9" s="821"/>
      <c r="AMF9" s="821"/>
      <c r="AMG9" s="821"/>
      <c r="AMH9" s="821"/>
      <c r="AMI9" s="821"/>
      <c r="AMJ9" s="821"/>
      <c r="AMK9" s="821"/>
      <c r="AML9" s="821"/>
      <c r="AMM9" s="821"/>
      <c r="AMN9" s="821"/>
      <c r="AMO9" s="821"/>
      <c r="AMP9" s="821"/>
      <c r="AMQ9" s="821"/>
      <c r="AMR9" s="822"/>
      <c r="AMS9" s="822"/>
      <c r="AMT9" s="822"/>
      <c r="AMU9" s="822"/>
      <c r="AMV9" s="822"/>
      <c r="AMW9" s="822"/>
      <c r="AMX9" s="822"/>
      <c r="AMY9" s="822"/>
      <c r="AMZ9" s="821"/>
      <c r="ANA9" s="821"/>
      <c r="ANB9" s="821"/>
      <c r="ANC9" s="821"/>
      <c r="AND9" s="822"/>
      <c r="ANE9" s="822"/>
      <c r="ANF9" s="822"/>
      <c r="ANG9" s="822"/>
      <c r="ANH9" s="821"/>
      <c r="ANI9" s="821"/>
      <c r="ANJ9" s="821"/>
      <c r="ANK9" s="821"/>
      <c r="ANL9" s="821"/>
      <c r="ANM9" s="821"/>
      <c r="ANN9" s="821"/>
      <c r="ANO9" s="821"/>
      <c r="ANP9" s="822"/>
      <c r="ANQ9" s="822"/>
      <c r="ANR9" s="822"/>
      <c r="ANS9" s="822"/>
      <c r="ANT9" s="821"/>
      <c r="ANU9" s="821"/>
      <c r="ANV9" s="821"/>
      <c r="ANW9" s="821"/>
      <c r="ANX9" s="821"/>
      <c r="ANY9" s="821"/>
      <c r="ANZ9" s="821"/>
      <c r="AOA9" s="821"/>
      <c r="AOB9" s="821"/>
      <c r="AOC9" s="821"/>
      <c r="AOD9" s="821"/>
      <c r="AOE9" s="821"/>
      <c r="AOF9" s="821"/>
      <c r="AOG9" s="821"/>
      <c r="AOH9" s="822"/>
      <c r="AOI9" s="821"/>
      <c r="AOJ9" s="821"/>
      <c r="AOK9" s="821"/>
      <c r="AOL9" s="822"/>
      <c r="AOM9" s="821"/>
      <c r="AON9" s="821"/>
      <c r="AOO9" s="821"/>
      <c r="AOP9" s="822"/>
      <c r="AOQ9" s="821"/>
      <c r="AOR9" s="821"/>
      <c r="AOS9" s="821"/>
      <c r="AOT9" s="822"/>
      <c r="AOU9" s="821"/>
      <c r="AOV9" s="821"/>
      <c r="AOW9" s="821"/>
      <c r="AOX9" s="822"/>
      <c r="AOY9" s="821"/>
      <c r="AOZ9" s="821"/>
      <c r="APA9" s="821"/>
      <c r="APB9" s="822"/>
      <c r="APC9" s="821"/>
      <c r="APD9" s="821"/>
      <c r="APE9" s="821"/>
      <c r="APF9" s="822"/>
      <c r="APG9" s="821"/>
      <c r="APH9" s="821"/>
      <c r="API9" s="821"/>
      <c r="APJ9" s="822"/>
      <c r="APK9" s="821"/>
      <c r="APL9" s="821"/>
      <c r="APM9" s="821"/>
      <c r="APN9" s="822"/>
      <c r="APO9" s="821"/>
      <c r="APP9" s="821"/>
      <c r="APQ9" s="821"/>
      <c r="APR9" s="822"/>
      <c r="APS9" s="821"/>
      <c r="APT9" s="821"/>
      <c r="APU9" s="821"/>
      <c r="APV9" s="822"/>
      <c r="APW9" s="821"/>
      <c r="APX9" s="821"/>
      <c r="APY9" s="821"/>
      <c r="APZ9" s="822"/>
      <c r="AQA9" s="821"/>
      <c r="AQB9" s="821"/>
      <c r="AQC9" s="821"/>
      <c r="AQD9" s="822"/>
      <c r="AQE9" s="821"/>
      <c r="AQF9" s="821"/>
      <c r="AQG9" s="821"/>
      <c r="AQH9" s="822"/>
      <c r="AQI9" s="821"/>
      <c r="AQJ9" s="821"/>
      <c r="AQK9" s="821"/>
      <c r="AQL9" s="822"/>
      <c r="AQM9" s="821"/>
      <c r="AQN9" s="821"/>
      <c r="AQO9" s="821"/>
      <c r="AQP9" s="822"/>
      <c r="AQQ9" s="821"/>
      <c r="AQR9" s="821"/>
      <c r="AQS9" s="821"/>
      <c r="AQT9" s="822"/>
      <c r="AQU9" s="821"/>
      <c r="AQV9" s="821"/>
      <c r="AQW9" s="821"/>
      <c r="AQX9" s="822"/>
      <c r="AQY9" s="821"/>
      <c r="AQZ9" s="821"/>
      <c r="ARA9" s="821"/>
      <c r="ARB9" s="822"/>
      <c r="ARC9" s="821"/>
      <c r="ARD9" s="821"/>
      <c r="ARE9" s="821"/>
      <c r="ARF9" s="822"/>
      <c r="ARG9" s="821"/>
      <c r="ARH9" s="821"/>
      <c r="ARI9" s="821"/>
      <c r="ARJ9" s="822"/>
      <c r="ARK9" s="821"/>
      <c r="ARL9" s="821"/>
      <c r="ARM9" s="821"/>
      <c r="ARN9" s="822"/>
      <c r="ARO9" s="821"/>
      <c r="ARP9" s="821"/>
      <c r="ARQ9" s="821"/>
      <c r="ARR9" s="822"/>
      <c r="ARS9" s="821"/>
      <c r="ART9" s="821"/>
      <c r="ARU9" s="821"/>
      <c r="ARV9" s="822"/>
      <c r="ARW9" s="821"/>
      <c r="ARX9" s="821"/>
      <c r="ARY9" s="821"/>
      <c r="ARZ9" s="822"/>
      <c r="ASA9" s="821"/>
      <c r="ASB9" s="821"/>
      <c r="ASC9" s="821"/>
      <c r="ASD9" s="822"/>
      <c r="ASE9" s="821"/>
      <c r="ASF9" s="821"/>
      <c r="ASG9" s="821"/>
      <c r="ASH9" s="822"/>
      <c r="ASI9" s="821"/>
      <c r="ASJ9" s="821"/>
      <c r="ASK9" s="821"/>
      <c r="ASL9" s="822"/>
      <c r="ASM9" s="821"/>
      <c r="ASN9" s="821"/>
      <c r="ASO9" s="821"/>
      <c r="ASP9" s="822"/>
      <c r="ASQ9" s="821"/>
      <c r="ASR9" s="821"/>
      <c r="ASS9" s="821"/>
      <c r="AST9" s="822"/>
      <c r="ASU9" s="821"/>
      <c r="ASV9" s="821"/>
      <c r="ASW9" s="821"/>
      <c r="ASX9" s="822"/>
      <c r="ASY9" s="821"/>
      <c r="ASZ9" s="821"/>
      <c r="ATA9" s="821"/>
      <c r="ATB9" s="822"/>
      <c r="ATC9" s="821"/>
      <c r="ATD9" s="821"/>
      <c r="ATE9" s="821"/>
      <c r="ATF9" s="822"/>
      <c r="ATG9" s="821"/>
      <c r="ATH9" s="821"/>
      <c r="ATI9" s="821"/>
      <c r="ATJ9" s="822"/>
      <c r="ATK9" s="821"/>
      <c r="ATL9" s="821"/>
      <c r="ATM9" s="821"/>
      <c r="ATN9" s="822"/>
      <c r="ATO9" s="821"/>
      <c r="ATP9" s="821"/>
      <c r="ATQ9" s="821"/>
      <c r="ATR9" s="822">
        <v>0</v>
      </c>
      <c r="ATS9" s="822">
        <v>0</v>
      </c>
      <c r="ATT9" s="822">
        <v>0</v>
      </c>
      <c r="ATU9" s="822">
        <v>0</v>
      </c>
      <c r="ATV9" s="822">
        <v>0</v>
      </c>
      <c r="ATW9" s="821">
        <v>0</v>
      </c>
      <c r="ATX9" s="821">
        <v>0</v>
      </c>
      <c r="ATY9" s="821">
        <v>0</v>
      </c>
      <c r="ATZ9" s="821">
        <v>0</v>
      </c>
      <c r="AUA9" s="821">
        <v>0</v>
      </c>
      <c r="AUB9" s="822">
        <v>0</v>
      </c>
      <c r="AUC9" s="822">
        <v>0</v>
      </c>
      <c r="AUD9" s="822">
        <v>0</v>
      </c>
      <c r="AUE9" s="822">
        <v>0</v>
      </c>
      <c r="AUF9" s="822">
        <v>0</v>
      </c>
      <c r="AUG9" s="822">
        <v>0</v>
      </c>
      <c r="AUH9" s="822">
        <v>0</v>
      </c>
      <c r="AUI9" s="822">
        <v>0</v>
      </c>
      <c r="AUJ9" s="822">
        <v>0</v>
      </c>
      <c r="AUK9" s="822">
        <v>0</v>
      </c>
      <c r="AUL9" s="821">
        <v>0</v>
      </c>
      <c r="AUM9" s="821">
        <v>0</v>
      </c>
      <c r="AUN9" s="821">
        <v>0</v>
      </c>
      <c r="AUO9" s="821">
        <v>0</v>
      </c>
      <c r="AUP9" s="821">
        <v>0</v>
      </c>
      <c r="AUQ9" s="822">
        <v>0</v>
      </c>
      <c r="AUR9" s="822">
        <v>0</v>
      </c>
      <c r="AUS9" s="822">
        <v>0</v>
      </c>
      <c r="AUT9" s="822">
        <v>0</v>
      </c>
      <c r="AUU9" s="822">
        <v>0</v>
      </c>
      <c r="AUV9" s="822">
        <v>0</v>
      </c>
      <c r="AUW9" s="822">
        <v>0</v>
      </c>
      <c r="AUX9" s="822">
        <v>0</v>
      </c>
      <c r="AUY9" s="822">
        <v>0</v>
      </c>
      <c r="AUZ9" s="822">
        <v>0</v>
      </c>
      <c r="AVA9" s="821">
        <v>0</v>
      </c>
      <c r="AVB9" s="821">
        <v>0</v>
      </c>
      <c r="AVC9" s="821">
        <v>0</v>
      </c>
      <c r="AVD9" s="821">
        <v>0</v>
      </c>
      <c r="AVE9" s="821">
        <v>0</v>
      </c>
      <c r="AVF9" s="822">
        <v>0</v>
      </c>
      <c r="AVG9" s="822">
        <v>0</v>
      </c>
      <c r="AVH9" s="822">
        <v>0</v>
      </c>
      <c r="AVI9" s="822">
        <v>0</v>
      </c>
      <c r="AVJ9" s="822">
        <v>0</v>
      </c>
      <c r="AVK9" s="822">
        <v>0</v>
      </c>
      <c r="AVL9" s="822">
        <v>0</v>
      </c>
      <c r="AVM9" s="822">
        <v>0</v>
      </c>
      <c r="AVN9" s="822">
        <v>0</v>
      </c>
      <c r="AVO9" s="822">
        <v>0</v>
      </c>
      <c r="AVP9" s="821">
        <v>0</v>
      </c>
      <c r="AVQ9" s="821">
        <v>0</v>
      </c>
      <c r="AVR9" s="821">
        <v>0</v>
      </c>
      <c r="AVS9" s="821">
        <v>0</v>
      </c>
      <c r="AVT9" s="821">
        <v>0</v>
      </c>
      <c r="AVU9" s="822">
        <v>0</v>
      </c>
      <c r="AVV9" s="822">
        <v>0</v>
      </c>
      <c r="AVW9" s="822">
        <v>0</v>
      </c>
      <c r="AVX9" s="822">
        <v>0</v>
      </c>
      <c r="AVY9" s="822">
        <v>0</v>
      </c>
      <c r="AVZ9" s="822"/>
      <c r="AWA9" s="822"/>
      <c r="AWB9" s="822"/>
      <c r="AWC9" s="822"/>
      <c r="AWD9" s="822"/>
      <c r="AWE9" s="821"/>
      <c r="AWF9" s="821"/>
      <c r="AWG9" s="821"/>
      <c r="AWH9" s="821"/>
      <c r="AWI9" s="821"/>
      <c r="AWJ9" s="822"/>
      <c r="AWK9" s="822"/>
      <c r="AWL9" s="822"/>
      <c r="AWM9" s="822"/>
      <c r="AWN9" s="822"/>
      <c r="AWO9" s="822"/>
      <c r="AWP9" s="822"/>
      <c r="AWQ9" s="822"/>
      <c r="AWR9" s="822"/>
      <c r="AWS9" s="822"/>
      <c r="AWT9" s="822"/>
      <c r="AWU9" s="822"/>
      <c r="AWV9" s="822"/>
      <c r="AWW9" s="822"/>
      <c r="AWX9" s="822"/>
      <c r="AWY9" s="822"/>
      <c r="AWZ9" s="822"/>
      <c r="AXA9" s="822"/>
      <c r="AXB9" s="822"/>
      <c r="AXC9" s="822"/>
      <c r="AXD9" s="821"/>
      <c r="AXE9" s="821"/>
      <c r="AXF9" s="821"/>
      <c r="AXG9" s="821"/>
      <c r="AXH9" s="821"/>
      <c r="AXI9" s="821"/>
      <c r="AXJ9" s="821"/>
      <c r="AXK9" s="821"/>
      <c r="AXL9" s="821"/>
      <c r="AXM9" s="821"/>
      <c r="AXN9" s="821"/>
      <c r="AXO9" s="821"/>
      <c r="AXP9" s="821"/>
      <c r="AXQ9" s="821"/>
      <c r="AXR9" s="821"/>
      <c r="AXS9" s="822"/>
      <c r="AXT9" s="822"/>
      <c r="AXU9" s="822"/>
      <c r="AXV9" s="822"/>
      <c r="AXW9" s="822"/>
      <c r="AXX9" s="822"/>
      <c r="AXY9" s="822"/>
      <c r="AXZ9" s="822"/>
      <c r="AYA9" s="821"/>
      <c r="AYB9" s="821"/>
      <c r="AYC9" s="821"/>
      <c r="AYD9" s="822"/>
      <c r="AYE9" s="822"/>
      <c r="AYF9" s="822"/>
      <c r="AYG9" s="822"/>
      <c r="AYH9" s="822"/>
      <c r="AYI9" s="822"/>
      <c r="AYJ9" s="822"/>
      <c r="AYK9" s="822"/>
      <c r="AYL9" s="822"/>
      <c r="AYM9" s="821"/>
      <c r="AYN9" s="821"/>
      <c r="AYO9" s="821"/>
      <c r="AYP9" s="821"/>
      <c r="AYQ9" s="822"/>
      <c r="AYR9" s="821"/>
      <c r="AYS9" s="821"/>
      <c r="AYT9" s="821"/>
      <c r="AYU9" s="822"/>
      <c r="AYV9" s="821"/>
      <c r="AYW9" s="821"/>
      <c r="AYX9" s="821"/>
      <c r="AYY9" s="821"/>
      <c r="AYZ9" s="821"/>
      <c r="AZA9" s="821"/>
      <c r="AZB9" s="821"/>
      <c r="AZC9" s="822"/>
      <c r="AZD9" s="821"/>
      <c r="AZE9" s="821"/>
      <c r="AZF9" s="821"/>
      <c r="AZG9" s="822"/>
      <c r="AZH9" s="821"/>
      <c r="AZI9" s="821"/>
      <c r="AZJ9" s="821"/>
      <c r="AZK9" s="821"/>
      <c r="AZL9" s="821"/>
      <c r="AZM9" s="821"/>
      <c r="AZN9" s="821"/>
      <c r="AZO9" s="821"/>
      <c r="AZP9" s="821"/>
      <c r="AZQ9" s="821"/>
      <c r="AZR9" s="821"/>
      <c r="AZS9" s="821"/>
      <c r="AZT9" s="821"/>
      <c r="AZU9" s="821"/>
      <c r="AZV9" s="821"/>
      <c r="AZW9" s="821"/>
      <c r="AZX9" s="821"/>
      <c r="AZY9" s="821"/>
      <c r="AZZ9" s="821"/>
      <c r="BAA9" s="822"/>
      <c r="BAB9" s="821"/>
      <c r="BAC9" s="821"/>
      <c r="BAD9" s="821"/>
      <c r="BAE9" s="822"/>
      <c r="BAF9" s="821"/>
      <c r="BAG9" s="821"/>
      <c r="BAH9" s="821"/>
      <c r="BAI9" s="821"/>
      <c r="BAJ9" s="821"/>
      <c r="BAK9" s="821"/>
      <c r="BAL9" s="821"/>
      <c r="BAM9" s="821"/>
      <c r="BAN9" s="821"/>
      <c r="BAO9" s="821"/>
      <c r="BAP9" s="821"/>
      <c r="BAQ9" s="821"/>
      <c r="BAR9" s="821"/>
      <c r="BAS9" s="821"/>
      <c r="BAT9" s="821"/>
      <c r="BAU9" s="821"/>
      <c r="BAV9" s="821"/>
      <c r="BAW9" s="821"/>
      <c r="BAX9" s="821"/>
      <c r="BAY9" s="822"/>
      <c r="BAZ9" s="821"/>
      <c r="BBA9" s="821"/>
      <c r="BBB9" s="821"/>
      <c r="BBC9" s="822"/>
      <c r="BBD9" s="821"/>
      <c r="BBE9" s="821"/>
      <c r="BBF9" s="821"/>
      <c r="BBG9" s="821"/>
      <c r="BBH9" s="821"/>
      <c r="BBI9" s="821"/>
      <c r="BBJ9" s="821"/>
      <c r="BBK9" s="826"/>
      <c r="BBL9" s="826"/>
      <c r="BBM9" s="826"/>
      <c r="BBN9" s="826"/>
      <c r="BBO9" s="826"/>
      <c r="BBP9" s="826"/>
      <c r="BBQ9" s="826"/>
      <c r="BBR9" s="826"/>
      <c r="BBS9" s="826"/>
      <c r="BBT9" s="826"/>
      <c r="BBU9" s="826"/>
      <c r="BBV9" s="826"/>
      <c r="BBW9" s="826"/>
      <c r="BBX9" s="826"/>
      <c r="BBY9" s="826"/>
      <c r="BBZ9" s="826"/>
      <c r="BCA9" s="826"/>
      <c r="BCB9" s="826"/>
      <c r="BCC9" s="826"/>
      <c r="BCD9" s="826"/>
      <c r="BCE9" s="826"/>
      <c r="BCF9" s="826"/>
      <c r="BCG9" s="826"/>
      <c r="BCH9" s="826"/>
      <c r="BCI9" s="826"/>
      <c r="BCJ9" s="826"/>
      <c r="BCK9" s="826"/>
      <c r="BCL9" s="826"/>
      <c r="BCM9" s="826"/>
      <c r="BCN9" s="826"/>
      <c r="BCO9" s="818"/>
      <c r="BCP9" s="818"/>
      <c r="BCQ9" s="818"/>
      <c r="BCR9" s="818"/>
      <c r="BCS9" s="818"/>
      <c r="BCT9" s="818"/>
      <c r="BCU9" s="818"/>
      <c r="BCV9" s="818"/>
      <c r="BCW9" s="818"/>
      <c r="BCX9" s="818"/>
      <c r="BCY9" s="818"/>
      <c r="BCZ9" s="818"/>
      <c r="BDA9" s="818"/>
      <c r="BDB9" s="818"/>
      <c r="BDC9" s="818"/>
      <c r="BDD9" s="818"/>
      <c r="BDE9" s="818"/>
      <c r="BDF9" s="818"/>
      <c r="BDG9" s="818"/>
      <c r="BDH9" s="818"/>
      <c r="BDI9" s="818"/>
      <c r="BDJ9" s="818"/>
      <c r="BDK9" s="818"/>
      <c r="BDL9" s="818"/>
      <c r="BDM9" s="818"/>
      <c r="BDN9" s="818"/>
      <c r="BDO9" s="818"/>
      <c r="BDP9" s="818"/>
      <c r="BDQ9" s="818"/>
      <c r="BDR9" s="818"/>
      <c r="BDS9" s="818"/>
      <c r="BDT9" s="818"/>
      <c r="BDU9" s="818"/>
      <c r="BDV9" s="818"/>
      <c r="BDW9" s="818"/>
      <c r="BDX9" s="818"/>
      <c r="BDY9" s="818"/>
      <c r="BDZ9" s="818"/>
      <c r="BEA9" s="818"/>
      <c r="BEB9" s="818"/>
      <c r="BEC9" s="818"/>
      <c r="BED9" s="818"/>
      <c r="BEE9" s="818"/>
      <c r="BEF9" s="818"/>
      <c r="BEG9" s="818"/>
      <c r="BEH9" s="818"/>
      <c r="BEI9" s="818"/>
      <c r="BEJ9" s="818"/>
      <c r="BEK9" s="818"/>
      <c r="BEL9" s="818"/>
      <c r="BEM9" s="818"/>
      <c r="BEN9" s="818"/>
      <c r="BEO9" s="818"/>
      <c r="BEP9" s="818"/>
      <c r="BEQ9" s="818"/>
      <c r="BER9" s="818"/>
      <c r="BES9" s="818"/>
      <c r="BET9" s="818"/>
      <c r="BEU9" s="818"/>
      <c r="BEV9" s="818"/>
      <c r="BEW9" s="818"/>
      <c r="BEX9" s="818"/>
      <c r="BEY9" s="818"/>
      <c r="BEZ9" s="818"/>
      <c r="BFA9" s="818"/>
      <c r="BFB9" s="818"/>
      <c r="BFC9" s="818"/>
      <c r="BFD9" s="818"/>
      <c r="BFE9" s="818"/>
      <c r="BFF9" s="818"/>
      <c r="BFG9" s="818"/>
      <c r="BFH9" s="818"/>
      <c r="BFI9" s="818"/>
      <c r="BFJ9" s="818"/>
      <c r="BFK9" s="818"/>
      <c r="BFL9" s="818"/>
      <c r="BFM9" s="818"/>
      <c r="BFN9" s="818"/>
      <c r="BFO9" s="818"/>
      <c r="BFP9" s="818"/>
      <c r="BFQ9" s="818"/>
      <c r="BFR9" s="818"/>
      <c r="BFS9" s="818"/>
      <c r="BFT9" s="818"/>
      <c r="BFU9" s="818"/>
      <c r="BFV9" s="819"/>
      <c r="BFW9" s="819"/>
      <c r="BFX9" s="819"/>
      <c r="BFY9" s="819"/>
      <c r="BFZ9" s="819"/>
      <c r="BGA9" s="819"/>
      <c r="BGB9" s="819"/>
      <c r="BGC9" s="819"/>
      <c r="BGD9" s="819"/>
      <c r="BGE9" s="819"/>
      <c r="BGF9" s="819"/>
      <c r="BGG9" s="819"/>
      <c r="BGH9" s="819"/>
      <c r="BGI9" s="819"/>
      <c r="BGJ9" s="819"/>
      <c r="BGK9" s="819"/>
      <c r="BGL9" s="819"/>
      <c r="BGM9" s="819"/>
      <c r="BGN9" s="819"/>
      <c r="BGO9" s="819"/>
      <c r="BGP9" s="819"/>
      <c r="BGQ9" s="819"/>
      <c r="BGR9" s="819"/>
      <c r="BGS9" s="819"/>
      <c r="BGT9" s="819"/>
      <c r="BGU9" s="819"/>
      <c r="BGV9" s="819"/>
      <c r="BGW9" s="819"/>
      <c r="BGX9" s="819"/>
      <c r="BGY9" s="819"/>
      <c r="BGZ9" s="819"/>
      <c r="BHA9" s="819"/>
      <c r="BHB9" s="819"/>
      <c r="BHC9" s="819"/>
      <c r="BHD9" s="819"/>
      <c r="BHE9" s="819"/>
      <c r="BHF9" s="819"/>
      <c r="BHG9" s="819"/>
      <c r="BHH9" s="819"/>
      <c r="BHI9" s="819"/>
      <c r="BHJ9" s="819"/>
      <c r="BHK9" s="819"/>
      <c r="BHL9" s="819"/>
      <c r="BHM9" s="819"/>
      <c r="BHN9" s="819"/>
      <c r="BHO9" s="819"/>
      <c r="BHP9" s="819"/>
      <c r="BHQ9" s="819"/>
      <c r="BHR9" s="819"/>
      <c r="BHS9" s="819"/>
      <c r="BHT9" s="819"/>
      <c r="BHU9" s="819"/>
      <c r="BHV9" s="819"/>
      <c r="BHW9" s="819"/>
      <c r="BHX9" s="819"/>
      <c r="BHY9" s="819"/>
      <c r="BHZ9" s="819"/>
      <c r="BIA9" s="819"/>
      <c r="BIB9" s="819"/>
      <c r="BIC9" s="819"/>
      <c r="BID9" s="819"/>
      <c r="BIE9" s="819"/>
      <c r="BIF9" s="819"/>
      <c r="BIG9" s="819"/>
      <c r="BIH9" s="819"/>
      <c r="BII9" s="819"/>
      <c r="BIJ9" s="819"/>
      <c r="BIK9" s="819"/>
      <c r="BIL9" s="819"/>
      <c r="BIM9" s="819"/>
      <c r="BIN9" s="819"/>
      <c r="BIO9" s="819"/>
      <c r="BIP9" s="819"/>
      <c r="BIQ9" s="819"/>
      <c r="BIR9" s="819"/>
      <c r="BIS9" s="822"/>
      <c r="BIT9" s="822"/>
      <c r="BIU9" s="822"/>
      <c r="BIV9" s="822"/>
      <c r="BIW9" s="822"/>
      <c r="BIX9" s="822"/>
      <c r="BIY9" s="822"/>
      <c r="BIZ9" s="822"/>
      <c r="BJA9" s="822"/>
      <c r="BJB9" s="822"/>
      <c r="BJC9" s="822"/>
      <c r="BJD9" s="822"/>
      <c r="BJE9" s="822"/>
      <c r="BJF9" s="822"/>
      <c r="BJG9" s="822"/>
      <c r="BJH9" s="822"/>
      <c r="BJI9" s="827" t="s">
        <v>1434</v>
      </c>
      <c r="BJJ9" s="827" t="s">
        <v>1434</v>
      </c>
      <c r="BJK9" s="827" t="s">
        <v>1434</v>
      </c>
      <c r="BJL9" s="827" t="s">
        <v>1434</v>
      </c>
      <c r="BJM9" s="827" t="s">
        <v>1434</v>
      </c>
      <c r="BJN9" s="827" t="s">
        <v>1434</v>
      </c>
      <c r="BJO9" s="827" t="s">
        <v>1434</v>
      </c>
      <c r="BJP9" s="827" t="s">
        <v>1434</v>
      </c>
      <c r="BJQ9" s="827" t="s">
        <v>1434</v>
      </c>
      <c r="BJR9" s="827" t="s">
        <v>1434</v>
      </c>
      <c r="BJS9" s="827" t="s">
        <v>1434</v>
      </c>
      <c r="BJT9" s="827" t="s">
        <v>1434</v>
      </c>
      <c r="BJU9" s="827" t="s">
        <v>1434</v>
      </c>
      <c r="BJV9" s="827" t="s">
        <v>1434</v>
      </c>
      <c r="BJW9" s="827" t="s">
        <v>1434</v>
      </c>
      <c r="BJX9" s="827" t="s">
        <v>1434</v>
      </c>
      <c r="BJY9" s="827" t="s">
        <v>1434</v>
      </c>
      <c r="BJZ9" s="827" t="s">
        <v>1434</v>
      </c>
      <c r="BKA9" s="827" t="s">
        <v>1434</v>
      </c>
      <c r="BKB9" s="827" t="s">
        <v>1434</v>
      </c>
      <c r="BKC9" s="827" t="s">
        <v>1434</v>
      </c>
      <c r="BKD9" s="827" t="s">
        <v>1434</v>
      </c>
      <c r="BKE9" s="827" t="s">
        <v>1434</v>
      </c>
      <c r="BKF9" s="827" t="s">
        <v>1434</v>
      </c>
      <c r="BKG9" s="827" t="s">
        <v>1434</v>
      </c>
      <c r="BKH9" s="827" t="s">
        <v>1434</v>
      </c>
      <c r="BKI9" s="827" t="s">
        <v>1434</v>
      </c>
      <c r="BKJ9" s="827" t="s">
        <v>1434</v>
      </c>
      <c r="BKK9" s="827" t="s">
        <v>1434</v>
      </c>
      <c r="BKL9" s="827" t="s">
        <v>1434</v>
      </c>
      <c r="BKM9" s="827" t="s">
        <v>1434</v>
      </c>
      <c r="BKN9" s="827" t="s">
        <v>1434</v>
      </c>
      <c r="BKO9" s="827" t="s">
        <v>1434</v>
      </c>
      <c r="BKP9" s="827" t="s">
        <v>1434</v>
      </c>
      <c r="BKQ9" s="827" t="s">
        <v>1434</v>
      </c>
      <c r="BKR9" s="827" t="s">
        <v>1434</v>
      </c>
      <c r="BKS9" s="827" t="s">
        <v>1434</v>
      </c>
      <c r="BKT9" s="827" t="s">
        <v>1434</v>
      </c>
      <c r="BKU9" s="827" t="s">
        <v>1434</v>
      </c>
      <c r="BKV9" s="827" t="s">
        <v>1434</v>
      </c>
      <c r="BKW9" s="827" t="s">
        <v>1434</v>
      </c>
      <c r="BKX9" s="827" t="s">
        <v>1434</v>
      </c>
      <c r="BKY9" s="827" t="s">
        <v>1434</v>
      </c>
      <c r="BKZ9" s="827" t="s">
        <v>1434</v>
      </c>
      <c r="BLA9" s="827" t="s">
        <v>1434</v>
      </c>
      <c r="BLB9" s="827" t="s">
        <v>1434</v>
      </c>
      <c r="BLC9" s="827" t="s">
        <v>1434</v>
      </c>
      <c r="BLD9" s="827" t="s">
        <v>1434</v>
      </c>
      <c r="BLE9" s="827" t="s">
        <v>1434</v>
      </c>
      <c r="BLF9" s="827" t="s">
        <v>1434</v>
      </c>
      <c r="BLG9" s="827" t="s">
        <v>1434</v>
      </c>
      <c r="BLH9" s="827" t="s">
        <v>1434</v>
      </c>
      <c r="BLI9" s="827" t="s">
        <v>1434</v>
      </c>
      <c r="BLJ9" s="827" t="s">
        <v>1434</v>
      </c>
      <c r="BLK9" s="827" t="s">
        <v>1434</v>
      </c>
      <c r="BLL9" s="827" t="s">
        <v>1434</v>
      </c>
      <c r="BLM9" s="827" t="s">
        <v>1434</v>
      </c>
      <c r="BLN9" s="827" t="s">
        <v>1434</v>
      </c>
      <c r="BLO9" s="827" t="s">
        <v>1434</v>
      </c>
      <c r="BLP9" s="827" t="s">
        <v>1434</v>
      </c>
      <c r="BLQ9" s="827" t="s">
        <v>1434</v>
      </c>
      <c r="BLR9" s="827" t="s">
        <v>1434</v>
      </c>
      <c r="BLS9" s="827" t="s">
        <v>1434</v>
      </c>
      <c r="BLT9" s="827" t="s">
        <v>1434</v>
      </c>
      <c r="BLU9" s="827" t="s">
        <v>1434</v>
      </c>
      <c r="BLV9" s="827" t="s">
        <v>1434</v>
      </c>
      <c r="BLW9" s="827" t="s">
        <v>1434</v>
      </c>
      <c r="BLX9" s="827" t="s">
        <v>1434</v>
      </c>
      <c r="BLY9" s="827" t="s">
        <v>1434</v>
      </c>
      <c r="BLZ9" s="827" t="s">
        <v>1434</v>
      </c>
      <c r="BMA9" s="827" t="s">
        <v>1434</v>
      </c>
      <c r="BMB9" s="827" t="s">
        <v>1434</v>
      </c>
      <c r="BMC9" s="827" t="s">
        <v>1434</v>
      </c>
      <c r="BMD9" s="827" t="s">
        <v>1434</v>
      </c>
      <c r="BME9" s="827" t="s">
        <v>1434</v>
      </c>
      <c r="BMF9" s="827" t="s">
        <v>1434</v>
      </c>
      <c r="BMG9" s="827" t="s">
        <v>1434</v>
      </c>
      <c r="BMH9" s="827" t="s">
        <v>1434</v>
      </c>
      <c r="BMI9" s="827" t="s">
        <v>1434</v>
      </c>
      <c r="BMJ9" s="827" t="s">
        <v>1434</v>
      </c>
      <c r="BMK9" s="827" t="s">
        <v>1434</v>
      </c>
      <c r="BML9" s="827" t="s">
        <v>1434</v>
      </c>
      <c r="BMM9" s="827" t="s">
        <v>1434</v>
      </c>
      <c r="BMN9" s="827" t="s">
        <v>1434</v>
      </c>
      <c r="BMO9" s="827" t="s">
        <v>1434</v>
      </c>
      <c r="BMP9" s="827" t="s">
        <v>1434</v>
      </c>
      <c r="BMQ9" s="827" t="s">
        <v>1434</v>
      </c>
      <c r="BMR9" s="827" t="s">
        <v>1434</v>
      </c>
      <c r="BMS9" s="827" t="s">
        <v>1434</v>
      </c>
      <c r="BMT9" s="827" t="s">
        <v>1434</v>
      </c>
      <c r="BMU9" s="827" t="s">
        <v>1434</v>
      </c>
      <c r="BMV9" s="827" t="s">
        <v>1434</v>
      </c>
      <c r="BMW9" s="827" t="s">
        <v>1434</v>
      </c>
      <c r="BMX9" s="827" t="s">
        <v>1434</v>
      </c>
      <c r="BMY9" s="827" t="s">
        <v>1434</v>
      </c>
      <c r="BMZ9" s="827" t="s">
        <v>1434</v>
      </c>
      <c r="BNA9" s="827" t="s">
        <v>1434</v>
      </c>
      <c r="BNB9" s="827" t="s">
        <v>1434</v>
      </c>
      <c r="BNC9" s="827" t="s">
        <v>1434</v>
      </c>
      <c r="BND9" s="827" t="s">
        <v>1434</v>
      </c>
      <c r="BNE9" s="827" t="s">
        <v>1434</v>
      </c>
      <c r="BNF9" s="827" t="s">
        <v>1434</v>
      </c>
      <c r="BNG9" s="827" t="s">
        <v>1434</v>
      </c>
      <c r="BNH9" s="827" t="s">
        <v>1434</v>
      </c>
      <c r="BNI9" s="827" t="s">
        <v>1434</v>
      </c>
      <c r="BNJ9" s="822">
        <v>0.34699999999999998</v>
      </c>
      <c r="BNK9" s="821">
        <v>0.34699999999999998</v>
      </c>
      <c r="BNL9" s="821">
        <v>0.34699999999999998</v>
      </c>
      <c r="BNM9" s="821" t="s">
        <v>1434</v>
      </c>
      <c r="BNN9" s="822">
        <v>100</v>
      </c>
      <c r="BNO9" s="821">
        <v>100</v>
      </c>
      <c r="BNP9" s="821">
        <v>100</v>
      </c>
      <c r="BNQ9" s="821" t="s">
        <v>1434</v>
      </c>
      <c r="BNR9" s="822" t="s">
        <v>1434</v>
      </c>
      <c r="BNS9" s="821" t="s">
        <v>1434</v>
      </c>
      <c r="BNT9" s="821" t="s">
        <v>1434</v>
      </c>
      <c r="BNU9" s="821" t="s">
        <v>1434</v>
      </c>
      <c r="BNV9" s="822" t="s">
        <v>1434</v>
      </c>
      <c r="BNW9" s="821" t="s">
        <v>1434</v>
      </c>
      <c r="BNX9" s="821" t="s">
        <v>1434</v>
      </c>
      <c r="BNY9" s="821" t="s">
        <v>1434</v>
      </c>
    </row>
    <row r="10" spans="1:1741" s="789" customFormat="1" ht="12">
      <c r="A10" s="607" t="s">
        <v>1962</v>
      </c>
      <c r="B10" s="821" t="s">
        <v>1174</v>
      </c>
      <c r="C10" s="822">
        <v>3869</v>
      </c>
      <c r="D10" s="822">
        <v>3860</v>
      </c>
      <c r="E10" s="822">
        <v>3851</v>
      </c>
      <c r="F10" s="822">
        <v>3838</v>
      </c>
      <c r="G10" s="822">
        <v>3776</v>
      </c>
      <c r="H10" s="822">
        <v>3339</v>
      </c>
      <c r="I10" s="822">
        <v>3341</v>
      </c>
      <c r="J10" s="822">
        <v>3343</v>
      </c>
      <c r="K10" s="822">
        <v>3342</v>
      </c>
      <c r="L10" s="822">
        <v>3308</v>
      </c>
      <c r="M10" s="822">
        <v>153</v>
      </c>
      <c r="N10" s="822">
        <v>140</v>
      </c>
      <c r="O10" s="822">
        <v>127</v>
      </c>
      <c r="P10" s="822">
        <v>117</v>
      </c>
      <c r="Q10" s="822">
        <v>118</v>
      </c>
      <c r="R10" s="822">
        <v>4022</v>
      </c>
      <c r="S10" s="822">
        <v>4000</v>
      </c>
      <c r="T10" s="822">
        <v>3978</v>
      </c>
      <c r="U10" s="822">
        <v>3955</v>
      </c>
      <c r="V10" s="822">
        <v>3894</v>
      </c>
      <c r="W10" s="821">
        <v>4221.5</v>
      </c>
      <c r="X10" s="822">
        <v>4243.5</v>
      </c>
      <c r="Y10" s="822">
        <v>4265.5</v>
      </c>
      <c r="Z10" s="822">
        <v>4288.5</v>
      </c>
      <c r="AA10" s="822">
        <v>4349.5</v>
      </c>
      <c r="AB10" s="821" t="s">
        <v>1434</v>
      </c>
      <c r="AC10" s="821" t="s">
        <v>1434</v>
      </c>
      <c r="AD10" s="821" t="s">
        <v>1434</v>
      </c>
      <c r="AE10" s="821" t="s">
        <v>1434</v>
      </c>
      <c r="AF10" s="821" t="s">
        <v>1434</v>
      </c>
      <c r="AG10" s="821">
        <v>2122</v>
      </c>
      <c r="AH10" s="821">
        <v>2175</v>
      </c>
      <c r="AI10" s="821">
        <v>2229</v>
      </c>
      <c r="AJ10" s="821">
        <v>2310</v>
      </c>
      <c r="AK10" s="821">
        <v>641</v>
      </c>
      <c r="AL10" s="821">
        <v>616</v>
      </c>
      <c r="AM10" s="821">
        <v>590</v>
      </c>
      <c r="AN10" s="821">
        <v>524</v>
      </c>
      <c r="AO10" s="821">
        <v>578</v>
      </c>
      <c r="AP10" s="821">
        <v>553</v>
      </c>
      <c r="AQ10" s="821">
        <v>524</v>
      </c>
      <c r="AR10" s="821">
        <v>477</v>
      </c>
      <c r="AS10" s="822">
        <v>1155</v>
      </c>
      <c r="AT10" s="822">
        <v>1129</v>
      </c>
      <c r="AU10" s="822">
        <v>1102</v>
      </c>
      <c r="AV10" s="822">
        <v>1067</v>
      </c>
      <c r="AW10" s="822">
        <v>927</v>
      </c>
      <c r="AX10" s="822">
        <v>1121</v>
      </c>
      <c r="AY10" s="822">
        <v>1096</v>
      </c>
      <c r="AZ10" s="822">
        <v>1072</v>
      </c>
      <c r="BA10" s="822">
        <v>1038</v>
      </c>
      <c r="BB10" s="822">
        <v>896</v>
      </c>
      <c r="BC10" s="822">
        <v>0</v>
      </c>
      <c r="BD10" s="822">
        <v>0</v>
      </c>
      <c r="BE10" s="822">
        <v>0</v>
      </c>
      <c r="BF10" s="822">
        <v>0</v>
      </c>
      <c r="BG10" s="822">
        <v>0</v>
      </c>
      <c r="BH10" s="822">
        <v>1155</v>
      </c>
      <c r="BI10" s="822">
        <v>1129</v>
      </c>
      <c r="BJ10" s="822">
        <v>1102</v>
      </c>
      <c r="BK10" s="822">
        <v>1067</v>
      </c>
      <c r="BL10" s="822">
        <v>927</v>
      </c>
      <c r="BM10" s="821">
        <v>927</v>
      </c>
      <c r="BN10" s="821">
        <v>909</v>
      </c>
      <c r="BO10" s="821">
        <v>890</v>
      </c>
      <c r="BP10" s="821">
        <v>866</v>
      </c>
      <c r="BQ10" s="821">
        <v>764</v>
      </c>
      <c r="BR10" s="821">
        <v>894</v>
      </c>
      <c r="BS10" s="821">
        <v>880</v>
      </c>
      <c r="BT10" s="821">
        <v>866</v>
      </c>
      <c r="BU10" s="821">
        <v>845</v>
      </c>
      <c r="BV10" s="821">
        <v>742</v>
      </c>
      <c r="BW10" s="821">
        <v>0</v>
      </c>
      <c r="BX10" s="821">
        <v>0</v>
      </c>
      <c r="BY10" s="821">
        <v>0</v>
      </c>
      <c r="BZ10" s="821">
        <v>0</v>
      </c>
      <c r="CA10" s="821">
        <v>0</v>
      </c>
      <c r="CB10" s="821">
        <v>927</v>
      </c>
      <c r="CC10" s="821">
        <v>909</v>
      </c>
      <c r="CD10" s="821">
        <v>890</v>
      </c>
      <c r="CE10" s="821">
        <v>866</v>
      </c>
      <c r="CF10" s="821">
        <v>764</v>
      </c>
      <c r="CG10" s="821">
        <v>228</v>
      </c>
      <c r="CH10" s="821">
        <v>220</v>
      </c>
      <c r="CI10" s="821">
        <v>212</v>
      </c>
      <c r="CJ10" s="821">
        <v>201</v>
      </c>
      <c r="CK10" s="821">
        <v>163</v>
      </c>
      <c r="CL10" s="821">
        <v>227</v>
      </c>
      <c r="CM10" s="821">
        <v>216</v>
      </c>
      <c r="CN10" s="821">
        <v>206</v>
      </c>
      <c r="CO10" s="821">
        <v>193</v>
      </c>
      <c r="CP10" s="821">
        <v>154</v>
      </c>
      <c r="CQ10" s="821">
        <v>0</v>
      </c>
      <c r="CR10" s="821">
        <v>0</v>
      </c>
      <c r="CS10" s="821">
        <v>0</v>
      </c>
      <c r="CT10" s="821">
        <v>0</v>
      </c>
      <c r="CU10" s="821">
        <v>0</v>
      </c>
      <c r="CV10" s="821">
        <v>228</v>
      </c>
      <c r="CW10" s="821">
        <v>220</v>
      </c>
      <c r="CX10" s="821">
        <v>212</v>
      </c>
      <c r="CY10" s="821">
        <v>201</v>
      </c>
      <c r="CZ10" s="821">
        <v>163</v>
      </c>
      <c r="DA10" s="821">
        <v>773</v>
      </c>
      <c r="DB10" s="821">
        <v>764</v>
      </c>
      <c r="DC10" s="821">
        <v>750</v>
      </c>
      <c r="DD10" s="821">
        <v>676</v>
      </c>
      <c r="DE10" s="821">
        <v>146</v>
      </c>
      <c r="DF10" s="821">
        <v>141</v>
      </c>
      <c r="DG10" s="821">
        <v>133</v>
      </c>
      <c r="DH10" s="821">
        <v>104</v>
      </c>
      <c r="DI10" s="821">
        <v>177</v>
      </c>
      <c r="DJ10" s="821">
        <v>167</v>
      </c>
      <c r="DK10" s="821">
        <v>155</v>
      </c>
      <c r="DL10" s="821">
        <v>115</v>
      </c>
      <c r="DM10" s="821" t="s">
        <v>2111</v>
      </c>
      <c r="DN10" s="821" t="s">
        <v>2198</v>
      </c>
      <c r="DO10" s="821">
        <v>673</v>
      </c>
      <c r="DP10" s="821">
        <v>660</v>
      </c>
      <c r="DQ10" s="821">
        <v>640</v>
      </c>
      <c r="DR10" s="821">
        <v>550</v>
      </c>
      <c r="DS10" s="821" t="s">
        <v>2109</v>
      </c>
      <c r="DT10" s="821" t="s">
        <v>2199</v>
      </c>
      <c r="DU10" s="821">
        <v>106</v>
      </c>
      <c r="DV10" s="821">
        <v>102</v>
      </c>
      <c r="DW10" s="821">
        <v>96</v>
      </c>
      <c r="DX10" s="821">
        <v>82</v>
      </c>
      <c r="DY10" s="821" t="s">
        <v>2121</v>
      </c>
      <c r="DZ10" s="821" t="s">
        <v>2200</v>
      </c>
      <c r="EA10" s="821">
        <v>72</v>
      </c>
      <c r="EB10" s="821">
        <v>73</v>
      </c>
      <c r="EC10" s="821">
        <v>74</v>
      </c>
      <c r="ED10" s="821">
        <v>73</v>
      </c>
      <c r="EE10" s="821" t="s">
        <v>2201</v>
      </c>
      <c r="EF10" s="821" t="s">
        <v>2202</v>
      </c>
      <c r="EG10" s="821">
        <v>72</v>
      </c>
      <c r="EH10" s="821">
        <v>71</v>
      </c>
      <c r="EI10" s="821">
        <v>70</v>
      </c>
      <c r="EJ10" s="821">
        <v>62</v>
      </c>
      <c r="EK10" s="821" t="s">
        <v>2127</v>
      </c>
      <c r="EL10" s="821" t="s">
        <v>2203</v>
      </c>
      <c r="EM10" s="821">
        <v>48</v>
      </c>
      <c r="EN10" s="821">
        <v>47</v>
      </c>
      <c r="EO10" s="821">
        <v>46</v>
      </c>
      <c r="EP10" s="821">
        <v>43</v>
      </c>
      <c r="EQ10" s="821" t="s">
        <v>2204</v>
      </c>
      <c r="ER10" s="821" t="s">
        <v>2205</v>
      </c>
      <c r="ES10" s="821">
        <v>27</v>
      </c>
      <c r="ET10" s="821">
        <v>26</v>
      </c>
      <c r="EU10" s="821">
        <v>25</v>
      </c>
      <c r="EV10" s="821">
        <v>21</v>
      </c>
      <c r="EW10" s="821" t="s">
        <v>2206</v>
      </c>
      <c r="EX10" s="821" t="s">
        <v>2207</v>
      </c>
      <c r="EY10" s="821">
        <v>23</v>
      </c>
      <c r="EZ10" s="821">
        <v>21</v>
      </c>
      <c r="FA10" s="821">
        <v>18</v>
      </c>
      <c r="FB10" s="821">
        <v>12</v>
      </c>
      <c r="FC10" s="821" t="s">
        <v>2208</v>
      </c>
      <c r="FD10" s="821" t="s">
        <v>2209</v>
      </c>
      <c r="FE10" s="821">
        <v>15</v>
      </c>
      <c r="FF10" s="821">
        <v>14</v>
      </c>
      <c r="FG10" s="821">
        <v>12</v>
      </c>
      <c r="FH10" s="821">
        <v>9</v>
      </c>
      <c r="FI10" s="821" t="s">
        <v>2210</v>
      </c>
      <c r="FJ10" s="821" t="s">
        <v>2211</v>
      </c>
      <c r="FK10" s="821">
        <v>9</v>
      </c>
      <c r="FL10" s="821">
        <v>9</v>
      </c>
      <c r="FM10" s="821">
        <v>9</v>
      </c>
      <c r="FN10" s="821">
        <v>9</v>
      </c>
      <c r="FO10" s="821" t="s">
        <v>2212</v>
      </c>
      <c r="FP10" s="821" t="s">
        <v>2213</v>
      </c>
      <c r="FQ10" s="821">
        <v>8</v>
      </c>
      <c r="FR10" s="821">
        <v>7</v>
      </c>
      <c r="FS10" s="821">
        <v>7</v>
      </c>
      <c r="FT10" s="821">
        <v>5</v>
      </c>
      <c r="FU10" s="821">
        <v>76</v>
      </c>
      <c r="FV10" s="821">
        <v>72</v>
      </c>
      <c r="FW10" s="821">
        <v>70</v>
      </c>
      <c r="FX10" s="821">
        <v>61</v>
      </c>
      <c r="FY10" s="831">
        <v>1129</v>
      </c>
      <c r="FZ10" s="831">
        <v>1102</v>
      </c>
      <c r="GA10" s="831">
        <v>1067</v>
      </c>
      <c r="GB10" s="831">
        <v>927</v>
      </c>
      <c r="GC10" s="822" t="s">
        <v>1434</v>
      </c>
      <c r="GD10" s="822" t="s">
        <v>1434</v>
      </c>
      <c r="GE10" s="822" t="s">
        <v>1434</v>
      </c>
      <c r="GF10" s="822" t="s">
        <v>1434</v>
      </c>
      <c r="GG10" s="822">
        <v>1782</v>
      </c>
      <c r="GH10" s="822">
        <v>1835</v>
      </c>
      <c r="GI10" s="822">
        <v>1878</v>
      </c>
      <c r="GJ10" s="822">
        <v>1832</v>
      </c>
      <c r="GK10" s="821">
        <v>1242</v>
      </c>
      <c r="GL10" s="821">
        <v>1305</v>
      </c>
      <c r="GM10" s="821">
        <v>1362</v>
      </c>
      <c r="GN10" s="821">
        <v>1393</v>
      </c>
      <c r="GO10" s="821">
        <v>299</v>
      </c>
      <c r="GP10" s="821">
        <v>298</v>
      </c>
      <c r="GQ10" s="821">
        <v>283</v>
      </c>
      <c r="GR10" s="821">
        <v>235</v>
      </c>
      <c r="GS10" s="821">
        <v>241</v>
      </c>
      <c r="GT10" s="821">
        <v>238</v>
      </c>
      <c r="GU10" s="821">
        <v>233</v>
      </c>
      <c r="GV10" s="821">
        <v>204</v>
      </c>
      <c r="GW10" s="822" t="s">
        <v>1434</v>
      </c>
      <c r="GX10" s="821" t="s">
        <v>1434</v>
      </c>
      <c r="GY10" s="821" t="s">
        <v>1434</v>
      </c>
      <c r="GZ10" s="821" t="s">
        <v>1434</v>
      </c>
      <c r="HA10" s="821">
        <v>252</v>
      </c>
      <c r="HB10" s="821">
        <v>309</v>
      </c>
      <c r="HC10" s="821">
        <v>361</v>
      </c>
      <c r="HD10" s="821">
        <v>422</v>
      </c>
      <c r="HE10" s="821">
        <v>120</v>
      </c>
      <c r="HF10" s="821">
        <v>162</v>
      </c>
      <c r="HG10" s="821">
        <v>203</v>
      </c>
      <c r="HH10" s="821">
        <v>286</v>
      </c>
      <c r="HI10" s="821">
        <v>83</v>
      </c>
      <c r="HJ10" s="821">
        <v>83</v>
      </c>
      <c r="HK10" s="821">
        <v>81</v>
      </c>
      <c r="HL10" s="821">
        <v>63</v>
      </c>
      <c r="HM10" s="821">
        <v>49</v>
      </c>
      <c r="HN10" s="821">
        <v>64</v>
      </c>
      <c r="HO10" s="821">
        <v>76</v>
      </c>
      <c r="HP10" s="821">
        <v>72</v>
      </c>
      <c r="HQ10" s="821" t="s">
        <v>1434</v>
      </c>
      <c r="HR10" s="821" t="s">
        <v>1434</v>
      </c>
      <c r="HS10" s="821" t="s">
        <v>1434</v>
      </c>
      <c r="HT10" s="821" t="s">
        <v>1434</v>
      </c>
      <c r="HU10" s="821">
        <v>1105</v>
      </c>
      <c r="HV10" s="821">
        <v>1100</v>
      </c>
      <c r="HW10" s="821">
        <v>1092</v>
      </c>
      <c r="HX10" s="821">
        <v>1004</v>
      </c>
      <c r="HY10" s="821">
        <v>824</v>
      </c>
      <c r="HZ10" s="821">
        <v>829</v>
      </c>
      <c r="IA10" s="821">
        <v>832</v>
      </c>
      <c r="IB10" s="821">
        <v>786</v>
      </c>
      <c r="IC10" s="821">
        <v>148</v>
      </c>
      <c r="ID10" s="821">
        <v>150</v>
      </c>
      <c r="IE10" s="821">
        <v>151</v>
      </c>
      <c r="IF10" s="821">
        <v>126</v>
      </c>
      <c r="IG10" s="821">
        <v>134</v>
      </c>
      <c r="IH10" s="821">
        <v>121</v>
      </c>
      <c r="II10" s="821">
        <v>109</v>
      </c>
      <c r="IJ10" s="821">
        <v>91</v>
      </c>
      <c r="IK10" s="821" t="s">
        <v>1434</v>
      </c>
      <c r="IL10" s="821" t="s">
        <v>1434</v>
      </c>
      <c r="IM10" s="821" t="s">
        <v>1434</v>
      </c>
      <c r="IN10" s="821" t="s">
        <v>1434</v>
      </c>
      <c r="IO10" s="821">
        <v>264</v>
      </c>
      <c r="IP10" s="821">
        <v>284</v>
      </c>
      <c r="IQ10" s="821">
        <v>300</v>
      </c>
      <c r="IR10" s="821">
        <v>299</v>
      </c>
      <c r="IS10" s="821">
        <v>199</v>
      </c>
      <c r="IT10" s="821">
        <v>221</v>
      </c>
      <c r="IU10" s="821">
        <v>239</v>
      </c>
      <c r="IV10" s="821">
        <v>244</v>
      </c>
      <c r="IW10" s="821">
        <v>30</v>
      </c>
      <c r="IX10" s="821">
        <v>28</v>
      </c>
      <c r="IY10" s="821">
        <v>27</v>
      </c>
      <c r="IZ10" s="821">
        <v>26</v>
      </c>
      <c r="JA10" s="821">
        <v>35</v>
      </c>
      <c r="JB10" s="821">
        <v>35</v>
      </c>
      <c r="JC10" s="821">
        <v>34</v>
      </c>
      <c r="JD10" s="821">
        <v>30</v>
      </c>
      <c r="JE10" s="822" t="s">
        <v>1434</v>
      </c>
      <c r="JF10" s="822" t="s">
        <v>1434</v>
      </c>
      <c r="JG10" s="822" t="s">
        <v>1434</v>
      </c>
      <c r="JH10" s="822" t="s">
        <v>1434</v>
      </c>
      <c r="JI10" s="822">
        <v>159</v>
      </c>
      <c r="JJ10" s="822">
        <v>142</v>
      </c>
      <c r="JK10" s="822">
        <v>125</v>
      </c>
      <c r="JL10" s="822">
        <v>107</v>
      </c>
      <c r="JM10" s="821">
        <v>98</v>
      </c>
      <c r="JN10" s="821">
        <v>93</v>
      </c>
      <c r="JO10" s="821">
        <v>86</v>
      </c>
      <c r="JP10" s="821">
        <v>76</v>
      </c>
      <c r="JQ10" s="821">
        <v>38</v>
      </c>
      <c r="JR10" s="821">
        <v>31</v>
      </c>
      <c r="JS10" s="821">
        <v>24</v>
      </c>
      <c r="JT10" s="821">
        <v>19</v>
      </c>
      <c r="JU10" s="821">
        <v>21</v>
      </c>
      <c r="JV10" s="821">
        <v>18</v>
      </c>
      <c r="JW10" s="821">
        <v>14</v>
      </c>
      <c r="JX10" s="821">
        <v>12</v>
      </c>
      <c r="JY10" s="821">
        <v>596219</v>
      </c>
      <c r="JZ10" s="821">
        <v>591369</v>
      </c>
      <c r="KA10" s="821">
        <v>580909</v>
      </c>
      <c r="KB10" s="821">
        <v>515099</v>
      </c>
      <c r="KC10" s="821">
        <v>465953</v>
      </c>
      <c r="KD10" s="821">
        <v>466547</v>
      </c>
      <c r="KE10" s="821">
        <v>462742</v>
      </c>
      <c r="KF10" s="821">
        <v>419939</v>
      </c>
      <c r="KG10" s="821">
        <v>68474</v>
      </c>
      <c r="KH10" s="821">
        <v>67257</v>
      </c>
      <c r="KI10" s="821">
        <v>65579</v>
      </c>
      <c r="KJ10" s="821">
        <v>58541</v>
      </c>
      <c r="KK10" s="821">
        <v>61792</v>
      </c>
      <c r="KL10" s="821">
        <v>57565</v>
      </c>
      <c r="KM10" s="821">
        <v>52588</v>
      </c>
      <c r="KN10" s="821">
        <v>36619</v>
      </c>
      <c r="KO10" s="821">
        <v>4012</v>
      </c>
      <c r="KP10" s="821">
        <v>4314</v>
      </c>
      <c r="KQ10" s="821">
        <v>4456</v>
      </c>
      <c r="KR10" s="821">
        <v>3469</v>
      </c>
      <c r="KS10" s="821">
        <v>1245</v>
      </c>
      <c r="KT10" s="821">
        <v>1683</v>
      </c>
      <c r="KU10" s="821">
        <v>2019</v>
      </c>
      <c r="KV10" s="821">
        <v>1884</v>
      </c>
      <c r="KW10" s="821">
        <v>2108</v>
      </c>
      <c r="KX10" s="821">
        <v>2009</v>
      </c>
      <c r="KY10" s="821">
        <v>1874</v>
      </c>
      <c r="KZ10" s="821">
        <v>1310</v>
      </c>
      <c r="LA10" s="821">
        <v>658</v>
      </c>
      <c r="LB10" s="821">
        <v>622</v>
      </c>
      <c r="LC10" s="821">
        <v>563</v>
      </c>
      <c r="LD10" s="821">
        <v>275</v>
      </c>
      <c r="LE10" s="821">
        <v>407582</v>
      </c>
      <c r="LF10" s="821">
        <v>392190</v>
      </c>
      <c r="LG10" s="821">
        <v>375086</v>
      </c>
      <c r="LH10" s="821">
        <v>327190</v>
      </c>
      <c r="LI10" s="821">
        <v>323509</v>
      </c>
      <c r="LJ10" s="821">
        <v>312700</v>
      </c>
      <c r="LK10" s="821">
        <v>300799</v>
      </c>
      <c r="LL10" s="821">
        <v>268256</v>
      </c>
      <c r="LM10" s="821">
        <v>44411</v>
      </c>
      <c r="LN10" s="821">
        <v>44184</v>
      </c>
      <c r="LO10" s="821">
        <v>43386</v>
      </c>
      <c r="LP10" s="821">
        <v>37223</v>
      </c>
      <c r="LQ10" s="821">
        <v>39662</v>
      </c>
      <c r="LR10" s="821">
        <v>35306</v>
      </c>
      <c r="LS10" s="821">
        <v>30902</v>
      </c>
      <c r="LT10" s="821">
        <v>21711</v>
      </c>
      <c r="LU10" s="821">
        <v>155751</v>
      </c>
      <c r="LV10" s="821">
        <v>166349</v>
      </c>
      <c r="LW10" s="821">
        <v>173453</v>
      </c>
      <c r="LX10" s="821">
        <v>159707</v>
      </c>
      <c r="LY10" s="821">
        <v>123062</v>
      </c>
      <c r="LZ10" s="821">
        <v>135099</v>
      </c>
      <c r="MA10" s="821">
        <v>143883</v>
      </c>
      <c r="MB10" s="821">
        <v>135432</v>
      </c>
      <c r="MC10" s="821">
        <v>15131</v>
      </c>
      <c r="MD10" s="821">
        <v>13541</v>
      </c>
      <c r="ME10" s="821">
        <v>12258</v>
      </c>
      <c r="MF10" s="821">
        <v>12149</v>
      </c>
      <c r="MG10" s="821">
        <v>17558</v>
      </c>
      <c r="MH10" s="821">
        <v>17709</v>
      </c>
      <c r="MI10" s="821">
        <v>17312</v>
      </c>
      <c r="MJ10" s="821">
        <v>12126</v>
      </c>
      <c r="MK10" s="821">
        <v>28875</v>
      </c>
      <c r="ML10" s="821">
        <v>28517</v>
      </c>
      <c r="MM10" s="821">
        <v>27913</v>
      </c>
      <c r="MN10" s="821">
        <v>24733</v>
      </c>
      <c r="MO10" s="821">
        <v>18137</v>
      </c>
      <c r="MP10" s="821">
        <v>17066</v>
      </c>
      <c r="MQ10" s="821">
        <v>16041</v>
      </c>
      <c r="MR10" s="821">
        <v>14368</v>
      </c>
      <c r="MS10" s="821">
        <v>6824</v>
      </c>
      <c r="MT10" s="821">
        <v>7523</v>
      </c>
      <c r="MU10" s="821">
        <v>8061</v>
      </c>
      <c r="MV10" s="821">
        <v>7858</v>
      </c>
      <c r="MW10" s="821">
        <v>3914</v>
      </c>
      <c r="MX10" s="821">
        <v>3929</v>
      </c>
      <c r="MY10" s="821">
        <v>3811</v>
      </c>
      <c r="MZ10" s="821">
        <v>2507</v>
      </c>
      <c r="NA10" s="822" t="s">
        <v>1434</v>
      </c>
      <c r="NB10" s="822" t="s">
        <v>1434</v>
      </c>
      <c r="NC10" s="822" t="s">
        <v>1434</v>
      </c>
      <c r="ND10" s="822" t="s">
        <v>1434</v>
      </c>
      <c r="NE10" s="821">
        <v>1559</v>
      </c>
      <c r="NF10" s="821">
        <v>1509</v>
      </c>
      <c r="NG10" s="821">
        <v>1465</v>
      </c>
      <c r="NH10" s="821">
        <v>1479</v>
      </c>
      <c r="NI10" s="822" t="s">
        <v>1434</v>
      </c>
      <c r="NJ10" s="822" t="s">
        <v>1434</v>
      </c>
      <c r="NK10" s="822" t="s">
        <v>1434</v>
      </c>
      <c r="NL10" s="822" t="s">
        <v>1434</v>
      </c>
      <c r="NM10" s="821">
        <v>500256</v>
      </c>
      <c r="NN10" s="821">
        <v>480378</v>
      </c>
      <c r="NO10" s="821">
        <v>456854</v>
      </c>
      <c r="NP10" s="821">
        <v>380650</v>
      </c>
      <c r="NQ10" s="822" t="s">
        <v>1434</v>
      </c>
      <c r="NR10" s="822" t="s">
        <v>1434</v>
      </c>
      <c r="NS10" s="822" t="s">
        <v>1434</v>
      </c>
      <c r="NT10" s="822" t="s">
        <v>1434</v>
      </c>
      <c r="NU10" s="821">
        <v>44452</v>
      </c>
      <c r="NV10" s="821">
        <v>46360</v>
      </c>
      <c r="NW10" s="821">
        <v>47508</v>
      </c>
      <c r="NX10" s="821">
        <v>43730</v>
      </c>
      <c r="NY10" s="822" t="s">
        <v>1434</v>
      </c>
      <c r="NZ10" s="822" t="s">
        <v>1434</v>
      </c>
      <c r="OA10" s="822" t="s">
        <v>1434</v>
      </c>
      <c r="OB10" s="822" t="s">
        <v>1434</v>
      </c>
      <c r="OC10" s="821">
        <v>222794</v>
      </c>
      <c r="OD10" s="821">
        <v>222957</v>
      </c>
      <c r="OE10" s="821">
        <v>220745</v>
      </c>
      <c r="OF10" s="821">
        <v>197311</v>
      </c>
      <c r="OG10" s="822" t="s">
        <v>1434</v>
      </c>
      <c r="OH10" s="822" t="s">
        <v>1434</v>
      </c>
      <c r="OI10" s="822" t="s">
        <v>1434</v>
      </c>
      <c r="OJ10" s="822" t="s">
        <v>1434</v>
      </c>
      <c r="OK10" s="821">
        <v>179413</v>
      </c>
      <c r="OL10" s="821">
        <v>165162</v>
      </c>
      <c r="OM10" s="821">
        <v>150415</v>
      </c>
      <c r="ON10" s="821">
        <v>116961</v>
      </c>
      <c r="OO10" s="822" t="s">
        <v>1434</v>
      </c>
      <c r="OP10" s="822" t="s">
        <v>1434</v>
      </c>
      <c r="OQ10" s="822" t="s">
        <v>1434</v>
      </c>
      <c r="OR10" s="822" t="s">
        <v>1434</v>
      </c>
      <c r="OS10" s="821">
        <v>53597</v>
      </c>
      <c r="OT10" s="821">
        <v>45899</v>
      </c>
      <c r="OU10" s="821">
        <v>38186</v>
      </c>
      <c r="OV10" s="821">
        <v>22648</v>
      </c>
      <c r="OW10" s="822" t="s">
        <v>1434</v>
      </c>
      <c r="OX10" s="822" t="s">
        <v>1434</v>
      </c>
      <c r="OY10" s="822" t="s">
        <v>1434</v>
      </c>
      <c r="OZ10" s="822" t="s">
        <v>1434</v>
      </c>
      <c r="PA10" s="821">
        <v>0</v>
      </c>
      <c r="PB10" s="821">
        <v>0</v>
      </c>
      <c r="PC10" s="821">
        <v>0</v>
      </c>
      <c r="PD10" s="821">
        <v>0</v>
      </c>
      <c r="PE10" s="822">
        <v>312</v>
      </c>
      <c r="PF10" s="822">
        <v>306</v>
      </c>
      <c r="PG10" s="822">
        <v>301</v>
      </c>
      <c r="PH10" s="822">
        <v>292</v>
      </c>
      <c r="PI10" s="822">
        <v>266</v>
      </c>
      <c r="PJ10" s="822">
        <v>2</v>
      </c>
      <c r="PK10" s="821">
        <v>2</v>
      </c>
      <c r="PL10" s="821">
        <v>2</v>
      </c>
      <c r="PM10" s="821">
        <v>1.5</v>
      </c>
      <c r="PN10" s="821">
        <v>1.5</v>
      </c>
      <c r="PO10" s="821">
        <v>314</v>
      </c>
      <c r="PP10" s="821">
        <v>308</v>
      </c>
      <c r="PQ10" s="821">
        <v>303</v>
      </c>
      <c r="PR10" s="821">
        <v>293.5</v>
      </c>
      <c r="PS10" s="821">
        <v>267.5</v>
      </c>
      <c r="PT10" s="822">
        <v>79</v>
      </c>
      <c r="PU10" s="822">
        <v>78</v>
      </c>
      <c r="PV10" s="822">
        <v>77</v>
      </c>
      <c r="PW10" s="822">
        <v>76</v>
      </c>
      <c r="PX10" s="822">
        <v>69</v>
      </c>
      <c r="PY10" s="822">
        <v>0.5</v>
      </c>
      <c r="PZ10" s="821">
        <v>0.5</v>
      </c>
      <c r="QA10" s="821">
        <v>0.5</v>
      </c>
      <c r="QB10" s="821">
        <v>0.5</v>
      </c>
      <c r="QC10" s="821">
        <v>0.5</v>
      </c>
      <c r="QD10" s="821">
        <v>79.5</v>
      </c>
      <c r="QE10" s="821">
        <v>78.5</v>
      </c>
      <c r="QF10" s="821">
        <v>77.5</v>
      </c>
      <c r="QG10" s="821">
        <v>76.5</v>
      </c>
      <c r="QH10" s="821">
        <v>69.5</v>
      </c>
      <c r="QI10" s="822">
        <v>7</v>
      </c>
      <c r="QJ10" s="822">
        <v>6</v>
      </c>
      <c r="QK10" s="822">
        <v>5</v>
      </c>
      <c r="QL10" s="822">
        <v>4</v>
      </c>
      <c r="QM10" s="822">
        <v>3</v>
      </c>
      <c r="QN10" s="822" t="s">
        <v>1434</v>
      </c>
      <c r="QO10" s="821" t="s">
        <v>1434</v>
      </c>
      <c r="QP10" s="821" t="s">
        <v>1434</v>
      </c>
      <c r="QQ10" s="821" t="s">
        <v>1434</v>
      </c>
      <c r="QR10" s="821" t="s">
        <v>1434</v>
      </c>
      <c r="QS10" s="821" t="s">
        <v>1434</v>
      </c>
      <c r="QT10" s="821" t="s">
        <v>1434</v>
      </c>
      <c r="QU10" s="821" t="s">
        <v>1434</v>
      </c>
      <c r="QV10" s="821" t="s">
        <v>1434</v>
      </c>
      <c r="QW10" s="821" t="s">
        <v>1434</v>
      </c>
      <c r="QX10" s="822" t="s">
        <v>1434</v>
      </c>
      <c r="QY10" s="822">
        <v>0</v>
      </c>
      <c r="QZ10" s="822" t="s">
        <v>1434</v>
      </c>
      <c r="RA10" s="822" t="s">
        <v>1434</v>
      </c>
      <c r="RB10" s="822">
        <v>0</v>
      </c>
      <c r="RC10" s="822" t="s">
        <v>1434</v>
      </c>
      <c r="RD10" s="821" t="s">
        <v>1434</v>
      </c>
      <c r="RE10" s="821" t="s">
        <v>1434</v>
      </c>
      <c r="RF10" s="821" t="s">
        <v>1434</v>
      </c>
      <c r="RG10" s="821" t="s">
        <v>1434</v>
      </c>
      <c r="RH10" s="821" t="s">
        <v>1434</v>
      </c>
      <c r="RI10" s="821" t="s">
        <v>1434</v>
      </c>
      <c r="RJ10" s="821" t="s">
        <v>1434</v>
      </c>
      <c r="RK10" s="821" t="s">
        <v>1434</v>
      </c>
      <c r="RL10" s="821" t="s">
        <v>1434</v>
      </c>
      <c r="RM10" s="822" t="s">
        <v>1434</v>
      </c>
      <c r="RN10" s="822">
        <v>585</v>
      </c>
      <c r="RO10" s="822" t="s">
        <v>1434</v>
      </c>
      <c r="RP10" s="822" t="s">
        <v>1434</v>
      </c>
      <c r="RQ10" s="822">
        <v>463</v>
      </c>
      <c r="RR10" s="822" t="s">
        <v>1434</v>
      </c>
      <c r="RS10" s="821" t="s">
        <v>1434</v>
      </c>
      <c r="RT10" s="821" t="s">
        <v>1434</v>
      </c>
      <c r="RU10" s="821" t="s">
        <v>1434</v>
      </c>
      <c r="RV10" s="821" t="s">
        <v>1434</v>
      </c>
      <c r="RW10" s="821" t="s">
        <v>1434</v>
      </c>
      <c r="RX10" s="821" t="s">
        <v>1434</v>
      </c>
      <c r="RY10" s="821" t="s">
        <v>1434</v>
      </c>
      <c r="RZ10" s="821" t="s">
        <v>1434</v>
      </c>
      <c r="SA10" s="821" t="s">
        <v>1434</v>
      </c>
      <c r="SB10" s="822" t="s">
        <v>1434</v>
      </c>
      <c r="SC10" s="822" t="s">
        <v>1434</v>
      </c>
      <c r="SD10" s="822" t="s">
        <v>1434</v>
      </c>
      <c r="SE10" s="822" t="s">
        <v>1434</v>
      </c>
      <c r="SF10" s="822" t="s">
        <v>1434</v>
      </c>
      <c r="SG10" s="821" t="s">
        <v>1434</v>
      </c>
      <c r="SH10" s="821" t="s">
        <v>1434</v>
      </c>
      <c r="SI10" s="821" t="s">
        <v>1434</v>
      </c>
      <c r="SJ10" s="821" t="s">
        <v>1434</v>
      </c>
      <c r="SK10" s="821" t="s">
        <v>1434</v>
      </c>
      <c r="SL10" s="821" t="s">
        <v>1434</v>
      </c>
      <c r="SM10" s="821" t="s">
        <v>1434</v>
      </c>
      <c r="SN10" s="822" t="s">
        <v>1434</v>
      </c>
      <c r="SO10" s="822" t="s">
        <v>1434</v>
      </c>
      <c r="SP10" s="822" t="s">
        <v>1434</v>
      </c>
      <c r="SQ10" s="822" t="s">
        <v>1434</v>
      </c>
      <c r="SR10" s="822" t="s">
        <v>1434</v>
      </c>
      <c r="SS10" s="821" t="s">
        <v>1434</v>
      </c>
      <c r="ST10" s="821" t="s">
        <v>1434</v>
      </c>
      <c r="SU10" s="821" t="s">
        <v>1434</v>
      </c>
      <c r="SV10" s="821">
        <v>101</v>
      </c>
      <c r="SW10" s="821">
        <v>102</v>
      </c>
      <c r="SX10" s="821">
        <v>29</v>
      </c>
      <c r="SY10" s="821">
        <v>70</v>
      </c>
      <c r="SZ10" s="822" t="s">
        <v>1434</v>
      </c>
      <c r="TA10" s="822" t="s">
        <v>1434</v>
      </c>
      <c r="TB10" s="822" t="s">
        <v>1434</v>
      </c>
      <c r="TC10" s="822" t="s">
        <v>1434</v>
      </c>
      <c r="TD10" s="822" t="s">
        <v>1434</v>
      </c>
      <c r="TE10" s="821" t="s">
        <v>1434</v>
      </c>
      <c r="TF10" s="821" t="s">
        <v>1434</v>
      </c>
      <c r="TG10" s="821" t="s">
        <v>1434</v>
      </c>
      <c r="TH10" s="821">
        <v>711</v>
      </c>
      <c r="TI10" s="821">
        <v>766</v>
      </c>
      <c r="TJ10" s="821">
        <v>824</v>
      </c>
      <c r="TK10" s="821">
        <v>954</v>
      </c>
      <c r="TL10" s="822" t="s">
        <v>1434</v>
      </c>
      <c r="TM10" s="822" t="s">
        <v>1434</v>
      </c>
      <c r="TN10" s="822" t="s">
        <v>1434</v>
      </c>
      <c r="TO10" s="822" t="s">
        <v>1434</v>
      </c>
      <c r="TP10" s="822" t="s">
        <v>1434</v>
      </c>
      <c r="TQ10" s="821" t="s">
        <v>1434</v>
      </c>
      <c r="TR10" s="821" t="s">
        <v>1434</v>
      </c>
      <c r="TS10" s="821" t="s">
        <v>1434</v>
      </c>
      <c r="TT10" s="821">
        <v>135</v>
      </c>
      <c r="TU10" s="821">
        <v>183</v>
      </c>
      <c r="TV10" s="821">
        <v>233</v>
      </c>
      <c r="TW10" s="821">
        <v>309</v>
      </c>
      <c r="TX10" s="822" t="s">
        <v>1434</v>
      </c>
      <c r="TY10" s="822" t="s">
        <v>1434</v>
      </c>
      <c r="TZ10" s="822" t="s">
        <v>1434</v>
      </c>
      <c r="UA10" s="822" t="s">
        <v>1434</v>
      </c>
      <c r="UB10" s="822" t="s">
        <v>1434</v>
      </c>
      <c r="UC10" s="821" t="s">
        <v>1434</v>
      </c>
      <c r="UD10" s="821" t="s">
        <v>1434</v>
      </c>
      <c r="UE10" s="821" t="s">
        <v>1434</v>
      </c>
      <c r="UF10" s="821" t="s">
        <v>1434</v>
      </c>
      <c r="UG10" s="821" t="s">
        <v>1434</v>
      </c>
      <c r="UH10" s="821" t="s">
        <v>1434</v>
      </c>
      <c r="UI10" s="821" t="s">
        <v>1434</v>
      </c>
      <c r="UJ10" s="822" t="s">
        <v>1434</v>
      </c>
      <c r="UK10" s="822" t="s">
        <v>1434</v>
      </c>
      <c r="UL10" s="822" t="s">
        <v>1434</v>
      </c>
      <c r="UM10" s="822" t="s">
        <v>1434</v>
      </c>
      <c r="UN10" s="822" t="s">
        <v>1434</v>
      </c>
      <c r="UO10" s="821" t="s">
        <v>1434</v>
      </c>
      <c r="UP10" s="821" t="s">
        <v>1434</v>
      </c>
      <c r="UQ10" s="821" t="s">
        <v>1434</v>
      </c>
      <c r="UR10" s="821">
        <v>12</v>
      </c>
      <c r="US10" s="821">
        <v>14</v>
      </c>
      <c r="UT10" s="821">
        <v>24</v>
      </c>
      <c r="UU10" s="821">
        <v>48</v>
      </c>
      <c r="UV10" s="822" t="s">
        <v>1434</v>
      </c>
      <c r="UW10" s="822" t="s">
        <v>1434</v>
      </c>
      <c r="UX10" s="822" t="s">
        <v>1434</v>
      </c>
      <c r="UY10" s="822" t="s">
        <v>1434</v>
      </c>
      <c r="UZ10" s="822" t="s">
        <v>1434</v>
      </c>
      <c r="VA10" s="821" t="s">
        <v>1434</v>
      </c>
      <c r="VB10" s="821" t="s">
        <v>1434</v>
      </c>
      <c r="VC10" s="821" t="s">
        <v>1434</v>
      </c>
      <c r="VD10" s="821">
        <v>0.03</v>
      </c>
      <c r="VE10" s="821">
        <v>0.03</v>
      </c>
      <c r="VF10" s="821">
        <v>0.04</v>
      </c>
      <c r="VG10" s="821">
        <v>0.2</v>
      </c>
      <c r="VH10" s="821" t="s">
        <v>1434</v>
      </c>
      <c r="VI10" s="821" t="s">
        <v>1434</v>
      </c>
      <c r="VJ10" s="821" t="s">
        <v>1434</v>
      </c>
      <c r="VK10" s="821" t="s">
        <v>1434</v>
      </c>
      <c r="VL10" s="821" t="s">
        <v>1434</v>
      </c>
      <c r="VM10" s="821" t="s">
        <v>1434</v>
      </c>
      <c r="VN10" s="821" t="s">
        <v>1434</v>
      </c>
      <c r="VO10" s="821" t="s">
        <v>1434</v>
      </c>
      <c r="VP10" s="821" t="s">
        <v>1434</v>
      </c>
      <c r="VQ10" s="821" t="s">
        <v>1434</v>
      </c>
      <c r="VR10" s="821" t="s">
        <v>1434</v>
      </c>
      <c r="VS10" s="821" t="s">
        <v>1434</v>
      </c>
      <c r="VT10" s="821" t="s">
        <v>1434</v>
      </c>
      <c r="VU10" s="821" t="s">
        <v>1434</v>
      </c>
      <c r="VV10" s="821" t="s">
        <v>1434</v>
      </c>
      <c r="VW10" s="821" t="s">
        <v>1434</v>
      </c>
      <c r="VX10" s="821" t="s">
        <v>1434</v>
      </c>
      <c r="VY10" s="821" t="s">
        <v>1434</v>
      </c>
      <c r="VZ10" s="821" t="s">
        <v>1434</v>
      </c>
      <c r="WA10" s="821" t="s">
        <v>1434</v>
      </c>
      <c r="WB10" s="821" t="s">
        <v>1434</v>
      </c>
      <c r="WC10" s="821" t="s">
        <v>1434</v>
      </c>
      <c r="WD10" s="821" t="s">
        <v>1434</v>
      </c>
      <c r="WE10" s="821" t="s">
        <v>1434</v>
      </c>
      <c r="WF10" s="821">
        <v>30622</v>
      </c>
      <c r="WG10" s="821">
        <v>30622</v>
      </c>
      <c r="WH10" s="821">
        <v>31255</v>
      </c>
      <c r="WI10" s="821">
        <v>27337</v>
      </c>
      <c r="WJ10" s="822">
        <v>5486</v>
      </c>
      <c r="WK10" s="822">
        <v>5486</v>
      </c>
      <c r="WL10" s="822">
        <v>2337</v>
      </c>
      <c r="WM10" s="822">
        <v>3538</v>
      </c>
      <c r="WN10" s="822">
        <v>25136</v>
      </c>
      <c r="WO10" s="822">
        <v>25136</v>
      </c>
      <c r="WP10" s="822">
        <v>28918</v>
      </c>
      <c r="WQ10" s="822">
        <v>23799</v>
      </c>
      <c r="WR10" s="822">
        <v>23511</v>
      </c>
      <c r="WS10" s="822">
        <v>23511</v>
      </c>
      <c r="WT10" s="822">
        <v>17490</v>
      </c>
      <c r="WU10" s="822">
        <v>17925</v>
      </c>
      <c r="WV10" s="821">
        <v>3107</v>
      </c>
      <c r="WW10" s="821">
        <v>3107</v>
      </c>
      <c r="WX10" s="821">
        <v>1030</v>
      </c>
      <c r="WY10" s="821">
        <v>1942</v>
      </c>
      <c r="WZ10" s="824">
        <v>16763.03</v>
      </c>
      <c r="XA10" s="824">
        <v>17549.52</v>
      </c>
      <c r="XB10" s="824">
        <v>17088.559999999998</v>
      </c>
      <c r="XC10" s="824">
        <v>17389.73</v>
      </c>
      <c r="XD10" s="829">
        <v>18020.68</v>
      </c>
      <c r="XE10" s="829">
        <v>18695.670999999998</v>
      </c>
      <c r="XF10" s="832">
        <v>17830.955000000002</v>
      </c>
      <c r="XG10" s="829">
        <v>16727.437999999998</v>
      </c>
      <c r="XH10" s="829">
        <v>21795.428</v>
      </c>
      <c r="XI10" s="829">
        <v>21317.341</v>
      </c>
      <c r="XJ10" s="829">
        <v>19134.863000000001</v>
      </c>
      <c r="XK10" s="832">
        <v>16470.661</v>
      </c>
      <c r="XL10" s="829">
        <v>16483.386999999999</v>
      </c>
      <c r="XM10" s="829">
        <v>17055.236000000001</v>
      </c>
      <c r="XN10" s="829">
        <v>14845.44</v>
      </c>
      <c r="XO10" s="829">
        <v>13466.525</v>
      </c>
      <c r="XP10" s="832">
        <v>13276.254999999999</v>
      </c>
      <c r="XQ10" s="829">
        <v>14083.907999999999</v>
      </c>
      <c r="XR10" s="829">
        <v>14033.477999999999</v>
      </c>
      <c r="XS10" s="829">
        <v>14725.794</v>
      </c>
      <c r="XT10" s="829">
        <v>15010.236000000001</v>
      </c>
      <c r="XU10" s="829">
        <v>13805.754999999999</v>
      </c>
      <c r="XV10" s="829">
        <v>14359.636</v>
      </c>
      <c r="XW10" s="829">
        <v>12255.894</v>
      </c>
      <c r="XX10" s="829">
        <v>12249.23</v>
      </c>
      <c r="XY10" s="829">
        <v>11492.028</v>
      </c>
      <c r="XZ10" s="832">
        <v>15732.545</v>
      </c>
      <c r="YA10" s="829">
        <v>13822.036</v>
      </c>
      <c r="YB10" s="829">
        <v>12776.155000000001</v>
      </c>
      <c r="YC10" s="824">
        <v>12173.08</v>
      </c>
      <c r="YD10" s="824">
        <v>12570.46</v>
      </c>
      <c r="YE10" s="824">
        <v>12029.72</v>
      </c>
      <c r="YF10" s="824">
        <v>12432.76</v>
      </c>
      <c r="YG10" s="829">
        <v>12831.218999999999</v>
      </c>
      <c r="YH10" s="829">
        <v>13630.531999999999</v>
      </c>
      <c r="YI10" s="832">
        <v>13281.442999999999</v>
      </c>
      <c r="YJ10" s="829">
        <v>12143.885</v>
      </c>
      <c r="YK10" s="829">
        <v>16771.739000000001</v>
      </c>
      <c r="YL10" s="829">
        <v>16520.964</v>
      </c>
      <c r="YM10" s="829">
        <v>14430.212</v>
      </c>
      <c r="YN10" s="832">
        <v>12785.492</v>
      </c>
      <c r="YO10" s="829">
        <v>12943.751</v>
      </c>
      <c r="YP10" s="829">
        <v>13719.063</v>
      </c>
      <c r="YQ10" s="829">
        <v>11809.468000000001</v>
      </c>
      <c r="YR10" s="829">
        <v>10561.209000000001</v>
      </c>
      <c r="YS10" s="832">
        <v>10416.319</v>
      </c>
      <c r="YT10" s="829">
        <v>10988.277</v>
      </c>
      <c r="YU10" s="829">
        <v>10857.877</v>
      </c>
      <c r="YV10" s="829">
        <v>11302.437</v>
      </c>
      <c r="YW10" s="829">
        <v>11212.914000000001</v>
      </c>
      <c r="YX10" s="829">
        <v>10746.504000000001</v>
      </c>
      <c r="YY10" s="829">
        <v>11100.398999999999</v>
      </c>
      <c r="YZ10" s="829">
        <v>9106.7810000000009</v>
      </c>
      <c r="ZA10" s="829">
        <v>9254.8269999999993</v>
      </c>
      <c r="ZB10" s="829">
        <v>9054.6209999999992</v>
      </c>
      <c r="ZC10" s="832">
        <v>12939.81</v>
      </c>
      <c r="ZD10" s="829">
        <v>11145.915999999999</v>
      </c>
      <c r="ZE10" s="829">
        <v>10041.906000000001</v>
      </c>
      <c r="ZF10" s="824">
        <v>4589.95</v>
      </c>
      <c r="ZG10" s="824">
        <v>4979.0600000000004</v>
      </c>
      <c r="ZH10" s="824">
        <v>5058.84</v>
      </c>
      <c r="ZI10" s="824">
        <v>4956.97</v>
      </c>
      <c r="ZJ10" s="829">
        <v>5189.4610000000002</v>
      </c>
      <c r="ZK10" s="829">
        <v>5065.1390000000001</v>
      </c>
      <c r="ZL10" s="832">
        <v>4549.5119999999997</v>
      </c>
      <c r="ZM10" s="829">
        <v>4583.5529999999999</v>
      </c>
      <c r="ZN10" s="829">
        <v>5023.6890000000003</v>
      </c>
      <c r="ZO10" s="829">
        <v>4796.3770000000004</v>
      </c>
      <c r="ZP10" s="829">
        <v>4704.6509999999998</v>
      </c>
      <c r="ZQ10" s="832">
        <v>3685.17</v>
      </c>
      <c r="ZR10" s="829">
        <v>3539.636</v>
      </c>
      <c r="ZS10" s="829">
        <v>3336.1729999999998</v>
      </c>
      <c r="ZT10" s="829">
        <v>3035.971</v>
      </c>
      <c r="ZU10" s="829">
        <v>2905.3159999999998</v>
      </c>
      <c r="ZV10" s="832">
        <v>2859.9349999999999</v>
      </c>
      <c r="ZW10" s="829">
        <v>3095.596</v>
      </c>
      <c r="ZX10" s="829">
        <v>3175.5720000000001</v>
      </c>
      <c r="ZY10" s="829">
        <v>3423.3159999999998</v>
      </c>
      <c r="ZZ10" s="829">
        <v>3797.2809999999999</v>
      </c>
      <c r="AAA10" s="829">
        <v>3059.2159999999999</v>
      </c>
      <c r="AAB10" s="829">
        <v>3259.2060000000001</v>
      </c>
      <c r="AAC10" s="829">
        <v>3149.085</v>
      </c>
      <c r="AAD10" s="829">
        <v>2994.3629999999998</v>
      </c>
      <c r="AAE10" s="829">
        <v>2437.3969999999999</v>
      </c>
      <c r="AAF10" s="832">
        <v>2792.74</v>
      </c>
      <c r="AAG10" s="829">
        <v>2676.107</v>
      </c>
      <c r="AAH10" s="829">
        <v>2734.2359999999999</v>
      </c>
      <c r="AAI10" s="821" t="s">
        <v>2498</v>
      </c>
      <c r="AAJ10" s="821" t="s">
        <v>2554</v>
      </c>
      <c r="AAK10" s="821" t="s">
        <v>2555</v>
      </c>
      <c r="AAL10" s="821">
        <v>2000000</v>
      </c>
      <c r="AAM10" s="821">
        <v>2000000</v>
      </c>
      <c r="AAN10" s="821">
        <v>36900</v>
      </c>
      <c r="AAO10" s="821" t="s">
        <v>766</v>
      </c>
      <c r="AAP10" s="821" t="s">
        <v>2523</v>
      </c>
      <c r="AAQ10" s="821" t="s">
        <v>1434</v>
      </c>
      <c r="AAR10" s="821" t="s">
        <v>2556</v>
      </c>
      <c r="AAS10" s="821">
        <v>3050</v>
      </c>
      <c r="AAT10" s="821">
        <v>3050</v>
      </c>
      <c r="AAU10" s="821">
        <v>17416</v>
      </c>
      <c r="AAV10" s="821" t="s">
        <v>771</v>
      </c>
      <c r="AAW10" s="821" t="s">
        <v>1530</v>
      </c>
      <c r="AAX10" s="821" t="s">
        <v>2557</v>
      </c>
      <c r="AAY10" s="821" t="s">
        <v>2556</v>
      </c>
      <c r="AAZ10" s="821">
        <v>10115</v>
      </c>
      <c r="ABA10" s="821">
        <v>7080.5</v>
      </c>
      <c r="ABB10" s="821">
        <v>15666</v>
      </c>
      <c r="ABC10" s="821" t="s">
        <v>772</v>
      </c>
      <c r="ABD10" s="821" t="s">
        <v>2558</v>
      </c>
      <c r="ABE10" s="821" t="s">
        <v>2172</v>
      </c>
      <c r="ABF10" s="821" t="s">
        <v>2555</v>
      </c>
      <c r="ABG10" s="821">
        <v>31000000</v>
      </c>
      <c r="ABH10" s="821">
        <v>31000000</v>
      </c>
      <c r="ABI10" s="821">
        <v>11233</v>
      </c>
      <c r="ABJ10" s="821" t="s">
        <v>768</v>
      </c>
      <c r="ABK10" s="821" t="s">
        <v>2559</v>
      </c>
      <c r="ABL10" s="821" t="s">
        <v>2557</v>
      </c>
      <c r="ABM10" s="821" t="s">
        <v>2555</v>
      </c>
      <c r="ABN10" s="821">
        <v>287000</v>
      </c>
      <c r="ABO10" s="821">
        <v>287000</v>
      </c>
      <c r="ABP10" s="821">
        <v>6738</v>
      </c>
      <c r="ABQ10" s="821" t="s">
        <v>770</v>
      </c>
      <c r="ABR10" s="821" t="s">
        <v>2518</v>
      </c>
      <c r="ABS10" s="821" t="s">
        <v>2560</v>
      </c>
      <c r="ABT10" s="821" t="s">
        <v>2556</v>
      </c>
      <c r="ABU10" s="821" t="s">
        <v>1434</v>
      </c>
      <c r="ABV10" s="821">
        <v>200</v>
      </c>
      <c r="ABW10" s="821">
        <v>2600</v>
      </c>
      <c r="ABX10" s="821" t="s">
        <v>761</v>
      </c>
      <c r="ABY10" s="821" t="s">
        <v>2561</v>
      </c>
      <c r="ABZ10" s="821" t="s">
        <v>2172</v>
      </c>
      <c r="ACA10" s="821" t="s">
        <v>2556</v>
      </c>
      <c r="ACB10" s="821">
        <v>13</v>
      </c>
      <c r="ACC10" s="821">
        <v>13</v>
      </c>
      <c r="ACD10" s="821">
        <v>984</v>
      </c>
      <c r="ACE10" s="821" t="s">
        <v>768</v>
      </c>
      <c r="ACF10" s="821" t="s">
        <v>2562</v>
      </c>
      <c r="ACG10" s="821" t="s">
        <v>2563</v>
      </c>
      <c r="ACH10" s="821" t="s">
        <v>2556</v>
      </c>
      <c r="ACI10" s="821" t="s">
        <v>1434</v>
      </c>
      <c r="ACJ10" s="821">
        <v>123</v>
      </c>
      <c r="ACK10" s="821">
        <v>460</v>
      </c>
      <c r="ACL10" s="821" t="s">
        <v>761</v>
      </c>
      <c r="ACM10" s="821" t="s">
        <v>2564</v>
      </c>
      <c r="ACN10" s="821" t="s">
        <v>2340</v>
      </c>
      <c r="ACO10" s="821" t="s">
        <v>2556</v>
      </c>
      <c r="ACP10" s="821">
        <v>54</v>
      </c>
      <c r="ACQ10" s="821">
        <v>54</v>
      </c>
      <c r="ACR10" s="821">
        <v>196</v>
      </c>
      <c r="ACS10" s="821" t="s">
        <v>763</v>
      </c>
      <c r="ACT10" s="821" t="s">
        <v>2565</v>
      </c>
      <c r="ACU10" s="821" t="s">
        <v>2566</v>
      </c>
      <c r="ACV10" s="821" t="s">
        <v>2556</v>
      </c>
      <c r="ACW10" s="821">
        <v>130</v>
      </c>
      <c r="ACX10" s="821">
        <v>130</v>
      </c>
      <c r="ACY10" s="821">
        <v>25</v>
      </c>
      <c r="ACZ10" s="821" t="s">
        <v>763</v>
      </c>
      <c r="ADA10" s="821">
        <v>1200</v>
      </c>
      <c r="ADB10" s="821">
        <v>1340</v>
      </c>
      <c r="ADC10" s="821">
        <v>94758</v>
      </c>
      <c r="ADD10" s="821" t="s">
        <v>2799</v>
      </c>
      <c r="ADE10" s="821" t="s">
        <v>1434</v>
      </c>
      <c r="ADF10" s="821" t="s">
        <v>1434</v>
      </c>
      <c r="ADG10" s="821">
        <v>48000</v>
      </c>
      <c r="ADH10" s="821" t="s">
        <v>788</v>
      </c>
      <c r="ADI10" s="821" t="s">
        <v>989</v>
      </c>
      <c r="ADJ10" s="821" t="s">
        <v>1434</v>
      </c>
      <c r="ADK10" s="821" t="s">
        <v>1434</v>
      </c>
      <c r="ADL10" s="821">
        <v>23756</v>
      </c>
      <c r="ADM10" s="821" t="s">
        <v>786</v>
      </c>
      <c r="ADN10" s="821" t="s">
        <v>996</v>
      </c>
      <c r="ADO10" s="821" t="s">
        <v>1434</v>
      </c>
      <c r="ADP10" s="821" t="s">
        <v>1434</v>
      </c>
      <c r="ADQ10" s="821">
        <v>18954</v>
      </c>
      <c r="ADR10" s="821" t="s">
        <v>794</v>
      </c>
      <c r="ADS10" s="821" t="s">
        <v>2800</v>
      </c>
      <c r="ADT10" s="821" t="s">
        <v>188</v>
      </c>
      <c r="ADU10" s="821">
        <v>780000</v>
      </c>
      <c r="ADV10" s="821">
        <v>15596</v>
      </c>
      <c r="ADW10" s="821" t="s">
        <v>778</v>
      </c>
      <c r="ADX10" s="821" t="s">
        <v>981</v>
      </c>
      <c r="ADY10" s="821" t="s">
        <v>188</v>
      </c>
      <c r="ADZ10" s="821">
        <v>1019146</v>
      </c>
      <c r="AEA10" s="821">
        <v>13955</v>
      </c>
      <c r="AEB10" s="821" t="s">
        <v>778</v>
      </c>
      <c r="AEC10" s="821" t="s">
        <v>2801</v>
      </c>
      <c r="AED10" s="821" t="s">
        <v>1434</v>
      </c>
      <c r="AEE10" s="821" t="s">
        <v>1434</v>
      </c>
      <c r="AEF10" s="821">
        <v>5000</v>
      </c>
      <c r="AEG10" s="821" t="s">
        <v>788</v>
      </c>
      <c r="AEH10" s="821"/>
      <c r="AEI10" s="821"/>
      <c r="AEJ10" s="821"/>
      <c r="AEK10" s="821"/>
      <c r="AEL10" s="821"/>
      <c r="AEM10" s="821"/>
      <c r="AEN10" s="821"/>
      <c r="AEO10" s="821"/>
      <c r="AEP10" s="821"/>
      <c r="AEQ10" s="821"/>
      <c r="AER10" s="821"/>
      <c r="AES10" s="821"/>
      <c r="AET10" s="821"/>
      <c r="AEU10" s="821"/>
      <c r="AEV10" s="821"/>
      <c r="AEW10" s="821"/>
      <c r="AEX10" s="821"/>
      <c r="AEY10" s="821"/>
      <c r="AEZ10" s="821"/>
      <c r="AFA10" s="821"/>
      <c r="AFB10" s="821" t="s">
        <v>1434</v>
      </c>
      <c r="AFC10" s="821" t="s">
        <v>1434</v>
      </c>
      <c r="AFD10" s="822">
        <v>1454</v>
      </c>
      <c r="AFE10" s="822">
        <v>1499</v>
      </c>
      <c r="AFF10" s="822">
        <v>1542</v>
      </c>
      <c r="AFG10" s="822">
        <v>1603</v>
      </c>
      <c r="AFH10" s="821">
        <v>0</v>
      </c>
      <c r="AFI10" s="822">
        <v>0</v>
      </c>
      <c r="AFJ10" s="822">
        <v>0</v>
      </c>
      <c r="AFK10" s="822">
        <v>0</v>
      </c>
      <c r="AFL10" s="821">
        <v>1454</v>
      </c>
      <c r="AFM10" s="821">
        <v>1499</v>
      </c>
      <c r="AFN10" s="821">
        <v>1542</v>
      </c>
      <c r="AFO10" s="821">
        <v>1603</v>
      </c>
      <c r="AFP10" s="822">
        <v>1683</v>
      </c>
      <c r="AFQ10" s="822">
        <v>1648</v>
      </c>
      <c r="AFR10" s="822">
        <v>1613</v>
      </c>
      <c r="AFS10" s="822">
        <v>1545</v>
      </c>
      <c r="AFT10" s="821">
        <v>0</v>
      </c>
      <c r="AFU10" s="821">
        <v>0</v>
      </c>
      <c r="AFV10" s="821">
        <v>0</v>
      </c>
      <c r="AFW10" s="821">
        <v>0</v>
      </c>
      <c r="AFX10" s="821">
        <v>1683</v>
      </c>
      <c r="AFY10" s="821">
        <v>1648</v>
      </c>
      <c r="AFZ10" s="821">
        <v>1613</v>
      </c>
      <c r="AGA10" s="821">
        <v>1545</v>
      </c>
      <c r="AGB10" s="822">
        <v>194</v>
      </c>
      <c r="AGC10" s="822">
        <v>187</v>
      </c>
      <c r="AGD10" s="822">
        <v>177</v>
      </c>
      <c r="AGE10" s="822">
        <v>152</v>
      </c>
      <c r="AGF10" s="821">
        <v>0</v>
      </c>
      <c r="AGG10" s="821">
        <v>0</v>
      </c>
      <c r="AGH10" s="821">
        <v>0</v>
      </c>
      <c r="AGI10" s="821">
        <v>0</v>
      </c>
      <c r="AGJ10" s="821">
        <v>194</v>
      </c>
      <c r="AGK10" s="821">
        <v>187</v>
      </c>
      <c r="AGL10" s="821">
        <v>177</v>
      </c>
      <c r="AGM10" s="821">
        <v>152</v>
      </c>
      <c r="AGN10" s="822">
        <v>10</v>
      </c>
      <c r="AGO10" s="822">
        <v>10</v>
      </c>
      <c r="AGP10" s="822">
        <v>11</v>
      </c>
      <c r="AGQ10" s="822">
        <v>9</v>
      </c>
      <c r="AGR10" s="821">
        <v>0</v>
      </c>
      <c r="AGS10" s="821">
        <v>0</v>
      </c>
      <c r="AGT10" s="821">
        <v>0</v>
      </c>
      <c r="AGU10" s="821">
        <v>0</v>
      </c>
      <c r="AGV10" s="821">
        <v>10</v>
      </c>
      <c r="AGW10" s="821">
        <v>10</v>
      </c>
      <c r="AGX10" s="821">
        <v>11</v>
      </c>
      <c r="AGY10" s="821">
        <v>9</v>
      </c>
      <c r="AGZ10" s="822">
        <v>2078.9</v>
      </c>
      <c r="AHA10" s="822">
        <v>2066.1</v>
      </c>
      <c r="AHB10" s="822">
        <v>2043.7</v>
      </c>
      <c r="AHC10" s="822">
        <v>1917.5</v>
      </c>
      <c r="AHD10" s="822">
        <v>1696</v>
      </c>
      <c r="AHE10" s="822">
        <v>1700</v>
      </c>
      <c r="AHF10" s="822">
        <v>1709</v>
      </c>
      <c r="AHG10" s="822">
        <v>1767</v>
      </c>
      <c r="AHH10" s="822">
        <v>85.1</v>
      </c>
      <c r="AHI10" s="822">
        <v>84.9</v>
      </c>
      <c r="AHJ10" s="822">
        <v>85.3</v>
      </c>
      <c r="AHK10" s="822">
        <v>91.5</v>
      </c>
      <c r="AHL10" s="822">
        <v>0.7</v>
      </c>
      <c r="AHM10" s="822">
        <v>0.7</v>
      </c>
      <c r="AHN10" s="821">
        <v>1.7</v>
      </c>
      <c r="AHO10" s="821">
        <v>3.6</v>
      </c>
      <c r="AHP10" s="822">
        <v>9.5</v>
      </c>
      <c r="AHQ10" s="822">
        <v>9.5</v>
      </c>
      <c r="AHR10" s="821">
        <v>8.1</v>
      </c>
      <c r="AHS10" s="821">
        <v>11.1</v>
      </c>
      <c r="AHT10" s="822">
        <v>23</v>
      </c>
      <c r="AHU10" s="822">
        <v>23</v>
      </c>
      <c r="AHV10" s="821">
        <v>20.100000000000001</v>
      </c>
      <c r="AHW10" s="821">
        <v>18.5</v>
      </c>
      <c r="AHX10" s="822">
        <v>2.5</v>
      </c>
      <c r="AHY10" s="822">
        <v>2.5</v>
      </c>
      <c r="AHZ10" s="821">
        <v>2.9</v>
      </c>
      <c r="AIA10" s="821">
        <v>4.5</v>
      </c>
      <c r="AIB10" s="822">
        <v>3</v>
      </c>
      <c r="AIC10" s="822">
        <v>3</v>
      </c>
      <c r="AID10" s="821">
        <v>2.8</v>
      </c>
      <c r="AIE10" s="821">
        <v>2.8</v>
      </c>
      <c r="AIF10" s="822">
        <v>49</v>
      </c>
      <c r="AIG10" s="822">
        <v>54</v>
      </c>
      <c r="AIH10" s="822">
        <v>59</v>
      </c>
      <c r="AII10" s="822">
        <v>64</v>
      </c>
      <c r="AIJ10" s="822">
        <v>62</v>
      </c>
      <c r="AIK10" s="822">
        <v>72</v>
      </c>
      <c r="AIL10" s="821">
        <v>66</v>
      </c>
      <c r="AIM10" s="821">
        <v>60</v>
      </c>
      <c r="AIN10" s="821">
        <v>55</v>
      </c>
      <c r="AIO10" s="821">
        <v>55</v>
      </c>
      <c r="AIP10" s="822">
        <v>121</v>
      </c>
      <c r="AIQ10" s="821">
        <v>120</v>
      </c>
      <c r="AIR10" s="821">
        <v>119</v>
      </c>
      <c r="AIS10" s="821">
        <v>119</v>
      </c>
      <c r="AIT10" s="821">
        <v>117</v>
      </c>
      <c r="AIU10" s="822">
        <v>3540</v>
      </c>
      <c r="AIV10" s="822">
        <v>3527</v>
      </c>
      <c r="AIW10" s="822">
        <v>3514</v>
      </c>
      <c r="AIX10" s="822">
        <v>3498</v>
      </c>
      <c r="AIY10" s="822">
        <v>3443</v>
      </c>
      <c r="AIZ10" s="822">
        <v>80</v>
      </c>
      <c r="AJA10" s="821">
        <v>73</v>
      </c>
      <c r="AJB10" s="821">
        <v>66</v>
      </c>
      <c r="AJC10" s="821">
        <v>61</v>
      </c>
      <c r="AJD10" s="821">
        <v>62</v>
      </c>
      <c r="AJE10" s="822">
        <v>3620</v>
      </c>
      <c r="AJF10" s="821">
        <v>3600</v>
      </c>
      <c r="AJG10" s="821">
        <v>3580</v>
      </c>
      <c r="AJH10" s="821">
        <v>3559</v>
      </c>
      <c r="AJI10" s="821">
        <v>3505</v>
      </c>
      <c r="AJJ10" s="822">
        <v>280</v>
      </c>
      <c r="AJK10" s="822">
        <v>279</v>
      </c>
      <c r="AJL10" s="822">
        <v>278</v>
      </c>
      <c r="AJM10" s="822">
        <v>276</v>
      </c>
      <c r="AJN10" s="822">
        <v>271</v>
      </c>
      <c r="AJO10" s="822">
        <v>1</v>
      </c>
      <c r="AJP10" s="821">
        <v>1</v>
      </c>
      <c r="AJQ10" s="821">
        <v>1</v>
      </c>
      <c r="AJR10" s="821">
        <v>1</v>
      </c>
      <c r="AJS10" s="821">
        <v>1</v>
      </c>
      <c r="AJT10" s="822">
        <v>281</v>
      </c>
      <c r="AJU10" s="821">
        <v>280</v>
      </c>
      <c r="AJV10" s="821">
        <v>279</v>
      </c>
      <c r="AJW10" s="821">
        <v>277</v>
      </c>
      <c r="AJX10" s="821">
        <v>272</v>
      </c>
      <c r="AJY10" s="822">
        <v>46</v>
      </c>
      <c r="AJZ10" s="822">
        <v>45</v>
      </c>
      <c r="AKA10" s="822">
        <v>44</v>
      </c>
      <c r="AKB10" s="822">
        <v>43</v>
      </c>
      <c r="AKC10" s="822">
        <v>36</v>
      </c>
      <c r="AKD10" s="821">
        <v>0</v>
      </c>
      <c r="AKE10" s="821">
        <v>0</v>
      </c>
      <c r="AKF10" s="821">
        <v>0</v>
      </c>
      <c r="AKG10" s="821">
        <v>0</v>
      </c>
      <c r="AKH10" s="821">
        <v>45</v>
      </c>
      <c r="AKI10" s="821">
        <v>44</v>
      </c>
      <c r="AKJ10" s="821">
        <v>43</v>
      </c>
      <c r="AKK10" s="821">
        <v>36</v>
      </c>
      <c r="AKL10" s="822">
        <v>19</v>
      </c>
      <c r="AKM10" s="822">
        <v>19</v>
      </c>
      <c r="AKN10" s="822">
        <v>19</v>
      </c>
      <c r="AKO10" s="822">
        <v>19</v>
      </c>
      <c r="AKP10" s="822">
        <v>15</v>
      </c>
      <c r="AKQ10" s="821">
        <v>0</v>
      </c>
      <c r="AKR10" s="821">
        <v>0</v>
      </c>
      <c r="AKS10" s="821">
        <v>0</v>
      </c>
      <c r="AKT10" s="821">
        <v>0</v>
      </c>
      <c r="AKU10" s="821">
        <v>19</v>
      </c>
      <c r="AKV10" s="821">
        <v>19</v>
      </c>
      <c r="AKW10" s="821">
        <v>19</v>
      </c>
      <c r="AKX10" s="821">
        <v>15</v>
      </c>
      <c r="AKY10" s="821" t="s">
        <v>2856</v>
      </c>
      <c r="AKZ10" s="821">
        <v>1</v>
      </c>
      <c r="ALA10" s="821">
        <v>1</v>
      </c>
      <c r="ALB10" s="821" t="s">
        <v>2857</v>
      </c>
      <c r="ALC10" s="821">
        <v>3</v>
      </c>
      <c r="ALD10" s="821">
        <v>3</v>
      </c>
      <c r="ALE10" s="821" t="s">
        <v>2858</v>
      </c>
      <c r="ALF10" s="821">
        <v>3</v>
      </c>
      <c r="ALG10" s="821">
        <v>2</v>
      </c>
      <c r="ALH10" s="821" t="s">
        <v>2859</v>
      </c>
      <c r="ALI10" s="821">
        <v>8</v>
      </c>
      <c r="ALJ10" s="821">
        <v>9</v>
      </c>
      <c r="ALK10" s="821" t="s">
        <v>2860</v>
      </c>
      <c r="ALL10" s="821">
        <v>14</v>
      </c>
      <c r="ALM10" s="821">
        <v>14</v>
      </c>
      <c r="ALN10" s="821"/>
      <c r="ALO10" s="821"/>
      <c r="ALP10" s="821"/>
      <c r="ALQ10" s="821"/>
      <c r="ALR10" s="821"/>
      <c r="ALS10" s="821"/>
      <c r="ALT10" s="821"/>
      <c r="ALU10" s="821"/>
      <c r="ALV10" s="821"/>
      <c r="ALW10" s="821" t="s">
        <v>2860</v>
      </c>
      <c r="ALX10" s="821">
        <v>14</v>
      </c>
      <c r="ALY10" s="821">
        <v>14</v>
      </c>
      <c r="ALZ10" s="821"/>
      <c r="AMA10" s="821"/>
      <c r="AMB10" s="821"/>
      <c r="AMC10" s="821"/>
      <c r="AMD10" s="821"/>
      <c r="AME10" s="821"/>
      <c r="AMF10" s="821"/>
      <c r="AMG10" s="821"/>
      <c r="AMH10" s="821"/>
      <c r="AMI10" s="821"/>
      <c r="AMJ10" s="821"/>
      <c r="AMK10" s="821"/>
      <c r="AML10" s="821"/>
      <c r="AMM10" s="821"/>
      <c r="AMN10" s="821"/>
      <c r="AMO10" s="821"/>
      <c r="AMP10" s="821"/>
      <c r="AMQ10" s="821"/>
      <c r="AMR10" s="822">
        <v>20.3</v>
      </c>
      <c r="AMS10" s="822">
        <v>17.399999999999999</v>
      </c>
      <c r="AMT10" s="822">
        <v>13.7</v>
      </c>
      <c r="AMU10" s="822" t="s">
        <v>1434</v>
      </c>
      <c r="AMV10" s="822">
        <v>5.5</v>
      </c>
      <c r="AMW10" s="822" t="s">
        <v>1434</v>
      </c>
      <c r="AMX10" s="822" t="s">
        <v>1434</v>
      </c>
      <c r="AMY10" s="822" t="s">
        <v>1434</v>
      </c>
      <c r="AMZ10" s="821">
        <v>20.100000000000001</v>
      </c>
      <c r="ANA10" s="821" t="s">
        <v>1434</v>
      </c>
      <c r="ANB10" s="821" t="s">
        <v>1434</v>
      </c>
      <c r="ANC10" s="821" t="s">
        <v>1434</v>
      </c>
      <c r="AND10" s="822">
        <v>7.5</v>
      </c>
      <c r="ANE10" s="822">
        <v>6.6</v>
      </c>
      <c r="ANF10" s="822">
        <v>5.3</v>
      </c>
      <c r="ANG10" s="822">
        <v>3.9</v>
      </c>
      <c r="ANH10" s="821">
        <v>0</v>
      </c>
      <c r="ANI10" s="821">
        <v>0</v>
      </c>
      <c r="ANJ10" s="821">
        <v>0</v>
      </c>
      <c r="ANK10" s="821">
        <v>0</v>
      </c>
      <c r="ANL10" s="821">
        <v>7.4</v>
      </c>
      <c r="ANM10" s="821">
        <v>6.5</v>
      </c>
      <c r="ANN10" s="821">
        <v>5.3</v>
      </c>
      <c r="ANO10" s="821">
        <v>3.6</v>
      </c>
      <c r="ANP10" s="822">
        <v>12.8</v>
      </c>
      <c r="ANQ10" s="822">
        <v>10.8</v>
      </c>
      <c r="ANR10" s="822">
        <v>8.4</v>
      </c>
      <c r="ANS10" s="822" t="s">
        <v>1434</v>
      </c>
      <c r="ANT10" s="821">
        <v>5.5</v>
      </c>
      <c r="ANU10" s="821" t="s">
        <v>1434</v>
      </c>
      <c r="ANV10" s="821" t="s">
        <v>1434</v>
      </c>
      <c r="ANW10" s="821" t="s">
        <v>1434</v>
      </c>
      <c r="ANX10" s="821">
        <v>12.7</v>
      </c>
      <c r="ANY10" s="821" t="s">
        <v>1434</v>
      </c>
      <c r="ANZ10" s="821" t="s">
        <v>1434</v>
      </c>
      <c r="AOA10" s="821" t="s">
        <v>1434</v>
      </c>
      <c r="AOB10" s="821" t="s">
        <v>1434</v>
      </c>
      <c r="AOC10" s="821" t="s">
        <v>1434</v>
      </c>
      <c r="AOD10" s="821">
        <v>5.4</v>
      </c>
      <c r="AOE10" s="821">
        <v>1.1000000000000001</v>
      </c>
      <c r="AOF10" s="821" t="s">
        <v>1434</v>
      </c>
      <c r="AOG10" s="821" t="s">
        <v>1434</v>
      </c>
      <c r="AOH10" s="822">
        <v>51</v>
      </c>
      <c r="AOI10" s="821">
        <v>51</v>
      </c>
      <c r="AOJ10" s="821">
        <v>51</v>
      </c>
      <c r="AOK10" s="821">
        <v>51</v>
      </c>
      <c r="AOL10" s="822">
        <v>116</v>
      </c>
      <c r="AOM10" s="821">
        <v>116</v>
      </c>
      <c r="AON10" s="821" t="s">
        <v>1434</v>
      </c>
      <c r="AOO10" s="821">
        <v>104</v>
      </c>
      <c r="AOP10" s="822">
        <v>50</v>
      </c>
      <c r="AOQ10" s="821">
        <v>50</v>
      </c>
      <c r="AOR10" s="821" t="s">
        <v>1434</v>
      </c>
      <c r="AOS10" s="821" t="s">
        <v>1434</v>
      </c>
      <c r="AOT10" s="822">
        <v>31</v>
      </c>
      <c r="AOU10" s="821">
        <v>31</v>
      </c>
      <c r="AOV10" s="821" t="s">
        <v>1434</v>
      </c>
      <c r="AOW10" s="821" t="s">
        <v>1434</v>
      </c>
      <c r="AOX10" s="822" t="s">
        <v>1434</v>
      </c>
      <c r="AOY10" s="821" t="s">
        <v>1434</v>
      </c>
      <c r="AOZ10" s="821" t="s">
        <v>1434</v>
      </c>
      <c r="APA10" s="821" t="s">
        <v>1434</v>
      </c>
      <c r="APB10" s="822">
        <v>1144</v>
      </c>
      <c r="APC10" s="821">
        <v>1144</v>
      </c>
      <c r="APD10" s="821">
        <v>1144</v>
      </c>
      <c r="APE10" s="821">
        <v>1144</v>
      </c>
      <c r="APF10" s="822">
        <v>454</v>
      </c>
      <c r="APG10" s="821">
        <v>454</v>
      </c>
      <c r="APH10" s="821">
        <v>454</v>
      </c>
      <c r="API10" s="821">
        <v>454</v>
      </c>
      <c r="APJ10" s="822">
        <v>6</v>
      </c>
      <c r="APK10" s="821">
        <v>6</v>
      </c>
      <c r="APL10" s="821">
        <v>6</v>
      </c>
      <c r="APM10" s="821">
        <v>6</v>
      </c>
      <c r="APN10" s="822">
        <v>4</v>
      </c>
      <c r="APO10" s="821">
        <v>3</v>
      </c>
      <c r="APP10" s="821" t="s">
        <v>1434</v>
      </c>
      <c r="APQ10" s="821">
        <v>4</v>
      </c>
      <c r="APR10" s="822">
        <v>9</v>
      </c>
      <c r="APS10" s="821">
        <v>7</v>
      </c>
      <c r="APT10" s="821" t="s">
        <v>1434</v>
      </c>
      <c r="APU10" s="821" t="s">
        <v>1434</v>
      </c>
      <c r="APV10" s="822">
        <v>10</v>
      </c>
      <c r="APW10" s="821">
        <v>10</v>
      </c>
      <c r="APX10" s="821" t="s">
        <v>1434</v>
      </c>
      <c r="APY10" s="821" t="s">
        <v>1434</v>
      </c>
      <c r="APZ10" s="822" t="s">
        <v>1434</v>
      </c>
      <c r="AQA10" s="821" t="s">
        <v>1434</v>
      </c>
      <c r="AQB10" s="821" t="s">
        <v>1434</v>
      </c>
      <c r="AQC10" s="821" t="s">
        <v>1434</v>
      </c>
      <c r="AQD10" s="822">
        <v>159</v>
      </c>
      <c r="AQE10" s="821">
        <v>159</v>
      </c>
      <c r="AQF10" s="821">
        <v>159</v>
      </c>
      <c r="AQG10" s="821">
        <v>131</v>
      </c>
      <c r="AQH10" s="822">
        <v>59</v>
      </c>
      <c r="AQI10" s="821">
        <v>59</v>
      </c>
      <c r="AQJ10" s="821">
        <v>59</v>
      </c>
      <c r="AQK10" s="821">
        <v>47</v>
      </c>
      <c r="AQL10" s="822">
        <v>5</v>
      </c>
      <c r="AQM10" s="821">
        <v>5</v>
      </c>
      <c r="AQN10" s="821">
        <v>5</v>
      </c>
      <c r="AQO10" s="821">
        <v>3</v>
      </c>
      <c r="AQP10" s="822">
        <v>1</v>
      </c>
      <c r="AQQ10" s="821">
        <v>2</v>
      </c>
      <c r="AQR10" s="821" t="s">
        <v>1434</v>
      </c>
      <c r="AQS10" s="821">
        <v>1</v>
      </c>
      <c r="AQT10" s="822">
        <v>3</v>
      </c>
      <c r="AQU10" s="821">
        <v>2</v>
      </c>
      <c r="AQV10" s="821" t="s">
        <v>1434</v>
      </c>
      <c r="AQW10" s="821" t="s">
        <v>1434</v>
      </c>
      <c r="AQX10" s="822">
        <v>6</v>
      </c>
      <c r="AQY10" s="821">
        <v>6</v>
      </c>
      <c r="AQZ10" s="821" t="s">
        <v>1434</v>
      </c>
      <c r="ARA10" s="821" t="s">
        <v>1434</v>
      </c>
      <c r="ARB10" s="822" t="s">
        <v>1434</v>
      </c>
      <c r="ARC10" s="821" t="s">
        <v>1434</v>
      </c>
      <c r="ARD10" s="821" t="s">
        <v>1434</v>
      </c>
      <c r="ARE10" s="821" t="s">
        <v>1434</v>
      </c>
      <c r="ARF10" s="822">
        <v>86</v>
      </c>
      <c r="ARG10" s="821">
        <v>86</v>
      </c>
      <c r="ARH10" s="821">
        <v>86</v>
      </c>
      <c r="ARI10" s="821">
        <v>73</v>
      </c>
      <c r="ARJ10" s="822">
        <v>21</v>
      </c>
      <c r="ARK10" s="821">
        <v>21</v>
      </c>
      <c r="ARL10" s="821">
        <v>21</v>
      </c>
      <c r="ARM10" s="821">
        <v>28</v>
      </c>
      <c r="ARN10" s="822">
        <v>0</v>
      </c>
      <c r="ARO10" s="821">
        <v>0</v>
      </c>
      <c r="ARP10" s="821">
        <v>0</v>
      </c>
      <c r="ARQ10" s="821">
        <v>0</v>
      </c>
      <c r="ARR10" s="822">
        <v>11</v>
      </c>
      <c r="ARS10" s="821">
        <v>8</v>
      </c>
      <c r="ART10" s="821" t="s">
        <v>1434</v>
      </c>
      <c r="ARU10" s="821">
        <v>3</v>
      </c>
      <c r="ARV10" s="822">
        <v>1</v>
      </c>
      <c r="ARW10" s="821">
        <v>1</v>
      </c>
      <c r="ARX10" s="821" t="s">
        <v>1434</v>
      </c>
      <c r="ARY10" s="821" t="s">
        <v>1434</v>
      </c>
      <c r="ARZ10" s="822">
        <v>2</v>
      </c>
      <c r="ASA10" s="821">
        <v>2</v>
      </c>
      <c r="ASB10" s="821" t="s">
        <v>1434</v>
      </c>
      <c r="ASC10" s="821" t="s">
        <v>1434</v>
      </c>
      <c r="ASD10" s="822" t="s">
        <v>1434</v>
      </c>
      <c r="ASE10" s="821" t="s">
        <v>1434</v>
      </c>
      <c r="ASF10" s="821" t="s">
        <v>1434</v>
      </c>
      <c r="ASG10" s="821" t="s">
        <v>1434</v>
      </c>
      <c r="ASH10" s="822">
        <v>22</v>
      </c>
      <c r="ASI10" s="821">
        <v>22</v>
      </c>
      <c r="ASJ10" s="821">
        <v>22</v>
      </c>
      <c r="ASK10" s="821">
        <v>22</v>
      </c>
      <c r="ASL10" s="822">
        <v>8</v>
      </c>
      <c r="ASM10" s="821">
        <v>8</v>
      </c>
      <c r="ASN10" s="821">
        <v>8</v>
      </c>
      <c r="ASO10" s="821">
        <v>12</v>
      </c>
      <c r="ASP10" s="822">
        <v>0</v>
      </c>
      <c r="ASQ10" s="821">
        <v>0</v>
      </c>
      <c r="ASR10" s="821">
        <v>0</v>
      </c>
      <c r="ASS10" s="821">
        <v>0</v>
      </c>
      <c r="AST10" s="822">
        <v>2</v>
      </c>
      <c r="ASU10" s="821">
        <v>2</v>
      </c>
      <c r="ASV10" s="821" t="s">
        <v>1434</v>
      </c>
      <c r="ASW10" s="821">
        <v>4</v>
      </c>
      <c r="ASX10" s="822">
        <v>0</v>
      </c>
      <c r="ASY10" s="821">
        <v>1</v>
      </c>
      <c r="ASZ10" s="821" t="s">
        <v>1434</v>
      </c>
      <c r="ATA10" s="821" t="s">
        <v>1434</v>
      </c>
      <c r="ATB10" s="822">
        <v>0</v>
      </c>
      <c r="ATC10" s="821">
        <v>0</v>
      </c>
      <c r="ATD10" s="821" t="s">
        <v>1434</v>
      </c>
      <c r="ATE10" s="821" t="s">
        <v>1434</v>
      </c>
      <c r="ATF10" s="822" t="s">
        <v>1434</v>
      </c>
      <c r="ATG10" s="821" t="s">
        <v>1434</v>
      </c>
      <c r="ATH10" s="821" t="s">
        <v>1434</v>
      </c>
      <c r="ATI10" s="821" t="s">
        <v>1434</v>
      </c>
      <c r="ATJ10" s="822">
        <v>3</v>
      </c>
      <c r="ATK10" s="821">
        <v>3</v>
      </c>
      <c r="ATL10" s="821">
        <v>3</v>
      </c>
      <c r="ATM10" s="821">
        <v>2</v>
      </c>
      <c r="ATN10" s="822">
        <v>9</v>
      </c>
      <c r="ATO10" s="821">
        <v>9</v>
      </c>
      <c r="ATP10" s="821">
        <v>9</v>
      </c>
      <c r="ATQ10" s="821">
        <v>9</v>
      </c>
      <c r="ATR10" s="822">
        <v>0</v>
      </c>
      <c r="ATS10" s="822">
        <v>0</v>
      </c>
      <c r="ATT10" s="822">
        <v>0</v>
      </c>
      <c r="ATU10" s="822">
        <v>0</v>
      </c>
      <c r="ATV10" s="822" t="s">
        <v>1434</v>
      </c>
      <c r="ATW10" s="821">
        <v>0</v>
      </c>
      <c r="ATX10" s="821">
        <v>0</v>
      </c>
      <c r="ATY10" s="821">
        <v>0</v>
      </c>
      <c r="ATZ10" s="821">
        <v>0</v>
      </c>
      <c r="AUA10" s="821" t="s">
        <v>1434</v>
      </c>
      <c r="AUB10" s="822">
        <v>0</v>
      </c>
      <c r="AUC10" s="822">
        <v>0</v>
      </c>
      <c r="AUD10" s="822">
        <v>0</v>
      </c>
      <c r="AUE10" s="822">
        <v>0</v>
      </c>
      <c r="AUF10" s="822" t="s">
        <v>1434</v>
      </c>
      <c r="AUG10" s="822" t="s">
        <v>1434</v>
      </c>
      <c r="AUH10" s="822" t="s">
        <v>1434</v>
      </c>
      <c r="AUI10" s="822" t="s">
        <v>1434</v>
      </c>
      <c r="AUJ10" s="822" t="s">
        <v>1434</v>
      </c>
      <c r="AUK10" s="822" t="s">
        <v>1434</v>
      </c>
      <c r="AUL10" s="821" t="s">
        <v>1434</v>
      </c>
      <c r="AUM10" s="821" t="s">
        <v>1434</v>
      </c>
      <c r="AUN10" s="821" t="s">
        <v>1434</v>
      </c>
      <c r="AUO10" s="821" t="s">
        <v>1434</v>
      </c>
      <c r="AUP10" s="821" t="s">
        <v>1434</v>
      </c>
      <c r="AUQ10" s="822">
        <v>29.805</v>
      </c>
      <c r="AUR10" s="822">
        <v>32.200000000000003</v>
      </c>
      <c r="AUS10" s="822">
        <v>28.1</v>
      </c>
      <c r="AUT10" s="822">
        <v>28.1</v>
      </c>
      <c r="AUU10" s="822" t="s">
        <v>1434</v>
      </c>
      <c r="AUV10" s="822" t="s">
        <v>1434</v>
      </c>
      <c r="AUW10" s="822" t="s">
        <v>1434</v>
      </c>
      <c r="AUX10" s="822" t="s">
        <v>1434</v>
      </c>
      <c r="AUY10" s="822" t="s">
        <v>1434</v>
      </c>
      <c r="AUZ10" s="822" t="s">
        <v>1434</v>
      </c>
      <c r="AVA10" s="821" t="s">
        <v>1434</v>
      </c>
      <c r="AVB10" s="821" t="s">
        <v>1434</v>
      </c>
      <c r="AVC10" s="821" t="s">
        <v>1434</v>
      </c>
      <c r="AVD10" s="821" t="s">
        <v>1434</v>
      </c>
      <c r="AVE10" s="821" t="s">
        <v>1434</v>
      </c>
      <c r="AVF10" s="822">
        <v>471.78199999999998</v>
      </c>
      <c r="AVG10" s="822">
        <v>259</v>
      </c>
      <c r="AVH10" s="822">
        <v>88.5</v>
      </c>
      <c r="AVI10" s="822">
        <v>88.5</v>
      </c>
      <c r="AVJ10" s="822" t="s">
        <v>1434</v>
      </c>
      <c r="AVK10" s="822" t="s">
        <v>1434</v>
      </c>
      <c r="AVL10" s="822" t="s">
        <v>1434</v>
      </c>
      <c r="AVM10" s="822" t="s">
        <v>1434</v>
      </c>
      <c r="AVN10" s="822" t="s">
        <v>1434</v>
      </c>
      <c r="AVO10" s="822" t="s">
        <v>1434</v>
      </c>
      <c r="AVP10" s="821" t="s">
        <v>1434</v>
      </c>
      <c r="AVQ10" s="821" t="s">
        <v>1434</v>
      </c>
      <c r="AVR10" s="821" t="s">
        <v>1434</v>
      </c>
      <c r="AVS10" s="821" t="s">
        <v>1434</v>
      </c>
      <c r="AVT10" s="821" t="s">
        <v>1434</v>
      </c>
      <c r="AVU10" s="822">
        <v>333.19499999999999</v>
      </c>
      <c r="AVV10" s="822">
        <v>367.4</v>
      </c>
      <c r="AVW10" s="822">
        <v>902.5</v>
      </c>
      <c r="AVX10" s="822">
        <v>902.5</v>
      </c>
      <c r="AVY10" s="822" t="s">
        <v>1434</v>
      </c>
      <c r="AVZ10" s="822">
        <v>713</v>
      </c>
      <c r="AWA10" s="822">
        <v>713</v>
      </c>
      <c r="AWB10" s="822">
        <v>697</v>
      </c>
      <c r="AWC10" s="822">
        <v>679</v>
      </c>
      <c r="AWD10" s="822">
        <v>654</v>
      </c>
      <c r="AWE10" s="821">
        <v>120</v>
      </c>
      <c r="AWF10" s="821">
        <v>120</v>
      </c>
      <c r="AWG10" s="821">
        <v>105</v>
      </c>
      <c r="AWH10" s="821">
        <v>94</v>
      </c>
      <c r="AWI10" s="821">
        <v>91</v>
      </c>
      <c r="AWJ10" s="822">
        <v>833</v>
      </c>
      <c r="AWK10" s="822">
        <v>833</v>
      </c>
      <c r="AWL10" s="822">
        <v>801</v>
      </c>
      <c r="AWM10" s="822">
        <v>773</v>
      </c>
      <c r="AWN10" s="822">
        <v>746</v>
      </c>
      <c r="AWO10" s="822" t="s">
        <v>1434</v>
      </c>
      <c r="AWP10" s="822" t="s">
        <v>1434</v>
      </c>
      <c r="AWQ10" s="822" t="s">
        <v>1434</v>
      </c>
      <c r="AWR10" s="822" t="s">
        <v>1434</v>
      </c>
      <c r="AWS10" s="822" t="s">
        <v>1434</v>
      </c>
      <c r="AWT10" s="822" t="s">
        <v>1434</v>
      </c>
      <c r="AWU10" s="822" t="s">
        <v>1434</v>
      </c>
      <c r="AWV10" s="822" t="s">
        <v>1434</v>
      </c>
      <c r="AWW10" s="822" t="s">
        <v>1434</v>
      </c>
      <c r="AWX10" s="822" t="s">
        <v>1434</v>
      </c>
      <c r="AWY10" s="822">
        <v>385</v>
      </c>
      <c r="AWZ10" s="822">
        <v>377.74599999999998</v>
      </c>
      <c r="AXA10" s="822">
        <v>280</v>
      </c>
      <c r="AXB10" s="822">
        <v>165</v>
      </c>
      <c r="AXC10" s="822" t="s">
        <v>1434</v>
      </c>
      <c r="AXD10" s="821" t="s">
        <v>1434</v>
      </c>
      <c r="AXE10" s="821" t="s">
        <v>1434</v>
      </c>
      <c r="AXF10" s="821" t="s">
        <v>1434</v>
      </c>
      <c r="AXG10" s="821" t="s">
        <v>1434</v>
      </c>
      <c r="AXH10" s="821" t="s">
        <v>1434</v>
      </c>
      <c r="AXI10" s="821" t="s">
        <v>1434</v>
      </c>
      <c r="AXJ10" s="821" t="s">
        <v>1434</v>
      </c>
      <c r="AXK10" s="821" t="s">
        <v>1434</v>
      </c>
      <c r="AXL10" s="821" t="s">
        <v>1434</v>
      </c>
      <c r="AXM10" s="821" t="s">
        <v>1434</v>
      </c>
      <c r="AXN10" s="821" t="s">
        <v>1434</v>
      </c>
      <c r="AXO10" s="821" t="s">
        <v>1434</v>
      </c>
      <c r="AXP10" s="821" t="s">
        <v>1434</v>
      </c>
      <c r="AXQ10" s="821" t="s">
        <v>1434</v>
      </c>
      <c r="AXR10" s="821" t="s">
        <v>1434</v>
      </c>
      <c r="AXS10" s="822">
        <v>878.47</v>
      </c>
      <c r="AXT10" s="822">
        <v>903.48</v>
      </c>
      <c r="AXU10" s="822">
        <v>928.49</v>
      </c>
      <c r="AXV10" s="822">
        <v>874</v>
      </c>
      <c r="AXW10" s="822">
        <v>2527.2800000000002</v>
      </c>
      <c r="AXX10" s="822">
        <v>2429.5500000000002</v>
      </c>
      <c r="AXY10" s="822">
        <v>2331.8200000000002</v>
      </c>
      <c r="AXZ10" s="822">
        <v>2363</v>
      </c>
      <c r="AYA10" s="821">
        <v>0</v>
      </c>
      <c r="AYB10" s="821">
        <v>0</v>
      </c>
      <c r="AYC10" s="821">
        <v>0</v>
      </c>
      <c r="AYD10" s="822">
        <v>0</v>
      </c>
      <c r="AYE10" s="822">
        <v>1906</v>
      </c>
      <c r="AYF10" s="822">
        <v>1993.5</v>
      </c>
      <c r="AYG10" s="822">
        <v>2081</v>
      </c>
      <c r="AYH10" s="822">
        <v>2767</v>
      </c>
      <c r="AYI10" s="822">
        <v>143725</v>
      </c>
      <c r="AYJ10" s="822">
        <v>156272</v>
      </c>
      <c r="AYK10" s="822">
        <v>168819</v>
      </c>
      <c r="AYL10" s="822">
        <v>211697</v>
      </c>
      <c r="AYM10" s="821">
        <v>0</v>
      </c>
      <c r="AYN10" s="821">
        <v>0</v>
      </c>
      <c r="AYO10" s="821">
        <v>0</v>
      </c>
      <c r="AYP10" s="821">
        <v>0</v>
      </c>
      <c r="AYQ10" s="822">
        <v>3.6</v>
      </c>
      <c r="AYR10" s="821">
        <v>3.8550000000000004</v>
      </c>
      <c r="AYS10" s="821">
        <v>4.1100000000000003</v>
      </c>
      <c r="AYT10" s="821">
        <v>5.6</v>
      </c>
      <c r="AYU10" s="822">
        <v>396.47</v>
      </c>
      <c r="AYV10" s="821">
        <v>425.21500000000003</v>
      </c>
      <c r="AYW10" s="821">
        <v>453.96</v>
      </c>
      <c r="AYX10" s="821">
        <v>515.84</v>
      </c>
      <c r="AYY10" s="821">
        <v>0</v>
      </c>
      <c r="AYZ10" s="821">
        <v>0</v>
      </c>
      <c r="AZA10" s="821">
        <v>0</v>
      </c>
      <c r="AZB10" s="821">
        <v>0</v>
      </c>
      <c r="AZC10" s="822">
        <v>628</v>
      </c>
      <c r="AZD10" s="821">
        <v>694.5</v>
      </c>
      <c r="AZE10" s="821">
        <v>761</v>
      </c>
      <c r="AZF10" s="821">
        <v>1394</v>
      </c>
      <c r="AZG10" s="822">
        <v>102142</v>
      </c>
      <c r="AZH10" s="821">
        <v>116177.5</v>
      </c>
      <c r="AZI10" s="821">
        <v>130213</v>
      </c>
      <c r="AZJ10" s="821">
        <v>173987</v>
      </c>
      <c r="AZK10" s="821">
        <v>0</v>
      </c>
      <c r="AZL10" s="821">
        <v>0</v>
      </c>
      <c r="AZM10" s="821">
        <v>0</v>
      </c>
      <c r="AZN10" s="821">
        <v>0</v>
      </c>
      <c r="AZO10" s="821">
        <v>82.14</v>
      </c>
      <c r="AZP10" s="821">
        <v>82.284999999999997</v>
      </c>
      <c r="AZQ10" s="821">
        <v>82.43</v>
      </c>
      <c r="AZR10" s="821">
        <v>868.22</v>
      </c>
      <c r="AZS10" s="821">
        <v>1436.97</v>
      </c>
      <c r="AZT10" s="821">
        <v>1362.7849999999999</v>
      </c>
      <c r="AZU10" s="821">
        <v>1288.5999999999999</v>
      </c>
      <c r="AZV10" s="821">
        <v>1847.18</v>
      </c>
      <c r="AZW10" s="821">
        <v>0</v>
      </c>
      <c r="AZX10" s="821">
        <v>0</v>
      </c>
      <c r="AZY10" s="821">
        <v>0</v>
      </c>
      <c r="AZZ10" s="821">
        <v>0</v>
      </c>
      <c r="BAA10" s="822">
        <v>1158</v>
      </c>
      <c r="BAB10" s="821">
        <v>1178</v>
      </c>
      <c r="BAC10" s="821">
        <v>1198</v>
      </c>
      <c r="BAD10" s="821">
        <v>1373</v>
      </c>
      <c r="BAE10" s="822">
        <v>41140</v>
      </c>
      <c r="BAF10" s="821">
        <v>39672.5</v>
      </c>
      <c r="BAG10" s="821">
        <v>38205</v>
      </c>
      <c r="BAH10" s="821">
        <v>37710</v>
      </c>
      <c r="BAI10" s="821">
        <v>0</v>
      </c>
      <c r="BAJ10" s="821">
        <v>0</v>
      </c>
      <c r="BAK10" s="821">
        <v>0</v>
      </c>
      <c r="BAL10" s="821">
        <v>0</v>
      </c>
      <c r="BAM10" s="821">
        <v>792.72</v>
      </c>
      <c r="BAN10" s="821">
        <v>817.33</v>
      </c>
      <c r="BAO10" s="821">
        <v>841.94</v>
      </c>
      <c r="BAP10" s="821">
        <v>0</v>
      </c>
      <c r="BAQ10" s="821">
        <v>693.84553000000005</v>
      </c>
      <c r="BAR10" s="821">
        <v>641.55276500000002</v>
      </c>
      <c r="BAS10" s="821">
        <v>589.26</v>
      </c>
      <c r="BAT10" s="821">
        <v>0</v>
      </c>
      <c r="BAU10" s="821">
        <v>0</v>
      </c>
      <c r="BAV10" s="821">
        <v>0</v>
      </c>
      <c r="BAW10" s="821">
        <v>0</v>
      </c>
      <c r="BAX10" s="821">
        <v>0</v>
      </c>
      <c r="BAY10" s="822">
        <v>120</v>
      </c>
      <c r="BAZ10" s="821">
        <v>121</v>
      </c>
      <c r="BBA10" s="821">
        <v>122</v>
      </c>
      <c r="BBB10" s="821">
        <v>0</v>
      </c>
      <c r="BBC10" s="822">
        <v>443</v>
      </c>
      <c r="BBD10" s="821">
        <v>422</v>
      </c>
      <c r="BBE10" s="821">
        <v>401</v>
      </c>
      <c r="BBF10" s="821">
        <v>0</v>
      </c>
      <c r="BBG10" s="821">
        <v>0</v>
      </c>
      <c r="BBH10" s="821">
        <v>0</v>
      </c>
      <c r="BBI10" s="821">
        <v>0</v>
      </c>
      <c r="BBJ10" s="821">
        <v>0</v>
      </c>
      <c r="BBK10" s="826" t="s">
        <v>1434</v>
      </c>
      <c r="BBL10" s="826">
        <v>860.5</v>
      </c>
      <c r="BBM10" s="826">
        <v>876.1</v>
      </c>
      <c r="BBN10" s="826">
        <v>1080.4000000000001</v>
      </c>
      <c r="BBO10" s="826">
        <v>1156.7</v>
      </c>
      <c r="BBP10" s="826" t="s">
        <v>1434</v>
      </c>
      <c r="BBQ10" s="826">
        <v>0.45</v>
      </c>
      <c r="BBR10" s="826">
        <v>0.39</v>
      </c>
      <c r="BBS10" s="826">
        <v>0.41</v>
      </c>
      <c r="BBT10" s="826">
        <v>0.38</v>
      </c>
      <c r="BBU10" s="826" t="s">
        <v>1434</v>
      </c>
      <c r="BBV10" s="826">
        <v>1703</v>
      </c>
      <c r="BBW10" s="826">
        <v>1821</v>
      </c>
      <c r="BBX10" s="826">
        <v>2049.9</v>
      </c>
      <c r="BBY10" s="826">
        <v>2289.6999999999998</v>
      </c>
      <c r="BBZ10" s="826" t="s">
        <v>1434</v>
      </c>
      <c r="BCA10" s="826">
        <v>0.89</v>
      </c>
      <c r="BCB10" s="826">
        <v>0.81</v>
      </c>
      <c r="BCC10" s="826">
        <v>0.78</v>
      </c>
      <c r="BCD10" s="826">
        <v>0.75</v>
      </c>
      <c r="BCE10" s="826" t="s">
        <v>1434</v>
      </c>
      <c r="BCF10" s="826">
        <v>1783</v>
      </c>
      <c r="BCG10" s="826">
        <v>1683.7</v>
      </c>
      <c r="BCH10" s="826">
        <v>1695</v>
      </c>
      <c r="BCI10" s="826">
        <v>1836.7</v>
      </c>
      <c r="BCJ10" s="826" t="s">
        <v>1434</v>
      </c>
      <c r="BCK10" s="826">
        <v>0.94</v>
      </c>
      <c r="BCL10" s="826">
        <v>0.75</v>
      </c>
      <c r="BCM10" s="826">
        <v>0.64</v>
      </c>
      <c r="BCN10" s="826">
        <v>0.6</v>
      </c>
      <c r="BCO10" s="818" t="s">
        <v>1434</v>
      </c>
      <c r="BCP10" s="818" t="s">
        <v>1434</v>
      </c>
      <c r="BCQ10" s="818">
        <v>691.61</v>
      </c>
      <c r="BCR10" s="818">
        <v>874.35</v>
      </c>
      <c r="BCS10" s="818">
        <v>915.18</v>
      </c>
      <c r="BCT10" s="818" t="s">
        <v>1434</v>
      </c>
      <c r="BCU10" s="818" t="s">
        <v>1434</v>
      </c>
      <c r="BCV10" s="818">
        <v>516.47</v>
      </c>
      <c r="BCW10" s="818">
        <v>660.28</v>
      </c>
      <c r="BCX10" s="818">
        <v>655.85</v>
      </c>
      <c r="BCY10" s="818" t="s">
        <v>1434</v>
      </c>
      <c r="BCZ10" s="818" t="s">
        <v>1434</v>
      </c>
      <c r="BDA10" s="818" t="s">
        <v>1434</v>
      </c>
      <c r="BDB10" s="818" t="s">
        <v>1434</v>
      </c>
      <c r="BDC10" s="818" t="s">
        <v>1434</v>
      </c>
      <c r="BDD10" s="818" t="s">
        <v>1434</v>
      </c>
      <c r="BDE10" s="818" t="s">
        <v>1434</v>
      </c>
      <c r="BDF10" s="818">
        <v>120.47</v>
      </c>
      <c r="BDG10" s="818">
        <v>123.67</v>
      </c>
      <c r="BDH10" s="818">
        <v>123.15</v>
      </c>
      <c r="BDI10" s="818" t="s">
        <v>1434</v>
      </c>
      <c r="BDJ10" s="818" t="s">
        <v>1434</v>
      </c>
      <c r="BDK10" s="818">
        <v>34.53</v>
      </c>
      <c r="BDL10" s="818">
        <v>45.39</v>
      </c>
      <c r="BDM10" s="818">
        <v>54</v>
      </c>
      <c r="BDN10" s="818" t="s">
        <v>1434</v>
      </c>
      <c r="BDO10" s="818" t="s">
        <v>1434</v>
      </c>
      <c r="BDP10" s="818">
        <v>155.01</v>
      </c>
      <c r="BDQ10" s="818">
        <v>169.06</v>
      </c>
      <c r="BDR10" s="818">
        <v>177.15</v>
      </c>
      <c r="BDS10" s="818" t="s">
        <v>1434</v>
      </c>
      <c r="BDT10" s="818" t="s">
        <v>1434</v>
      </c>
      <c r="BDU10" s="818">
        <v>170.66</v>
      </c>
      <c r="BDV10" s="818">
        <v>198.98</v>
      </c>
      <c r="BDW10" s="818">
        <v>216.34</v>
      </c>
      <c r="BDX10" s="818" t="s">
        <v>1434</v>
      </c>
      <c r="BDY10" s="818" t="s">
        <v>1434</v>
      </c>
      <c r="BDZ10" s="818">
        <v>11.85</v>
      </c>
      <c r="BEA10" s="818">
        <v>18.100000000000001</v>
      </c>
      <c r="BEB10" s="818">
        <v>9.3000000000000007</v>
      </c>
      <c r="BEC10" s="818" t="s">
        <v>1434</v>
      </c>
      <c r="BED10" s="818">
        <v>6.6669999999999998</v>
      </c>
      <c r="BEE10" s="818">
        <v>9.3670000000000009</v>
      </c>
      <c r="BEF10" s="818">
        <v>11.333</v>
      </c>
      <c r="BEG10" s="818">
        <v>9.8330000000000002</v>
      </c>
      <c r="BEH10" s="818" t="s">
        <v>1434</v>
      </c>
      <c r="BEI10" s="818">
        <v>5.5330000000000004</v>
      </c>
      <c r="BEJ10" s="818">
        <v>8.1999999999999993</v>
      </c>
      <c r="BEK10" s="818">
        <v>9.2669999999999995</v>
      </c>
      <c r="BEL10" s="818">
        <v>7.9</v>
      </c>
      <c r="BEM10" s="818" t="s">
        <v>1434</v>
      </c>
      <c r="BEN10" s="818" t="s">
        <v>1434</v>
      </c>
      <c r="BEO10" s="818" t="s">
        <v>1434</v>
      </c>
      <c r="BEP10" s="818" t="s">
        <v>1434</v>
      </c>
      <c r="BEQ10" s="818">
        <v>3.2</v>
      </c>
      <c r="BER10" s="818" t="s">
        <v>1434</v>
      </c>
      <c r="BES10" s="818">
        <v>34.533000000000001</v>
      </c>
      <c r="BET10" s="818">
        <v>39.700000000000003</v>
      </c>
      <c r="BEU10" s="818">
        <v>23.033000000000001</v>
      </c>
      <c r="BEV10" s="818">
        <v>28</v>
      </c>
      <c r="BEW10" s="818" t="s">
        <v>1434</v>
      </c>
      <c r="BEX10" s="818">
        <v>28.1</v>
      </c>
      <c r="BEY10" s="818">
        <v>31.966999999999999</v>
      </c>
      <c r="BEZ10" s="818">
        <v>18.667000000000002</v>
      </c>
      <c r="BFA10" s="818">
        <v>22.5</v>
      </c>
      <c r="BFB10" s="818" t="s">
        <v>1434</v>
      </c>
      <c r="BFC10" s="818">
        <v>6.4</v>
      </c>
      <c r="BFD10" s="818">
        <v>7.7670000000000003</v>
      </c>
      <c r="BFE10" s="818">
        <v>4.367</v>
      </c>
      <c r="BFF10" s="818">
        <v>5.5330000000000004</v>
      </c>
      <c r="BFG10" s="818" t="s">
        <v>1434</v>
      </c>
      <c r="BFH10" s="818">
        <v>19.7</v>
      </c>
      <c r="BFI10" s="818">
        <v>17.367000000000001</v>
      </c>
      <c r="BFJ10" s="818">
        <v>17.567</v>
      </c>
      <c r="BFK10" s="818">
        <v>15.867000000000001</v>
      </c>
      <c r="BFL10" s="818" t="s">
        <v>1434</v>
      </c>
      <c r="BFM10" s="818">
        <v>16.067</v>
      </c>
      <c r="BFN10" s="818">
        <v>13.467000000000001</v>
      </c>
      <c r="BFO10" s="818">
        <v>13.467000000000001</v>
      </c>
      <c r="BFP10" s="818">
        <v>11.733000000000001</v>
      </c>
      <c r="BFQ10" s="818" t="s">
        <v>1434</v>
      </c>
      <c r="BFR10" s="818">
        <v>4.1500000000000004</v>
      </c>
      <c r="BFS10" s="818">
        <v>4.9000000000000004</v>
      </c>
      <c r="BFT10" s="818">
        <v>4.0999999999999996</v>
      </c>
      <c r="BFU10" s="818">
        <v>4.133</v>
      </c>
      <c r="BFV10" s="819" t="s">
        <v>1434</v>
      </c>
      <c r="BFW10" s="819" t="s">
        <v>1434</v>
      </c>
      <c r="BFX10" s="819" t="s">
        <v>1434</v>
      </c>
      <c r="BFY10" s="819" t="s">
        <v>1434</v>
      </c>
      <c r="BFZ10" s="819" t="s">
        <v>1434</v>
      </c>
      <c r="BGA10" s="819" t="s">
        <v>1434</v>
      </c>
      <c r="BGB10" s="819">
        <v>4.2</v>
      </c>
      <c r="BGC10" s="819">
        <v>7</v>
      </c>
      <c r="BGD10" s="819">
        <v>8.6329999999999991</v>
      </c>
      <c r="BGE10" s="819">
        <v>5.8</v>
      </c>
      <c r="BGF10" s="819" t="s">
        <v>1434</v>
      </c>
      <c r="BGG10" s="819" t="s">
        <v>1434</v>
      </c>
      <c r="BGH10" s="819" t="s">
        <v>1434</v>
      </c>
      <c r="BGI10" s="819" t="s">
        <v>1434</v>
      </c>
      <c r="BGJ10" s="819" t="s">
        <v>1434</v>
      </c>
      <c r="BGK10" s="819" t="s">
        <v>1434</v>
      </c>
      <c r="BGL10" s="819">
        <v>9.7669999999999995</v>
      </c>
      <c r="BGM10" s="819">
        <v>9.5</v>
      </c>
      <c r="BGN10" s="819">
        <v>5.4</v>
      </c>
      <c r="BGO10" s="819">
        <v>4.5</v>
      </c>
      <c r="BGP10" s="819" t="s">
        <v>1434</v>
      </c>
      <c r="BGQ10" s="819">
        <v>22.466999999999999</v>
      </c>
      <c r="BGR10" s="819">
        <v>25.466999999999999</v>
      </c>
      <c r="BGS10" s="819">
        <v>15.632999999999999</v>
      </c>
      <c r="BGT10" s="819">
        <v>17.832999999999998</v>
      </c>
      <c r="BGU10" s="819" t="s">
        <v>1434</v>
      </c>
      <c r="BGV10" s="819" t="s">
        <v>1434</v>
      </c>
      <c r="BGW10" s="819">
        <v>4.7670000000000003</v>
      </c>
      <c r="BGX10" s="819" t="s">
        <v>1434</v>
      </c>
      <c r="BGY10" s="819">
        <v>6.2670000000000003</v>
      </c>
      <c r="BGZ10" s="819" t="s">
        <v>1434</v>
      </c>
      <c r="BHA10" s="819">
        <v>5.35</v>
      </c>
      <c r="BHB10" s="819">
        <v>3.8</v>
      </c>
      <c r="BHC10" s="819">
        <v>3.2</v>
      </c>
      <c r="BHD10" s="819">
        <v>3.25</v>
      </c>
      <c r="BHE10" s="819" t="s">
        <v>1434</v>
      </c>
      <c r="BHF10" s="819">
        <v>13.067</v>
      </c>
      <c r="BHG10" s="819">
        <v>11.766999999999999</v>
      </c>
      <c r="BHH10" s="819">
        <v>13.266999999999999</v>
      </c>
      <c r="BHI10" s="819">
        <v>9.9</v>
      </c>
      <c r="BHJ10" s="819" t="s">
        <v>1434</v>
      </c>
      <c r="BHK10" s="819" t="s">
        <v>1434</v>
      </c>
      <c r="BHL10" s="819" t="s">
        <v>1434</v>
      </c>
      <c r="BHM10" s="819" t="s">
        <v>1434</v>
      </c>
      <c r="BHN10" s="819">
        <v>3.1</v>
      </c>
      <c r="BHO10" s="819" t="s">
        <v>1434</v>
      </c>
      <c r="BHP10" s="819">
        <v>6.0670000000000002</v>
      </c>
      <c r="BHQ10" s="819">
        <v>6.5670000000000002</v>
      </c>
      <c r="BHR10" s="819">
        <v>8.1999999999999993</v>
      </c>
      <c r="BHS10" s="819">
        <v>6.9669999999999996</v>
      </c>
      <c r="BHT10" s="819" t="s">
        <v>1434</v>
      </c>
      <c r="BHU10" s="819" t="s">
        <v>1434</v>
      </c>
      <c r="BHV10" s="819">
        <v>3.1</v>
      </c>
      <c r="BHW10" s="819">
        <v>3.1</v>
      </c>
      <c r="BHX10" s="819">
        <v>3.1</v>
      </c>
      <c r="BHY10" s="819" t="s">
        <v>1434</v>
      </c>
      <c r="BHZ10" s="819">
        <v>31.632999999999999</v>
      </c>
      <c r="BIA10" s="819">
        <v>36.433</v>
      </c>
      <c r="BIB10" s="819">
        <v>21.067</v>
      </c>
      <c r="BIC10" s="819">
        <v>25.832999999999998</v>
      </c>
      <c r="BID10" s="819" t="s">
        <v>1434</v>
      </c>
      <c r="BIE10" s="819" t="s">
        <v>1434</v>
      </c>
      <c r="BIF10" s="819">
        <v>3.2</v>
      </c>
      <c r="BIG10" s="819" t="s">
        <v>1434</v>
      </c>
      <c r="BIH10" s="819" t="s">
        <v>1434</v>
      </c>
      <c r="BII10" s="819" t="s">
        <v>1434</v>
      </c>
      <c r="BIJ10" s="819">
        <v>19.632999999999999</v>
      </c>
      <c r="BIK10" s="819">
        <v>17.067</v>
      </c>
      <c r="BIL10" s="819">
        <v>17.5</v>
      </c>
      <c r="BIM10" s="819">
        <v>15.733000000000001</v>
      </c>
      <c r="BIN10" s="819" t="s">
        <v>1434</v>
      </c>
      <c r="BIO10" s="819" t="s">
        <v>1434</v>
      </c>
      <c r="BIP10" s="819" t="s">
        <v>1434</v>
      </c>
      <c r="BIQ10" s="819" t="s">
        <v>1434</v>
      </c>
      <c r="BIR10" s="819" t="s">
        <v>1434</v>
      </c>
      <c r="BIS10" s="822">
        <v>24.6</v>
      </c>
      <c r="BIT10" s="822">
        <v>28.4</v>
      </c>
      <c r="BIU10" s="822">
        <v>22.8</v>
      </c>
      <c r="BIV10" s="822">
        <v>30.2</v>
      </c>
      <c r="BIW10" s="822">
        <v>1.1659999999999999</v>
      </c>
      <c r="BIX10" s="822">
        <v>1.4</v>
      </c>
      <c r="BIY10" s="822">
        <v>1.2430000000000001</v>
      </c>
      <c r="BIZ10" s="822" t="s">
        <v>1434</v>
      </c>
      <c r="BJA10" s="822">
        <v>1576</v>
      </c>
      <c r="BJB10" s="822">
        <v>1867</v>
      </c>
      <c r="BJC10" s="822">
        <v>2015.4</v>
      </c>
      <c r="BJD10" s="822">
        <v>4667.6000000000004</v>
      </c>
      <c r="BJE10" s="822">
        <v>74.72</v>
      </c>
      <c r="BJF10" s="822">
        <v>92.06</v>
      </c>
      <c r="BJG10" s="822">
        <v>109.9</v>
      </c>
      <c r="BJH10" s="822" t="s">
        <v>1434</v>
      </c>
      <c r="BJI10" s="824">
        <v>1373011</v>
      </c>
      <c r="BJJ10" s="824">
        <v>1392092</v>
      </c>
      <c r="BJK10" s="824">
        <v>1375668</v>
      </c>
      <c r="BJL10" s="824">
        <v>1324821</v>
      </c>
      <c r="BJM10" s="824">
        <v>1390684</v>
      </c>
      <c r="BJN10" s="824">
        <v>404102</v>
      </c>
      <c r="BJO10" s="824">
        <v>416690</v>
      </c>
      <c r="BJP10" s="824">
        <v>361089</v>
      </c>
      <c r="BJQ10" s="824">
        <v>365740</v>
      </c>
      <c r="BJR10" s="824">
        <v>332361</v>
      </c>
      <c r="BJS10" s="827">
        <v>10569.420699606419</v>
      </c>
      <c r="BJT10" s="827">
        <v>10325.379662107698</v>
      </c>
      <c r="BJU10" s="827">
        <v>10665.548930894314</v>
      </c>
      <c r="BJV10" s="827">
        <v>9297.8383343287405</v>
      </c>
      <c r="BJW10" s="827">
        <v>8061.8473756767798</v>
      </c>
      <c r="BJX10" s="827">
        <v>3077.5472050262319</v>
      </c>
      <c r="BJY10" s="827">
        <v>3312.6346592916066</v>
      </c>
      <c r="BJZ10" s="827">
        <v>3274.2434485504664</v>
      </c>
      <c r="BKA10" s="827">
        <v>3333.4995237371922</v>
      </c>
      <c r="BKB10" s="827">
        <v>2645.0755269378315</v>
      </c>
      <c r="BKC10" s="827">
        <v>2349.5148152162842</v>
      </c>
      <c r="BKD10" s="827">
        <v>2981.3711933624459</v>
      </c>
      <c r="BKE10" s="827">
        <v>2709.3099389858007</v>
      </c>
      <c r="BKF10" s="827">
        <v>2842.2324094782057</v>
      </c>
      <c r="BKG10" s="827">
        <v>2426.8709714677552</v>
      </c>
      <c r="BKH10" s="827">
        <v>728.03238980994763</v>
      </c>
      <c r="BKI10" s="827">
        <v>331.2634659291607</v>
      </c>
      <c r="BKJ10" s="827">
        <v>291.27684034457877</v>
      </c>
      <c r="BKK10" s="827">
        <v>305.36260455393665</v>
      </c>
      <c r="BKL10" s="827">
        <v>48.258528319207912</v>
      </c>
      <c r="BKM10" s="827">
        <v>6813.8264446742814</v>
      </c>
      <c r="BKN10" s="827">
        <v>6383.2513429614191</v>
      </c>
      <c r="BKO10" s="827">
        <v>6886.0671624534052</v>
      </c>
      <c r="BKP10" s="827">
        <v>5589.6144388280445</v>
      </c>
      <c r="BKQ10" s="827">
        <v>4818.1031293327269</v>
      </c>
      <c r="BKR10" s="827">
        <v>4810.5343745446926</v>
      </c>
      <c r="BKS10" s="827">
        <v>5200.7368590904916</v>
      </c>
      <c r="BKT10" s="827">
        <v>4827.0671624534052</v>
      </c>
      <c r="BKU10" s="827">
        <v>3931.7950238353442</v>
      </c>
      <c r="BKV10" s="827">
        <v>3014.1031293327273</v>
      </c>
      <c r="BKW10" s="827">
        <v>678.04704990590403</v>
      </c>
      <c r="BKX10" s="827">
        <v>629.49365985467352</v>
      </c>
      <c r="BKY10" s="827">
        <v>505.23831989044106</v>
      </c>
      <c r="BKZ10" s="827">
        <v>374.72437176350348</v>
      </c>
      <c r="BLA10" s="827">
        <v>561.58470603528338</v>
      </c>
      <c r="BLB10" s="827">
        <v>465.32901260000006</v>
      </c>
      <c r="BLC10" s="827">
        <v>487.97872352000002</v>
      </c>
      <c r="BLD10" s="827">
        <v>1154.1611600000001</v>
      </c>
      <c r="BLE10" s="827">
        <v>644.19320000000005</v>
      </c>
      <c r="BLF10" s="827">
        <v>51.52</v>
      </c>
      <c r="BLG10" s="827" t="s">
        <v>1434</v>
      </c>
      <c r="BLH10" s="827" t="s">
        <v>1434</v>
      </c>
      <c r="BLI10" s="827" t="s">
        <v>1434</v>
      </c>
      <c r="BLJ10" s="827" t="s">
        <v>1434</v>
      </c>
      <c r="BLK10" s="827">
        <v>37.08401337093936</v>
      </c>
      <c r="BLL10" s="827" t="s">
        <v>1434</v>
      </c>
      <c r="BLM10" s="827" t="s">
        <v>1434</v>
      </c>
      <c r="BLN10" s="827" t="s">
        <v>1434</v>
      </c>
      <c r="BLO10" s="827" t="s">
        <v>1434</v>
      </c>
      <c r="BLP10" s="827" t="s">
        <v>1434</v>
      </c>
      <c r="BLQ10" s="827">
        <v>213607.99233904574</v>
      </c>
      <c r="BLR10" s="827">
        <v>208675.92297119659</v>
      </c>
      <c r="BLS10" s="827">
        <v>215550.74389337411</v>
      </c>
      <c r="BLT10" s="827">
        <v>187909.31273678385</v>
      </c>
      <c r="BLU10" s="827">
        <v>162929.93546242773</v>
      </c>
      <c r="BLV10" s="827">
        <v>62197.229013580152</v>
      </c>
      <c r="BLW10" s="827">
        <v>66948.346464283371</v>
      </c>
      <c r="BLX10" s="827">
        <v>66172.460095204922</v>
      </c>
      <c r="BLY10" s="827">
        <v>67370.025374728662</v>
      </c>
      <c r="BLZ10" s="827">
        <v>53456.976399413579</v>
      </c>
      <c r="BMA10" s="827">
        <v>47483.694415521102</v>
      </c>
      <c r="BMB10" s="827">
        <v>60253.511817855033</v>
      </c>
      <c r="BMC10" s="827">
        <v>54755.153866903034</v>
      </c>
      <c r="BMD10" s="827">
        <v>57441.516995554543</v>
      </c>
      <c r="BME10" s="827">
        <v>49047.062333363334</v>
      </c>
      <c r="BMF10" s="827">
        <v>14713.534598059043</v>
      </c>
      <c r="BMG10" s="827">
        <v>6694.8346464283377</v>
      </c>
      <c r="BMH10" s="827">
        <v>5886.7049433639377</v>
      </c>
      <c r="BMI10" s="827">
        <v>6171.3782380350603</v>
      </c>
      <c r="BMJ10" s="827">
        <v>975.3048573311919</v>
      </c>
      <c r="BMK10" s="827">
        <v>137707.43244686723</v>
      </c>
      <c r="BML10" s="827">
        <v>129005.50964125029</v>
      </c>
      <c r="BMM10" s="827">
        <v>139167.41735318332</v>
      </c>
      <c r="BMN10" s="827">
        <v>112966.10780871479</v>
      </c>
      <c r="BMO10" s="827">
        <v>97373.864243814416</v>
      </c>
      <c r="BMP10" s="827">
        <v>97220.899709548248</v>
      </c>
      <c r="BMQ10" s="827">
        <v>105106.89192221884</v>
      </c>
      <c r="BMR10" s="827">
        <v>97555.027353183323</v>
      </c>
      <c r="BMS10" s="827">
        <v>79461.577431712314</v>
      </c>
      <c r="BMT10" s="827">
        <v>60915.02424381442</v>
      </c>
      <c r="BMU10" s="827">
        <v>13703.330878598321</v>
      </c>
      <c r="BMV10" s="827">
        <v>12722.066865662953</v>
      </c>
      <c r="BMW10" s="827">
        <v>10210.866444985815</v>
      </c>
      <c r="BMX10" s="827">
        <v>7573.1795533404056</v>
      </c>
      <c r="BMY10" s="827">
        <v>11349.626908973078</v>
      </c>
      <c r="BMZ10" s="827" t="s">
        <v>1434</v>
      </c>
      <c r="BNA10" s="827" t="s">
        <v>1434</v>
      </c>
      <c r="BNB10" s="827" t="s">
        <v>1434</v>
      </c>
      <c r="BNC10" s="827" t="s">
        <v>1434</v>
      </c>
      <c r="BND10" s="827">
        <v>749.46791022668447</v>
      </c>
      <c r="BNE10" s="827" t="s">
        <v>1434</v>
      </c>
      <c r="BNF10" s="827" t="s">
        <v>1434</v>
      </c>
      <c r="BNG10" s="827" t="s">
        <v>1434</v>
      </c>
      <c r="BNH10" s="827" t="s">
        <v>1434</v>
      </c>
      <c r="BNI10" s="827" t="s">
        <v>1434</v>
      </c>
      <c r="BNJ10" s="822">
        <v>3759</v>
      </c>
      <c r="BNK10" s="821">
        <v>3714</v>
      </c>
      <c r="BNL10" s="821">
        <v>3662</v>
      </c>
      <c r="BNM10" s="821">
        <v>3495</v>
      </c>
      <c r="BNN10" s="822">
        <v>94</v>
      </c>
      <c r="BNO10" s="821">
        <v>93.4</v>
      </c>
      <c r="BNP10" s="821">
        <v>92.6</v>
      </c>
      <c r="BNQ10" s="821">
        <v>89.7</v>
      </c>
      <c r="BNR10" s="822">
        <v>44</v>
      </c>
      <c r="BNS10" s="821">
        <v>44</v>
      </c>
      <c r="BNT10" s="821">
        <v>44</v>
      </c>
      <c r="BNU10" s="821">
        <v>43</v>
      </c>
      <c r="BNV10" s="822">
        <v>1.1000000000000001</v>
      </c>
      <c r="BNW10" s="821">
        <v>1.1000000000000001</v>
      </c>
      <c r="BNX10" s="821">
        <v>1.1000000000000001</v>
      </c>
      <c r="BNY10" s="821">
        <v>1.1000000000000001</v>
      </c>
    </row>
    <row r="11" spans="1:1741" s="789" customFormat="1">
      <c r="A11" s="607" t="s">
        <v>1972</v>
      </c>
      <c r="B11" s="821" t="s">
        <v>1175</v>
      </c>
      <c r="C11" s="822">
        <v>8633.5</v>
      </c>
      <c r="D11" s="822">
        <v>8630</v>
      </c>
      <c r="E11" s="822">
        <v>8436</v>
      </c>
      <c r="F11" s="822">
        <v>8273</v>
      </c>
      <c r="G11" s="822">
        <v>7780</v>
      </c>
      <c r="H11" s="822">
        <v>6478.2</v>
      </c>
      <c r="I11" s="822">
        <v>6478.6</v>
      </c>
      <c r="J11" s="822">
        <v>6376.3</v>
      </c>
      <c r="K11" s="822">
        <v>6350.3</v>
      </c>
      <c r="L11" s="822">
        <v>5924.7</v>
      </c>
      <c r="M11" s="822">
        <v>595.29999999999995</v>
      </c>
      <c r="N11" s="822">
        <v>520</v>
      </c>
      <c r="O11" s="822">
        <v>486</v>
      </c>
      <c r="P11" s="822">
        <v>490</v>
      </c>
      <c r="Q11" s="823">
        <v>491</v>
      </c>
      <c r="R11" s="822">
        <v>9228.7999999999993</v>
      </c>
      <c r="S11" s="822">
        <v>9150</v>
      </c>
      <c r="T11" s="822">
        <v>8922</v>
      </c>
      <c r="U11" s="822">
        <v>8763</v>
      </c>
      <c r="V11" s="822">
        <v>8271</v>
      </c>
      <c r="W11" s="821">
        <v>11519.2</v>
      </c>
      <c r="X11" s="822">
        <v>11598</v>
      </c>
      <c r="Y11" s="822">
        <v>11826</v>
      </c>
      <c r="Z11" s="822">
        <v>11985</v>
      </c>
      <c r="AA11" s="822">
        <v>12477</v>
      </c>
      <c r="AB11" s="821" t="s">
        <v>1434</v>
      </c>
      <c r="AC11" s="821" t="s">
        <v>1434</v>
      </c>
      <c r="AD11" s="821" t="s">
        <v>1434</v>
      </c>
      <c r="AE11" s="821" t="s">
        <v>1434</v>
      </c>
      <c r="AF11" s="821" t="s">
        <v>1434</v>
      </c>
      <c r="AG11" s="821">
        <v>3883</v>
      </c>
      <c r="AH11" s="821">
        <v>3793.5</v>
      </c>
      <c r="AI11" s="821">
        <v>3619.8</v>
      </c>
      <c r="AJ11" s="821">
        <v>3405.5</v>
      </c>
      <c r="AK11" s="821">
        <v>3452</v>
      </c>
      <c r="AL11" s="821">
        <v>3364.2</v>
      </c>
      <c r="AM11" s="821">
        <v>3581.9</v>
      </c>
      <c r="AN11" s="821">
        <v>3318</v>
      </c>
      <c r="AO11" s="821">
        <v>1295</v>
      </c>
      <c r="AP11" s="821">
        <v>1278.3</v>
      </c>
      <c r="AQ11" s="821">
        <v>1071.3</v>
      </c>
      <c r="AR11" s="821">
        <v>1056.5</v>
      </c>
      <c r="AS11" s="822">
        <v>1669.3</v>
      </c>
      <c r="AT11" s="822">
        <v>1597.5</v>
      </c>
      <c r="AU11" s="822">
        <v>1434.8</v>
      </c>
      <c r="AV11" s="822">
        <v>1339.2</v>
      </c>
      <c r="AW11" s="822">
        <v>1002.4</v>
      </c>
      <c r="AX11" s="822">
        <v>1352.8</v>
      </c>
      <c r="AY11" s="822">
        <v>1299.7</v>
      </c>
      <c r="AZ11" s="822">
        <v>1174.4000000000001</v>
      </c>
      <c r="BA11" s="822">
        <v>1093</v>
      </c>
      <c r="BB11" s="822">
        <v>851</v>
      </c>
      <c r="BC11" s="822">
        <v>11.3</v>
      </c>
      <c r="BD11" s="822">
        <v>16.3</v>
      </c>
      <c r="BE11" s="822">
        <v>22.5</v>
      </c>
      <c r="BF11" s="822">
        <v>41.2</v>
      </c>
      <c r="BG11" s="823" t="s">
        <v>1434</v>
      </c>
      <c r="BH11" s="822">
        <v>1680.6</v>
      </c>
      <c r="BI11" s="822">
        <v>1613.8</v>
      </c>
      <c r="BJ11" s="822">
        <v>1457.3</v>
      </c>
      <c r="BK11" s="822">
        <v>1380.4</v>
      </c>
      <c r="BL11" s="822">
        <v>1002.4</v>
      </c>
      <c r="BM11" s="821">
        <v>1115.5</v>
      </c>
      <c r="BN11" s="821">
        <v>1068.8</v>
      </c>
      <c r="BO11" s="821">
        <v>645.70000000000005</v>
      </c>
      <c r="BP11" s="821">
        <v>585.20000000000005</v>
      </c>
      <c r="BQ11" s="821">
        <v>438</v>
      </c>
      <c r="BR11" s="821">
        <v>902.9</v>
      </c>
      <c r="BS11" s="821">
        <v>870.2</v>
      </c>
      <c r="BT11" s="821">
        <v>568.4</v>
      </c>
      <c r="BU11" s="821">
        <v>503.9</v>
      </c>
      <c r="BV11" s="821">
        <v>392.3</v>
      </c>
      <c r="BW11" s="821">
        <v>6.9</v>
      </c>
      <c r="BX11" s="821">
        <v>9.1</v>
      </c>
      <c r="BY11" s="821">
        <v>10.9</v>
      </c>
      <c r="BZ11" s="821">
        <v>19</v>
      </c>
      <c r="CA11" s="821" t="s">
        <v>1434</v>
      </c>
      <c r="CB11" s="821">
        <v>1122.4000000000001</v>
      </c>
      <c r="CC11" s="821">
        <v>1077.9000000000001</v>
      </c>
      <c r="CD11" s="821">
        <v>656.6</v>
      </c>
      <c r="CE11" s="821">
        <v>604.20000000000005</v>
      </c>
      <c r="CF11" s="821">
        <v>438</v>
      </c>
      <c r="CG11" s="821">
        <v>553.79999999999995</v>
      </c>
      <c r="CH11" s="821">
        <v>528.70000000000005</v>
      </c>
      <c r="CI11" s="821">
        <v>789.1</v>
      </c>
      <c r="CJ11" s="821">
        <v>754</v>
      </c>
      <c r="CK11" s="821">
        <v>564.4</v>
      </c>
      <c r="CL11" s="821">
        <v>449.9</v>
      </c>
      <c r="CM11" s="821">
        <v>429.5</v>
      </c>
      <c r="CN11" s="821">
        <v>606</v>
      </c>
      <c r="CO11" s="821">
        <v>589.1</v>
      </c>
      <c r="CP11" s="821">
        <v>458.7</v>
      </c>
      <c r="CQ11" s="821">
        <v>4.4000000000000004</v>
      </c>
      <c r="CR11" s="821">
        <v>7.2</v>
      </c>
      <c r="CS11" s="821">
        <v>11.6</v>
      </c>
      <c r="CT11" s="821">
        <v>22.2</v>
      </c>
      <c r="CU11" s="821" t="s">
        <v>1434</v>
      </c>
      <c r="CV11" s="821">
        <v>558.20000000000005</v>
      </c>
      <c r="CW11" s="821">
        <v>535.9</v>
      </c>
      <c r="CX11" s="821">
        <v>800.7</v>
      </c>
      <c r="CY11" s="821">
        <v>776.2</v>
      </c>
      <c r="CZ11" s="821">
        <v>564.4</v>
      </c>
      <c r="DA11" s="821">
        <v>718.8</v>
      </c>
      <c r="DB11" s="821">
        <v>645.70000000000005</v>
      </c>
      <c r="DC11" s="821">
        <v>602.6</v>
      </c>
      <c r="DD11" s="821">
        <v>438</v>
      </c>
      <c r="DE11" s="821">
        <v>638.79999999999995</v>
      </c>
      <c r="DF11" s="821">
        <v>573.9</v>
      </c>
      <c r="DG11" s="821">
        <v>535.6</v>
      </c>
      <c r="DH11" s="821">
        <v>401</v>
      </c>
      <c r="DI11" s="821">
        <v>239.9</v>
      </c>
      <c r="DJ11" s="821">
        <v>215.2</v>
      </c>
      <c r="DK11" s="821">
        <v>201</v>
      </c>
      <c r="DL11" s="821">
        <v>163.4</v>
      </c>
      <c r="DM11" s="821" t="s">
        <v>2300</v>
      </c>
      <c r="DN11" s="821" t="s">
        <v>2122</v>
      </c>
      <c r="DO11" s="821">
        <v>888.1</v>
      </c>
      <c r="DP11" s="821">
        <v>790.3</v>
      </c>
      <c r="DQ11" s="821">
        <v>738.2</v>
      </c>
      <c r="DR11" s="821">
        <v>611.1</v>
      </c>
      <c r="DS11" s="821" t="s">
        <v>2301</v>
      </c>
      <c r="DT11" s="821" t="s">
        <v>2302</v>
      </c>
      <c r="DU11" s="821">
        <v>295.39999999999998</v>
      </c>
      <c r="DV11" s="821">
        <v>264.3</v>
      </c>
      <c r="DW11" s="821">
        <v>232.6</v>
      </c>
      <c r="DX11" s="821">
        <v>173.9</v>
      </c>
      <c r="DY11" s="821" t="s">
        <v>2303</v>
      </c>
      <c r="DZ11" s="821" t="s">
        <v>2304</v>
      </c>
      <c r="EA11" s="821">
        <v>180.7</v>
      </c>
      <c r="EB11" s="821">
        <v>164.8</v>
      </c>
      <c r="EC11" s="821">
        <v>167.9</v>
      </c>
      <c r="ED11" s="821">
        <v>156.1</v>
      </c>
      <c r="EE11" s="821" t="s">
        <v>2149</v>
      </c>
      <c r="EF11" s="821" t="s">
        <v>2305</v>
      </c>
      <c r="EG11" s="821">
        <v>31.5</v>
      </c>
      <c r="EH11" s="821">
        <v>28.6</v>
      </c>
      <c r="EI11" s="821">
        <v>43.2</v>
      </c>
      <c r="EJ11" s="821">
        <v>33.9</v>
      </c>
      <c r="EK11" s="821" t="s">
        <v>2306</v>
      </c>
      <c r="EL11" s="821" t="s">
        <v>2307</v>
      </c>
      <c r="EM11" s="821">
        <v>122.3</v>
      </c>
      <c r="EN11" s="821">
        <v>109.5</v>
      </c>
      <c r="EO11" s="821">
        <v>97.5</v>
      </c>
      <c r="EP11" s="821">
        <v>79.099999999999994</v>
      </c>
      <c r="EQ11" s="821" t="s">
        <v>2308</v>
      </c>
      <c r="ER11" s="821" t="s">
        <v>2309</v>
      </c>
      <c r="ES11" s="821">
        <v>47.5</v>
      </c>
      <c r="ET11" s="821">
        <v>44.5</v>
      </c>
      <c r="EU11" s="821">
        <v>27.4</v>
      </c>
      <c r="EV11" s="821">
        <v>22.2</v>
      </c>
      <c r="EW11" s="821" t="s">
        <v>2310</v>
      </c>
      <c r="EX11" s="821" t="s">
        <v>2311</v>
      </c>
      <c r="EY11" s="821">
        <v>21.8</v>
      </c>
      <c r="EZ11" s="821">
        <v>22.6</v>
      </c>
      <c r="FA11" s="821">
        <v>21.2</v>
      </c>
      <c r="FB11" s="821">
        <v>9.3000000000000007</v>
      </c>
      <c r="FC11" s="821" t="s">
        <v>2312</v>
      </c>
      <c r="FD11" s="821" t="s">
        <v>2167</v>
      </c>
      <c r="FE11" s="821">
        <v>5.0999999999999996</v>
      </c>
      <c r="FF11" s="821">
        <v>5.9</v>
      </c>
      <c r="FG11" s="821">
        <v>5.0999999999999996</v>
      </c>
      <c r="FH11" s="821">
        <v>3.5</v>
      </c>
      <c r="FI11" s="821" t="s">
        <v>2212</v>
      </c>
      <c r="FJ11" s="821" t="s">
        <v>2313</v>
      </c>
      <c r="FK11" s="821">
        <v>2.5</v>
      </c>
      <c r="FL11" s="821">
        <v>2.1</v>
      </c>
      <c r="FM11" s="821">
        <v>2.2999999999999998</v>
      </c>
      <c r="FN11" s="821">
        <v>1.5</v>
      </c>
      <c r="FO11" s="821" t="s">
        <v>2314</v>
      </c>
      <c r="FP11" s="821" t="s">
        <v>2315</v>
      </c>
      <c r="FQ11" s="821">
        <v>0.4</v>
      </c>
      <c r="FR11" s="821">
        <v>0.2</v>
      </c>
      <c r="FS11" s="821">
        <v>0.5</v>
      </c>
      <c r="FT11" s="821" t="s">
        <v>1434</v>
      </c>
      <c r="FU11" s="821">
        <v>2.2000000000000002</v>
      </c>
      <c r="FV11" s="821">
        <v>2</v>
      </c>
      <c r="FW11" s="821">
        <v>3.3</v>
      </c>
      <c r="FX11" s="821">
        <v>2.6</v>
      </c>
      <c r="FY11" s="821">
        <v>1597.5</v>
      </c>
      <c r="FZ11" s="821">
        <v>1434.8</v>
      </c>
      <c r="GA11" s="821">
        <v>1339.2</v>
      </c>
      <c r="GB11" s="821">
        <v>1093.2</v>
      </c>
      <c r="GC11" s="822">
        <v>8630</v>
      </c>
      <c r="GD11" s="822">
        <v>8436</v>
      </c>
      <c r="GE11" s="822">
        <v>8273</v>
      </c>
      <c r="GF11" s="822">
        <v>7780</v>
      </c>
      <c r="GG11" s="822">
        <v>6478.6</v>
      </c>
      <c r="GH11" s="822">
        <v>6376.3</v>
      </c>
      <c r="GI11" s="822">
        <v>6350.3</v>
      </c>
      <c r="GJ11" s="822">
        <v>5924.7</v>
      </c>
      <c r="GK11" s="821">
        <v>3883</v>
      </c>
      <c r="GL11" s="821">
        <v>3793.5</v>
      </c>
      <c r="GM11" s="821">
        <v>3619.8</v>
      </c>
      <c r="GN11" s="821">
        <v>3405.5</v>
      </c>
      <c r="GO11" s="821">
        <v>3452</v>
      </c>
      <c r="GP11" s="821">
        <v>3364.2</v>
      </c>
      <c r="GQ11" s="821">
        <v>3581.9</v>
      </c>
      <c r="GR11" s="821">
        <v>3318</v>
      </c>
      <c r="GS11" s="821">
        <v>1295</v>
      </c>
      <c r="GT11" s="821">
        <v>1278.3</v>
      </c>
      <c r="GU11" s="821">
        <v>1071.3</v>
      </c>
      <c r="GV11" s="821">
        <v>1056.5</v>
      </c>
      <c r="GW11" s="822">
        <v>589</v>
      </c>
      <c r="GX11" s="821">
        <v>561</v>
      </c>
      <c r="GY11" s="821">
        <v>713</v>
      </c>
      <c r="GZ11" s="821">
        <v>889.4</v>
      </c>
      <c r="HA11" s="821">
        <v>528.20000000000005</v>
      </c>
      <c r="HB11" s="821">
        <v>490.6</v>
      </c>
      <c r="HC11" s="821">
        <v>600.6</v>
      </c>
      <c r="HD11" s="821">
        <v>677.2</v>
      </c>
      <c r="HE11" s="821">
        <v>306.7</v>
      </c>
      <c r="HF11" s="821">
        <v>257.89999999999998</v>
      </c>
      <c r="HG11" s="821">
        <v>282.3</v>
      </c>
      <c r="HH11" s="821">
        <v>388.2</v>
      </c>
      <c r="HI11" s="821">
        <v>210.5</v>
      </c>
      <c r="HJ11" s="821">
        <v>259</v>
      </c>
      <c r="HK11" s="821">
        <v>358.2</v>
      </c>
      <c r="HL11" s="821">
        <v>348.4</v>
      </c>
      <c r="HM11" s="821">
        <v>71.8</v>
      </c>
      <c r="HN11" s="821">
        <v>44.1</v>
      </c>
      <c r="HO11" s="821">
        <v>72.5</v>
      </c>
      <c r="HP11" s="821">
        <v>152.80000000000001</v>
      </c>
      <c r="HQ11" s="821">
        <v>7177.2</v>
      </c>
      <c r="HR11" s="821">
        <v>7212.2</v>
      </c>
      <c r="HS11" s="821">
        <v>6937.3</v>
      </c>
      <c r="HT11" s="821">
        <v>6241.5</v>
      </c>
      <c r="HU11" s="821">
        <v>5315.2</v>
      </c>
      <c r="HV11" s="821">
        <v>5365.6</v>
      </c>
      <c r="HW11" s="821">
        <v>5338.8</v>
      </c>
      <c r="HX11" s="821">
        <v>4981.7</v>
      </c>
      <c r="HY11" s="821">
        <v>3265.7</v>
      </c>
      <c r="HZ11" s="821">
        <v>3296.6</v>
      </c>
      <c r="IA11" s="821">
        <v>3134.8</v>
      </c>
      <c r="IB11" s="821">
        <v>2894.7</v>
      </c>
      <c r="IC11" s="821">
        <v>2761.7</v>
      </c>
      <c r="ID11" s="821">
        <v>2711.6</v>
      </c>
      <c r="IE11" s="821">
        <v>2858.4</v>
      </c>
      <c r="IF11" s="821">
        <v>2754</v>
      </c>
      <c r="IG11" s="821">
        <v>1149.8</v>
      </c>
      <c r="IH11" s="821">
        <v>1204</v>
      </c>
      <c r="II11" s="821">
        <v>944.1</v>
      </c>
      <c r="IJ11" s="821">
        <v>892.8</v>
      </c>
      <c r="IK11" s="821">
        <v>863.8</v>
      </c>
      <c r="IL11" s="821">
        <v>662.8</v>
      </c>
      <c r="IM11" s="821">
        <v>622.70000000000005</v>
      </c>
      <c r="IN11" s="821">
        <v>349.1</v>
      </c>
      <c r="IO11" s="821">
        <v>635.20000000000005</v>
      </c>
      <c r="IP11" s="821">
        <v>520.1</v>
      </c>
      <c r="IQ11" s="821">
        <v>410.9</v>
      </c>
      <c r="IR11" s="821">
        <v>265.8</v>
      </c>
      <c r="IS11" s="821">
        <v>310.60000000000002</v>
      </c>
      <c r="IT11" s="821">
        <v>239</v>
      </c>
      <c r="IU11" s="821">
        <v>202.7</v>
      </c>
      <c r="IV11" s="821">
        <v>122.6</v>
      </c>
      <c r="IW11" s="821">
        <v>479.8</v>
      </c>
      <c r="IX11" s="821">
        <v>393.6</v>
      </c>
      <c r="IY11" s="821">
        <v>365.3</v>
      </c>
      <c r="IZ11" s="821">
        <v>215.6</v>
      </c>
      <c r="JA11" s="821">
        <v>73.400000000000006</v>
      </c>
      <c r="JB11" s="821">
        <v>30.2</v>
      </c>
      <c r="JC11" s="821">
        <v>54.7</v>
      </c>
      <c r="JD11" s="821">
        <v>10.9</v>
      </c>
      <c r="JE11" s="822">
        <v>0</v>
      </c>
      <c r="JF11" s="822">
        <v>0</v>
      </c>
      <c r="JG11" s="822">
        <v>0</v>
      </c>
      <c r="JH11" s="822">
        <v>0</v>
      </c>
      <c r="JI11" s="822">
        <v>0</v>
      </c>
      <c r="JJ11" s="822">
        <v>0</v>
      </c>
      <c r="JK11" s="822">
        <v>0</v>
      </c>
      <c r="JL11" s="822">
        <v>0</v>
      </c>
      <c r="JM11" s="821">
        <v>0</v>
      </c>
      <c r="JN11" s="821">
        <v>0</v>
      </c>
      <c r="JO11" s="821">
        <v>0</v>
      </c>
      <c r="JP11" s="821">
        <v>0</v>
      </c>
      <c r="JQ11" s="821">
        <v>0</v>
      </c>
      <c r="JR11" s="821">
        <v>0</v>
      </c>
      <c r="JS11" s="821">
        <v>0</v>
      </c>
      <c r="JT11" s="821">
        <v>0</v>
      </c>
      <c r="JU11" s="821">
        <v>0</v>
      </c>
      <c r="JV11" s="821">
        <v>0</v>
      </c>
      <c r="JW11" s="821">
        <v>0</v>
      </c>
      <c r="JX11" s="821">
        <v>0</v>
      </c>
      <c r="JY11" s="821"/>
      <c r="JZ11" s="821"/>
      <c r="KA11" s="821"/>
      <c r="KB11" s="821"/>
      <c r="KC11" s="821"/>
      <c r="KD11" s="821"/>
      <c r="KE11" s="821"/>
      <c r="KF11" s="821"/>
      <c r="KG11" s="821"/>
      <c r="KH11" s="821"/>
      <c r="KI11" s="821"/>
      <c r="KJ11" s="821"/>
      <c r="KK11" s="821"/>
      <c r="KL11" s="821"/>
      <c r="KM11" s="821"/>
      <c r="KN11" s="821"/>
      <c r="KO11" s="821"/>
      <c r="KP11" s="821"/>
      <c r="KQ11" s="821"/>
      <c r="KR11" s="821"/>
      <c r="KS11" s="821"/>
      <c r="KT11" s="821"/>
      <c r="KU11" s="821"/>
      <c r="KV11" s="821"/>
      <c r="KW11" s="821"/>
      <c r="KX11" s="821"/>
      <c r="KY11" s="821"/>
      <c r="KZ11" s="821"/>
      <c r="LA11" s="821"/>
      <c r="LB11" s="821"/>
      <c r="LC11" s="821"/>
      <c r="LD11" s="821"/>
      <c r="LE11" s="821"/>
      <c r="LF11" s="821"/>
      <c r="LG11" s="821"/>
      <c r="LH11" s="821"/>
      <c r="LI11" s="821"/>
      <c r="LJ11" s="821"/>
      <c r="LK11" s="821"/>
      <c r="LL11" s="821"/>
      <c r="LM11" s="821"/>
      <c r="LN11" s="821"/>
      <c r="LO11" s="821"/>
      <c r="LP11" s="821"/>
      <c r="LQ11" s="821"/>
      <c r="LR11" s="821"/>
      <c r="LS11" s="821"/>
      <c r="LT11" s="821"/>
      <c r="LU11" s="821"/>
      <c r="LV11" s="821"/>
      <c r="LW11" s="821"/>
      <c r="LX11" s="821"/>
      <c r="LY11" s="821"/>
      <c r="LZ11" s="821"/>
      <c r="MA11" s="821"/>
      <c r="MB11" s="821"/>
      <c r="MC11" s="821"/>
      <c r="MD11" s="821"/>
      <c r="ME11" s="821"/>
      <c r="MF11" s="821"/>
      <c r="MG11" s="821"/>
      <c r="MH11" s="821"/>
      <c r="MI11" s="821"/>
      <c r="MJ11" s="821"/>
      <c r="MK11" s="821"/>
      <c r="ML11" s="821"/>
      <c r="MM11" s="821"/>
      <c r="MN11" s="821"/>
      <c r="MO11" s="821"/>
      <c r="MP11" s="821"/>
      <c r="MQ11" s="821"/>
      <c r="MR11" s="821"/>
      <c r="MS11" s="821"/>
      <c r="MT11" s="821"/>
      <c r="MU11" s="821"/>
      <c r="MV11" s="821"/>
      <c r="MW11" s="821"/>
      <c r="MX11" s="821"/>
      <c r="MY11" s="821"/>
      <c r="MZ11" s="821"/>
      <c r="NA11" s="822"/>
      <c r="NB11" s="822"/>
      <c r="NC11" s="822"/>
      <c r="ND11" s="822"/>
      <c r="NE11" s="821"/>
      <c r="NF11" s="821"/>
      <c r="NG11" s="821"/>
      <c r="NH11" s="821"/>
      <c r="NI11" s="822"/>
      <c r="NJ11" s="822"/>
      <c r="NK11" s="822"/>
      <c r="NL11" s="822"/>
      <c r="NM11" s="821"/>
      <c r="NN11" s="821"/>
      <c r="NO11" s="821"/>
      <c r="NP11" s="821"/>
      <c r="NQ11" s="822"/>
      <c r="NR11" s="822"/>
      <c r="NS11" s="822"/>
      <c r="NT11" s="822"/>
      <c r="NU11" s="821"/>
      <c r="NV11" s="821"/>
      <c r="NW11" s="821"/>
      <c r="NX11" s="821"/>
      <c r="NY11" s="822"/>
      <c r="NZ11" s="822"/>
      <c r="OA11" s="822"/>
      <c r="OB11" s="822"/>
      <c r="OC11" s="821"/>
      <c r="OD11" s="821"/>
      <c r="OE11" s="821"/>
      <c r="OF11" s="821"/>
      <c r="OG11" s="822"/>
      <c r="OH11" s="822"/>
      <c r="OI11" s="822"/>
      <c r="OJ11" s="822"/>
      <c r="OK11" s="821"/>
      <c r="OL11" s="821"/>
      <c r="OM11" s="821"/>
      <c r="ON11" s="821"/>
      <c r="OO11" s="822"/>
      <c r="OP11" s="822"/>
      <c r="OQ11" s="822"/>
      <c r="OR11" s="822"/>
      <c r="OS11" s="821"/>
      <c r="OT11" s="821"/>
      <c r="OU11" s="821"/>
      <c r="OV11" s="821"/>
      <c r="OW11" s="822"/>
      <c r="OX11" s="822"/>
      <c r="OY11" s="822"/>
      <c r="OZ11" s="822"/>
      <c r="PA11" s="821"/>
      <c r="PB11" s="821"/>
      <c r="PC11" s="821"/>
      <c r="PD11" s="821"/>
      <c r="PE11" s="822">
        <v>475.8</v>
      </c>
      <c r="PF11" s="822">
        <v>468.4</v>
      </c>
      <c r="PG11" s="822">
        <v>414.5</v>
      </c>
      <c r="PH11" s="822">
        <v>369.7</v>
      </c>
      <c r="PI11" s="822">
        <v>296</v>
      </c>
      <c r="PJ11" s="822" t="s">
        <v>1434</v>
      </c>
      <c r="PK11" s="821" t="s">
        <v>1434</v>
      </c>
      <c r="PL11" s="821" t="s">
        <v>1434</v>
      </c>
      <c r="PM11" s="821" t="s">
        <v>1434</v>
      </c>
      <c r="PN11" s="821" t="s">
        <v>1434</v>
      </c>
      <c r="PO11" s="821">
        <v>475.8</v>
      </c>
      <c r="PP11" s="821">
        <v>468.4</v>
      </c>
      <c r="PQ11" s="821">
        <v>414.5</v>
      </c>
      <c r="PR11" s="821">
        <v>369.7</v>
      </c>
      <c r="PS11" s="821">
        <v>296</v>
      </c>
      <c r="PT11" s="822">
        <v>143.30000000000001</v>
      </c>
      <c r="PU11" s="822">
        <v>142.30000000000001</v>
      </c>
      <c r="PV11" s="822">
        <v>125.9</v>
      </c>
      <c r="PW11" s="822">
        <v>111.9</v>
      </c>
      <c r="PX11" s="822">
        <v>89.6</v>
      </c>
      <c r="PY11" s="822" t="s">
        <v>1434</v>
      </c>
      <c r="PZ11" s="821" t="s">
        <v>1434</v>
      </c>
      <c r="QA11" s="821" t="s">
        <v>1434</v>
      </c>
      <c r="QB11" s="821" t="s">
        <v>1434</v>
      </c>
      <c r="QC11" s="821" t="s">
        <v>1434</v>
      </c>
      <c r="QD11" s="821">
        <v>143.30000000000001</v>
      </c>
      <c r="QE11" s="821">
        <v>142.30000000000001</v>
      </c>
      <c r="QF11" s="821">
        <v>125.9</v>
      </c>
      <c r="QG11" s="821">
        <v>111.9</v>
      </c>
      <c r="QH11" s="821">
        <v>89.6</v>
      </c>
      <c r="QI11" s="822">
        <v>3.1</v>
      </c>
      <c r="QJ11" s="822">
        <v>3.1</v>
      </c>
      <c r="QK11" s="822">
        <v>2.9</v>
      </c>
      <c r="QL11" s="822">
        <v>2.7</v>
      </c>
      <c r="QM11" s="822">
        <v>1.9</v>
      </c>
      <c r="QN11" s="822" t="s">
        <v>1434</v>
      </c>
      <c r="QO11" s="821" t="s">
        <v>1434</v>
      </c>
      <c r="QP11" s="821" t="s">
        <v>1434</v>
      </c>
      <c r="QQ11" s="821" t="s">
        <v>1434</v>
      </c>
      <c r="QR11" s="821" t="s">
        <v>1434</v>
      </c>
      <c r="QS11" s="821">
        <v>3.1</v>
      </c>
      <c r="QT11" s="821">
        <v>3.1</v>
      </c>
      <c r="QU11" s="821">
        <v>2.9</v>
      </c>
      <c r="QV11" s="821">
        <v>2.7</v>
      </c>
      <c r="QW11" s="821">
        <v>1.9</v>
      </c>
      <c r="QX11" s="822">
        <v>253.1</v>
      </c>
      <c r="QY11" s="822">
        <v>247</v>
      </c>
      <c r="QZ11" s="822">
        <v>241.3</v>
      </c>
      <c r="RA11" s="822">
        <v>236.7</v>
      </c>
      <c r="RB11" s="822">
        <v>222.3</v>
      </c>
      <c r="RC11" s="822" t="s">
        <v>1434</v>
      </c>
      <c r="RD11" s="821" t="s">
        <v>1434</v>
      </c>
      <c r="RE11" s="821" t="s">
        <v>1434</v>
      </c>
      <c r="RF11" s="821" t="s">
        <v>1434</v>
      </c>
      <c r="RG11" s="821" t="s">
        <v>1434</v>
      </c>
      <c r="RH11" s="821">
        <v>253.1</v>
      </c>
      <c r="RI11" s="821">
        <v>247</v>
      </c>
      <c r="RJ11" s="821">
        <v>241.3</v>
      </c>
      <c r="RK11" s="821">
        <v>236.7</v>
      </c>
      <c r="RL11" s="821">
        <v>222.3</v>
      </c>
      <c r="RM11" s="822">
        <v>524</v>
      </c>
      <c r="RN11" s="822">
        <v>511.3</v>
      </c>
      <c r="RO11" s="822">
        <v>499.8</v>
      </c>
      <c r="RP11" s="822">
        <v>490.2</v>
      </c>
      <c r="RQ11" s="822">
        <v>460.8</v>
      </c>
      <c r="RR11" s="822" t="s">
        <v>1434</v>
      </c>
      <c r="RS11" s="821" t="s">
        <v>1434</v>
      </c>
      <c r="RT11" s="821" t="s">
        <v>1434</v>
      </c>
      <c r="RU11" s="821" t="s">
        <v>1434</v>
      </c>
      <c r="RV11" s="821" t="s">
        <v>1434</v>
      </c>
      <c r="RW11" s="821">
        <v>524</v>
      </c>
      <c r="RX11" s="821">
        <v>511.3</v>
      </c>
      <c r="RY11" s="821">
        <v>499.8</v>
      </c>
      <c r="RZ11" s="821">
        <v>490.2</v>
      </c>
      <c r="SA11" s="821">
        <v>460.8</v>
      </c>
      <c r="SB11" s="822">
        <v>211</v>
      </c>
      <c r="SC11" s="822">
        <v>238</v>
      </c>
      <c r="SD11" s="822">
        <v>270</v>
      </c>
      <c r="SE11" s="822" t="s">
        <v>1434</v>
      </c>
      <c r="SF11" s="822" t="s">
        <v>1434</v>
      </c>
      <c r="SG11" s="821" t="s">
        <v>1434</v>
      </c>
      <c r="SH11" s="821" t="s">
        <v>1434</v>
      </c>
      <c r="SI11" s="821" t="s">
        <v>1434</v>
      </c>
      <c r="SJ11" s="821">
        <v>211</v>
      </c>
      <c r="SK11" s="821">
        <v>238</v>
      </c>
      <c r="SL11" s="821">
        <v>270</v>
      </c>
      <c r="SM11" s="821" t="s">
        <v>1434</v>
      </c>
      <c r="SN11" s="822">
        <v>169</v>
      </c>
      <c r="SO11" s="822">
        <v>205</v>
      </c>
      <c r="SP11" s="822">
        <v>244</v>
      </c>
      <c r="SQ11" s="822" t="s">
        <v>1434</v>
      </c>
      <c r="SR11" s="822" t="s">
        <v>1434</v>
      </c>
      <c r="SS11" s="821" t="s">
        <v>1434</v>
      </c>
      <c r="ST11" s="821" t="s">
        <v>1434</v>
      </c>
      <c r="SU11" s="821" t="s">
        <v>1434</v>
      </c>
      <c r="SV11" s="821">
        <v>169</v>
      </c>
      <c r="SW11" s="821">
        <v>205</v>
      </c>
      <c r="SX11" s="821">
        <v>244</v>
      </c>
      <c r="SY11" s="821" t="s">
        <v>1434</v>
      </c>
      <c r="SZ11" s="822">
        <v>0</v>
      </c>
      <c r="TA11" s="822">
        <v>0</v>
      </c>
      <c r="TB11" s="822">
        <v>0</v>
      </c>
      <c r="TC11" s="822" t="s">
        <v>1434</v>
      </c>
      <c r="TD11" s="822" t="s">
        <v>1434</v>
      </c>
      <c r="TE11" s="821" t="s">
        <v>1434</v>
      </c>
      <c r="TF11" s="821" t="s">
        <v>1434</v>
      </c>
      <c r="TG11" s="821" t="s">
        <v>1434</v>
      </c>
      <c r="TH11" s="821">
        <v>0</v>
      </c>
      <c r="TI11" s="821">
        <v>0</v>
      </c>
      <c r="TJ11" s="821">
        <v>0</v>
      </c>
      <c r="TK11" s="821" t="s">
        <v>1434</v>
      </c>
      <c r="TL11" s="822">
        <v>30</v>
      </c>
      <c r="TM11" s="822">
        <v>24</v>
      </c>
      <c r="TN11" s="822">
        <v>19</v>
      </c>
      <c r="TO11" s="822" t="s">
        <v>1434</v>
      </c>
      <c r="TP11" s="822" t="s">
        <v>1434</v>
      </c>
      <c r="TQ11" s="821" t="s">
        <v>1434</v>
      </c>
      <c r="TR11" s="821" t="s">
        <v>1434</v>
      </c>
      <c r="TS11" s="821" t="s">
        <v>1434</v>
      </c>
      <c r="TT11" s="821">
        <v>30</v>
      </c>
      <c r="TU11" s="821">
        <v>24</v>
      </c>
      <c r="TV11" s="821">
        <v>19</v>
      </c>
      <c r="TW11" s="821" t="s">
        <v>1434</v>
      </c>
      <c r="TX11" s="822">
        <v>0</v>
      </c>
      <c r="TY11" s="822">
        <v>0</v>
      </c>
      <c r="TZ11" s="822">
        <v>0</v>
      </c>
      <c r="UA11" s="822" t="s">
        <v>1434</v>
      </c>
      <c r="UB11" s="822" t="s">
        <v>1434</v>
      </c>
      <c r="UC11" s="821" t="s">
        <v>1434</v>
      </c>
      <c r="UD11" s="821" t="s">
        <v>1434</v>
      </c>
      <c r="UE11" s="821" t="s">
        <v>1434</v>
      </c>
      <c r="UF11" s="821">
        <v>0</v>
      </c>
      <c r="UG11" s="821">
        <v>0</v>
      </c>
      <c r="UH11" s="821">
        <v>0</v>
      </c>
      <c r="UI11" s="821" t="s">
        <v>1434</v>
      </c>
      <c r="UJ11" s="822">
        <v>12</v>
      </c>
      <c r="UK11" s="822">
        <v>8</v>
      </c>
      <c r="UL11" s="822">
        <v>1</v>
      </c>
      <c r="UM11" s="822" t="s">
        <v>1434</v>
      </c>
      <c r="UN11" s="822" t="s">
        <v>1434</v>
      </c>
      <c r="UO11" s="821" t="s">
        <v>1434</v>
      </c>
      <c r="UP11" s="821" t="s">
        <v>1434</v>
      </c>
      <c r="UQ11" s="821" t="s">
        <v>1434</v>
      </c>
      <c r="UR11" s="821">
        <v>12</v>
      </c>
      <c r="US11" s="821">
        <v>8</v>
      </c>
      <c r="UT11" s="821">
        <v>1</v>
      </c>
      <c r="UU11" s="821" t="s">
        <v>1434</v>
      </c>
      <c r="UV11" s="822">
        <v>0</v>
      </c>
      <c r="UW11" s="822">
        <v>1</v>
      </c>
      <c r="UX11" s="822">
        <v>6</v>
      </c>
      <c r="UY11" s="822" t="s">
        <v>1434</v>
      </c>
      <c r="UZ11" s="822" t="s">
        <v>1434</v>
      </c>
      <c r="VA11" s="821" t="s">
        <v>1434</v>
      </c>
      <c r="VB11" s="821" t="s">
        <v>1434</v>
      </c>
      <c r="VC11" s="821" t="s">
        <v>1434</v>
      </c>
      <c r="VD11" s="821">
        <v>0</v>
      </c>
      <c r="VE11" s="821">
        <v>1</v>
      </c>
      <c r="VF11" s="821">
        <v>6</v>
      </c>
      <c r="VG11" s="821" t="s">
        <v>1434</v>
      </c>
      <c r="VH11" s="821">
        <v>0</v>
      </c>
      <c r="VI11" s="821">
        <v>1</v>
      </c>
      <c r="VJ11" s="821">
        <v>6</v>
      </c>
      <c r="VK11" s="821" t="s">
        <v>1434</v>
      </c>
      <c r="VL11" s="821" t="s">
        <v>1434</v>
      </c>
      <c r="VM11" s="821" t="s">
        <v>1434</v>
      </c>
      <c r="VN11" s="821" t="s">
        <v>1434</v>
      </c>
      <c r="VO11" s="821" t="s">
        <v>1434</v>
      </c>
      <c r="VP11" s="821">
        <v>0</v>
      </c>
      <c r="VQ11" s="821">
        <v>1</v>
      </c>
      <c r="VR11" s="821">
        <v>6</v>
      </c>
      <c r="VS11" s="821" t="s">
        <v>1434</v>
      </c>
      <c r="VT11" s="821">
        <v>0</v>
      </c>
      <c r="VU11" s="821">
        <v>0</v>
      </c>
      <c r="VV11" s="821">
        <v>0</v>
      </c>
      <c r="VW11" s="821" t="s">
        <v>1434</v>
      </c>
      <c r="VX11" s="821" t="s">
        <v>1434</v>
      </c>
      <c r="VY11" s="821" t="s">
        <v>1434</v>
      </c>
      <c r="VZ11" s="821" t="s">
        <v>1434</v>
      </c>
      <c r="WA11" s="821" t="s">
        <v>1434</v>
      </c>
      <c r="WB11" s="821">
        <v>0</v>
      </c>
      <c r="WC11" s="821">
        <v>0</v>
      </c>
      <c r="WD11" s="821">
        <v>0</v>
      </c>
      <c r="WE11" s="821" t="s">
        <v>1434</v>
      </c>
      <c r="WF11" s="821" t="s">
        <v>1434</v>
      </c>
      <c r="WG11" s="821" t="s">
        <v>1434</v>
      </c>
      <c r="WH11" s="821" t="s">
        <v>1434</v>
      </c>
      <c r="WI11" s="821" t="s">
        <v>1434</v>
      </c>
      <c r="WJ11" s="822" t="s">
        <v>1434</v>
      </c>
      <c r="WK11" s="822" t="s">
        <v>1434</v>
      </c>
      <c r="WL11" s="822" t="s">
        <v>1434</v>
      </c>
      <c r="WM11" s="822" t="s">
        <v>1434</v>
      </c>
      <c r="WN11" s="822">
        <v>25670</v>
      </c>
      <c r="WO11" s="822">
        <v>23470</v>
      </c>
      <c r="WP11" s="822">
        <v>22980</v>
      </c>
      <c r="WQ11" s="822">
        <v>19970</v>
      </c>
      <c r="WR11" s="822" t="s">
        <v>1434</v>
      </c>
      <c r="WS11" s="822" t="s">
        <v>1434</v>
      </c>
      <c r="WT11" s="822" t="s">
        <v>1434</v>
      </c>
      <c r="WU11" s="822" t="s">
        <v>1434</v>
      </c>
      <c r="WV11" s="821" t="s">
        <v>1434</v>
      </c>
      <c r="WW11" s="821" t="s">
        <v>1434</v>
      </c>
      <c r="WX11" s="821" t="s">
        <v>1434</v>
      </c>
      <c r="WY11" s="821" t="s">
        <v>1434</v>
      </c>
      <c r="WZ11" s="824">
        <v>19568</v>
      </c>
      <c r="XA11" s="824">
        <v>19568</v>
      </c>
      <c r="XB11" s="824">
        <v>19568</v>
      </c>
      <c r="XC11" s="824">
        <v>18522.3</v>
      </c>
      <c r="XD11" s="829" t="s">
        <v>1434</v>
      </c>
      <c r="XE11" s="829">
        <v>10364.200000000001</v>
      </c>
      <c r="XF11" s="832">
        <v>10364.200000000001</v>
      </c>
      <c r="XG11" s="829">
        <v>8811.7999999999993</v>
      </c>
      <c r="XH11" s="829">
        <v>8756.1</v>
      </c>
      <c r="XI11" s="829">
        <v>8756.1</v>
      </c>
      <c r="XJ11" s="829">
        <v>8756.1</v>
      </c>
      <c r="XK11" s="832">
        <v>8696</v>
      </c>
      <c r="XL11" s="829">
        <v>8622</v>
      </c>
      <c r="XM11" s="829">
        <v>7542.2999999999993</v>
      </c>
      <c r="XN11" s="829">
        <v>6947</v>
      </c>
      <c r="XO11" s="829">
        <v>6485</v>
      </c>
      <c r="XP11" s="832">
        <v>6135.8</v>
      </c>
      <c r="XQ11" s="829">
        <v>6561.1</v>
      </c>
      <c r="XR11" s="829">
        <v>5902</v>
      </c>
      <c r="XS11" s="829">
        <v>17585</v>
      </c>
      <c r="XT11" s="829">
        <v>15707</v>
      </c>
      <c r="XU11" s="829">
        <v>10015</v>
      </c>
      <c r="XV11" s="829">
        <v>10015</v>
      </c>
      <c r="XW11" s="829">
        <v>10031</v>
      </c>
      <c r="XX11" s="829">
        <v>11396</v>
      </c>
      <c r="XY11" s="829" t="s">
        <v>1434</v>
      </c>
      <c r="XZ11" s="832" t="s">
        <v>1434</v>
      </c>
      <c r="YA11" s="829" t="s">
        <v>1434</v>
      </c>
      <c r="YB11" s="829" t="s">
        <v>1434</v>
      </c>
      <c r="YC11" s="824">
        <v>11324</v>
      </c>
      <c r="YD11" s="824">
        <v>11324</v>
      </c>
      <c r="YE11" s="824">
        <v>11324</v>
      </c>
      <c r="YF11" s="824">
        <v>10889.3</v>
      </c>
      <c r="YG11" s="829" t="s">
        <v>1434</v>
      </c>
      <c r="YH11" s="829">
        <v>8072.6</v>
      </c>
      <c r="YI11" s="832">
        <v>8072.6</v>
      </c>
      <c r="YJ11" s="829">
        <v>6718</v>
      </c>
      <c r="YK11" s="829">
        <v>7411.1</v>
      </c>
      <c r="YL11" s="829">
        <v>7411.1</v>
      </c>
      <c r="YM11" s="829">
        <v>7411.1</v>
      </c>
      <c r="YN11" s="832">
        <v>7356</v>
      </c>
      <c r="YO11" s="829">
        <v>7356</v>
      </c>
      <c r="YP11" s="829">
        <v>6445.9</v>
      </c>
      <c r="YQ11" s="829">
        <v>5969</v>
      </c>
      <c r="YR11" s="829">
        <v>5538</v>
      </c>
      <c r="YS11" s="832">
        <v>5207.6000000000004</v>
      </c>
      <c r="YT11" s="829">
        <v>5417.6</v>
      </c>
      <c r="YU11" s="829">
        <v>5034</v>
      </c>
      <c r="YV11" s="829">
        <v>16776</v>
      </c>
      <c r="YW11" s="829">
        <v>14898</v>
      </c>
      <c r="YX11" s="829">
        <v>9206</v>
      </c>
      <c r="YY11" s="829">
        <v>9206</v>
      </c>
      <c r="YZ11" s="829">
        <v>9206</v>
      </c>
      <c r="ZA11" s="829">
        <v>10583</v>
      </c>
      <c r="ZB11" s="829" t="s">
        <v>1434</v>
      </c>
      <c r="ZC11" s="832" t="s">
        <v>1434</v>
      </c>
      <c r="ZD11" s="829" t="s">
        <v>1434</v>
      </c>
      <c r="ZE11" s="829" t="s">
        <v>1434</v>
      </c>
      <c r="ZF11" s="824">
        <v>8244</v>
      </c>
      <c r="ZG11" s="824">
        <v>8244</v>
      </c>
      <c r="ZH11" s="824">
        <v>8244</v>
      </c>
      <c r="ZI11" s="824">
        <v>7633</v>
      </c>
      <c r="ZJ11" s="829" t="s">
        <v>1434</v>
      </c>
      <c r="ZK11" s="829">
        <v>2291.6</v>
      </c>
      <c r="ZL11" s="832">
        <v>2291.6</v>
      </c>
      <c r="ZM11" s="829">
        <v>2093.8000000000002</v>
      </c>
      <c r="ZN11" s="829">
        <v>1345</v>
      </c>
      <c r="ZO11" s="829">
        <v>1345</v>
      </c>
      <c r="ZP11" s="829">
        <v>1345</v>
      </c>
      <c r="ZQ11" s="832">
        <v>1340</v>
      </c>
      <c r="ZR11" s="829">
        <v>1266</v>
      </c>
      <c r="ZS11" s="829">
        <v>1096.4000000000001</v>
      </c>
      <c r="ZT11" s="829">
        <v>978</v>
      </c>
      <c r="ZU11" s="829">
        <v>947</v>
      </c>
      <c r="ZV11" s="832">
        <v>928.2</v>
      </c>
      <c r="ZW11" s="829">
        <v>1143.5</v>
      </c>
      <c r="ZX11" s="829">
        <v>868</v>
      </c>
      <c r="ZY11" s="829">
        <v>809</v>
      </c>
      <c r="ZZ11" s="829">
        <v>809</v>
      </c>
      <c r="AAA11" s="829">
        <v>809</v>
      </c>
      <c r="AAB11" s="829">
        <v>809</v>
      </c>
      <c r="AAC11" s="829">
        <v>825</v>
      </c>
      <c r="AAD11" s="829">
        <v>813</v>
      </c>
      <c r="AAE11" s="829" t="s">
        <v>1434</v>
      </c>
      <c r="AAF11" s="832" t="s">
        <v>1434</v>
      </c>
      <c r="AAG11" s="829" t="s">
        <v>1434</v>
      </c>
      <c r="AAH11" s="829" t="s">
        <v>1434</v>
      </c>
      <c r="AAI11" s="821"/>
      <c r="AAJ11" s="821"/>
      <c r="AAK11" s="821"/>
      <c r="AAL11" s="821"/>
      <c r="AAM11" s="821"/>
      <c r="AAN11" s="821"/>
      <c r="AAO11" s="821"/>
      <c r="AAP11" s="821"/>
      <c r="AAQ11" s="821"/>
      <c r="AAR11" s="821"/>
      <c r="AAS11" s="821"/>
      <c r="AAT11" s="821"/>
      <c r="AAU11" s="821"/>
      <c r="AAV11" s="821"/>
      <c r="AAW11" s="821"/>
      <c r="AAX11" s="821"/>
      <c r="AAY11" s="821"/>
      <c r="AAZ11" s="821"/>
      <c r="ABA11" s="821"/>
      <c r="ABB11" s="821"/>
      <c r="ABC11" s="821"/>
      <c r="ABD11" s="821"/>
      <c r="ABE11" s="821"/>
      <c r="ABF11" s="821"/>
      <c r="ABG11" s="821"/>
      <c r="ABH11" s="821"/>
      <c r="ABI11" s="821"/>
      <c r="ABJ11" s="821"/>
      <c r="ABK11" s="821"/>
      <c r="ABL11" s="821"/>
      <c r="ABM11" s="821"/>
      <c r="ABN11" s="821"/>
      <c r="ABO11" s="821"/>
      <c r="ABP11" s="821"/>
      <c r="ABQ11" s="821"/>
      <c r="ABR11" s="821"/>
      <c r="ABS11" s="821"/>
      <c r="ABT11" s="821"/>
      <c r="ABU11" s="821"/>
      <c r="ABV11" s="821"/>
      <c r="ABW11" s="821"/>
      <c r="ABX11" s="821"/>
      <c r="ABY11" s="821"/>
      <c r="ABZ11" s="821"/>
      <c r="ACA11" s="821"/>
      <c r="ACB11" s="821"/>
      <c r="ACC11" s="821"/>
      <c r="ACD11" s="821"/>
      <c r="ACE11" s="821"/>
      <c r="ACF11" s="821"/>
      <c r="ACG11" s="821"/>
      <c r="ACH11" s="821"/>
      <c r="ACI11" s="821"/>
      <c r="ACJ11" s="821"/>
      <c r="ACK11" s="821"/>
      <c r="ACL11" s="821"/>
      <c r="ACM11" s="821"/>
      <c r="ACN11" s="821"/>
      <c r="ACO11" s="821"/>
      <c r="ACP11" s="821"/>
      <c r="ACQ11" s="821"/>
      <c r="ACR11" s="821"/>
      <c r="ACS11" s="821"/>
      <c r="ACT11" s="821"/>
      <c r="ACU11" s="821"/>
      <c r="ACV11" s="821"/>
      <c r="ACW11" s="821"/>
      <c r="ACX11" s="821"/>
      <c r="ACY11" s="821"/>
      <c r="ACZ11" s="821"/>
      <c r="ADA11" s="821"/>
      <c r="ADB11" s="821"/>
      <c r="ADC11" s="821"/>
      <c r="ADD11" s="821"/>
      <c r="ADE11" s="821"/>
      <c r="ADF11" s="821"/>
      <c r="ADG11" s="821"/>
      <c r="ADH11" s="821"/>
      <c r="ADI11" s="821"/>
      <c r="ADJ11" s="821"/>
      <c r="ADK11" s="821"/>
      <c r="ADL11" s="821"/>
      <c r="ADM11" s="821"/>
      <c r="ADN11" s="821"/>
      <c r="ADO11" s="821"/>
      <c r="ADP11" s="821"/>
      <c r="ADQ11" s="821"/>
      <c r="ADR11" s="821"/>
      <c r="ADS11" s="821"/>
      <c r="ADT11" s="821"/>
      <c r="ADU11" s="821"/>
      <c r="ADV11" s="821"/>
      <c r="ADW11" s="821"/>
      <c r="ADX11" s="821"/>
      <c r="ADY11" s="821"/>
      <c r="ADZ11" s="821"/>
      <c r="AEA11" s="821"/>
      <c r="AEB11" s="821"/>
      <c r="AEC11" s="821"/>
      <c r="AED11" s="821"/>
      <c r="AEE11" s="821"/>
      <c r="AEF11" s="821"/>
      <c r="AEG11" s="821"/>
      <c r="AEH11" s="821"/>
      <c r="AEI11" s="821"/>
      <c r="AEJ11" s="821"/>
      <c r="AEK11" s="821"/>
      <c r="AEL11" s="821"/>
      <c r="AEM11" s="821"/>
      <c r="AEN11" s="821"/>
      <c r="AEO11" s="821"/>
      <c r="AEP11" s="821"/>
      <c r="AEQ11" s="821"/>
      <c r="AER11" s="821"/>
      <c r="AES11" s="821"/>
      <c r="AET11" s="821"/>
      <c r="AEU11" s="821"/>
      <c r="AEV11" s="821"/>
      <c r="AEW11" s="821"/>
      <c r="AEX11" s="821"/>
      <c r="AEY11" s="821"/>
      <c r="AEZ11" s="821"/>
      <c r="AFA11" s="821"/>
      <c r="AFB11" s="821"/>
      <c r="AFC11" s="821"/>
      <c r="AFD11" s="822">
        <v>2337</v>
      </c>
      <c r="AFE11" s="822">
        <v>1464</v>
      </c>
      <c r="AFF11" s="822">
        <v>1344.2</v>
      </c>
      <c r="AFG11" s="822">
        <v>1367.8</v>
      </c>
      <c r="AFH11" s="821">
        <v>302.39999999999998</v>
      </c>
      <c r="AFI11" s="822">
        <v>290</v>
      </c>
      <c r="AFJ11" s="822">
        <v>270</v>
      </c>
      <c r="AFK11" s="822" t="s">
        <v>1434</v>
      </c>
      <c r="AFL11" s="821">
        <v>2639.4</v>
      </c>
      <c r="AFM11" s="821">
        <v>1754</v>
      </c>
      <c r="AFN11" s="821">
        <v>1614.2</v>
      </c>
      <c r="AFO11" s="821">
        <v>1367.8</v>
      </c>
      <c r="AFP11" s="822">
        <v>5147.8999999999996</v>
      </c>
      <c r="AFQ11" s="822">
        <v>4967.7</v>
      </c>
      <c r="AFR11" s="822">
        <v>4815.1000000000004</v>
      </c>
      <c r="AFS11" s="822">
        <v>4539.8</v>
      </c>
      <c r="AFT11" s="821">
        <v>217.6</v>
      </c>
      <c r="AFU11" s="821">
        <v>196</v>
      </c>
      <c r="AFV11" s="821">
        <v>180</v>
      </c>
      <c r="AFW11" s="821" t="s">
        <v>1434</v>
      </c>
      <c r="AFX11" s="821">
        <v>5365.5</v>
      </c>
      <c r="AFY11" s="821">
        <v>5163.7</v>
      </c>
      <c r="AFZ11" s="821">
        <v>4995.1000000000004</v>
      </c>
      <c r="AGA11" s="821">
        <v>4539.8</v>
      </c>
      <c r="AGB11" s="822">
        <v>1111.8</v>
      </c>
      <c r="AGC11" s="822">
        <v>1876.3</v>
      </c>
      <c r="AGD11" s="822">
        <v>1975.8</v>
      </c>
      <c r="AGE11" s="822">
        <v>1753</v>
      </c>
      <c r="AGF11" s="821" t="s">
        <v>1434</v>
      </c>
      <c r="AGG11" s="821" t="s">
        <v>1434</v>
      </c>
      <c r="AGH11" s="821">
        <v>40</v>
      </c>
      <c r="AGI11" s="821" t="s">
        <v>1434</v>
      </c>
      <c r="AGJ11" s="821">
        <v>1111.8</v>
      </c>
      <c r="AGK11" s="821">
        <v>1876.3</v>
      </c>
      <c r="AGL11" s="821">
        <v>2015.8</v>
      </c>
      <c r="AGM11" s="821">
        <v>1753</v>
      </c>
      <c r="AGN11" s="822">
        <v>33.299999999999997</v>
      </c>
      <c r="AGO11" s="822">
        <v>128</v>
      </c>
      <c r="AGP11" s="822">
        <v>137.9</v>
      </c>
      <c r="AGQ11" s="822">
        <v>119.4</v>
      </c>
      <c r="AGR11" s="821" t="s">
        <v>1434</v>
      </c>
      <c r="AGS11" s="821" t="s">
        <v>1434</v>
      </c>
      <c r="AGT11" s="821" t="s">
        <v>1434</v>
      </c>
      <c r="AGU11" s="821" t="s">
        <v>1434</v>
      </c>
      <c r="AGV11" s="821">
        <v>33.299999999999997</v>
      </c>
      <c r="AGW11" s="821">
        <v>128</v>
      </c>
      <c r="AGX11" s="821">
        <v>137.9</v>
      </c>
      <c r="AGY11" s="821">
        <v>119.4</v>
      </c>
      <c r="AGZ11" s="822">
        <v>6483.6</v>
      </c>
      <c r="AHA11" s="822">
        <v>6418.4</v>
      </c>
      <c r="AHB11" s="822">
        <v>6412.9</v>
      </c>
      <c r="AHC11" s="822">
        <v>6576.7</v>
      </c>
      <c r="AHD11" s="822">
        <v>2146.4</v>
      </c>
      <c r="AHE11" s="822">
        <v>2017.6</v>
      </c>
      <c r="AHF11" s="822">
        <v>1860.1</v>
      </c>
      <c r="AHG11" s="822">
        <v>1203.3</v>
      </c>
      <c r="AHH11" s="822" t="s">
        <v>1434</v>
      </c>
      <c r="AHI11" s="822" t="s">
        <v>1434</v>
      </c>
      <c r="AHJ11" s="822" t="s">
        <v>1434</v>
      </c>
      <c r="AHK11" s="822" t="s">
        <v>1434</v>
      </c>
      <c r="AHL11" s="822">
        <v>4.0999999999999996</v>
      </c>
      <c r="AHM11" s="822">
        <v>19</v>
      </c>
      <c r="AHN11" s="821">
        <v>14</v>
      </c>
      <c r="AHO11" s="821" t="s">
        <v>1434</v>
      </c>
      <c r="AHP11" s="822" t="s">
        <v>1434</v>
      </c>
      <c r="AHQ11" s="822" t="s">
        <v>1434</v>
      </c>
      <c r="AHR11" s="821" t="s">
        <v>1434</v>
      </c>
      <c r="AHS11" s="821" t="s">
        <v>1434</v>
      </c>
      <c r="AHT11" s="822">
        <v>12.2</v>
      </c>
      <c r="AHU11" s="822">
        <v>13.2</v>
      </c>
      <c r="AHV11" s="821" t="s">
        <v>1434</v>
      </c>
      <c r="AHW11" s="821" t="s">
        <v>1434</v>
      </c>
      <c r="AHX11" s="822">
        <v>30.3</v>
      </c>
      <c r="AHY11" s="822">
        <v>26.9</v>
      </c>
      <c r="AHZ11" s="821">
        <v>20.6</v>
      </c>
      <c r="AIA11" s="821" t="s">
        <v>1434</v>
      </c>
      <c r="AIB11" s="822" t="s">
        <v>1434</v>
      </c>
      <c r="AIC11" s="822" t="s">
        <v>1434</v>
      </c>
      <c r="AID11" s="821" t="s">
        <v>1434</v>
      </c>
      <c r="AIE11" s="821" t="s">
        <v>1434</v>
      </c>
      <c r="AIF11" s="822">
        <v>134.80000000000001</v>
      </c>
      <c r="AIG11" s="822">
        <v>134.80000000000001</v>
      </c>
      <c r="AIH11" s="822">
        <v>134.80000000000001</v>
      </c>
      <c r="AII11" s="822">
        <v>134.80000000000001</v>
      </c>
      <c r="AIJ11" s="822" t="s">
        <v>1434</v>
      </c>
      <c r="AIK11" s="822" t="s">
        <v>1434</v>
      </c>
      <c r="AIL11" s="821" t="s">
        <v>1434</v>
      </c>
      <c r="AIM11" s="821" t="s">
        <v>1434</v>
      </c>
      <c r="AIN11" s="821" t="s">
        <v>1434</v>
      </c>
      <c r="AIO11" s="821" t="s">
        <v>1434</v>
      </c>
      <c r="AIP11" s="822">
        <v>134.80000000000001</v>
      </c>
      <c r="AIQ11" s="821">
        <v>134.80000000000001</v>
      </c>
      <c r="AIR11" s="821">
        <v>134.80000000000001</v>
      </c>
      <c r="AIS11" s="821">
        <v>134.80000000000001</v>
      </c>
      <c r="AIT11" s="821" t="s">
        <v>1434</v>
      </c>
      <c r="AIU11" s="822">
        <v>6340</v>
      </c>
      <c r="AIV11" s="822">
        <v>6448.8</v>
      </c>
      <c r="AIW11" s="822">
        <v>6283.6</v>
      </c>
      <c r="AIX11" s="822">
        <v>6278.1</v>
      </c>
      <c r="AIY11" s="822" t="s">
        <v>1434</v>
      </c>
      <c r="AIZ11" s="822">
        <v>595.29999999999995</v>
      </c>
      <c r="AJA11" s="821">
        <v>520</v>
      </c>
      <c r="AJB11" s="821">
        <v>486</v>
      </c>
      <c r="AJC11" s="821">
        <v>490</v>
      </c>
      <c r="AJD11" s="821" t="s">
        <v>1434</v>
      </c>
      <c r="AJE11" s="822">
        <v>6935.3</v>
      </c>
      <c r="AJF11" s="821">
        <v>6968.8</v>
      </c>
      <c r="AJG11" s="821">
        <v>6769.6</v>
      </c>
      <c r="AJH11" s="821">
        <v>6768.1</v>
      </c>
      <c r="AJI11" s="821" t="s">
        <v>1434</v>
      </c>
      <c r="AJJ11" s="822">
        <v>2158.6999999999998</v>
      </c>
      <c r="AJK11" s="822">
        <v>2046.4</v>
      </c>
      <c r="AJL11" s="822">
        <v>2017.6</v>
      </c>
      <c r="AJM11" s="822">
        <v>1860.1</v>
      </c>
      <c r="AJN11" s="822" t="s">
        <v>1434</v>
      </c>
      <c r="AJO11" s="822" t="s">
        <v>1434</v>
      </c>
      <c r="AJP11" s="821" t="s">
        <v>1434</v>
      </c>
      <c r="AJQ11" s="821" t="s">
        <v>1434</v>
      </c>
      <c r="AJR11" s="821" t="s">
        <v>1434</v>
      </c>
      <c r="AJS11" s="821" t="s">
        <v>1434</v>
      </c>
      <c r="AJT11" s="822">
        <v>2158.6999999999998</v>
      </c>
      <c r="AJU11" s="821">
        <v>2046.4</v>
      </c>
      <c r="AJV11" s="821">
        <v>2017.6</v>
      </c>
      <c r="AJW11" s="821">
        <v>1860.1</v>
      </c>
      <c r="AJX11" s="821" t="s">
        <v>1434</v>
      </c>
      <c r="AJY11" s="822">
        <v>0.6</v>
      </c>
      <c r="AJZ11" s="822">
        <v>0.6</v>
      </c>
      <c r="AKA11" s="822">
        <v>0.6</v>
      </c>
      <c r="AKB11" s="822">
        <v>0.6</v>
      </c>
      <c r="AKC11" s="822">
        <v>0.6</v>
      </c>
      <c r="AKD11" s="821" t="s">
        <v>1434</v>
      </c>
      <c r="AKE11" s="821" t="s">
        <v>1434</v>
      </c>
      <c r="AKF11" s="821" t="s">
        <v>1434</v>
      </c>
      <c r="AKG11" s="821" t="s">
        <v>1434</v>
      </c>
      <c r="AKH11" s="821">
        <v>0.6</v>
      </c>
      <c r="AKI11" s="821">
        <v>0.6</v>
      </c>
      <c r="AKJ11" s="821">
        <v>0.6</v>
      </c>
      <c r="AKK11" s="821">
        <v>0.6</v>
      </c>
      <c r="AKL11" s="822">
        <v>0.6</v>
      </c>
      <c r="AKM11" s="822">
        <v>0.6</v>
      </c>
      <c r="AKN11" s="822" t="s">
        <v>1434</v>
      </c>
      <c r="AKO11" s="822" t="s">
        <v>1434</v>
      </c>
      <c r="AKP11" s="822" t="s">
        <v>1434</v>
      </c>
      <c r="AKQ11" s="821" t="s">
        <v>1434</v>
      </c>
      <c r="AKR11" s="821" t="s">
        <v>1434</v>
      </c>
      <c r="AKS11" s="821" t="s">
        <v>1434</v>
      </c>
      <c r="AKT11" s="821" t="s">
        <v>1434</v>
      </c>
      <c r="AKU11" s="821">
        <v>0.6</v>
      </c>
      <c r="AKV11" s="821" t="s">
        <v>1434</v>
      </c>
      <c r="AKW11" s="821" t="s">
        <v>1434</v>
      </c>
      <c r="AKX11" s="821" t="s">
        <v>1434</v>
      </c>
      <c r="AKY11" s="821" t="s">
        <v>2881</v>
      </c>
      <c r="AKZ11" s="821">
        <v>0.6</v>
      </c>
      <c r="ALA11" s="821" t="s">
        <v>1434</v>
      </c>
      <c r="ALB11" s="821"/>
      <c r="ALC11" s="821"/>
      <c r="ALD11" s="821"/>
      <c r="ALE11" s="821"/>
      <c r="ALF11" s="821"/>
      <c r="ALG11" s="821"/>
      <c r="ALH11" s="821"/>
      <c r="ALI11" s="821"/>
      <c r="ALJ11" s="821"/>
      <c r="ALK11" s="821"/>
      <c r="ALL11" s="821"/>
      <c r="ALM11" s="821"/>
      <c r="ALN11" s="821"/>
      <c r="ALO11" s="821"/>
      <c r="ALP11" s="821"/>
      <c r="ALQ11" s="821"/>
      <c r="ALR11" s="821"/>
      <c r="ALS11" s="821"/>
      <c r="ALT11" s="821"/>
      <c r="ALU11" s="821"/>
      <c r="ALV11" s="821"/>
      <c r="ALW11" s="821" t="s">
        <v>1434</v>
      </c>
      <c r="ALX11" s="821" t="s">
        <v>1434</v>
      </c>
      <c r="ALY11" s="821" t="s">
        <v>1434</v>
      </c>
      <c r="ALZ11" s="821" t="s">
        <v>2881</v>
      </c>
      <c r="AMA11" s="821">
        <v>0.6</v>
      </c>
      <c r="AMB11" s="821" t="s">
        <v>1434</v>
      </c>
      <c r="AMC11" s="821" t="s">
        <v>2333</v>
      </c>
      <c r="AMD11" s="821">
        <v>0.3</v>
      </c>
      <c r="AME11" s="821" t="s">
        <v>1434</v>
      </c>
      <c r="AMF11" s="821"/>
      <c r="AMG11" s="821"/>
      <c r="AMH11" s="821"/>
      <c r="AMI11" s="821"/>
      <c r="AMJ11" s="821"/>
      <c r="AMK11" s="821"/>
      <c r="AML11" s="821"/>
      <c r="AMM11" s="821"/>
      <c r="AMN11" s="821"/>
      <c r="AMO11" s="821"/>
      <c r="AMP11" s="821"/>
      <c r="AMQ11" s="821"/>
      <c r="AMR11" s="822">
        <v>1.23</v>
      </c>
      <c r="AMS11" s="822">
        <v>0.99</v>
      </c>
      <c r="AMT11" s="822">
        <v>2.0499999999999998</v>
      </c>
      <c r="AMU11" s="822" t="s">
        <v>1434</v>
      </c>
      <c r="AMV11" s="822" t="s">
        <v>1434</v>
      </c>
      <c r="AMW11" s="822">
        <v>1.1599999999999999</v>
      </c>
      <c r="AMX11" s="822">
        <v>2.19</v>
      </c>
      <c r="AMY11" s="822" t="s">
        <v>1434</v>
      </c>
      <c r="AMZ11" s="821" t="s">
        <v>1434</v>
      </c>
      <c r="ANA11" s="821">
        <v>0.63</v>
      </c>
      <c r="ANB11" s="821">
        <v>2.08</v>
      </c>
      <c r="ANC11" s="821" t="s">
        <v>1434</v>
      </c>
      <c r="AND11" s="822">
        <v>0.86</v>
      </c>
      <c r="ANE11" s="822">
        <v>0.67</v>
      </c>
      <c r="ANF11" s="822">
        <v>1.24</v>
      </c>
      <c r="ANG11" s="822" t="s">
        <v>1434</v>
      </c>
      <c r="ANH11" s="821" t="s">
        <v>1434</v>
      </c>
      <c r="ANI11" s="821">
        <v>0.76</v>
      </c>
      <c r="ANJ11" s="821">
        <v>1.32</v>
      </c>
      <c r="ANK11" s="821" t="s">
        <v>1434</v>
      </c>
      <c r="ANL11" s="821" t="s">
        <v>1434</v>
      </c>
      <c r="ANM11" s="821">
        <v>0.34</v>
      </c>
      <c r="ANN11" s="821">
        <v>1.28</v>
      </c>
      <c r="ANO11" s="821" t="s">
        <v>1434</v>
      </c>
      <c r="ANP11" s="822">
        <v>0.4</v>
      </c>
      <c r="ANQ11" s="822">
        <v>0.32</v>
      </c>
      <c r="ANR11" s="822">
        <v>0.81</v>
      </c>
      <c r="ANS11" s="822" t="s">
        <v>1434</v>
      </c>
      <c r="ANT11" s="821" t="s">
        <v>1434</v>
      </c>
      <c r="ANU11" s="821">
        <v>0.4</v>
      </c>
      <c r="ANV11" s="821">
        <v>0.87</v>
      </c>
      <c r="ANW11" s="821" t="s">
        <v>1434</v>
      </c>
      <c r="ANX11" s="821" t="s">
        <v>1434</v>
      </c>
      <c r="ANY11" s="821">
        <v>0.28999999999999998</v>
      </c>
      <c r="ANZ11" s="821">
        <v>0.8</v>
      </c>
      <c r="AOA11" s="821" t="s">
        <v>1434</v>
      </c>
      <c r="AOB11" s="821" t="s">
        <v>1434</v>
      </c>
      <c r="AOC11" s="821" t="s">
        <v>1434</v>
      </c>
      <c r="AOD11" s="821" t="s">
        <v>1434</v>
      </c>
      <c r="AOE11" s="821" t="s">
        <v>1434</v>
      </c>
      <c r="AOF11" s="821" t="s">
        <v>1434</v>
      </c>
      <c r="AOG11" s="821" t="s">
        <v>1434</v>
      </c>
      <c r="AOH11" s="822">
        <v>155</v>
      </c>
      <c r="AOI11" s="821">
        <v>155</v>
      </c>
      <c r="AOJ11" s="821" t="s">
        <v>1434</v>
      </c>
      <c r="AOK11" s="821" t="s">
        <v>1434</v>
      </c>
      <c r="AOL11" s="822">
        <v>290</v>
      </c>
      <c r="AOM11" s="821">
        <v>309</v>
      </c>
      <c r="AON11" s="821" t="s">
        <v>1434</v>
      </c>
      <c r="AOO11" s="821" t="s">
        <v>1434</v>
      </c>
      <c r="AOP11" s="822">
        <v>73</v>
      </c>
      <c r="AOQ11" s="821">
        <v>77</v>
      </c>
      <c r="AOR11" s="821" t="s">
        <v>1434</v>
      </c>
      <c r="AOS11" s="821" t="s">
        <v>1434</v>
      </c>
      <c r="AOT11" s="822">
        <v>90</v>
      </c>
      <c r="AOU11" s="821">
        <v>89</v>
      </c>
      <c r="AOV11" s="821" t="s">
        <v>1434</v>
      </c>
      <c r="AOW11" s="821" t="s">
        <v>1434</v>
      </c>
      <c r="AOX11" s="822">
        <v>30000</v>
      </c>
      <c r="AOY11" s="821">
        <v>30000</v>
      </c>
      <c r="AOZ11" s="821" t="s">
        <v>1434</v>
      </c>
      <c r="APA11" s="821" t="s">
        <v>1434</v>
      </c>
      <c r="APB11" s="822">
        <v>1638</v>
      </c>
      <c r="APC11" s="821">
        <v>1638</v>
      </c>
      <c r="APD11" s="821" t="s">
        <v>1434</v>
      </c>
      <c r="APE11" s="821" t="s">
        <v>1434</v>
      </c>
      <c r="APF11" s="822">
        <v>8900</v>
      </c>
      <c r="APG11" s="821">
        <v>8900</v>
      </c>
      <c r="APH11" s="821" t="s">
        <v>1434</v>
      </c>
      <c r="API11" s="821" t="s">
        <v>1434</v>
      </c>
      <c r="APJ11" s="822" t="s">
        <v>1434</v>
      </c>
      <c r="APK11" s="821" t="s">
        <v>1434</v>
      </c>
      <c r="APL11" s="821" t="s">
        <v>1434</v>
      </c>
      <c r="APM11" s="821" t="s">
        <v>1434</v>
      </c>
      <c r="APN11" s="822">
        <v>29</v>
      </c>
      <c r="APO11" s="821">
        <v>29</v>
      </c>
      <c r="APP11" s="821" t="s">
        <v>1434</v>
      </c>
      <c r="APQ11" s="821" t="s">
        <v>1434</v>
      </c>
      <c r="APR11" s="822">
        <v>9</v>
      </c>
      <c r="APS11" s="821">
        <v>9</v>
      </c>
      <c r="APT11" s="821" t="s">
        <v>1434</v>
      </c>
      <c r="APU11" s="821" t="s">
        <v>1434</v>
      </c>
      <c r="APV11" s="822">
        <v>6</v>
      </c>
      <c r="APW11" s="821">
        <v>6</v>
      </c>
      <c r="APX11" s="821" t="s">
        <v>1434</v>
      </c>
      <c r="APY11" s="821" t="s">
        <v>1434</v>
      </c>
      <c r="APZ11" s="822">
        <v>56</v>
      </c>
      <c r="AQA11" s="821">
        <v>56</v>
      </c>
      <c r="AQB11" s="821" t="s">
        <v>1434</v>
      </c>
      <c r="AQC11" s="821" t="s">
        <v>1434</v>
      </c>
      <c r="AQD11" s="822">
        <v>55</v>
      </c>
      <c r="AQE11" s="821">
        <v>55</v>
      </c>
      <c r="AQF11" s="821" t="s">
        <v>1434</v>
      </c>
      <c r="AQG11" s="821" t="s">
        <v>1434</v>
      </c>
      <c r="AQH11" s="822">
        <v>47</v>
      </c>
      <c r="AQI11" s="821">
        <v>47</v>
      </c>
      <c r="AQJ11" s="821" t="s">
        <v>1434</v>
      </c>
      <c r="AQK11" s="821" t="s">
        <v>1434</v>
      </c>
      <c r="AQL11" s="822">
        <v>2</v>
      </c>
      <c r="AQM11" s="821">
        <v>2</v>
      </c>
      <c r="AQN11" s="821" t="s">
        <v>1434</v>
      </c>
      <c r="AQO11" s="821" t="s">
        <v>1434</v>
      </c>
      <c r="AQP11" s="822">
        <v>18</v>
      </c>
      <c r="AQQ11" s="821">
        <v>18</v>
      </c>
      <c r="AQR11" s="821" t="s">
        <v>1434</v>
      </c>
      <c r="AQS11" s="821" t="s">
        <v>1434</v>
      </c>
      <c r="AQT11" s="822">
        <v>5</v>
      </c>
      <c r="AQU11" s="821">
        <v>5</v>
      </c>
      <c r="AQV11" s="821" t="s">
        <v>1434</v>
      </c>
      <c r="AQW11" s="821" t="s">
        <v>1434</v>
      </c>
      <c r="AQX11" s="822">
        <v>4</v>
      </c>
      <c r="AQY11" s="821">
        <v>4</v>
      </c>
      <c r="AQZ11" s="821" t="s">
        <v>1434</v>
      </c>
      <c r="ARA11" s="821" t="s">
        <v>1434</v>
      </c>
      <c r="ARB11" s="822">
        <v>13</v>
      </c>
      <c r="ARC11" s="821">
        <v>13</v>
      </c>
      <c r="ARD11" s="821" t="s">
        <v>1434</v>
      </c>
      <c r="ARE11" s="821" t="s">
        <v>1434</v>
      </c>
      <c r="ARF11" s="822">
        <v>51</v>
      </c>
      <c r="ARG11" s="821">
        <v>51</v>
      </c>
      <c r="ARH11" s="821" t="s">
        <v>1434</v>
      </c>
      <c r="ARI11" s="821" t="s">
        <v>1434</v>
      </c>
      <c r="ARJ11" s="822">
        <v>30</v>
      </c>
      <c r="ARK11" s="821">
        <v>30</v>
      </c>
      <c r="ARL11" s="821" t="s">
        <v>1434</v>
      </c>
      <c r="ARM11" s="821" t="s">
        <v>1434</v>
      </c>
      <c r="ARN11" s="822">
        <v>1</v>
      </c>
      <c r="ARO11" s="821">
        <v>1</v>
      </c>
      <c r="ARP11" s="821" t="s">
        <v>1434</v>
      </c>
      <c r="ARQ11" s="821" t="s">
        <v>1434</v>
      </c>
      <c r="ARR11" s="822">
        <v>10</v>
      </c>
      <c r="ARS11" s="821">
        <v>10</v>
      </c>
      <c r="ART11" s="821" t="s">
        <v>1434</v>
      </c>
      <c r="ARU11" s="821" t="s">
        <v>1434</v>
      </c>
      <c r="ARV11" s="822" t="s">
        <v>1434</v>
      </c>
      <c r="ARW11" s="821">
        <v>1</v>
      </c>
      <c r="ARX11" s="821" t="s">
        <v>1434</v>
      </c>
      <c r="ARY11" s="821" t="s">
        <v>1434</v>
      </c>
      <c r="ARZ11" s="822">
        <v>3</v>
      </c>
      <c r="ASA11" s="821">
        <v>3</v>
      </c>
      <c r="ASB11" s="821" t="s">
        <v>1434</v>
      </c>
      <c r="ASC11" s="821" t="s">
        <v>1434</v>
      </c>
      <c r="ASD11" s="822">
        <v>6</v>
      </c>
      <c r="ASE11" s="821">
        <v>6</v>
      </c>
      <c r="ASF11" s="821" t="s">
        <v>1434</v>
      </c>
      <c r="ASG11" s="821" t="s">
        <v>1434</v>
      </c>
      <c r="ASH11" s="822">
        <v>47</v>
      </c>
      <c r="ASI11" s="821">
        <v>38</v>
      </c>
      <c r="ASJ11" s="821" t="s">
        <v>1434</v>
      </c>
      <c r="ASK11" s="821" t="s">
        <v>1434</v>
      </c>
      <c r="ASL11" s="822">
        <v>28</v>
      </c>
      <c r="ASM11" s="821">
        <v>18</v>
      </c>
      <c r="ASN11" s="821" t="s">
        <v>1434</v>
      </c>
      <c r="ASO11" s="821" t="s">
        <v>1434</v>
      </c>
      <c r="ASP11" s="822" t="s">
        <v>1434</v>
      </c>
      <c r="ASQ11" s="821" t="s">
        <v>1434</v>
      </c>
      <c r="ASR11" s="821" t="s">
        <v>1434</v>
      </c>
      <c r="ASS11" s="821" t="s">
        <v>1434</v>
      </c>
      <c r="AST11" s="822" t="s">
        <v>1434</v>
      </c>
      <c r="ASU11" s="821" t="s">
        <v>1434</v>
      </c>
      <c r="ASV11" s="821" t="s">
        <v>1434</v>
      </c>
      <c r="ASW11" s="821" t="s">
        <v>1434</v>
      </c>
      <c r="ASX11" s="822" t="s">
        <v>1434</v>
      </c>
      <c r="ASY11" s="821" t="s">
        <v>1434</v>
      </c>
      <c r="ASZ11" s="821" t="s">
        <v>1434</v>
      </c>
      <c r="ATA11" s="821" t="s">
        <v>1434</v>
      </c>
      <c r="ATB11" s="822" t="s">
        <v>1434</v>
      </c>
      <c r="ATC11" s="821" t="s">
        <v>1434</v>
      </c>
      <c r="ATD11" s="821" t="s">
        <v>1434</v>
      </c>
      <c r="ATE11" s="821" t="s">
        <v>1434</v>
      </c>
      <c r="ATF11" s="822" t="s">
        <v>1434</v>
      </c>
      <c r="ATG11" s="821" t="s">
        <v>1434</v>
      </c>
      <c r="ATH11" s="821" t="s">
        <v>1434</v>
      </c>
      <c r="ATI11" s="821" t="s">
        <v>1434</v>
      </c>
      <c r="ATJ11" s="822" t="s">
        <v>1434</v>
      </c>
      <c r="ATK11" s="821" t="s">
        <v>1434</v>
      </c>
      <c r="ATL11" s="821" t="s">
        <v>1434</v>
      </c>
      <c r="ATM11" s="821" t="s">
        <v>1434</v>
      </c>
      <c r="ATN11" s="822" t="s">
        <v>1434</v>
      </c>
      <c r="ATO11" s="821" t="s">
        <v>1434</v>
      </c>
      <c r="ATP11" s="821" t="s">
        <v>1434</v>
      </c>
      <c r="ATQ11" s="821" t="s">
        <v>1434</v>
      </c>
      <c r="ATR11" s="822">
        <v>165.8</v>
      </c>
      <c r="ATS11" s="822">
        <v>134.80000000000001</v>
      </c>
      <c r="ATT11" s="822">
        <v>134.80000000000001</v>
      </c>
      <c r="ATU11" s="822">
        <v>134.80000000000001</v>
      </c>
      <c r="ATV11" s="822" t="s">
        <v>1434</v>
      </c>
      <c r="ATW11" s="821" t="s">
        <v>1434</v>
      </c>
      <c r="ATX11" s="821" t="s">
        <v>1434</v>
      </c>
      <c r="ATY11" s="821" t="s">
        <v>1434</v>
      </c>
      <c r="ATZ11" s="821" t="s">
        <v>1434</v>
      </c>
      <c r="AUA11" s="821" t="s">
        <v>1434</v>
      </c>
      <c r="AUB11" s="822">
        <v>165.8</v>
      </c>
      <c r="AUC11" s="822">
        <v>134.80000000000001</v>
      </c>
      <c r="AUD11" s="822">
        <v>134.80000000000001</v>
      </c>
      <c r="AUE11" s="822">
        <v>134.80000000000001</v>
      </c>
      <c r="AUF11" s="822" t="s">
        <v>1434</v>
      </c>
      <c r="AUG11" s="822">
        <v>163.6</v>
      </c>
      <c r="AUH11" s="822">
        <v>137</v>
      </c>
      <c r="AUI11" s="822">
        <v>134</v>
      </c>
      <c r="AUJ11" s="822">
        <v>133.19999999999999</v>
      </c>
      <c r="AUK11" s="822" t="s">
        <v>1434</v>
      </c>
      <c r="AUL11" s="821" t="s">
        <v>1434</v>
      </c>
      <c r="AUM11" s="821" t="s">
        <v>1434</v>
      </c>
      <c r="AUN11" s="821" t="s">
        <v>1434</v>
      </c>
      <c r="AUO11" s="821" t="s">
        <v>1434</v>
      </c>
      <c r="AUP11" s="821" t="s">
        <v>1434</v>
      </c>
      <c r="AUQ11" s="822">
        <v>163.6</v>
      </c>
      <c r="AUR11" s="822">
        <v>137</v>
      </c>
      <c r="AUS11" s="822">
        <v>134</v>
      </c>
      <c r="AUT11" s="822">
        <v>133.19999999999999</v>
      </c>
      <c r="AUU11" s="822" t="s">
        <v>1434</v>
      </c>
      <c r="AUV11" s="822">
        <v>467.9</v>
      </c>
      <c r="AUW11" s="822">
        <v>511.1</v>
      </c>
      <c r="AUX11" s="822">
        <v>497.5</v>
      </c>
      <c r="AUY11" s="822">
        <v>443.1</v>
      </c>
      <c r="AUZ11" s="822" t="s">
        <v>1434</v>
      </c>
      <c r="AVA11" s="821" t="s">
        <v>1434</v>
      </c>
      <c r="AVB11" s="821" t="s">
        <v>1434</v>
      </c>
      <c r="AVC11" s="821" t="s">
        <v>1434</v>
      </c>
      <c r="AVD11" s="821" t="s">
        <v>1434</v>
      </c>
      <c r="AVE11" s="821" t="s">
        <v>1434</v>
      </c>
      <c r="AVF11" s="822">
        <v>467.9</v>
      </c>
      <c r="AVG11" s="822">
        <v>511.1</v>
      </c>
      <c r="AVH11" s="822">
        <v>497.5</v>
      </c>
      <c r="AVI11" s="822">
        <v>443.1</v>
      </c>
      <c r="AVJ11" s="822" t="s">
        <v>1434</v>
      </c>
      <c r="AVK11" s="822">
        <v>600</v>
      </c>
      <c r="AVL11" s="822">
        <v>545.6</v>
      </c>
      <c r="AVM11" s="822">
        <v>649.4</v>
      </c>
      <c r="AVN11" s="822">
        <v>628</v>
      </c>
      <c r="AVO11" s="822" t="s">
        <v>1434</v>
      </c>
      <c r="AVP11" s="821" t="s">
        <v>1434</v>
      </c>
      <c r="AVQ11" s="821" t="s">
        <v>1434</v>
      </c>
      <c r="AVR11" s="821" t="s">
        <v>1434</v>
      </c>
      <c r="AVS11" s="821" t="s">
        <v>1434</v>
      </c>
      <c r="AVT11" s="821" t="s">
        <v>1434</v>
      </c>
      <c r="AVU11" s="822">
        <v>600</v>
      </c>
      <c r="AVV11" s="822">
        <v>545.6</v>
      </c>
      <c r="AVW11" s="822">
        <v>649.4</v>
      </c>
      <c r="AVX11" s="822">
        <v>628</v>
      </c>
      <c r="AVY11" s="822" t="s">
        <v>1434</v>
      </c>
      <c r="AVZ11" s="822">
        <v>1343</v>
      </c>
      <c r="AWA11" s="822">
        <v>1257</v>
      </c>
      <c r="AWB11" s="822">
        <v>1286.8</v>
      </c>
      <c r="AWC11" s="822">
        <v>1244.5</v>
      </c>
      <c r="AWD11" s="822">
        <v>622.20000000000005</v>
      </c>
      <c r="AWE11" s="821" t="s">
        <v>1434</v>
      </c>
      <c r="AWF11" s="821" t="s">
        <v>1434</v>
      </c>
      <c r="AWG11" s="821" t="s">
        <v>1434</v>
      </c>
      <c r="AWH11" s="821" t="s">
        <v>1434</v>
      </c>
      <c r="AWI11" s="821" t="s">
        <v>1434</v>
      </c>
      <c r="AWJ11" s="822">
        <v>1343</v>
      </c>
      <c r="AWK11" s="822">
        <v>1257</v>
      </c>
      <c r="AWL11" s="822">
        <v>1286.8</v>
      </c>
      <c r="AWM11" s="822">
        <v>1244.5</v>
      </c>
      <c r="AWN11" s="822">
        <v>622.20000000000005</v>
      </c>
      <c r="AWO11" s="822">
        <v>35</v>
      </c>
      <c r="AWP11" s="822">
        <v>31.5</v>
      </c>
      <c r="AWQ11" s="822">
        <v>41.9</v>
      </c>
      <c r="AWR11" s="822">
        <v>44.8</v>
      </c>
      <c r="AWS11" s="822">
        <v>19.8</v>
      </c>
      <c r="AWT11" s="822" t="s">
        <v>1434</v>
      </c>
      <c r="AWU11" s="822" t="s">
        <v>1434</v>
      </c>
      <c r="AWV11" s="822" t="s">
        <v>1434</v>
      </c>
      <c r="AWW11" s="822" t="s">
        <v>1434</v>
      </c>
      <c r="AWX11" s="822" t="s">
        <v>1434</v>
      </c>
      <c r="AWY11" s="822">
        <v>35</v>
      </c>
      <c r="AWZ11" s="822">
        <v>31.5</v>
      </c>
      <c r="AXA11" s="822">
        <v>41.9</v>
      </c>
      <c r="AXB11" s="822">
        <v>44.8</v>
      </c>
      <c r="AXC11" s="822">
        <v>19.8</v>
      </c>
      <c r="AXD11" s="821">
        <v>1378</v>
      </c>
      <c r="AXE11" s="821">
        <v>1288.5</v>
      </c>
      <c r="AXF11" s="821">
        <v>1327.7</v>
      </c>
      <c r="AXG11" s="821">
        <v>1289.3</v>
      </c>
      <c r="AXH11" s="821">
        <v>642</v>
      </c>
      <c r="AXI11" s="821" t="s">
        <v>1434</v>
      </c>
      <c r="AXJ11" s="821" t="s">
        <v>1434</v>
      </c>
      <c r="AXK11" s="821" t="s">
        <v>1434</v>
      </c>
      <c r="AXL11" s="821" t="s">
        <v>1434</v>
      </c>
      <c r="AXM11" s="821" t="s">
        <v>1434</v>
      </c>
      <c r="AXN11" s="821">
        <v>1378</v>
      </c>
      <c r="AXO11" s="821">
        <v>1288.5</v>
      </c>
      <c r="AXP11" s="821">
        <v>1327.7</v>
      </c>
      <c r="AXQ11" s="821">
        <v>1289.3</v>
      </c>
      <c r="AXR11" s="821">
        <v>642</v>
      </c>
      <c r="AXS11" s="822">
        <v>8630</v>
      </c>
      <c r="AXT11" s="822">
        <v>8436</v>
      </c>
      <c r="AXU11" s="822">
        <v>8273</v>
      </c>
      <c r="AXV11" s="822">
        <v>7780</v>
      </c>
      <c r="AXW11" s="822" t="s">
        <v>1434</v>
      </c>
      <c r="AXX11" s="822" t="s">
        <v>1434</v>
      </c>
      <c r="AXY11" s="822" t="s">
        <v>1434</v>
      </c>
      <c r="AXZ11" s="822" t="s">
        <v>1434</v>
      </c>
      <c r="AYA11" s="821" t="s">
        <v>1434</v>
      </c>
      <c r="AYB11" s="821" t="s">
        <v>1434</v>
      </c>
      <c r="AYC11" s="821" t="s">
        <v>1434</v>
      </c>
      <c r="AYD11" s="822" t="s">
        <v>1434</v>
      </c>
      <c r="AYE11" s="822">
        <v>117</v>
      </c>
      <c r="AYF11" s="822">
        <v>117</v>
      </c>
      <c r="AYG11" s="822">
        <v>116</v>
      </c>
      <c r="AYH11" s="822">
        <v>117</v>
      </c>
      <c r="AYI11" s="822" t="s">
        <v>1434</v>
      </c>
      <c r="AYJ11" s="822" t="s">
        <v>1434</v>
      </c>
      <c r="AYK11" s="822" t="s">
        <v>1434</v>
      </c>
      <c r="AYL11" s="822" t="s">
        <v>1434</v>
      </c>
      <c r="AYM11" s="821" t="s">
        <v>1434</v>
      </c>
      <c r="AYN11" s="821" t="s">
        <v>1434</v>
      </c>
      <c r="AYO11" s="821" t="s">
        <v>1434</v>
      </c>
      <c r="AYP11" s="821" t="s">
        <v>1434</v>
      </c>
      <c r="AYQ11" s="822" t="s">
        <v>1434</v>
      </c>
      <c r="AYR11" s="821" t="s">
        <v>1434</v>
      </c>
      <c r="AYS11" s="821" t="s">
        <v>1434</v>
      </c>
      <c r="AYT11" s="821" t="s">
        <v>1434</v>
      </c>
      <c r="AYU11" s="822" t="s">
        <v>1434</v>
      </c>
      <c r="AYV11" s="821" t="s">
        <v>1434</v>
      </c>
      <c r="AYW11" s="821" t="s">
        <v>1434</v>
      </c>
      <c r="AYX11" s="821" t="s">
        <v>1434</v>
      </c>
      <c r="AYY11" s="821" t="s">
        <v>1434</v>
      </c>
      <c r="AYZ11" s="821" t="s">
        <v>1434</v>
      </c>
      <c r="AZA11" s="821" t="s">
        <v>1434</v>
      </c>
      <c r="AZB11" s="821" t="s">
        <v>1434</v>
      </c>
      <c r="AZC11" s="822" t="s">
        <v>1434</v>
      </c>
      <c r="AZD11" s="821" t="s">
        <v>1434</v>
      </c>
      <c r="AZE11" s="821" t="s">
        <v>1434</v>
      </c>
      <c r="AZF11" s="821" t="s">
        <v>1434</v>
      </c>
      <c r="AZG11" s="822" t="s">
        <v>1434</v>
      </c>
      <c r="AZH11" s="821" t="s">
        <v>1434</v>
      </c>
      <c r="AZI11" s="821" t="s">
        <v>1434</v>
      </c>
      <c r="AZJ11" s="821" t="s">
        <v>1434</v>
      </c>
      <c r="AZK11" s="821" t="s">
        <v>1434</v>
      </c>
      <c r="AZL11" s="821" t="s">
        <v>1434</v>
      </c>
      <c r="AZM11" s="821" t="s">
        <v>1434</v>
      </c>
      <c r="AZN11" s="821" t="s">
        <v>1434</v>
      </c>
      <c r="AZO11" s="821" t="s">
        <v>1434</v>
      </c>
      <c r="AZP11" s="821" t="s">
        <v>1434</v>
      </c>
      <c r="AZQ11" s="821" t="s">
        <v>1434</v>
      </c>
      <c r="AZR11" s="821" t="s">
        <v>1434</v>
      </c>
      <c r="AZS11" s="821" t="s">
        <v>1434</v>
      </c>
      <c r="AZT11" s="821" t="s">
        <v>1434</v>
      </c>
      <c r="AZU11" s="821" t="s">
        <v>1434</v>
      </c>
      <c r="AZV11" s="821" t="s">
        <v>1434</v>
      </c>
      <c r="AZW11" s="821" t="s">
        <v>1434</v>
      </c>
      <c r="AZX11" s="821" t="s">
        <v>1434</v>
      </c>
      <c r="AZY11" s="821" t="s">
        <v>1434</v>
      </c>
      <c r="AZZ11" s="821" t="s">
        <v>1434</v>
      </c>
      <c r="BAA11" s="822" t="s">
        <v>1434</v>
      </c>
      <c r="BAB11" s="821" t="s">
        <v>1434</v>
      </c>
      <c r="BAC11" s="821" t="s">
        <v>1434</v>
      </c>
      <c r="BAD11" s="821" t="s">
        <v>1434</v>
      </c>
      <c r="BAE11" s="822" t="s">
        <v>1434</v>
      </c>
      <c r="BAF11" s="821" t="s">
        <v>1434</v>
      </c>
      <c r="BAG11" s="821" t="s">
        <v>1434</v>
      </c>
      <c r="BAH11" s="821" t="s">
        <v>1434</v>
      </c>
      <c r="BAI11" s="821" t="s">
        <v>1434</v>
      </c>
      <c r="BAJ11" s="821" t="s">
        <v>1434</v>
      </c>
      <c r="BAK11" s="821" t="s">
        <v>1434</v>
      </c>
      <c r="BAL11" s="821" t="s">
        <v>1434</v>
      </c>
      <c r="BAM11" s="821" t="s">
        <v>1434</v>
      </c>
      <c r="BAN11" s="821" t="s">
        <v>1434</v>
      </c>
      <c r="BAO11" s="821" t="s">
        <v>1434</v>
      </c>
      <c r="BAP11" s="821" t="s">
        <v>1434</v>
      </c>
      <c r="BAQ11" s="821" t="s">
        <v>1434</v>
      </c>
      <c r="BAR11" s="821" t="s">
        <v>1434</v>
      </c>
      <c r="BAS11" s="821" t="s">
        <v>1434</v>
      </c>
      <c r="BAT11" s="821" t="s">
        <v>1434</v>
      </c>
      <c r="BAU11" s="821" t="s">
        <v>1434</v>
      </c>
      <c r="BAV11" s="821" t="s">
        <v>1434</v>
      </c>
      <c r="BAW11" s="821" t="s">
        <v>1434</v>
      </c>
      <c r="BAX11" s="821" t="s">
        <v>1434</v>
      </c>
      <c r="BAY11" s="822">
        <v>117</v>
      </c>
      <c r="BAZ11" s="821">
        <v>117</v>
      </c>
      <c r="BBA11" s="821">
        <v>116</v>
      </c>
      <c r="BBB11" s="821">
        <v>117</v>
      </c>
      <c r="BBC11" s="822" t="s">
        <v>1434</v>
      </c>
      <c r="BBD11" s="821" t="s">
        <v>1434</v>
      </c>
      <c r="BBE11" s="821" t="s">
        <v>1434</v>
      </c>
      <c r="BBF11" s="821" t="s">
        <v>1434</v>
      </c>
      <c r="BBG11" s="821" t="s">
        <v>1434</v>
      </c>
      <c r="BBH11" s="821" t="s">
        <v>1434</v>
      </c>
      <c r="BBI11" s="821" t="s">
        <v>1434</v>
      </c>
      <c r="BBJ11" s="821" t="s">
        <v>1434</v>
      </c>
      <c r="BBK11" s="826"/>
      <c r="BBL11" s="826"/>
      <c r="BBM11" s="826"/>
      <c r="BBN11" s="826"/>
      <c r="BBO11" s="826"/>
      <c r="BBP11" s="826"/>
      <c r="BBQ11" s="826"/>
      <c r="BBR11" s="826"/>
      <c r="BBS11" s="826"/>
      <c r="BBT11" s="826"/>
      <c r="BBU11" s="826"/>
      <c r="BBV11" s="826"/>
      <c r="BBW11" s="826"/>
      <c r="BBX11" s="826"/>
      <c r="BBY11" s="826"/>
      <c r="BBZ11" s="826"/>
      <c r="BCA11" s="826"/>
      <c r="BCB11" s="826"/>
      <c r="BCC11" s="826"/>
      <c r="BCD11" s="826"/>
      <c r="BCE11" s="826"/>
      <c r="BCF11" s="826"/>
      <c r="BCG11" s="826"/>
      <c r="BCH11" s="826"/>
      <c r="BCI11" s="826"/>
      <c r="BCJ11" s="826"/>
      <c r="BCK11" s="826"/>
      <c r="BCL11" s="826"/>
      <c r="BCM11" s="826"/>
      <c r="BCN11" s="826"/>
      <c r="BCO11" s="818"/>
      <c r="BCP11" s="818"/>
      <c r="BCQ11" s="818"/>
      <c r="BCR11" s="818"/>
      <c r="BCS11" s="818"/>
      <c r="BCT11" s="818"/>
      <c r="BCU11" s="818"/>
      <c r="BCV11" s="818"/>
      <c r="BCW11" s="818"/>
      <c r="BCX11" s="818"/>
      <c r="BCY11" s="818"/>
      <c r="BCZ11" s="818"/>
      <c r="BDA11" s="818"/>
      <c r="BDB11" s="818"/>
      <c r="BDC11" s="818"/>
      <c r="BDD11" s="818"/>
      <c r="BDE11" s="818"/>
      <c r="BDF11" s="818"/>
      <c r="BDG11" s="818"/>
      <c r="BDH11" s="818"/>
      <c r="BDI11" s="818"/>
      <c r="BDJ11" s="818"/>
      <c r="BDK11" s="818"/>
      <c r="BDL11" s="818"/>
      <c r="BDM11" s="818"/>
      <c r="BDN11" s="818"/>
      <c r="BDO11" s="818"/>
      <c r="BDP11" s="818"/>
      <c r="BDQ11" s="818"/>
      <c r="BDR11" s="818"/>
      <c r="BDS11" s="818"/>
      <c r="BDT11" s="818"/>
      <c r="BDU11" s="818"/>
      <c r="BDV11" s="818"/>
      <c r="BDW11" s="818"/>
      <c r="BDX11" s="818"/>
      <c r="BDY11" s="818"/>
      <c r="BDZ11" s="818"/>
      <c r="BEA11" s="818"/>
      <c r="BEB11" s="818"/>
      <c r="BEC11" s="818"/>
      <c r="BED11" s="818"/>
      <c r="BEE11" s="818"/>
      <c r="BEF11" s="818"/>
      <c r="BEG11" s="818"/>
      <c r="BEH11" s="818"/>
      <c r="BEI11" s="818"/>
      <c r="BEJ11" s="818"/>
      <c r="BEK11" s="818"/>
      <c r="BEL11" s="818"/>
      <c r="BEM11" s="818"/>
      <c r="BEN11" s="818"/>
      <c r="BEO11" s="818"/>
      <c r="BEP11" s="818"/>
      <c r="BEQ11" s="818"/>
      <c r="BER11" s="818"/>
      <c r="BES11" s="818"/>
      <c r="BET11" s="818"/>
      <c r="BEU11" s="818"/>
      <c r="BEV11" s="818"/>
      <c r="BEW11" s="818"/>
      <c r="BEX11" s="818"/>
      <c r="BEY11" s="818"/>
      <c r="BEZ11" s="818"/>
      <c r="BFA11" s="818"/>
      <c r="BFB11" s="818"/>
      <c r="BFC11" s="818"/>
      <c r="BFD11" s="818"/>
      <c r="BFE11" s="818"/>
      <c r="BFF11" s="818"/>
      <c r="BFG11" s="818"/>
      <c r="BFH11" s="818"/>
      <c r="BFI11" s="818"/>
      <c r="BFJ11" s="818"/>
      <c r="BFK11" s="818"/>
      <c r="BFL11" s="818"/>
      <c r="BFM11" s="818"/>
      <c r="BFN11" s="818"/>
      <c r="BFO11" s="818"/>
      <c r="BFP11" s="818"/>
      <c r="BFQ11" s="818"/>
      <c r="BFR11" s="818"/>
      <c r="BFS11" s="818"/>
      <c r="BFT11" s="818"/>
      <c r="BFU11" s="818"/>
      <c r="BFV11" s="819"/>
      <c r="BFW11" s="819"/>
      <c r="BFX11" s="819"/>
      <c r="BFY11" s="819"/>
      <c r="BFZ11" s="819"/>
      <c r="BGA11" s="819"/>
      <c r="BGB11" s="819"/>
      <c r="BGC11" s="819"/>
      <c r="BGD11" s="819"/>
      <c r="BGE11" s="819"/>
      <c r="BGF11" s="819"/>
      <c r="BGG11" s="819"/>
      <c r="BGH11" s="819"/>
      <c r="BGI11" s="819"/>
      <c r="BGJ11" s="819"/>
      <c r="BGK11" s="819"/>
      <c r="BGL11" s="819"/>
      <c r="BGM11" s="819"/>
      <c r="BGN11" s="819"/>
      <c r="BGO11" s="819"/>
      <c r="BGP11" s="819"/>
      <c r="BGQ11" s="819"/>
      <c r="BGR11" s="819"/>
      <c r="BGS11" s="819"/>
      <c r="BGT11" s="819"/>
      <c r="BGU11" s="819"/>
      <c r="BGV11" s="819"/>
      <c r="BGW11" s="819"/>
      <c r="BGX11" s="819"/>
      <c r="BGY11" s="819"/>
      <c r="BGZ11" s="819"/>
      <c r="BHA11" s="819"/>
      <c r="BHB11" s="819"/>
      <c r="BHC11" s="819"/>
      <c r="BHD11" s="819"/>
      <c r="BHE11" s="819"/>
      <c r="BHF11" s="819"/>
      <c r="BHG11" s="819"/>
      <c r="BHH11" s="819"/>
      <c r="BHI11" s="819"/>
      <c r="BHJ11" s="819"/>
      <c r="BHK11" s="819"/>
      <c r="BHL11" s="819"/>
      <c r="BHM11" s="819"/>
      <c r="BHN11" s="819"/>
      <c r="BHO11" s="819"/>
      <c r="BHP11" s="819"/>
      <c r="BHQ11" s="819"/>
      <c r="BHR11" s="819"/>
      <c r="BHS11" s="819"/>
      <c r="BHT11" s="819"/>
      <c r="BHU11" s="819"/>
      <c r="BHV11" s="819"/>
      <c r="BHW11" s="819"/>
      <c r="BHX11" s="819"/>
      <c r="BHY11" s="819"/>
      <c r="BHZ11" s="819"/>
      <c r="BIA11" s="819"/>
      <c r="BIB11" s="819"/>
      <c r="BIC11" s="819"/>
      <c r="BID11" s="819"/>
      <c r="BIE11" s="819"/>
      <c r="BIF11" s="819"/>
      <c r="BIG11" s="819"/>
      <c r="BIH11" s="819"/>
      <c r="BII11" s="819"/>
      <c r="BIJ11" s="819"/>
      <c r="BIK11" s="819"/>
      <c r="BIL11" s="819"/>
      <c r="BIM11" s="819"/>
      <c r="BIN11" s="819"/>
      <c r="BIO11" s="819"/>
      <c r="BIP11" s="819"/>
      <c r="BIQ11" s="819"/>
      <c r="BIR11" s="819"/>
      <c r="BIS11" s="822">
        <v>10</v>
      </c>
      <c r="BIT11" s="822">
        <v>4</v>
      </c>
      <c r="BIU11" s="822">
        <v>5</v>
      </c>
      <c r="BIV11" s="822" t="s">
        <v>1434</v>
      </c>
      <c r="BIW11" s="822">
        <v>0.28000000000000003</v>
      </c>
      <c r="BIX11" s="822">
        <v>0.13</v>
      </c>
      <c r="BIY11" s="822">
        <v>0.16</v>
      </c>
      <c r="BIZ11" s="822" t="s">
        <v>1434</v>
      </c>
      <c r="BJA11" s="822">
        <v>14</v>
      </c>
      <c r="BJB11" s="822">
        <v>30</v>
      </c>
      <c r="BJC11" s="822">
        <v>42</v>
      </c>
      <c r="BJD11" s="822" t="s">
        <v>1434</v>
      </c>
      <c r="BJE11" s="822">
        <v>0.39</v>
      </c>
      <c r="BJF11" s="822">
        <v>1</v>
      </c>
      <c r="BJG11" s="822">
        <v>1.4</v>
      </c>
      <c r="BJH11" s="822" t="s">
        <v>1434</v>
      </c>
      <c r="BJI11" s="824">
        <v>1057868</v>
      </c>
      <c r="BJJ11" s="824">
        <v>1142006</v>
      </c>
      <c r="BJK11" s="824">
        <v>1228601</v>
      </c>
      <c r="BJL11" s="824">
        <v>1110556</v>
      </c>
      <c r="BJM11" s="824">
        <v>1168032</v>
      </c>
      <c r="BJN11" s="824">
        <v>57682</v>
      </c>
      <c r="BJO11" s="824">
        <v>64868</v>
      </c>
      <c r="BJP11" s="824">
        <v>64796</v>
      </c>
      <c r="BJQ11" s="824">
        <v>56319</v>
      </c>
      <c r="BJR11" s="824">
        <v>53761</v>
      </c>
      <c r="BJS11" s="827" t="s">
        <v>1434</v>
      </c>
      <c r="BJT11" s="827" t="s">
        <v>1434</v>
      </c>
      <c r="BJU11" s="827" t="s">
        <v>1434</v>
      </c>
      <c r="BJV11" s="827" t="s">
        <v>1434</v>
      </c>
      <c r="BJW11" s="827" t="s">
        <v>1434</v>
      </c>
      <c r="BJX11" s="827" t="s">
        <v>1434</v>
      </c>
      <c r="BJY11" s="827" t="s">
        <v>1434</v>
      </c>
      <c r="BJZ11" s="827" t="s">
        <v>1434</v>
      </c>
      <c r="BKA11" s="827" t="s">
        <v>1434</v>
      </c>
      <c r="BKB11" s="827" t="s">
        <v>1434</v>
      </c>
      <c r="BKC11" s="827" t="s">
        <v>1434</v>
      </c>
      <c r="BKD11" s="827" t="s">
        <v>1434</v>
      </c>
      <c r="BKE11" s="827" t="s">
        <v>1434</v>
      </c>
      <c r="BKF11" s="827" t="s">
        <v>1434</v>
      </c>
      <c r="BKG11" s="827" t="s">
        <v>1434</v>
      </c>
      <c r="BKH11" s="827" t="s">
        <v>1434</v>
      </c>
      <c r="BKI11" s="827" t="s">
        <v>1434</v>
      </c>
      <c r="BKJ11" s="827" t="s">
        <v>1434</v>
      </c>
      <c r="BKK11" s="827" t="s">
        <v>1434</v>
      </c>
      <c r="BKL11" s="827" t="s">
        <v>1434</v>
      </c>
      <c r="BKM11" s="827" t="s">
        <v>1434</v>
      </c>
      <c r="BKN11" s="827" t="s">
        <v>1434</v>
      </c>
      <c r="BKO11" s="827" t="s">
        <v>1434</v>
      </c>
      <c r="BKP11" s="827" t="s">
        <v>1434</v>
      </c>
      <c r="BKQ11" s="827" t="s">
        <v>1434</v>
      </c>
      <c r="BKR11" s="827" t="s">
        <v>1434</v>
      </c>
      <c r="BKS11" s="827" t="s">
        <v>1434</v>
      </c>
      <c r="BKT11" s="827" t="s">
        <v>1434</v>
      </c>
      <c r="BKU11" s="827" t="s">
        <v>1434</v>
      </c>
      <c r="BKV11" s="827" t="s">
        <v>1434</v>
      </c>
      <c r="BKW11" s="827" t="s">
        <v>1434</v>
      </c>
      <c r="BKX11" s="827" t="s">
        <v>1434</v>
      </c>
      <c r="BKY11" s="827" t="s">
        <v>1434</v>
      </c>
      <c r="BKZ11" s="827" t="s">
        <v>1434</v>
      </c>
      <c r="BLA11" s="827" t="s">
        <v>1434</v>
      </c>
      <c r="BLB11" s="827" t="s">
        <v>1434</v>
      </c>
      <c r="BLC11" s="827" t="s">
        <v>1434</v>
      </c>
      <c r="BLD11" s="827">
        <v>0.5152000000000001</v>
      </c>
      <c r="BLE11" s="827">
        <v>0.26404</v>
      </c>
      <c r="BLF11" s="827" t="s">
        <v>1434</v>
      </c>
      <c r="BLG11" s="827" t="s">
        <v>1434</v>
      </c>
      <c r="BLH11" s="827" t="s">
        <v>1434</v>
      </c>
      <c r="BLI11" s="827" t="s">
        <v>1434</v>
      </c>
      <c r="BLJ11" s="827" t="s">
        <v>1434</v>
      </c>
      <c r="BLK11" s="827" t="s">
        <v>1434</v>
      </c>
      <c r="BLL11" s="827" t="s">
        <v>1434</v>
      </c>
      <c r="BLM11" s="827" t="s">
        <v>1434</v>
      </c>
      <c r="BLN11" s="827" t="s">
        <v>1434</v>
      </c>
      <c r="BLO11" s="827" t="s">
        <v>1434</v>
      </c>
      <c r="BLP11" s="827" t="s">
        <v>1434</v>
      </c>
      <c r="BLQ11" s="827" t="s">
        <v>1434</v>
      </c>
      <c r="BLR11" s="827" t="s">
        <v>1434</v>
      </c>
      <c r="BLS11" s="827" t="s">
        <v>1434</v>
      </c>
      <c r="BLT11" s="827" t="s">
        <v>1434</v>
      </c>
      <c r="BLU11" s="827" t="s">
        <v>1434</v>
      </c>
      <c r="BLV11" s="827" t="s">
        <v>1434</v>
      </c>
      <c r="BLW11" s="827" t="s">
        <v>1434</v>
      </c>
      <c r="BLX11" s="827" t="s">
        <v>1434</v>
      </c>
      <c r="BLY11" s="827" t="s">
        <v>1434</v>
      </c>
      <c r="BLZ11" s="827" t="s">
        <v>1434</v>
      </c>
      <c r="BMA11" s="827" t="s">
        <v>1434</v>
      </c>
      <c r="BMB11" s="827" t="s">
        <v>1434</v>
      </c>
      <c r="BMC11" s="827" t="s">
        <v>1434</v>
      </c>
      <c r="BMD11" s="827" t="s">
        <v>1434</v>
      </c>
      <c r="BME11" s="827" t="s">
        <v>1434</v>
      </c>
      <c r="BMF11" s="827" t="s">
        <v>1434</v>
      </c>
      <c r="BMG11" s="827" t="s">
        <v>1434</v>
      </c>
      <c r="BMH11" s="827" t="s">
        <v>1434</v>
      </c>
      <c r="BMI11" s="827" t="s">
        <v>1434</v>
      </c>
      <c r="BMJ11" s="827" t="s">
        <v>1434</v>
      </c>
      <c r="BMK11" s="827" t="s">
        <v>1434</v>
      </c>
      <c r="BML11" s="827" t="s">
        <v>1434</v>
      </c>
      <c r="BMM11" s="827" t="s">
        <v>1434</v>
      </c>
      <c r="BMN11" s="827" t="s">
        <v>1434</v>
      </c>
      <c r="BMO11" s="827" t="s">
        <v>1434</v>
      </c>
      <c r="BMP11" s="827" t="s">
        <v>1434</v>
      </c>
      <c r="BMQ11" s="827" t="s">
        <v>1434</v>
      </c>
      <c r="BMR11" s="827" t="s">
        <v>1434</v>
      </c>
      <c r="BMS11" s="827" t="s">
        <v>1434</v>
      </c>
      <c r="BMT11" s="827" t="s">
        <v>1434</v>
      </c>
      <c r="BMU11" s="827" t="s">
        <v>1434</v>
      </c>
      <c r="BMV11" s="827" t="s">
        <v>1434</v>
      </c>
      <c r="BMW11" s="827" t="s">
        <v>1434</v>
      </c>
      <c r="BMX11" s="827" t="s">
        <v>1434</v>
      </c>
      <c r="BMY11" s="827" t="s">
        <v>1434</v>
      </c>
      <c r="BMZ11" s="827" t="s">
        <v>1434</v>
      </c>
      <c r="BNA11" s="827" t="s">
        <v>1434</v>
      </c>
      <c r="BNB11" s="827" t="s">
        <v>1434</v>
      </c>
      <c r="BNC11" s="827" t="s">
        <v>1434</v>
      </c>
      <c r="BND11" s="827" t="s">
        <v>1434</v>
      </c>
      <c r="BNE11" s="827" t="s">
        <v>1434</v>
      </c>
      <c r="BNF11" s="827" t="s">
        <v>1434</v>
      </c>
      <c r="BNG11" s="827" t="s">
        <v>1434</v>
      </c>
      <c r="BNH11" s="827" t="s">
        <v>1434</v>
      </c>
      <c r="BNI11" s="827" t="s">
        <v>1434</v>
      </c>
      <c r="BNJ11" s="822">
        <v>9031.1</v>
      </c>
      <c r="BNK11" s="821">
        <v>8800.5</v>
      </c>
      <c r="BNL11" s="821">
        <v>9055.9</v>
      </c>
      <c r="BNM11" s="821" t="s">
        <v>1434</v>
      </c>
      <c r="BNN11" s="822">
        <v>98.5</v>
      </c>
      <c r="BNO11" s="821">
        <v>98.5</v>
      </c>
      <c r="BNP11" s="821">
        <v>98.5</v>
      </c>
      <c r="BNQ11" s="821" t="s">
        <v>1434</v>
      </c>
      <c r="BNR11" s="822">
        <v>1534.4</v>
      </c>
      <c r="BNS11" s="821">
        <v>1474.9</v>
      </c>
      <c r="BNT11" s="821">
        <v>1249.4000000000001</v>
      </c>
      <c r="BNU11" s="821" t="s">
        <v>1434</v>
      </c>
      <c r="BNV11" s="822">
        <v>16.7</v>
      </c>
      <c r="BNW11" s="821">
        <v>16.5</v>
      </c>
      <c r="BNX11" s="821">
        <v>13.6</v>
      </c>
      <c r="BNY11" s="821" t="s">
        <v>1434</v>
      </c>
    </row>
    <row r="12" spans="1:1741" s="789" customFormat="1">
      <c r="A12" s="607" t="s">
        <v>1963</v>
      </c>
      <c r="B12" s="821" t="s">
        <v>1176</v>
      </c>
      <c r="C12" s="822">
        <v>683.4</v>
      </c>
      <c r="D12" s="822">
        <v>681.2</v>
      </c>
      <c r="E12" s="822">
        <v>674.2</v>
      </c>
      <c r="F12" s="822">
        <v>667.3</v>
      </c>
      <c r="G12" s="822">
        <v>677.4</v>
      </c>
      <c r="H12" s="822">
        <v>670.27500000000009</v>
      </c>
      <c r="I12" s="822">
        <v>667.85</v>
      </c>
      <c r="J12" s="822">
        <v>665.42499999999995</v>
      </c>
      <c r="K12" s="822">
        <v>663</v>
      </c>
      <c r="L12" s="822">
        <v>673</v>
      </c>
      <c r="M12" s="822">
        <v>35.700000000000003</v>
      </c>
      <c r="N12" s="822">
        <v>32.799999999999997</v>
      </c>
      <c r="O12" s="822">
        <v>30</v>
      </c>
      <c r="P12" s="822">
        <v>27.1</v>
      </c>
      <c r="Q12" s="823">
        <v>20.7</v>
      </c>
      <c r="R12" s="822">
        <v>719.1</v>
      </c>
      <c r="S12" s="822">
        <v>714</v>
      </c>
      <c r="T12" s="822">
        <v>704.2</v>
      </c>
      <c r="U12" s="822">
        <v>694.4</v>
      </c>
      <c r="V12" s="822">
        <v>698.1</v>
      </c>
      <c r="W12" s="821">
        <v>2308.6999999999998</v>
      </c>
      <c r="X12" s="822">
        <v>2313.8000000000002</v>
      </c>
      <c r="Y12" s="822">
        <v>2323.6</v>
      </c>
      <c r="Z12" s="822">
        <v>2333.4</v>
      </c>
      <c r="AA12" s="822">
        <v>2329.6999999999998</v>
      </c>
      <c r="AB12" s="821" t="s">
        <v>1434</v>
      </c>
      <c r="AC12" s="821" t="s">
        <v>1434</v>
      </c>
      <c r="AD12" s="821" t="s">
        <v>1434</v>
      </c>
      <c r="AE12" s="821" t="s">
        <v>1434</v>
      </c>
      <c r="AF12" s="821" t="s">
        <v>1434</v>
      </c>
      <c r="AG12" s="821">
        <v>261.13436245668862</v>
      </c>
      <c r="AH12" s="821">
        <v>272.06718122834434</v>
      </c>
      <c r="AI12" s="821">
        <v>283</v>
      </c>
      <c r="AJ12" s="821">
        <v>350</v>
      </c>
      <c r="AK12" s="821">
        <v>380.56657782458046</v>
      </c>
      <c r="AL12" s="821">
        <v>359.78328891229023</v>
      </c>
      <c r="AM12" s="821">
        <v>339</v>
      </c>
      <c r="AN12" s="821">
        <v>306</v>
      </c>
      <c r="AO12" s="821">
        <v>39.477059718730892</v>
      </c>
      <c r="AP12" s="821">
        <v>42.238529859365443</v>
      </c>
      <c r="AQ12" s="821">
        <v>45</v>
      </c>
      <c r="AR12" s="821">
        <v>21</v>
      </c>
      <c r="AS12" s="822">
        <v>187.7</v>
      </c>
      <c r="AT12" s="822">
        <v>178.5</v>
      </c>
      <c r="AU12" s="822">
        <v>169.3</v>
      </c>
      <c r="AV12" s="822">
        <v>157.4</v>
      </c>
      <c r="AW12" s="822">
        <v>128</v>
      </c>
      <c r="AX12" s="822">
        <v>170.06</v>
      </c>
      <c r="AY12" s="822">
        <v>165.73285329945978</v>
      </c>
      <c r="AZ12" s="822">
        <v>160.4</v>
      </c>
      <c r="BA12" s="822">
        <v>156.60367338872834</v>
      </c>
      <c r="BB12" s="822">
        <v>126.7</v>
      </c>
      <c r="BC12" s="823" t="s">
        <v>1434</v>
      </c>
      <c r="BD12" s="823" t="s">
        <v>1434</v>
      </c>
      <c r="BE12" s="823" t="s">
        <v>1434</v>
      </c>
      <c r="BF12" s="823" t="s">
        <v>1434</v>
      </c>
      <c r="BG12" s="823" t="s">
        <v>1434</v>
      </c>
      <c r="BH12" s="822" t="s">
        <v>1434</v>
      </c>
      <c r="BI12" s="822" t="s">
        <v>1434</v>
      </c>
      <c r="BJ12" s="822" t="s">
        <v>1434</v>
      </c>
      <c r="BK12" s="822" t="s">
        <v>1434</v>
      </c>
      <c r="BL12" s="822" t="s">
        <v>1434</v>
      </c>
      <c r="BM12" s="821">
        <v>90.7</v>
      </c>
      <c r="BN12" s="821">
        <v>87.4</v>
      </c>
      <c r="BO12" s="821">
        <v>84.9</v>
      </c>
      <c r="BP12" s="821">
        <v>80.599999999999994</v>
      </c>
      <c r="BQ12" s="821">
        <v>65.7</v>
      </c>
      <c r="BR12" s="821">
        <v>88.180297712980192</v>
      </c>
      <c r="BS12" s="821">
        <v>85.936565593132045</v>
      </c>
      <c r="BT12" s="821">
        <v>83.258361719163958</v>
      </c>
      <c r="BU12" s="821">
        <v>80.580157845195856</v>
      </c>
      <c r="BV12" s="821">
        <v>65.7</v>
      </c>
      <c r="BW12" s="821" t="s">
        <v>1434</v>
      </c>
      <c r="BX12" s="821" t="s">
        <v>1434</v>
      </c>
      <c r="BY12" s="821" t="s">
        <v>1434</v>
      </c>
      <c r="BZ12" s="821" t="s">
        <v>1434</v>
      </c>
      <c r="CA12" s="821" t="s">
        <v>1434</v>
      </c>
      <c r="CB12" s="821" t="s">
        <v>1434</v>
      </c>
      <c r="CC12" s="821" t="s">
        <v>1434</v>
      </c>
      <c r="CD12" s="821" t="s">
        <v>1434</v>
      </c>
      <c r="CE12" s="821" t="s">
        <v>1434</v>
      </c>
      <c r="CF12" s="821" t="s">
        <v>1434</v>
      </c>
      <c r="CG12" s="821">
        <v>97.1</v>
      </c>
      <c r="CH12" s="821">
        <v>91</v>
      </c>
      <c r="CI12" s="821">
        <v>84.5</v>
      </c>
      <c r="CJ12" s="821">
        <v>76.8</v>
      </c>
      <c r="CK12" s="821">
        <v>62.3</v>
      </c>
      <c r="CL12" s="821">
        <v>81.879702287019811</v>
      </c>
      <c r="CM12" s="821">
        <v>79.796287706327732</v>
      </c>
      <c r="CN12" s="821">
        <v>77.141638280836048</v>
      </c>
      <c r="CO12" s="821">
        <v>76.023515543532469</v>
      </c>
      <c r="CP12" s="821">
        <v>62</v>
      </c>
      <c r="CQ12" s="821" t="s">
        <v>1434</v>
      </c>
      <c r="CR12" s="821" t="s">
        <v>1434</v>
      </c>
      <c r="CS12" s="821" t="s">
        <v>1434</v>
      </c>
      <c r="CT12" s="821" t="s">
        <v>1434</v>
      </c>
      <c r="CU12" s="821" t="s">
        <v>1434</v>
      </c>
      <c r="CV12" s="821" t="s">
        <v>1434</v>
      </c>
      <c r="CW12" s="821" t="s">
        <v>1434</v>
      </c>
      <c r="CX12" s="821" t="s">
        <v>1434</v>
      </c>
      <c r="CY12" s="821" t="s">
        <v>1434</v>
      </c>
      <c r="CZ12" s="821" t="s">
        <v>1434</v>
      </c>
      <c r="DA12" s="821">
        <v>93.712500498819352</v>
      </c>
      <c r="DB12" s="821">
        <v>83.359720714158087</v>
      </c>
      <c r="DC12" s="821">
        <v>76.396113161131609</v>
      </c>
      <c r="DD12" s="821" t="s">
        <v>1434</v>
      </c>
      <c r="DE12" s="821">
        <v>77.469000336346753</v>
      </c>
      <c r="DF12" s="821">
        <v>77.275978256387688</v>
      </c>
      <c r="DG12" s="821">
        <v>73.203307678791063</v>
      </c>
      <c r="DH12" s="821" t="s">
        <v>1434</v>
      </c>
      <c r="DI12" s="821">
        <v>7.3184991648339093</v>
      </c>
      <c r="DJ12" s="821">
        <v>8.6643010294542115</v>
      </c>
      <c r="DK12" s="821">
        <v>7.8005791600773158</v>
      </c>
      <c r="DL12" s="821" t="s">
        <v>1434</v>
      </c>
      <c r="DM12" s="821" t="s">
        <v>2214</v>
      </c>
      <c r="DN12" s="821" t="s">
        <v>2215</v>
      </c>
      <c r="DO12" s="821">
        <v>52.2</v>
      </c>
      <c r="DP12" s="821">
        <v>52.7</v>
      </c>
      <c r="DQ12" s="821">
        <v>53</v>
      </c>
      <c r="DR12" s="821" t="s">
        <v>2216</v>
      </c>
      <c r="DS12" s="821" t="s">
        <v>2217</v>
      </c>
      <c r="DT12" s="821" t="s">
        <v>2218</v>
      </c>
      <c r="DU12" s="821">
        <v>32.799999999999997</v>
      </c>
      <c r="DV12" s="821">
        <v>30.6</v>
      </c>
      <c r="DW12" s="821">
        <v>28.9</v>
      </c>
      <c r="DX12" s="821" t="s">
        <v>2216</v>
      </c>
      <c r="DY12" s="821" t="s">
        <v>2219</v>
      </c>
      <c r="DZ12" s="821" t="s">
        <v>2220</v>
      </c>
      <c r="EA12" s="821">
        <v>23.5</v>
      </c>
      <c r="EB12" s="821">
        <v>21.2</v>
      </c>
      <c r="EC12" s="821">
        <v>18.7</v>
      </c>
      <c r="ED12" s="821" t="s">
        <v>2216</v>
      </c>
      <c r="EE12" s="821" t="s">
        <v>2221</v>
      </c>
      <c r="EF12" s="821" t="s">
        <v>2222</v>
      </c>
      <c r="EG12" s="821">
        <v>15.3</v>
      </c>
      <c r="EH12" s="821">
        <v>14.4</v>
      </c>
      <c r="EI12" s="821">
        <v>11.5</v>
      </c>
      <c r="EJ12" s="821" t="s">
        <v>2216</v>
      </c>
      <c r="EK12" s="821" t="s">
        <v>2223</v>
      </c>
      <c r="EL12" s="821" t="s">
        <v>2224</v>
      </c>
      <c r="EM12" s="821">
        <v>7.5</v>
      </c>
      <c r="EN12" s="821">
        <v>5.4</v>
      </c>
      <c r="EO12" s="821">
        <v>3.3</v>
      </c>
      <c r="EP12" s="821" t="s">
        <v>2216</v>
      </c>
      <c r="EQ12" s="821" t="s">
        <v>2225</v>
      </c>
      <c r="ER12" s="821" t="s">
        <v>2226</v>
      </c>
      <c r="ES12" s="821">
        <v>7.1</v>
      </c>
      <c r="ET12" s="821">
        <v>7.5</v>
      </c>
      <c r="EU12" s="821">
        <v>7.9</v>
      </c>
      <c r="EV12" s="821" t="s">
        <v>2216</v>
      </c>
      <c r="EW12" s="821" t="s">
        <v>2227</v>
      </c>
      <c r="EX12" s="821" t="s">
        <v>2228</v>
      </c>
      <c r="EY12" s="821">
        <v>6</v>
      </c>
      <c r="EZ12" s="821">
        <v>5.6</v>
      </c>
      <c r="FA12" s="821">
        <v>4.4000000000000004</v>
      </c>
      <c r="FB12" s="821" t="s">
        <v>2216</v>
      </c>
      <c r="FC12" s="821" t="s">
        <v>2229</v>
      </c>
      <c r="FD12" s="821" t="s">
        <v>2230</v>
      </c>
      <c r="FE12" s="821">
        <v>5.4</v>
      </c>
      <c r="FF12" s="821">
        <v>5.0999999999999996</v>
      </c>
      <c r="FG12" s="821">
        <v>4.8</v>
      </c>
      <c r="FH12" s="821" t="s">
        <v>2216</v>
      </c>
      <c r="FI12" s="821" t="s">
        <v>2117</v>
      </c>
      <c r="FJ12" s="821" t="s">
        <v>2231</v>
      </c>
      <c r="FK12" s="821">
        <v>5</v>
      </c>
      <c r="FL12" s="821">
        <v>4.5</v>
      </c>
      <c r="FM12" s="821">
        <v>4</v>
      </c>
      <c r="FN12" s="821" t="s">
        <v>2216</v>
      </c>
      <c r="FO12" s="821" t="s">
        <v>2232</v>
      </c>
      <c r="FP12" s="821" t="s">
        <v>2233</v>
      </c>
      <c r="FQ12" s="821">
        <v>3.7</v>
      </c>
      <c r="FR12" s="821">
        <v>3.5</v>
      </c>
      <c r="FS12" s="821">
        <v>3.4</v>
      </c>
      <c r="FT12" s="821" t="s">
        <v>2216</v>
      </c>
      <c r="FU12" s="821">
        <v>20</v>
      </c>
      <c r="FV12" s="821">
        <v>18.7</v>
      </c>
      <c r="FW12" s="821">
        <v>17.600000000000001</v>
      </c>
      <c r="FX12" s="821" t="s">
        <v>2216</v>
      </c>
      <c r="FY12" s="821">
        <v>178.5</v>
      </c>
      <c r="FZ12" s="821">
        <v>169.2</v>
      </c>
      <c r="GA12" s="821">
        <v>157.4</v>
      </c>
      <c r="GB12" s="821">
        <v>128</v>
      </c>
      <c r="GC12" s="822">
        <v>494.63245618152632</v>
      </c>
      <c r="GD12" s="822">
        <v>500.83120404404735</v>
      </c>
      <c r="GE12" s="822">
        <v>506.4</v>
      </c>
      <c r="GF12" s="822" t="s">
        <v>1434</v>
      </c>
      <c r="GG12" s="822">
        <v>484.73859397062358</v>
      </c>
      <c r="GH12" s="822">
        <v>494.3622867835025</v>
      </c>
      <c r="GI12" s="822">
        <v>503.4</v>
      </c>
      <c r="GJ12" s="822" t="s">
        <v>1434</v>
      </c>
      <c r="GK12" s="821">
        <v>290.99749374966012</v>
      </c>
      <c r="GL12" s="821">
        <v>251.95874147656178</v>
      </c>
      <c r="GM12" s="821">
        <v>214.87511312217191</v>
      </c>
      <c r="GN12" s="821">
        <v>350</v>
      </c>
      <c r="GO12" s="821">
        <v>178.56412474885843</v>
      </c>
      <c r="GP12" s="821">
        <v>217.47905285808781</v>
      </c>
      <c r="GQ12" s="821">
        <v>254.35746606334845</v>
      </c>
      <c r="GR12" s="821">
        <v>299.73684210526318</v>
      </c>
      <c r="GS12" s="821">
        <v>15.176975472105115</v>
      </c>
      <c r="GT12" s="821">
        <v>24.924492448852881</v>
      </c>
      <c r="GU12" s="821">
        <v>34.167420814479641</v>
      </c>
      <c r="GV12" s="821">
        <v>21</v>
      </c>
      <c r="GW12" s="822">
        <v>104.90417581983547</v>
      </c>
      <c r="GX12" s="821">
        <v>98.632822872652866</v>
      </c>
      <c r="GY12" s="821">
        <v>92.699999999999989</v>
      </c>
      <c r="GZ12" s="821" t="s">
        <v>1434</v>
      </c>
      <c r="HA12" s="821">
        <v>99.717373003418942</v>
      </c>
      <c r="HB12" s="821">
        <v>96.074240654000988</v>
      </c>
      <c r="HC12" s="821">
        <v>92.600000000000009</v>
      </c>
      <c r="HD12" s="821" t="s">
        <v>1434</v>
      </c>
      <c r="HE12" s="821">
        <v>78.291137223210271</v>
      </c>
      <c r="HF12" s="821">
        <v>58.40409068140017</v>
      </c>
      <c r="HG12" s="821">
        <v>39.526093514328799</v>
      </c>
      <c r="HH12" s="821" t="s">
        <v>1434</v>
      </c>
      <c r="HI12" s="821">
        <v>21.234015604588965</v>
      </c>
      <c r="HJ12" s="821">
        <v>34.35100910745237</v>
      </c>
      <c r="HK12" s="821">
        <v>46.788838612368039</v>
      </c>
      <c r="HL12" s="821" t="s">
        <v>1434</v>
      </c>
      <c r="HM12" s="821">
        <v>0.19222017561970978</v>
      </c>
      <c r="HN12" s="821">
        <v>3.3191408651484564</v>
      </c>
      <c r="HO12" s="821">
        <v>6.2850678733031682</v>
      </c>
      <c r="HP12" s="821" t="s">
        <v>1434</v>
      </c>
      <c r="HQ12" s="821">
        <v>212.55706763669778</v>
      </c>
      <c r="HR12" s="821">
        <v>210.31110310819952</v>
      </c>
      <c r="HS12" s="821">
        <v>208.1</v>
      </c>
      <c r="HT12" s="821" t="s">
        <v>1434</v>
      </c>
      <c r="HU12" s="821">
        <v>170.57085219042426</v>
      </c>
      <c r="HV12" s="821">
        <v>188.66711784559732</v>
      </c>
      <c r="HW12" s="821">
        <v>205.8</v>
      </c>
      <c r="HX12" s="821" t="s">
        <v>1434</v>
      </c>
      <c r="HY12" s="821">
        <v>156.38023280197356</v>
      </c>
      <c r="HZ12" s="821">
        <v>121.22248541575684</v>
      </c>
      <c r="IA12" s="821">
        <v>87.84524886877827</v>
      </c>
      <c r="IB12" s="821" t="s">
        <v>1434</v>
      </c>
      <c r="IC12" s="821">
        <v>9.1816702865356259</v>
      </c>
      <c r="ID12" s="821">
        <v>57.837173078398514</v>
      </c>
      <c r="IE12" s="821">
        <v>103.98642533936655</v>
      </c>
      <c r="IF12" s="821" t="s">
        <v>1434</v>
      </c>
      <c r="IG12" s="821">
        <v>5.0089491019150643</v>
      </c>
      <c r="IH12" s="821">
        <v>9.6074593514419835</v>
      </c>
      <c r="II12" s="821">
        <v>13.968325791855206</v>
      </c>
      <c r="IJ12" s="821" t="s">
        <v>1434</v>
      </c>
      <c r="IK12" s="821">
        <v>53.648456156006375</v>
      </c>
      <c r="IL12" s="821">
        <v>52.140544725556083</v>
      </c>
      <c r="IM12" s="821">
        <v>50.7</v>
      </c>
      <c r="IN12" s="821" t="s">
        <v>1434</v>
      </c>
      <c r="IO12" s="821">
        <v>55.851887086815964</v>
      </c>
      <c r="IP12" s="821">
        <v>53.059288846136205</v>
      </c>
      <c r="IQ12" s="821">
        <v>50.400000000000013</v>
      </c>
      <c r="IR12" s="821" t="s">
        <v>1434</v>
      </c>
      <c r="IS12" s="821">
        <v>51.268067278424788</v>
      </c>
      <c r="IT12" s="821">
        <v>36.002489310423414</v>
      </c>
      <c r="IU12" s="821">
        <v>21.5131221719457</v>
      </c>
      <c r="IV12" s="821" t="s">
        <v>1434</v>
      </c>
      <c r="IW12" s="821">
        <v>0.85867698889972544</v>
      </c>
      <c r="IX12" s="821">
        <v>13.487483332033639</v>
      </c>
      <c r="IY12" s="821">
        <v>25.466063348416302</v>
      </c>
      <c r="IZ12" s="821" t="s">
        <v>1434</v>
      </c>
      <c r="JA12" s="821">
        <v>3.725142819491456</v>
      </c>
      <c r="JB12" s="821">
        <v>3.5693162036791537</v>
      </c>
      <c r="JC12" s="821">
        <v>3.4208144796380098</v>
      </c>
      <c r="JD12" s="821" t="s">
        <v>1434</v>
      </c>
      <c r="JE12" s="822">
        <v>123.52275656898669</v>
      </c>
      <c r="JF12" s="822">
        <v>139.74673333763891</v>
      </c>
      <c r="JG12" s="822">
        <v>154.9</v>
      </c>
      <c r="JH12" s="822" t="s">
        <v>1434</v>
      </c>
      <c r="JI12" s="822">
        <v>158.5984816899645</v>
      </c>
      <c r="JJ12" s="822">
        <v>156.56163943776798</v>
      </c>
      <c r="JK12" s="822">
        <v>154.60000000000002</v>
      </c>
      <c r="JL12" s="822" t="s">
        <v>1434</v>
      </c>
      <c r="JM12" s="821">
        <v>5.058056446051487</v>
      </c>
      <c r="JN12" s="821">
        <v>36.329676068981335</v>
      </c>
      <c r="JO12" s="821">
        <v>65.990648567119138</v>
      </c>
      <c r="JP12" s="821" t="s">
        <v>1434</v>
      </c>
      <c r="JQ12" s="821">
        <v>147.28976186883412</v>
      </c>
      <c r="JR12" s="821">
        <v>111.80338734020336</v>
      </c>
      <c r="JS12" s="821">
        <v>78.116138763197611</v>
      </c>
      <c r="JT12" s="821" t="s">
        <v>1434</v>
      </c>
      <c r="JU12" s="821">
        <v>6.2506633750788847</v>
      </c>
      <c r="JV12" s="821">
        <v>8.4285760285832865</v>
      </c>
      <c r="JW12" s="821">
        <v>10.49321266968326</v>
      </c>
      <c r="JX12" s="821" t="s">
        <v>1434</v>
      </c>
      <c r="JY12" s="821">
        <v>122984.78685985121</v>
      </c>
      <c r="JZ12" s="821">
        <v>120868.21877209045</v>
      </c>
      <c r="KA12" s="821">
        <v>119751.25625316745</v>
      </c>
      <c r="KB12" s="821" t="s">
        <v>1434</v>
      </c>
      <c r="KC12" s="821">
        <v>82685.094403238472</v>
      </c>
      <c r="KD12" s="821">
        <v>67786.025810418869</v>
      </c>
      <c r="KE12" s="821">
        <v>54588.326254349631</v>
      </c>
      <c r="KF12" s="821" t="s">
        <v>1434</v>
      </c>
      <c r="KG12" s="821">
        <v>35523.364266856333</v>
      </c>
      <c r="KH12" s="821">
        <v>46089.806624531833</v>
      </c>
      <c r="KI12" s="821">
        <v>56091.207347646348</v>
      </c>
      <c r="KJ12" s="821" t="s">
        <v>1434</v>
      </c>
      <c r="KK12" s="821">
        <v>4776.3281897564239</v>
      </c>
      <c r="KL12" s="821">
        <v>6992.3863371397392</v>
      </c>
      <c r="KM12" s="821">
        <v>9071.7226511714653</v>
      </c>
      <c r="KN12" s="821" t="s">
        <v>1434</v>
      </c>
      <c r="KO12" s="821">
        <v>7488.4660529702805</v>
      </c>
      <c r="KP12" s="821">
        <v>7599.538926707045</v>
      </c>
      <c r="KQ12" s="821">
        <v>7753.1495848033037</v>
      </c>
      <c r="KR12" s="821" t="s">
        <v>1434</v>
      </c>
      <c r="KS12" s="821">
        <v>5527.2023416847869</v>
      </c>
      <c r="KT12" s="821">
        <v>4036.1364902597611</v>
      </c>
      <c r="KU12" s="821">
        <v>2696.6185464727273</v>
      </c>
      <c r="KV12" s="821" t="s">
        <v>1434</v>
      </c>
      <c r="KW12" s="821">
        <v>1931.3922940533876</v>
      </c>
      <c r="KX12" s="821">
        <v>3058.494312893838</v>
      </c>
      <c r="KY12" s="821">
        <v>4112.6664526305749</v>
      </c>
      <c r="KZ12" s="821" t="s">
        <v>1434</v>
      </c>
      <c r="LA12" s="821">
        <v>29.871417232105902</v>
      </c>
      <c r="LB12" s="821">
        <v>504.90812355344445</v>
      </c>
      <c r="LC12" s="821">
        <v>943.86458570000229</v>
      </c>
      <c r="LD12" s="821" t="s">
        <v>1434</v>
      </c>
      <c r="LE12" s="821">
        <v>60485.409739938848</v>
      </c>
      <c r="LF12" s="821">
        <v>62438.726629125464</v>
      </c>
      <c r="LG12" s="821">
        <v>64654.95632755047</v>
      </c>
      <c r="LH12" s="821" t="s">
        <v>1434</v>
      </c>
      <c r="LI12" s="821">
        <v>56228.156973931065</v>
      </c>
      <c r="LJ12" s="821">
        <v>42666.30100571629</v>
      </c>
      <c r="LK12" s="821">
        <v>30523.415739305572</v>
      </c>
      <c r="LL12" s="821" t="s">
        <v>1434</v>
      </c>
      <c r="LM12" s="821">
        <v>2746.6251049805119</v>
      </c>
      <c r="LN12" s="821">
        <v>16936.145082521263</v>
      </c>
      <c r="LO12" s="821">
        <v>30060.569378151617</v>
      </c>
      <c r="LP12" s="821" t="s">
        <v>1434</v>
      </c>
      <c r="LQ12" s="821">
        <v>1510.6276610272639</v>
      </c>
      <c r="LR12" s="821">
        <v>2836.280540887914</v>
      </c>
      <c r="LS12" s="821">
        <v>4070.9712100932766</v>
      </c>
      <c r="LT12" s="821" t="s">
        <v>1434</v>
      </c>
      <c r="LU12" s="821">
        <v>21713.950198208306</v>
      </c>
      <c r="LV12" s="821">
        <v>18520.835083454152</v>
      </c>
      <c r="LW12" s="821">
        <v>15719.558259139694</v>
      </c>
      <c r="LX12" s="821" t="s">
        <v>1434</v>
      </c>
      <c r="LY12" s="821">
        <v>19874.109761293319</v>
      </c>
      <c r="LZ12" s="821">
        <v>13661.647775294308</v>
      </c>
      <c r="MA12" s="821">
        <v>8059.1092504287371</v>
      </c>
      <c r="MB12" s="821" t="s">
        <v>1434</v>
      </c>
      <c r="MC12" s="821">
        <v>217.0398327324487</v>
      </c>
      <c r="MD12" s="821">
        <v>3337.108736322044</v>
      </c>
      <c r="ME12" s="821">
        <v>6220.3424917480324</v>
      </c>
      <c r="MF12" s="821" t="s">
        <v>1434</v>
      </c>
      <c r="MG12" s="821">
        <v>1622.8006041825388</v>
      </c>
      <c r="MH12" s="821">
        <v>1522.0785718377972</v>
      </c>
      <c r="MI12" s="821">
        <v>1440.1065169629239</v>
      </c>
      <c r="MJ12" s="821" t="s">
        <v>1434</v>
      </c>
      <c r="MK12" s="821">
        <v>33296.960868733797</v>
      </c>
      <c r="ML12" s="821">
        <v>32309.118132803778</v>
      </c>
      <c r="MM12" s="821">
        <v>31623.592081673989</v>
      </c>
      <c r="MN12" s="821" t="s">
        <v>1434</v>
      </c>
      <c r="MO12" s="821">
        <v>1055.6253263293002</v>
      </c>
      <c r="MP12" s="821">
        <v>7421.9405391485061</v>
      </c>
      <c r="MQ12" s="821">
        <v>13309.182718142596</v>
      </c>
      <c r="MR12" s="821" t="s">
        <v>1434</v>
      </c>
      <c r="MS12" s="821">
        <v>30628.307035089983</v>
      </c>
      <c r="MT12" s="821">
        <v>22758.058492794687</v>
      </c>
      <c r="MU12" s="821">
        <v>15697.629025116126</v>
      </c>
      <c r="MV12" s="821" t="s">
        <v>1434</v>
      </c>
      <c r="MW12" s="821">
        <v>1613.0285073145149</v>
      </c>
      <c r="MX12" s="821">
        <v>2129.1191008605824</v>
      </c>
      <c r="MY12" s="821">
        <v>2616.7803384152617</v>
      </c>
      <c r="MZ12" s="821" t="s">
        <v>1434</v>
      </c>
      <c r="NA12" s="822">
        <v>186.56754381847367</v>
      </c>
      <c r="NB12" s="822">
        <v>173.36879595595275</v>
      </c>
      <c r="NC12" s="822">
        <v>160.9</v>
      </c>
      <c r="ND12" s="822" t="s">
        <v>1434</v>
      </c>
      <c r="NE12" s="821">
        <v>183.11140602937635</v>
      </c>
      <c r="NF12" s="821">
        <v>171.06271321649754</v>
      </c>
      <c r="NG12" s="821">
        <v>159.6</v>
      </c>
      <c r="NH12" s="821" t="s">
        <v>1434</v>
      </c>
      <c r="NI12" s="822">
        <v>43615.224941281085</v>
      </c>
      <c r="NJ12" s="822">
        <v>40163.165946378729</v>
      </c>
      <c r="NK12" s="822">
        <v>37271.944969210883</v>
      </c>
      <c r="NL12" s="822" t="s">
        <v>1434</v>
      </c>
      <c r="NM12" s="821">
        <v>42748.06643960857</v>
      </c>
      <c r="NN12" s="821">
        <v>39531.781227909552</v>
      </c>
      <c r="NO12" s="821">
        <v>36852.4171355609</v>
      </c>
      <c r="NP12" s="821" t="s">
        <v>1434</v>
      </c>
      <c r="NQ12" s="822">
        <v>3620.0634766326739</v>
      </c>
      <c r="NR12" s="822">
        <v>3053.1367537261331</v>
      </c>
      <c r="NS12" s="822">
        <v>2554.1772566831723</v>
      </c>
      <c r="NT12" s="822" t="s">
        <v>1434</v>
      </c>
      <c r="NU12" s="821">
        <v>3548.0891742055637</v>
      </c>
      <c r="NV12" s="821">
        <v>3007.6649575338611</v>
      </c>
      <c r="NW12" s="821">
        <v>2532.693292271008</v>
      </c>
      <c r="NX12" s="821" t="s">
        <v>1434</v>
      </c>
      <c r="NY12" s="822">
        <v>15178.098786652641</v>
      </c>
      <c r="NZ12" s="822">
        <v>14214.86856458994</v>
      </c>
      <c r="OA12" s="822">
        <v>13428.624710699009</v>
      </c>
      <c r="OB12" s="822" t="s">
        <v>1434</v>
      </c>
      <c r="OC12" s="821">
        <v>14790.831241647977</v>
      </c>
      <c r="OD12" s="821">
        <v>13942.988199571317</v>
      </c>
      <c r="OE12" s="821">
        <v>13260.679545370056</v>
      </c>
      <c r="OF12" s="821" t="s">
        <v>1434</v>
      </c>
      <c r="OG12" s="822">
        <v>15527.019892274606</v>
      </c>
      <c r="OH12" s="822">
        <v>14829.710231556295</v>
      </c>
      <c r="OI12" s="822">
        <v>14291.452992261387</v>
      </c>
      <c r="OJ12" s="822" t="s">
        <v>1434</v>
      </c>
      <c r="OK12" s="821">
        <v>15218.312106209914</v>
      </c>
      <c r="OL12" s="821">
        <v>14589.942280577197</v>
      </c>
      <c r="OM12" s="821">
        <v>14113.255845949425</v>
      </c>
      <c r="ON12" s="821" t="s">
        <v>1434</v>
      </c>
      <c r="OO12" s="822">
        <v>9290.0427857211653</v>
      </c>
      <c r="OP12" s="822">
        <v>8065.4503965063614</v>
      </c>
      <c r="OQ12" s="822">
        <v>6997.6900095673127</v>
      </c>
      <c r="OR12" s="822" t="s">
        <v>1434</v>
      </c>
      <c r="OS12" s="821">
        <v>9190.8339175451147</v>
      </c>
      <c r="OT12" s="821">
        <v>7991.1857902271713</v>
      </c>
      <c r="OU12" s="821">
        <v>6945.7884519703994</v>
      </c>
      <c r="OV12" s="821" t="s">
        <v>1434</v>
      </c>
      <c r="OW12" s="822">
        <v>0</v>
      </c>
      <c r="OX12" s="822">
        <v>0</v>
      </c>
      <c r="OY12" s="822">
        <v>0</v>
      </c>
      <c r="OZ12" s="822" t="s">
        <v>1434</v>
      </c>
      <c r="PA12" s="821">
        <v>0</v>
      </c>
      <c r="PB12" s="821">
        <v>0</v>
      </c>
      <c r="PC12" s="821">
        <v>0</v>
      </c>
      <c r="PD12" s="821" t="s">
        <v>1434</v>
      </c>
      <c r="PE12" s="822">
        <v>60.01</v>
      </c>
      <c r="PF12" s="822">
        <v>56.75</v>
      </c>
      <c r="PG12" s="822">
        <v>53.5</v>
      </c>
      <c r="PH12" s="822">
        <v>49.54</v>
      </c>
      <c r="PI12" s="822">
        <v>40.28</v>
      </c>
      <c r="PJ12" s="822" t="s">
        <v>1434</v>
      </c>
      <c r="PK12" s="821" t="s">
        <v>1434</v>
      </c>
      <c r="PL12" s="821" t="s">
        <v>1434</v>
      </c>
      <c r="PM12" s="821" t="s">
        <v>1434</v>
      </c>
      <c r="PN12" s="821" t="s">
        <v>1434</v>
      </c>
      <c r="PO12" s="821" t="s">
        <v>1434</v>
      </c>
      <c r="PP12" s="821" t="s">
        <v>1434</v>
      </c>
      <c r="PQ12" s="821" t="s">
        <v>1434</v>
      </c>
      <c r="PR12" s="821" t="s">
        <v>1434</v>
      </c>
      <c r="PS12" s="821" t="s">
        <v>1434</v>
      </c>
      <c r="PT12" s="822">
        <v>12.31</v>
      </c>
      <c r="PU12" s="822">
        <v>11.64</v>
      </c>
      <c r="PV12" s="822">
        <v>10.98</v>
      </c>
      <c r="PW12" s="822">
        <v>10.19</v>
      </c>
      <c r="PX12" s="822">
        <v>10.07</v>
      </c>
      <c r="PY12" s="822" t="s">
        <v>1434</v>
      </c>
      <c r="PZ12" s="821" t="s">
        <v>1434</v>
      </c>
      <c r="QA12" s="821" t="s">
        <v>1434</v>
      </c>
      <c r="QB12" s="821" t="s">
        <v>1434</v>
      </c>
      <c r="QC12" s="821" t="s">
        <v>1434</v>
      </c>
      <c r="QD12" s="821" t="s">
        <v>1434</v>
      </c>
      <c r="QE12" s="821" t="s">
        <v>1434</v>
      </c>
      <c r="QF12" s="821" t="s">
        <v>1434</v>
      </c>
      <c r="QG12" s="821" t="s">
        <v>1434</v>
      </c>
      <c r="QH12" s="821" t="s">
        <v>1434</v>
      </c>
      <c r="QI12" s="822">
        <v>2.2599999999999998</v>
      </c>
      <c r="QJ12" s="822">
        <v>1.83</v>
      </c>
      <c r="QK12" s="822">
        <v>1.4</v>
      </c>
      <c r="QL12" s="822">
        <v>1.4</v>
      </c>
      <c r="QM12" s="822">
        <v>1.38</v>
      </c>
      <c r="QN12" s="822" t="s">
        <v>1434</v>
      </c>
      <c r="QO12" s="821" t="s">
        <v>1434</v>
      </c>
      <c r="QP12" s="821" t="s">
        <v>1434</v>
      </c>
      <c r="QQ12" s="821" t="s">
        <v>1434</v>
      </c>
      <c r="QR12" s="821" t="s">
        <v>1434</v>
      </c>
      <c r="QS12" s="821" t="s">
        <v>1434</v>
      </c>
      <c r="QT12" s="821" t="s">
        <v>1434</v>
      </c>
      <c r="QU12" s="821" t="s">
        <v>1434</v>
      </c>
      <c r="QV12" s="821" t="s">
        <v>1434</v>
      </c>
      <c r="QW12" s="821" t="s">
        <v>1434</v>
      </c>
      <c r="QX12" s="822">
        <v>5.69</v>
      </c>
      <c r="QY12" s="822">
        <v>5.67</v>
      </c>
      <c r="QZ12" s="822">
        <v>5.6</v>
      </c>
      <c r="RA12" s="822">
        <v>5.53</v>
      </c>
      <c r="RB12" s="822">
        <v>5.61</v>
      </c>
      <c r="RC12" s="822" t="s">
        <v>1434</v>
      </c>
      <c r="RD12" s="821" t="s">
        <v>1434</v>
      </c>
      <c r="RE12" s="821" t="s">
        <v>1434</v>
      </c>
      <c r="RF12" s="821" t="s">
        <v>1434</v>
      </c>
      <c r="RG12" s="821" t="s">
        <v>1434</v>
      </c>
      <c r="RH12" s="821" t="s">
        <v>1434</v>
      </c>
      <c r="RI12" s="821" t="s">
        <v>1434</v>
      </c>
      <c r="RJ12" s="821" t="s">
        <v>1434</v>
      </c>
      <c r="RK12" s="821" t="s">
        <v>1434</v>
      </c>
      <c r="RL12" s="821" t="s">
        <v>1434</v>
      </c>
      <c r="RM12" s="822">
        <v>63.52</v>
      </c>
      <c r="RN12" s="822">
        <v>61.6</v>
      </c>
      <c r="RO12" s="822">
        <v>59.28</v>
      </c>
      <c r="RP12" s="822">
        <v>57</v>
      </c>
      <c r="RQ12" s="822">
        <v>54.46</v>
      </c>
      <c r="RR12" s="822" t="s">
        <v>1434</v>
      </c>
      <c r="RS12" s="821" t="s">
        <v>1434</v>
      </c>
      <c r="RT12" s="821" t="s">
        <v>1434</v>
      </c>
      <c r="RU12" s="821" t="s">
        <v>1434</v>
      </c>
      <c r="RV12" s="821" t="s">
        <v>1434</v>
      </c>
      <c r="RW12" s="821" t="s">
        <v>1434</v>
      </c>
      <c r="RX12" s="821" t="s">
        <v>1434</v>
      </c>
      <c r="RY12" s="821" t="s">
        <v>1434</v>
      </c>
      <c r="RZ12" s="821" t="s">
        <v>1434</v>
      </c>
      <c r="SA12" s="821" t="s">
        <v>1434</v>
      </c>
      <c r="SB12" s="822">
        <v>46.786000000000001</v>
      </c>
      <c r="SC12" s="822">
        <v>88.3</v>
      </c>
      <c r="SD12" s="822">
        <v>94.6</v>
      </c>
      <c r="SE12" s="822" t="s">
        <v>1434</v>
      </c>
      <c r="SF12" s="822" t="s">
        <v>1434</v>
      </c>
      <c r="SG12" s="821" t="s">
        <v>1434</v>
      </c>
      <c r="SH12" s="821" t="s">
        <v>1434</v>
      </c>
      <c r="SI12" s="821" t="s">
        <v>1434</v>
      </c>
      <c r="SJ12" s="821" t="s">
        <v>1434</v>
      </c>
      <c r="SK12" s="821" t="s">
        <v>1434</v>
      </c>
      <c r="SL12" s="821" t="s">
        <v>1434</v>
      </c>
      <c r="SM12" s="821" t="s">
        <v>1434</v>
      </c>
      <c r="SN12" s="822">
        <v>17.100000000000001</v>
      </c>
      <c r="SO12" s="822">
        <v>46.1</v>
      </c>
      <c r="SP12" s="822">
        <v>45.1</v>
      </c>
      <c r="SQ12" s="822" t="s">
        <v>1434</v>
      </c>
      <c r="SR12" s="822" t="s">
        <v>1434</v>
      </c>
      <c r="SS12" s="821" t="s">
        <v>1434</v>
      </c>
      <c r="ST12" s="821" t="s">
        <v>1434</v>
      </c>
      <c r="SU12" s="821" t="s">
        <v>1434</v>
      </c>
      <c r="SV12" s="821" t="s">
        <v>1434</v>
      </c>
      <c r="SW12" s="821" t="s">
        <v>1434</v>
      </c>
      <c r="SX12" s="821" t="s">
        <v>1434</v>
      </c>
      <c r="SY12" s="821" t="s">
        <v>1434</v>
      </c>
      <c r="SZ12" s="822">
        <v>26.332999999999998</v>
      </c>
      <c r="TA12" s="822">
        <v>35.299999999999997</v>
      </c>
      <c r="TB12" s="822">
        <v>40.299999999999997</v>
      </c>
      <c r="TC12" s="822" t="s">
        <v>1434</v>
      </c>
      <c r="TD12" s="822" t="s">
        <v>1434</v>
      </c>
      <c r="TE12" s="821" t="s">
        <v>1434</v>
      </c>
      <c r="TF12" s="821" t="s">
        <v>1434</v>
      </c>
      <c r="TG12" s="821" t="s">
        <v>1434</v>
      </c>
      <c r="TH12" s="821" t="s">
        <v>1434</v>
      </c>
      <c r="TI12" s="821" t="s">
        <v>1434</v>
      </c>
      <c r="TJ12" s="821" t="s">
        <v>1434</v>
      </c>
      <c r="TK12" s="821" t="s">
        <v>1434</v>
      </c>
      <c r="TL12" s="822">
        <v>1.333</v>
      </c>
      <c r="TM12" s="822">
        <v>4.8</v>
      </c>
      <c r="TN12" s="822">
        <v>6.6</v>
      </c>
      <c r="TO12" s="822" t="s">
        <v>1434</v>
      </c>
      <c r="TP12" s="822" t="s">
        <v>1434</v>
      </c>
      <c r="TQ12" s="821" t="s">
        <v>1434</v>
      </c>
      <c r="TR12" s="821" t="s">
        <v>1434</v>
      </c>
      <c r="TS12" s="821" t="s">
        <v>1434</v>
      </c>
      <c r="TT12" s="821" t="s">
        <v>1434</v>
      </c>
      <c r="TU12" s="821" t="s">
        <v>1434</v>
      </c>
      <c r="TV12" s="821" t="s">
        <v>1434</v>
      </c>
      <c r="TW12" s="821" t="s">
        <v>1434</v>
      </c>
      <c r="TX12" s="822">
        <v>0</v>
      </c>
      <c r="TY12" s="822">
        <v>0</v>
      </c>
      <c r="TZ12" s="822">
        <v>0</v>
      </c>
      <c r="UA12" s="822" t="s">
        <v>1434</v>
      </c>
      <c r="UB12" s="822" t="s">
        <v>1434</v>
      </c>
      <c r="UC12" s="821" t="s">
        <v>1434</v>
      </c>
      <c r="UD12" s="821" t="s">
        <v>1434</v>
      </c>
      <c r="UE12" s="821" t="s">
        <v>1434</v>
      </c>
      <c r="UF12" s="821" t="s">
        <v>1434</v>
      </c>
      <c r="UG12" s="821" t="s">
        <v>1434</v>
      </c>
      <c r="UH12" s="821" t="s">
        <v>1434</v>
      </c>
      <c r="UI12" s="821" t="s">
        <v>1434</v>
      </c>
      <c r="UJ12" s="822">
        <v>2</v>
      </c>
      <c r="UK12" s="822">
        <v>2.1</v>
      </c>
      <c r="UL12" s="822">
        <v>2.6</v>
      </c>
      <c r="UM12" s="822" t="s">
        <v>1434</v>
      </c>
      <c r="UN12" s="822" t="s">
        <v>1434</v>
      </c>
      <c r="UO12" s="821" t="s">
        <v>1434</v>
      </c>
      <c r="UP12" s="821" t="s">
        <v>1434</v>
      </c>
      <c r="UQ12" s="821" t="s">
        <v>1434</v>
      </c>
      <c r="UR12" s="821" t="s">
        <v>1434</v>
      </c>
      <c r="US12" s="821" t="s">
        <v>1434</v>
      </c>
      <c r="UT12" s="821" t="s">
        <v>1434</v>
      </c>
      <c r="UU12" s="821" t="s">
        <v>1434</v>
      </c>
      <c r="UV12" s="822">
        <v>0.02</v>
      </c>
      <c r="UW12" s="822">
        <v>1E-3</v>
      </c>
      <c r="UX12" s="822">
        <v>5.0000000000000001E-3</v>
      </c>
      <c r="UY12" s="822">
        <v>1.9E-2</v>
      </c>
      <c r="UZ12" s="822">
        <v>0.39900000000000002</v>
      </c>
      <c r="VA12" s="821">
        <v>1E-3</v>
      </c>
      <c r="VB12" s="821">
        <v>2E-3</v>
      </c>
      <c r="VC12" s="821">
        <v>0</v>
      </c>
      <c r="VD12" s="821">
        <v>0.41900000000000004</v>
      </c>
      <c r="VE12" s="821">
        <v>2E-3</v>
      </c>
      <c r="VF12" s="821">
        <v>7.0000000000000001E-3</v>
      </c>
      <c r="VG12" s="821">
        <v>1.9E-2</v>
      </c>
      <c r="VH12" s="821" t="s">
        <v>1434</v>
      </c>
      <c r="VI12" s="821" t="s">
        <v>1434</v>
      </c>
      <c r="VJ12" s="821" t="s">
        <v>1434</v>
      </c>
      <c r="VK12" s="821" t="s">
        <v>1434</v>
      </c>
      <c r="VL12" s="821" t="s">
        <v>1434</v>
      </c>
      <c r="VM12" s="821" t="s">
        <v>1434</v>
      </c>
      <c r="VN12" s="821" t="s">
        <v>1434</v>
      </c>
      <c r="VO12" s="821" t="s">
        <v>1434</v>
      </c>
      <c r="VP12" s="821" t="s">
        <v>1434</v>
      </c>
      <c r="VQ12" s="821" t="s">
        <v>1434</v>
      </c>
      <c r="VR12" s="821" t="s">
        <v>1434</v>
      </c>
      <c r="VS12" s="821" t="s">
        <v>1434</v>
      </c>
      <c r="VT12" s="821">
        <v>0</v>
      </c>
      <c r="VU12" s="821">
        <v>0</v>
      </c>
      <c r="VV12" s="821">
        <v>0</v>
      </c>
      <c r="VW12" s="821">
        <v>0</v>
      </c>
      <c r="VX12" s="821">
        <v>0</v>
      </c>
      <c r="VY12" s="821">
        <v>0</v>
      </c>
      <c r="VZ12" s="821">
        <v>0</v>
      </c>
      <c r="WA12" s="821">
        <v>0</v>
      </c>
      <c r="WB12" s="821">
        <v>0</v>
      </c>
      <c r="WC12" s="821">
        <v>0</v>
      </c>
      <c r="WD12" s="821">
        <v>0</v>
      </c>
      <c r="WE12" s="821">
        <v>0</v>
      </c>
      <c r="WF12" s="821">
        <v>4828.8786626333304</v>
      </c>
      <c r="WG12" s="821">
        <v>4825.489443467628</v>
      </c>
      <c r="WH12" s="821">
        <v>4800.8</v>
      </c>
      <c r="WI12" s="821">
        <v>5110</v>
      </c>
      <c r="WJ12" s="822">
        <v>219.14236495861479</v>
      </c>
      <c r="WK12" s="822">
        <v>218.98855668236169</v>
      </c>
      <c r="WL12" s="822">
        <v>217.86810959536501</v>
      </c>
      <c r="WM12" s="822">
        <v>231.90010832201202</v>
      </c>
      <c r="WN12" s="822">
        <v>4609.7362976747154</v>
      </c>
      <c r="WO12" s="822">
        <v>4606.5008867852666</v>
      </c>
      <c r="WP12" s="822">
        <v>4582.9318904046349</v>
      </c>
      <c r="WQ12" s="822">
        <v>4878.0998916779881</v>
      </c>
      <c r="WR12" s="822">
        <v>3885.2</v>
      </c>
      <c r="WS12" s="822">
        <v>4297.8</v>
      </c>
      <c r="WT12" s="822">
        <v>3524</v>
      </c>
      <c r="WU12" s="822">
        <v>4351.6000000000004</v>
      </c>
      <c r="WV12" s="821" t="s">
        <v>1434</v>
      </c>
      <c r="WW12" s="821" t="s">
        <v>1434</v>
      </c>
      <c r="WX12" s="821" t="s">
        <v>1434</v>
      </c>
      <c r="WY12" s="821" t="s">
        <v>1434</v>
      </c>
      <c r="WZ12" s="824">
        <v>5412.14</v>
      </c>
      <c r="XA12" s="824">
        <v>5412.14</v>
      </c>
      <c r="XB12" s="824">
        <v>5412.14</v>
      </c>
      <c r="XC12" s="824">
        <v>5512.14</v>
      </c>
      <c r="XD12" s="829">
        <v>3464.6499999999996</v>
      </c>
      <c r="XE12" s="829">
        <v>3675.5499999999997</v>
      </c>
      <c r="XF12" s="832">
        <v>3995.7</v>
      </c>
      <c r="XG12" s="829">
        <v>3588.1499999999996</v>
      </c>
      <c r="XH12" s="829">
        <v>3730.6499999999996</v>
      </c>
      <c r="XI12" s="829">
        <v>3844.6499999999996</v>
      </c>
      <c r="XJ12" s="829">
        <v>3782.8999999999996</v>
      </c>
      <c r="XK12" s="832">
        <v>3951.0499999999997</v>
      </c>
      <c r="XL12" s="829">
        <v>4220.8499999999995</v>
      </c>
      <c r="XM12" s="829">
        <v>4615.0999999999995</v>
      </c>
      <c r="XN12" s="829">
        <v>4668.3</v>
      </c>
      <c r="XO12" s="829">
        <v>3331.6499999999996</v>
      </c>
      <c r="XP12" s="832">
        <v>2530.7999999999997</v>
      </c>
      <c r="XQ12" s="829">
        <v>3133.1</v>
      </c>
      <c r="XR12" s="829">
        <v>3075.1499999999996</v>
      </c>
      <c r="XS12" s="829">
        <v>3451.35</v>
      </c>
      <c r="XT12" s="829">
        <v>3401.95</v>
      </c>
      <c r="XU12" s="829">
        <v>3503.6</v>
      </c>
      <c r="XV12" s="829">
        <v>3807.6</v>
      </c>
      <c r="XW12" s="829">
        <v>3463.7</v>
      </c>
      <c r="XX12" s="829">
        <v>2892.75</v>
      </c>
      <c r="XY12" s="829">
        <v>2446.25</v>
      </c>
      <c r="XZ12" s="832">
        <v>6351.32</v>
      </c>
      <c r="YA12" s="829">
        <v>3541.6</v>
      </c>
      <c r="YB12" s="829">
        <v>3850.35</v>
      </c>
      <c r="YC12" s="824">
        <v>4519.3900000000003</v>
      </c>
      <c r="YD12" s="824">
        <v>4519.3900000000003</v>
      </c>
      <c r="YE12" s="824">
        <v>4519.3900000000003</v>
      </c>
      <c r="YF12" s="824">
        <v>4619.3900000000003</v>
      </c>
      <c r="YG12" s="829">
        <v>2714.6499999999996</v>
      </c>
      <c r="YH12" s="829">
        <v>2925.5499999999997</v>
      </c>
      <c r="YI12" s="832">
        <v>3282.1749999999997</v>
      </c>
      <c r="YJ12" s="829">
        <v>2863.1499999999996</v>
      </c>
      <c r="YK12" s="829">
        <v>3030.6499999999996</v>
      </c>
      <c r="YL12" s="829">
        <v>3144.6499999999996</v>
      </c>
      <c r="YM12" s="829">
        <v>3112.8999999999996</v>
      </c>
      <c r="YN12" s="832">
        <v>3301.0499999999997</v>
      </c>
      <c r="YO12" s="829">
        <v>3620.8499999999995</v>
      </c>
      <c r="YP12" s="829">
        <v>4065.0999999999995</v>
      </c>
      <c r="YQ12" s="829">
        <v>4118.3</v>
      </c>
      <c r="YR12" s="829">
        <v>2781.6499999999996</v>
      </c>
      <c r="YS12" s="832">
        <v>1980.7999999999997</v>
      </c>
      <c r="YT12" s="829">
        <v>2633.1</v>
      </c>
      <c r="YU12" s="829">
        <v>2575.1499999999996</v>
      </c>
      <c r="YV12" s="829">
        <v>2951.35</v>
      </c>
      <c r="YW12" s="829">
        <v>2901.95</v>
      </c>
      <c r="YX12" s="829">
        <v>3003.6</v>
      </c>
      <c r="YY12" s="829">
        <v>3307.6</v>
      </c>
      <c r="YZ12" s="829">
        <v>2963.7</v>
      </c>
      <c r="ZA12" s="829">
        <v>2392.75</v>
      </c>
      <c r="ZB12" s="829">
        <v>1946.25</v>
      </c>
      <c r="ZC12" s="832">
        <v>4751.32</v>
      </c>
      <c r="ZD12" s="829">
        <v>3041.6</v>
      </c>
      <c r="ZE12" s="829">
        <v>3350.35</v>
      </c>
      <c r="ZF12" s="824">
        <v>892.75</v>
      </c>
      <c r="ZG12" s="824">
        <v>892.75</v>
      </c>
      <c r="ZH12" s="824">
        <v>892.75</v>
      </c>
      <c r="ZI12" s="824">
        <v>892.75</v>
      </c>
      <c r="ZJ12" s="829">
        <v>750</v>
      </c>
      <c r="ZK12" s="829">
        <v>750</v>
      </c>
      <c r="ZL12" s="832">
        <v>713.52499999999998</v>
      </c>
      <c r="ZM12" s="829">
        <v>725</v>
      </c>
      <c r="ZN12" s="829">
        <v>700</v>
      </c>
      <c r="ZO12" s="829">
        <v>700</v>
      </c>
      <c r="ZP12" s="829">
        <v>670</v>
      </c>
      <c r="ZQ12" s="832">
        <v>650</v>
      </c>
      <c r="ZR12" s="829">
        <v>600</v>
      </c>
      <c r="ZS12" s="829">
        <v>550</v>
      </c>
      <c r="ZT12" s="829">
        <v>550</v>
      </c>
      <c r="ZU12" s="829">
        <v>550</v>
      </c>
      <c r="ZV12" s="832">
        <v>550</v>
      </c>
      <c r="ZW12" s="829">
        <v>500</v>
      </c>
      <c r="ZX12" s="829">
        <v>500</v>
      </c>
      <c r="ZY12" s="829">
        <v>500</v>
      </c>
      <c r="ZZ12" s="829">
        <v>500</v>
      </c>
      <c r="AAA12" s="829">
        <v>500</v>
      </c>
      <c r="AAB12" s="829">
        <v>500</v>
      </c>
      <c r="AAC12" s="829">
        <v>500</v>
      </c>
      <c r="AAD12" s="829">
        <v>500</v>
      </c>
      <c r="AAE12" s="829">
        <v>500</v>
      </c>
      <c r="AAF12" s="832">
        <v>1600</v>
      </c>
      <c r="AAG12" s="829">
        <v>500</v>
      </c>
      <c r="AAH12" s="829">
        <v>500</v>
      </c>
      <c r="AAI12" s="821" t="s">
        <v>2567</v>
      </c>
      <c r="AAJ12" s="821" t="s">
        <v>2568</v>
      </c>
      <c r="AAK12" s="821" t="s">
        <v>2508</v>
      </c>
      <c r="AAL12" s="821" t="s">
        <v>1434</v>
      </c>
      <c r="AAM12" s="821">
        <v>1611</v>
      </c>
      <c r="AAN12" s="821">
        <v>3747</v>
      </c>
      <c r="AAO12" s="821" t="s">
        <v>772</v>
      </c>
      <c r="AAP12" s="821" t="s">
        <v>2569</v>
      </c>
      <c r="AAQ12" s="821" t="s">
        <v>2570</v>
      </c>
      <c r="AAR12" s="821" t="s">
        <v>2571</v>
      </c>
      <c r="AAS12" s="821" t="s">
        <v>1434</v>
      </c>
      <c r="AAT12" s="821">
        <v>5300</v>
      </c>
      <c r="AAU12" s="821">
        <v>219</v>
      </c>
      <c r="AAV12" s="821" t="s">
        <v>768</v>
      </c>
      <c r="AAW12" s="821"/>
      <c r="AAX12" s="821"/>
      <c r="AAY12" s="821"/>
      <c r="AAZ12" s="821"/>
      <c r="ABA12" s="821"/>
      <c r="ABB12" s="821"/>
      <c r="ABC12" s="821"/>
      <c r="ABD12" s="821"/>
      <c r="ABE12" s="821"/>
      <c r="ABF12" s="821"/>
      <c r="ABG12" s="821"/>
      <c r="ABH12" s="821"/>
      <c r="ABI12" s="821"/>
      <c r="ABJ12" s="821"/>
      <c r="ABK12" s="821"/>
      <c r="ABL12" s="821"/>
      <c r="ABM12" s="821"/>
      <c r="ABN12" s="821"/>
      <c r="ABO12" s="821"/>
      <c r="ABP12" s="821"/>
      <c r="ABQ12" s="821"/>
      <c r="ABR12" s="821"/>
      <c r="ABS12" s="821"/>
      <c r="ABT12" s="821"/>
      <c r="ABU12" s="821"/>
      <c r="ABV12" s="821"/>
      <c r="ABW12" s="821"/>
      <c r="ABX12" s="821"/>
      <c r="ABY12" s="821"/>
      <c r="ABZ12" s="821"/>
      <c r="ACA12" s="821"/>
      <c r="ACB12" s="821"/>
      <c r="ACC12" s="821"/>
      <c r="ACD12" s="821"/>
      <c r="ACE12" s="821"/>
      <c r="ACF12" s="821"/>
      <c r="ACG12" s="821"/>
      <c r="ACH12" s="821"/>
      <c r="ACI12" s="821"/>
      <c r="ACJ12" s="821"/>
      <c r="ACK12" s="821"/>
      <c r="ACL12" s="821"/>
      <c r="ACM12" s="821"/>
      <c r="ACN12" s="821"/>
      <c r="ACO12" s="821"/>
      <c r="ACP12" s="821"/>
      <c r="ACQ12" s="821"/>
      <c r="ACR12" s="821"/>
      <c r="ACS12" s="821"/>
      <c r="ACT12" s="821"/>
      <c r="ACU12" s="821"/>
      <c r="ACV12" s="821"/>
      <c r="ACW12" s="821"/>
      <c r="ACX12" s="821"/>
      <c r="ACY12" s="821"/>
      <c r="ACZ12" s="821"/>
      <c r="ADA12" s="821" t="s">
        <v>1434</v>
      </c>
      <c r="ADB12" s="821" t="s">
        <v>1434</v>
      </c>
      <c r="ADC12" s="821" t="s">
        <v>1434</v>
      </c>
      <c r="ADD12" s="821" t="s">
        <v>2802</v>
      </c>
      <c r="ADE12" s="821" t="s">
        <v>2803</v>
      </c>
      <c r="ADF12" s="821">
        <v>20100</v>
      </c>
      <c r="ADG12" s="821">
        <v>4052.6779999999999</v>
      </c>
      <c r="ADH12" s="821" t="s">
        <v>630</v>
      </c>
      <c r="ADI12" s="821" t="s">
        <v>2804</v>
      </c>
      <c r="ADJ12" s="821" t="s">
        <v>2805</v>
      </c>
      <c r="ADK12" s="821" t="s">
        <v>1434</v>
      </c>
      <c r="ADL12" s="821">
        <v>13013.880397386481</v>
      </c>
      <c r="ADM12" s="821" t="s">
        <v>630</v>
      </c>
      <c r="ADN12" s="821" t="s">
        <v>2806</v>
      </c>
      <c r="ADO12" s="821" t="s">
        <v>2805</v>
      </c>
      <c r="ADP12" s="821" t="s">
        <v>1434</v>
      </c>
      <c r="ADQ12" s="821">
        <v>1061.303541515465</v>
      </c>
      <c r="ADR12" s="821" t="s">
        <v>794</v>
      </c>
      <c r="ADS12" s="821"/>
      <c r="ADT12" s="821"/>
      <c r="ADU12" s="821"/>
      <c r="ADV12" s="821"/>
      <c r="ADW12" s="821"/>
      <c r="ADX12" s="821"/>
      <c r="ADY12" s="821"/>
      <c r="ADZ12" s="821"/>
      <c r="AEA12" s="821"/>
      <c r="AEB12" s="821"/>
      <c r="AEC12" s="821"/>
      <c r="AED12" s="821"/>
      <c r="AEE12" s="821"/>
      <c r="AEF12" s="821"/>
      <c r="AEG12" s="821"/>
      <c r="AEH12" s="821"/>
      <c r="AEI12" s="821"/>
      <c r="AEJ12" s="821"/>
      <c r="AEK12" s="821"/>
      <c r="AEL12" s="821"/>
      <c r="AEM12" s="821"/>
      <c r="AEN12" s="821"/>
      <c r="AEO12" s="821"/>
      <c r="AEP12" s="821"/>
      <c r="AEQ12" s="821"/>
      <c r="AER12" s="821"/>
      <c r="AES12" s="821"/>
      <c r="AET12" s="821"/>
      <c r="AEU12" s="821"/>
      <c r="AEV12" s="821"/>
      <c r="AEW12" s="821"/>
      <c r="AEX12" s="821"/>
      <c r="AEY12" s="821"/>
      <c r="AEZ12" s="821"/>
      <c r="AFA12" s="821"/>
      <c r="AFB12" s="821" t="s">
        <v>1434</v>
      </c>
      <c r="AFC12" s="821" t="s">
        <v>1434</v>
      </c>
      <c r="AFD12" s="822">
        <v>208.31318824265705</v>
      </c>
      <c r="AFE12" s="822">
        <v>280.75397741005884</v>
      </c>
      <c r="AFF12" s="822">
        <v>353.1947665774606</v>
      </c>
      <c r="AFG12" s="822" t="s">
        <v>1434</v>
      </c>
      <c r="AFH12" s="821" t="s">
        <v>1434</v>
      </c>
      <c r="AFI12" s="822" t="s">
        <v>1434</v>
      </c>
      <c r="AFJ12" s="822" t="s">
        <v>1434</v>
      </c>
      <c r="AFK12" s="822" t="s">
        <v>1434</v>
      </c>
      <c r="AFL12" s="821" t="s">
        <v>1434</v>
      </c>
      <c r="AFM12" s="821" t="s">
        <v>1434</v>
      </c>
      <c r="AFN12" s="821" t="s">
        <v>1434</v>
      </c>
      <c r="AFO12" s="821" t="s">
        <v>1434</v>
      </c>
      <c r="AFP12" s="822">
        <v>331.02076823014016</v>
      </c>
      <c r="AFQ12" s="822">
        <v>297.2639374900329</v>
      </c>
      <c r="AFR12" s="822">
        <v>263.50710674992564</v>
      </c>
      <c r="AFS12" s="822" t="s">
        <v>1434</v>
      </c>
      <c r="AFT12" s="821" t="s">
        <v>1434</v>
      </c>
      <c r="AFU12" s="821" t="s">
        <v>1434</v>
      </c>
      <c r="AFV12" s="821" t="s">
        <v>1434</v>
      </c>
      <c r="AFW12" s="821" t="s">
        <v>1434</v>
      </c>
      <c r="AFX12" s="821" t="s">
        <v>1434</v>
      </c>
      <c r="AFY12" s="821" t="s">
        <v>1434</v>
      </c>
      <c r="AFZ12" s="821" t="s">
        <v>1434</v>
      </c>
      <c r="AGA12" s="821" t="s">
        <v>1434</v>
      </c>
      <c r="AGB12" s="822">
        <v>119.06998912781124</v>
      </c>
      <c r="AGC12" s="822">
        <v>82.65139361237425</v>
      </c>
      <c r="AGD12" s="822">
        <v>46.232798096937259</v>
      </c>
      <c r="AGE12" s="822" t="s">
        <v>1434</v>
      </c>
      <c r="AGF12" s="821" t="s">
        <v>1434</v>
      </c>
      <c r="AGG12" s="821" t="s">
        <v>1434</v>
      </c>
      <c r="AGH12" s="821" t="s">
        <v>1434</v>
      </c>
      <c r="AGI12" s="821" t="s">
        <v>1434</v>
      </c>
      <c r="AGJ12" s="821" t="s">
        <v>1434</v>
      </c>
      <c r="AGK12" s="821" t="s">
        <v>1434</v>
      </c>
      <c r="AGL12" s="821" t="s">
        <v>1434</v>
      </c>
      <c r="AGM12" s="821" t="s">
        <v>1434</v>
      </c>
      <c r="AGN12" s="822">
        <v>22.796054399391672</v>
      </c>
      <c r="AGO12" s="822">
        <v>13.580691487534075</v>
      </c>
      <c r="AGP12" s="822">
        <v>4.3653285756764788</v>
      </c>
      <c r="AGQ12" s="822" t="s">
        <v>1434</v>
      </c>
      <c r="AGR12" s="821" t="s">
        <v>1434</v>
      </c>
      <c r="AGS12" s="821" t="s">
        <v>1434</v>
      </c>
      <c r="AGT12" s="821" t="s">
        <v>1434</v>
      </c>
      <c r="AGU12" s="821" t="s">
        <v>1434</v>
      </c>
      <c r="AGV12" s="821" t="s">
        <v>1434</v>
      </c>
      <c r="AGW12" s="821" t="s">
        <v>1434</v>
      </c>
      <c r="AGX12" s="821" t="s">
        <v>1434</v>
      </c>
      <c r="AGY12" s="821" t="s">
        <v>1434</v>
      </c>
      <c r="AGZ12" s="822">
        <v>283.39999999999998</v>
      </c>
      <c r="AHA12" s="822">
        <v>277.60000000000002</v>
      </c>
      <c r="AHB12" s="822">
        <v>259.2</v>
      </c>
      <c r="AHC12" s="822">
        <v>231.1</v>
      </c>
      <c r="AHD12" s="822">
        <v>381.56200000000001</v>
      </c>
      <c r="AHE12" s="822">
        <v>380.05600000000004</v>
      </c>
      <c r="AHF12" s="822">
        <v>391.15</v>
      </c>
      <c r="AHG12" s="822">
        <v>417.7</v>
      </c>
      <c r="AHH12" s="822">
        <v>16.138000000000002</v>
      </c>
      <c r="AHI12" s="822">
        <v>16.544</v>
      </c>
      <c r="AHJ12" s="822">
        <v>16.95</v>
      </c>
      <c r="AHK12" s="822">
        <v>28.597999999999999</v>
      </c>
      <c r="AHL12" s="822">
        <v>1.242</v>
      </c>
      <c r="AHM12" s="822">
        <v>0.40699999999999997</v>
      </c>
      <c r="AHN12" s="821" t="s">
        <v>1434</v>
      </c>
      <c r="AHO12" s="821" t="s">
        <v>1434</v>
      </c>
      <c r="AHP12" s="822">
        <v>0.45500000000000002</v>
      </c>
      <c r="AHQ12" s="822">
        <v>0.21</v>
      </c>
      <c r="AHR12" s="821" t="s">
        <v>1434</v>
      </c>
      <c r="AHS12" s="821" t="s">
        <v>1434</v>
      </c>
      <c r="AHT12" s="822">
        <v>0.318</v>
      </c>
      <c r="AHU12" s="822">
        <v>0.39782128423888619</v>
      </c>
      <c r="AHV12" s="821" t="s">
        <v>1434</v>
      </c>
      <c r="AHW12" s="821" t="s">
        <v>1434</v>
      </c>
      <c r="AHX12" s="822">
        <v>1.909</v>
      </c>
      <c r="AHY12" s="822">
        <v>2.3881787157611138</v>
      </c>
      <c r="AHZ12" s="821" t="s">
        <v>1434</v>
      </c>
      <c r="AIA12" s="821" t="s">
        <v>1434</v>
      </c>
      <c r="AIB12" s="822" t="s">
        <v>1434</v>
      </c>
      <c r="AIC12" s="822" t="s">
        <v>1434</v>
      </c>
      <c r="AID12" s="821" t="s">
        <v>1434</v>
      </c>
      <c r="AIE12" s="821" t="s">
        <v>1434</v>
      </c>
      <c r="AIF12" s="822">
        <v>0</v>
      </c>
      <c r="AIG12" s="822">
        <v>0</v>
      </c>
      <c r="AIH12" s="822">
        <v>0</v>
      </c>
      <c r="AII12" s="822">
        <v>0</v>
      </c>
      <c r="AIJ12" s="822">
        <v>0</v>
      </c>
      <c r="AIK12" s="822">
        <v>0</v>
      </c>
      <c r="AIL12" s="821">
        <v>0</v>
      </c>
      <c r="AIM12" s="821">
        <v>0</v>
      </c>
      <c r="AIN12" s="821">
        <v>0</v>
      </c>
      <c r="AIO12" s="821">
        <v>0</v>
      </c>
      <c r="AIP12" s="822">
        <v>0</v>
      </c>
      <c r="AIQ12" s="821">
        <v>0</v>
      </c>
      <c r="AIR12" s="821">
        <v>0</v>
      </c>
      <c r="AIS12" s="821">
        <v>0</v>
      </c>
      <c r="AIT12" s="821">
        <v>0</v>
      </c>
      <c r="AIU12" s="822">
        <v>269.2</v>
      </c>
      <c r="AIV12" s="822">
        <v>262.59999999999997</v>
      </c>
      <c r="AIW12" s="822">
        <v>249.75</v>
      </c>
      <c r="AIX12" s="822">
        <v>236.9</v>
      </c>
      <c r="AIY12" s="822">
        <v>210.1</v>
      </c>
      <c r="AIZ12" s="822">
        <v>35.700000000000003</v>
      </c>
      <c r="AJA12" s="821">
        <v>32.799999999999997</v>
      </c>
      <c r="AJB12" s="821">
        <v>30</v>
      </c>
      <c r="AJC12" s="821">
        <v>27.1</v>
      </c>
      <c r="AJD12" s="821">
        <v>20.7</v>
      </c>
      <c r="AJE12" s="822">
        <v>304.89999999999998</v>
      </c>
      <c r="AJF12" s="821">
        <v>295.39999999999998</v>
      </c>
      <c r="AJG12" s="821">
        <v>279.75</v>
      </c>
      <c r="AJH12" s="821">
        <v>264</v>
      </c>
      <c r="AJI12" s="821">
        <v>230.79999999999998</v>
      </c>
      <c r="AJJ12" s="822">
        <v>414.2</v>
      </c>
      <c r="AJK12" s="822">
        <v>418.60000000000008</v>
      </c>
      <c r="AJL12" s="822">
        <v>424.45000000000005</v>
      </c>
      <c r="AJM12" s="822">
        <v>430.4</v>
      </c>
      <c r="AJN12" s="822">
        <v>467.3</v>
      </c>
      <c r="AJO12" s="822">
        <v>0</v>
      </c>
      <c r="AJP12" s="821">
        <v>0</v>
      </c>
      <c r="AJQ12" s="821">
        <v>0</v>
      </c>
      <c r="AJR12" s="821">
        <v>0</v>
      </c>
      <c r="AJS12" s="821">
        <v>0</v>
      </c>
      <c r="AJT12" s="822">
        <v>414.2</v>
      </c>
      <c r="AJU12" s="821">
        <v>418.60000000000008</v>
      </c>
      <c r="AJV12" s="821">
        <v>424.45000000000005</v>
      </c>
      <c r="AJW12" s="821">
        <v>430.4</v>
      </c>
      <c r="AJX12" s="821">
        <v>467.3</v>
      </c>
      <c r="AJY12" s="822">
        <v>301.2</v>
      </c>
      <c r="AJZ12" s="822">
        <v>310.10000000000002</v>
      </c>
      <c r="AKA12" s="822">
        <v>314.2</v>
      </c>
      <c r="AKB12" s="822">
        <v>318.5</v>
      </c>
      <c r="AKC12" s="822" t="s">
        <v>1434</v>
      </c>
      <c r="AKD12" s="821">
        <v>0</v>
      </c>
      <c r="AKE12" s="821">
        <v>0</v>
      </c>
      <c r="AKF12" s="821">
        <v>0</v>
      </c>
      <c r="AKG12" s="821">
        <v>0</v>
      </c>
      <c r="AKH12" s="821">
        <v>310.10000000000002</v>
      </c>
      <c r="AKI12" s="821">
        <v>314.2</v>
      </c>
      <c r="AKJ12" s="821">
        <v>318.5</v>
      </c>
      <c r="AKK12" s="821" t="s">
        <v>1434</v>
      </c>
      <c r="AKL12" s="822" t="s">
        <v>1434</v>
      </c>
      <c r="AKM12" s="822" t="s">
        <v>1434</v>
      </c>
      <c r="AKN12" s="822" t="s">
        <v>1434</v>
      </c>
      <c r="AKO12" s="822" t="s">
        <v>1434</v>
      </c>
      <c r="AKP12" s="822" t="s">
        <v>1434</v>
      </c>
      <c r="AKQ12" s="821">
        <v>0</v>
      </c>
      <c r="AKR12" s="821">
        <v>0</v>
      </c>
      <c r="AKS12" s="821">
        <v>0</v>
      </c>
      <c r="AKT12" s="821">
        <v>0</v>
      </c>
      <c r="AKU12" s="821" t="s">
        <v>1434</v>
      </c>
      <c r="AKV12" s="821" t="s">
        <v>1434</v>
      </c>
      <c r="AKW12" s="821" t="s">
        <v>1434</v>
      </c>
      <c r="AKX12" s="821" t="s">
        <v>1434</v>
      </c>
      <c r="AKY12" s="821" t="s">
        <v>2111</v>
      </c>
      <c r="AKZ12" s="821">
        <v>171.16075428015563</v>
      </c>
      <c r="ALA12" s="821">
        <v>181.97778060311285</v>
      </c>
      <c r="ALB12" s="821" t="s">
        <v>2861</v>
      </c>
      <c r="ALC12" s="821">
        <v>29.240769230769228</v>
      </c>
      <c r="ALD12" s="821">
        <v>25.571538461538459</v>
      </c>
      <c r="ALE12" s="821" t="s">
        <v>2862</v>
      </c>
      <c r="ALF12" s="821">
        <v>12.513868571428571</v>
      </c>
      <c r="ALG12" s="821">
        <v>12.678094285714284</v>
      </c>
      <c r="ALH12" s="821" t="s">
        <v>2863</v>
      </c>
      <c r="ALI12" s="821">
        <v>28.596351111111112</v>
      </c>
      <c r="ALJ12" s="821">
        <v>32.905918444444445</v>
      </c>
      <c r="ALK12" s="821" t="s">
        <v>2281</v>
      </c>
      <c r="ALL12" s="821">
        <v>2.7170000000000001</v>
      </c>
      <c r="ALM12" s="821">
        <v>2.5295000000000001</v>
      </c>
      <c r="ALN12" s="821" t="s">
        <v>2864</v>
      </c>
      <c r="ALO12" s="821">
        <v>26.675000000000001</v>
      </c>
      <c r="ALP12" s="821">
        <v>25.943499999999997</v>
      </c>
      <c r="ALQ12" s="821" t="s">
        <v>2115</v>
      </c>
      <c r="ALR12" s="821">
        <v>1.3560000000000001</v>
      </c>
      <c r="ALS12" s="821">
        <v>1.55</v>
      </c>
      <c r="ALT12" s="821" t="s">
        <v>1434</v>
      </c>
      <c r="ALU12" s="821" t="s">
        <v>1434</v>
      </c>
      <c r="ALV12" s="821" t="s">
        <v>1434</v>
      </c>
      <c r="ALW12" s="821" t="s">
        <v>2929</v>
      </c>
      <c r="ALX12" s="821">
        <v>13.067</v>
      </c>
      <c r="ALY12" s="821">
        <v>14.1335</v>
      </c>
      <c r="ALZ12" s="821"/>
      <c r="AMA12" s="821"/>
      <c r="AMB12" s="821"/>
      <c r="AMC12" s="821"/>
      <c r="AMD12" s="821"/>
      <c r="AME12" s="821"/>
      <c r="AMF12" s="821"/>
      <c r="AMG12" s="821"/>
      <c r="AMH12" s="821"/>
      <c r="AMI12" s="821"/>
      <c r="AMJ12" s="821"/>
      <c r="AMK12" s="821"/>
      <c r="AML12" s="821"/>
      <c r="AMM12" s="821"/>
      <c r="AMN12" s="821"/>
      <c r="AMO12" s="821"/>
      <c r="AMP12" s="821"/>
      <c r="AMQ12" s="821"/>
      <c r="AMR12" s="822">
        <v>7.2915004426084407</v>
      </c>
      <c r="AMS12" s="822">
        <v>6.95</v>
      </c>
      <c r="AMT12" s="822">
        <v>7.11</v>
      </c>
      <c r="AMU12" s="822" t="s">
        <v>1434</v>
      </c>
      <c r="AMV12" s="822" t="s">
        <v>1434</v>
      </c>
      <c r="AMW12" s="822" t="s">
        <v>1434</v>
      </c>
      <c r="AMX12" s="822" t="s">
        <v>1434</v>
      </c>
      <c r="AMY12" s="822" t="s">
        <v>1434</v>
      </c>
      <c r="AMZ12" s="821" t="s">
        <v>1434</v>
      </c>
      <c r="ANA12" s="821" t="s">
        <v>1434</v>
      </c>
      <c r="ANB12" s="821" t="s">
        <v>1434</v>
      </c>
      <c r="ANC12" s="821" t="s">
        <v>1434</v>
      </c>
      <c r="AND12" s="822">
        <v>2.8970389588451448</v>
      </c>
      <c r="ANE12" s="822">
        <v>2.82</v>
      </c>
      <c r="ANF12" s="822">
        <v>2.8</v>
      </c>
      <c r="ANG12" s="822" t="s">
        <v>1434</v>
      </c>
      <c r="ANH12" s="821" t="s">
        <v>1434</v>
      </c>
      <c r="ANI12" s="821" t="s">
        <v>1434</v>
      </c>
      <c r="ANJ12" s="821" t="s">
        <v>1434</v>
      </c>
      <c r="ANK12" s="821" t="s">
        <v>1434</v>
      </c>
      <c r="ANL12" s="821" t="s">
        <v>1434</v>
      </c>
      <c r="ANM12" s="821" t="s">
        <v>1434</v>
      </c>
      <c r="ANN12" s="821" t="s">
        <v>1434</v>
      </c>
      <c r="ANO12" s="821" t="s">
        <v>1434</v>
      </c>
      <c r="ANP12" s="822">
        <v>4.3944614837632958</v>
      </c>
      <c r="ANQ12" s="822">
        <v>4.13</v>
      </c>
      <c r="ANR12" s="822">
        <v>4.3099999999999996</v>
      </c>
      <c r="ANS12" s="822" t="s">
        <v>1434</v>
      </c>
      <c r="ANT12" s="821" t="s">
        <v>1434</v>
      </c>
      <c r="ANU12" s="821" t="s">
        <v>1434</v>
      </c>
      <c r="ANV12" s="821" t="s">
        <v>1434</v>
      </c>
      <c r="ANW12" s="821" t="s">
        <v>1434</v>
      </c>
      <c r="ANX12" s="821" t="s">
        <v>1434</v>
      </c>
      <c r="ANY12" s="821" t="s">
        <v>1434</v>
      </c>
      <c r="ANZ12" s="821" t="s">
        <v>1434</v>
      </c>
      <c r="AOA12" s="821" t="s">
        <v>1434</v>
      </c>
      <c r="AOB12" s="821" t="s">
        <v>1434</v>
      </c>
      <c r="AOC12" s="821" t="s">
        <v>1434</v>
      </c>
      <c r="AOD12" s="821" t="s">
        <v>1434</v>
      </c>
      <c r="AOE12" s="821" t="s">
        <v>1434</v>
      </c>
      <c r="AOF12" s="821" t="s">
        <v>1434</v>
      </c>
      <c r="AOG12" s="821" t="s">
        <v>1434</v>
      </c>
      <c r="AOH12" s="822">
        <v>50</v>
      </c>
      <c r="AOI12" s="821">
        <v>50</v>
      </c>
      <c r="AOJ12" s="821">
        <v>50</v>
      </c>
      <c r="AOK12" s="821">
        <v>50</v>
      </c>
      <c r="AOL12" s="822" t="s">
        <v>1434</v>
      </c>
      <c r="AOM12" s="821" t="s">
        <v>1434</v>
      </c>
      <c r="AON12" s="821" t="s">
        <v>1434</v>
      </c>
      <c r="AOO12" s="821" t="s">
        <v>1434</v>
      </c>
      <c r="AOP12" s="822" t="s">
        <v>1434</v>
      </c>
      <c r="AOQ12" s="821" t="s">
        <v>1434</v>
      </c>
      <c r="AOR12" s="821" t="s">
        <v>1434</v>
      </c>
      <c r="AOS12" s="821" t="s">
        <v>1434</v>
      </c>
      <c r="AOT12" s="822" t="s">
        <v>1434</v>
      </c>
      <c r="AOU12" s="821" t="s">
        <v>1434</v>
      </c>
      <c r="AOV12" s="821" t="s">
        <v>1434</v>
      </c>
      <c r="AOW12" s="821" t="s">
        <v>1434</v>
      </c>
      <c r="AOX12" s="822" t="s">
        <v>1434</v>
      </c>
      <c r="AOY12" s="821" t="s">
        <v>1434</v>
      </c>
      <c r="AOZ12" s="821" t="s">
        <v>1434</v>
      </c>
      <c r="APA12" s="821" t="s">
        <v>1434</v>
      </c>
      <c r="APB12" s="822" t="s">
        <v>1434</v>
      </c>
      <c r="APC12" s="821" t="s">
        <v>1434</v>
      </c>
      <c r="APD12" s="821" t="s">
        <v>1434</v>
      </c>
      <c r="APE12" s="821" t="s">
        <v>1434</v>
      </c>
      <c r="APF12" s="822" t="s">
        <v>1434</v>
      </c>
      <c r="APG12" s="821" t="s">
        <v>1434</v>
      </c>
      <c r="APH12" s="821" t="s">
        <v>1434</v>
      </c>
      <c r="API12" s="821" t="s">
        <v>1434</v>
      </c>
      <c r="APJ12" s="822">
        <v>1</v>
      </c>
      <c r="APK12" s="821">
        <v>1</v>
      </c>
      <c r="APL12" s="821">
        <v>0</v>
      </c>
      <c r="APM12" s="821" t="s">
        <v>1434</v>
      </c>
      <c r="APN12" s="822" t="s">
        <v>1434</v>
      </c>
      <c r="APO12" s="821">
        <v>5</v>
      </c>
      <c r="APP12" s="821">
        <v>9</v>
      </c>
      <c r="APQ12" s="821" t="s">
        <v>1434</v>
      </c>
      <c r="APR12" s="822">
        <v>0</v>
      </c>
      <c r="APS12" s="821">
        <v>0</v>
      </c>
      <c r="APT12" s="821" t="s">
        <v>1434</v>
      </c>
      <c r="APU12" s="821" t="s">
        <v>1434</v>
      </c>
      <c r="APV12" s="822">
        <v>1</v>
      </c>
      <c r="APW12" s="821">
        <v>1</v>
      </c>
      <c r="APX12" s="821" t="s">
        <v>1434</v>
      </c>
      <c r="APY12" s="821" t="s">
        <v>1434</v>
      </c>
      <c r="APZ12" s="822" t="s">
        <v>1434</v>
      </c>
      <c r="AQA12" s="821" t="s">
        <v>1434</v>
      </c>
      <c r="AQB12" s="821" t="s">
        <v>1434</v>
      </c>
      <c r="AQC12" s="821" t="s">
        <v>1434</v>
      </c>
      <c r="AQD12" s="822">
        <v>1</v>
      </c>
      <c r="AQE12" s="821">
        <v>5</v>
      </c>
      <c r="AQF12" s="821">
        <v>6</v>
      </c>
      <c r="AQG12" s="821" t="s">
        <v>1434</v>
      </c>
      <c r="AQH12" s="822" t="s">
        <v>1434</v>
      </c>
      <c r="AQI12" s="821" t="s">
        <v>1434</v>
      </c>
      <c r="AQJ12" s="821" t="s">
        <v>1434</v>
      </c>
      <c r="AQK12" s="821" t="s">
        <v>1434</v>
      </c>
      <c r="AQL12" s="822">
        <v>0</v>
      </c>
      <c r="AQM12" s="821">
        <v>0</v>
      </c>
      <c r="AQN12" s="821">
        <v>1</v>
      </c>
      <c r="AQO12" s="821" t="s">
        <v>1434</v>
      </c>
      <c r="AQP12" s="822" t="s">
        <v>1434</v>
      </c>
      <c r="AQQ12" s="821">
        <v>5</v>
      </c>
      <c r="AQR12" s="821">
        <v>9</v>
      </c>
      <c r="AQS12" s="821" t="s">
        <v>1434</v>
      </c>
      <c r="AQT12" s="822">
        <v>6</v>
      </c>
      <c r="AQU12" s="821">
        <v>6</v>
      </c>
      <c r="AQV12" s="821" t="s">
        <v>1434</v>
      </c>
      <c r="AQW12" s="821" t="s">
        <v>1434</v>
      </c>
      <c r="AQX12" s="822">
        <v>1</v>
      </c>
      <c r="AQY12" s="821">
        <v>1</v>
      </c>
      <c r="AQZ12" s="821" t="s">
        <v>1434</v>
      </c>
      <c r="ARA12" s="821" t="s">
        <v>1434</v>
      </c>
      <c r="ARB12" s="822" t="s">
        <v>1434</v>
      </c>
      <c r="ARC12" s="821" t="s">
        <v>1434</v>
      </c>
      <c r="ARD12" s="821" t="s">
        <v>1434</v>
      </c>
      <c r="ARE12" s="821" t="s">
        <v>1434</v>
      </c>
      <c r="ARF12" s="822">
        <v>14</v>
      </c>
      <c r="ARG12" s="821">
        <v>6</v>
      </c>
      <c r="ARH12" s="821">
        <v>7</v>
      </c>
      <c r="ARI12" s="821" t="s">
        <v>1434</v>
      </c>
      <c r="ARJ12" s="822" t="s">
        <v>1434</v>
      </c>
      <c r="ARK12" s="821" t="s">
        <v>1434</v>
      </c>
      <c r="ARL12" s="821" t="s">
        <v>1434</v>
      </c>
      <c r="ARM12" s="821" t="s">
        <v>1434</v>
      </c>
      <c r="ARN12" s="822">
        <v>1</v>
      </c>
      <c r="ARO12" s="821">
        <v>1</v>
      </c>
      <c r="ARP12" s="821">
        <v>5</v>
      </c>
      <c r="ARQ12" s="821" t="s">
        <v>1434</v>
      </c>
      <c r="ARR12" s="822" t="s">
        <v>1434</v>
      </c>
      <c r="ARS12" s="821">
        <v>1</v>
      </c>
      <c r="ART12" s="821">
        <v>2</v>
      </c>
      <c r="ARU12" s="821" t="s">
        <v>1434</v>
      </c>
      <c r="ARV12" s="822">
        <v>4</v>
      </c>
      <c r="ARW12" s="821">
        <v>4</v>
      </c>
      <c r="ARX12" s="821" t="s">
        <v>1434</v>
      </c>
      <c r="ARY12" s="821" t="s">
        <v>1434</v>
      </c>
      <c r="ARZ12" s="822">
        <v>1</v>
      </c>
      <c r="ASA12" s="821">
        <v>1</v>
      </c>
      <c r="ASB12" s="821" t="s">
        <v>1434</v>
      </c>
      <c r="ASC12" s="821" t="s">
        <v>1434</v>
      </c>
      <c r="ASD12" s="822" t="s">
        <v>1434</v>
      </c>
      <c r="ASE12" s="821" t="s">
        <v>1434</v>
      </c>
      <c r="ASF12" s="821" t="s">
        <v>1434</v>
      </c>
      <c r="ASG12" s="821" t="s">
        <v>1434</v>
      </c>
      <c r="ASH12" s="822">
        <v>14</v>
      </c>
      <c r="ASI12" s="821">
        <v>1</v>
      </c>
      <c r="ASJ12" s="821">
        <v>26</v>
      </c>
      <c r="ASK12" s="821" t="s">
        <v>1434</v>
      </c>
      <c r="ASL12" s="822" t="s">
        <v>1434</v>
      </c>
      <c r="ASM12" s="821" t="s">
        <v>1434</v>
      </c>
      <c r="ASN12" s="821" t="s">
        <v>1434</v>
      </c>
      <c r="ASO12" s="821" t="s">
        <v>1434</v>
      </c>
      <c r="ASP12" s="822">
        <v>2</v>
      </c>
      <c r="ASQ12" s="821">
        <v>2</v>
      </c>
      <c r="ASR12" s="821">
        <v>2</v>
      </c>
      <c r="ASS12" s="821" t="s">
        <v>1434</v>
      </c>
      <c r="AST12" s="822" t="s">
        <v>1434</v>
      </c>
      <c r="ASU12" s="821">
        <v>0</v>
      </c>
      <c r="ASV12" s="821">
        <v>0</v>
      </c>
      <c r="ASW12" s="821" t="s">
        <v>1434</v>
      </c>
      <c r="ASX12" s="822">
        <v>3</v>
      </c>
      <c r="ASY12" s="821">
        <v>3</v>
      </c>
      <c r="ASZ12" s="821" t="s">
        <v>1434</v>
      </c>
      <c r="ATA12" s="821" t="s">
        <v>1434</v>
      </c>
      <c r="ATB12" s="822">
        <v>1</v>
      </c>
      <c r="ATC12" s="821">
        <v>1</v>
      </c>
      <c r="ATD12" s="821" t="s">
        <v>1434</v>
      </c>
      <c r="ATE12" s="821" t="s">
        <v>1434</v>
      </c>
      <c r="ATF12" s="822" t="s">
        <v>1434</v>
      </c>
      <c r="ATG12" s="821" t="s">
        <v>1434</v>
      </c>
      <c r="ATH12" s="821" t="s">
        <v>1434</v>
      </c>
      <c r="ATI12" s="821" t="s">
        <v>1434</v>
      </c>
      <c r="ATJ12" s="822">
        <v>5</v>
      </c>
      <c r="ATK12" s="821">
        <v>2</v>
      </c>
      <c r="ATL12" s="821">
        <v>5</v>
      </c>
      <c r="ATM12" s="821" t="s">
        <v>1434</v>
      </c>
      <c r="ATN12" s="822" t="s">
        <v>1434</v>
      </c>
      <c r="ATO12" s="821" t="s">
        <v>1434</v>
      </c>
      <c r="ATP12" s="821" t="s">
        <v>1434</v>
      </c>
      <c r="ATQ12" s="821" t="s">
        <v>1434</v>
      </c>
      <c r="ATR12" s="822">
        <v>6.1900730999999993</v>
      </c>
      <c r="ATS12" s="822">
        <v>0.8</v>
      </c>
      <c r="ATT12" s="822">
        <v>0.8</v>
      </c>
      <c r="ATU12" s="822">
        <v>0</v>
      </c>
      <c r="ATV12" s="822" t="s">
        <v>1434</v>
      </c>
      <c r="ATW12" s="821" t="s">
        <v>1434</v>
      </c>
      <c r="ATX12" s="821" t="s">
        <v>1434</v>
      </c>
      <c r="ATY12" s="821" t="s">
        <v>1434</v>
      </c>
      <c r="ATZ12" s="821" t="s">
        <v>1434</v>
      </c>
      <c r="AUA12" s="821" t="s">
        <v>1434</v>
      </c>
      <c r="AUB12" s="822" t="s">
        <v>1434</v>
      </c>
      <c r="AUC12" s="822" t="s">
        <v>1434</v>
      </c>
      <c r="AUD12" s="822" t="s">
        <v>1434</v>
      </c>
      <c r="AUE12" s="822" t="s">
        <v>1434</v>
      </c>
      <c r="AUF12" s="822" t="s">
        <v>1434</v>
      </c>
      <c r="AUG12" s="822">
        <v>6.61</v>
      </c>
      <c r="AUH12" s="822">
        <v>6.61</v>
      </c>
      <c r="AUI12" s="822">
        <v>4.7</v>
      </c>
      <c r="AUJ12" s="822">
        <v>3.8</v>
      </c>
      <c r="AUK12" s="822" t="s">
        <v>1434</v>
      </c>
      <c r="AUL12" s="821" t="s">
        <v>1434</v>
      </c>
      <c r="AUM12" s="821" t="s">
        <v>1434</v>
      </c>
      <c r="AUN12" s="821" t="s">
        <v>1434</v>
      </c>
      <c r="AUO12" s="821" t="s">
        <v>1434</v>
      </c>
      <c r="AUP12" s="821" t="s">
        <v>1434</v>
      </c>
      <c r="AUQ12" s="822" t="s">
        <v>1434</v>
      </c>
      <c r="AUR12" s="822" t="s">
        <v>1434</v>
      </c>
      <c r="AUS12" s="822" t="s">
        <v>1434</v>
      </c>
      <c r="AUT12" s="822" t="s">
        <v>1434</v>
      </c>
      <c r="AUU12" s="822" t="s">
        <v>1434</v>
      </c>
      <c r="AUV12" s="822">
        <v>8.8000000000000007</v>
      </c>
      <c r="AUW12" s="822">
        <v>8.6159616147612539</v>
      </c>
      <c r="AUX12" s="822">
        <v>6.8</v>
      </c>
      <c r="AUY12" s="822">
        <v>4.5</v>
      </c>
      <c r="AUZ12" s="822" t="s">
        <v>1434</v>
      </c>
      <c r="AVA12" s="821" t="s">
        <v>1434</v>
      </c>
      <c r="AVB12" s="821" t="s">
        <v>1434</v>
      </c>
      <c r="AVC12" s="821" t="s">
        <v>1434</v>
      </c>
      <c r="AVD12" s="821" t="s">
        <v>1434</v>
      </c>
      <c r="AVE12" s="821" t="s">
        <v>1434</v>
      </c>
      <c r="AVF12" s="822" t="s">
        <v>1434</v>
      </c>
      <c r="AVG12" s="822" t="s">
        <v>1434</v>
      </c>
      <c r="AVH12" s="822" t="s">
        <v>1434</v>
      </c>
      <c r="AVI12" s="822" t="s">
        <v>1434</v>
      </c>
      <c r="AVJ12" s="822" t="s">
        <v>1434</v>
      </c>
      <c r="AVK12" s="822">
        <v>26.32</v>
      </c>
      <c r="AVL12" s="822">
        <v>26.32</v>
      </c>
      <c r="AVM12" s="822">
        <v>27.3</v>
      </c>
      <c r="AVN12" s="822">
        <v>27.2</v>
      </c>
      <c r="AVO12" s="822" t="s">
        <v>1434</v>
      </c>
      <c r="AVP12" s="821" t="s">
        <v>1434</v>
      </c>
      <c r="AVQ12" s="821" t="s">
        <v>1434</v>
      </c>
      <c r="AVR12" s="821" t="s">
        <v>1434</v>
      </c>
      <c r="AVS12" s="821" t="s">
        <v>1434</v>
      </c>
      <c r="AVT12" s="821" t="s">
        <v>1434</v>
      </c>
      <c r="AVU12" s="822" t="s">
        <v>1434</v>
      </c>
      <c r="AVV12" s="822" t="s">
        <v>1434</v>
      </c>
      <c r="AVW12" s="822" t="s">
        <v>1434</v>
      </c>
      <c r="AVX12" s="822" t="s">
        <v>1434</v>
      </c>
      <c r="AVY12" s="822" t="s">
        <v>1434</v>
      </c>
      <c r="AVZ12" s="822">
        <v>167.6</v>
      </c>
      <c r="AWA12" s="822">
        <v>170.9</v>
      </c>
      <c r="AWB12" s="822">
        <v>175</v>
      </c>
      <c r="AWC12" s="822">
        <v>179.1</v>
      </c>
      <c r="AWD12" s="822" t="s">
        <v>1434</v>
      </c>
      <c r="AWE12" s="821" t="s">
        <v>1434</v>
      </c>
      <c r="AWF12" s="821" t="s">
        <v>1434</v>
      </c>
      <c r="AWG12" s="821" t="s">
        <v>1434</v>
      </c>
      <c r="AWH12" s="821" t="s">
        <v>1434</v>
      </c>
      <c r="AWI12" s="821" t="s">
        <v>1434</v>
      </c>
      <c r="AWJ12" s="822" t="s">
        <v>1434</v>
      </c>
      <c r="AWK12" s="822" t="s">
        <v>1434</v>
      </c>
      <c r="AWL12" s="822" t="s">
        <v>1434</v>
      </c>
      <c r="AWM12" s="822" t="s">
        <v>1434</v>
      </c>
      <c r="AWN12" s="822" t="s">
        <v>1434</v>
      </c>
      <c r="AWO12" s="822">
        <v>0</v>
      </c>
      <c r="AWP12" s="822">
        <v>0</v>
      </c>
      <c r="AWQ12" s="822">
        <v>0</v>
      </c>
      <c r="AWR12" s="822">
        <v>0</v>
      </c>
      <c r="AWS12" s="822" t="s">
        <v>1434</v>
      </c>
      <c r="AWT12" s="822" t="s">
        <v>1434</v>
      </c>
      <c r="AWU12" s="822" t="s">
        <v>1434</v>
      </c>
      <c r="AWV12" s="822" t="s">
        <v>1434</v>
      </c>
      <c r="AWW12" s="822" t="s">
        <v>1434</v>
      </c>
      <c r="AWX12" s="822" t="s">
        <v>1434</v>
      </c>
      <c r="AWY12" s="822" t="s">
        <v>1434</v>
      </c>
      <c r="AWZ12" s="822" t="s">
        <v>1434</v>
      </c>
      <c r="AXA12" s="822" t="s">
        <v>1434</v>
      </c>
      <c r="AXB12" s="822" t="s">
        <v>1434</v>
      </c>
      <c r="AXC12" s="822" t="s">
        <v>1434</v>
      </c>
      <c r="AXD12" s="821">
        <v>167.6</v>
      </c>
      <c r="AXE12" s="821">
        <v>170.9</v>
      </c>
      <c r="AXF12" s="821">
        <v>175</v>
      </c>
      <c r="AXG12" s="821">
        <v>179.1</v>
      </c>
      <c r="AXH12" s="821" t="s">
        <v>1434</v>
      </c>
      <c r="AXI12" s="821" t="s">
        <v>1434</v>
      </c>
      <c r="AXJ12" s="821" t="s">
        <v>1434</v>
      </c>
      <c r="AXK12" s="821" t="s">
        <v>1434</v>
      </c>
      <c r="AXL12" s="821" t="s">
        <v>1434</v>
      </c>
      <c r="AXM12" s="821" t="s">
        <v>1434</v>
      </c>
      <c r="AXN12" s="821" t="s">
        <v>1434</v>
      </c>
      <c r="AXO12" s="821" t="s">
        <v>1434</v>
      </c>
      <c r="AXP12" s="821" t="s">
        <v>1434</v>
      </c>
      <c r="AXQ12" s="821" t="s">
        <v>1434</v>
      </c>
      <c r="AXR12" s="821" t="s">
        <v>1434</v>
      </c>
      <c r="AXS12" s="822">
        <v>317.21015739999996</v>
      </c>
      <c r="AXT12" s="822">
        <v>298.7</v>
      </c>
      <c r="AXU12" s="822">
        <v>290</v>
      </c>
      <c r="AXV12" s="822">
        <v>294</v>
      </c>
      <c r="AXW12" s="822">
        <v>363.98984260000009</v>
      </c>
      <c r="AXX12" s="822">
        <v>373.9</v>
      </c>
      <c r="AXY12" s="822">
        <v>377</v>
      </c>
      <c r="AXZ12" s="822">
        <v>383</v>
      </c>
      <c r="AYA12" s="821">
        <v>0</v>
      </c>
      <c r="AYB12" s="821">
        <v>0</v>
      </c>
      <c r="AYC12" s="821">
        <v>0</v>
      </c>
      <c r="AYD12" s="822">
        <v>0</v>
      </c>
      <c r="AYE12" s="822">
        <v>938</v>
      </c>
      <c r="AYF12" s="822">
        <v>908</v>
      </c>
      <c r="AYG12" s="822">
        <v>877</v>
      </c>
      <c r="AYH12" s="822">
        <v>814</v>
      </c>
      <c r="AYI12" s="822">
        <v>132440.40972640444</v>
      </c>
      <c r="AYJ12" s="822">
        <v>127080.30729480332</v>
      </c>
      <c r="AYK12" s="822">
        <v>121720.20486320222</v>
      </c>
      <c r="AYL12" s="822">
        <v>111000</v>
      </c>
      <c r="AYM12" s="821">
        <v>0</v>
      </c>
      <c r="AYN12" s="821">
        <v>0</v>
      </c>
      <c r="AYO12" s="821">
        <v>0</v>
      </c>
      <c r="AYP12" s="821">
        <v>0</v>
      </c>
      <c r="AYQ12" s="822">
        <v>1.0206031181442676</v>
      </c>
      <c r="AYR12" s="821" t="s">
        <v>1434</v>
      </c>
      <c r="AYS12" s="821" t="s">
        <v>1434</v>
      </c>
      <c r="AYT12" s="821" t="s">
        <v>1434</v>
      </c>
      <c r="AYU12" s="822">
        <v>128.26669260409713</v>
      </c>
      <c r="AYV12" s="821" t="s">
        <v>1434</v>
      </c>
      <c r="AYW12" s="821" t="s">
        <v>1434</v>
      </c>
      <c r="AYX12" s="821" t="s">
        <v>1434</v>
      </c>
      <c r="AYY12" s="821">
        <v>0</v>
      </c>
      <c r="AYZ12" s="821">
        <v>0</v>
      </c>
      <c r="AZA12" s="821">
        <v>0</v>
      </c>
      <c r="AZB12" s="821">
        <v>0</v>
      </c>
      <c r="AZC12" s="822">
        <v>469</v>
      </c>
      <c r="AZD12" s="821">
        <v>442</v>
      </c>
      <c r="AZE12" s="821">
        <v>415</v>
      </c>
      <c r="AZF12" s="821">
        <v>354</v>
      </c>
      <c r="AZG12" s="822">
        <v>126967.3592125241</v>
      </c>
      <c r="AZH12" s="821">
        <v>121773.01940939308</v>
      </c>
      <c r="AZI12" s="821">
        <v>116578.67960626204</v>
      </c>
      <c r="AZJ12" s="821">
        <v>106190</v>
      </c>
      <c r="AZK12" s="821">
        <v>0</v>
      </c>
      <c r="AZL12" s="821">
        <v>0</v>
      </c>
      <c r="AZM12" s="821">
        <v>0</v>
      </c>
      <c r="AZN12" s="821">
        <v>0</v>
      </c>
      <c r="AZO12" s="821">
        <v>18.878528535610155</v>
      </c>
      <c r="AZP12" s="821" t="s">
        <v>1434</v>
      </c>
      <c r="AZQ12" s="821" t="s">
        <v>1434</v>
      </c>
      <c r="AZR12" s="821" t="s">
        <v>1434</v>
      </c>
      <c r="AZS12" s="821">
        <v>220.55477790206251</v>
      </c>
      <c r="AZT12" s="821" t="s">
        <v>1434</v>
      </c>
      <c r="AZU12" s="821" t="s">
        <v>1434</v>
      </c>
      <c r="AZV12" s="821" t="s">
        <v>1434</v>
      </c>
      <c r="AZW12" s="821">
        <v>0</v>
      </c>
      <c r="AZX12" s="821">
        <v>0</v>
      </c>
      <c r="AZY12" s="821">
        <v>0</v>
      </c>
      <c r="AZZ12" s="821">
        <v>0</v>
      </c>
      <c r="BAA12" s="822">
        <v>333</v>
      </c>
      <c r="BAB12" s="821">
        <v>332</v>
      </c>
      <c r="BAC12" s="821">
        <v>331</v>
      </c>
      <c r="BAD12" s="821">
        <v>366</v>
      </c>
      <c r="BAE12" s="822">
        <v>5453.9571712298166</v>
      </c>
      <c r="BAF12" s="821">
        <v>5285.4678784223624</v>
      </c>
      <c r="BAG12" s="821">
        <v>5116.9785856149083</v>
      </c>
      <c r="BAH12" s="821">
        <v>4780</v>
      </c>
      <c r="BAI12" s="821">
        <v>0</v>
      </c>
      <c r="BAJ12" s="821">
        <v>0</v>
      </c>
      <c r="BAK12" s="821">
        <v>0</v>
      </c>
      <c r="BAL12" s="821">
        <v>0</v>
      </c>
      <c r="BAM12" s="821">
        <v>297.31102574624555</v>
      </c>
      <c r="BAN12" s="821" t="s">
        <v>1434</v>
      </c>
      <c r="BAO12" s="821" t="s">
        <v>1434</v>
      </c>
      <c r="BAP12" s="821" t="s">
        <v>1434</v>
      </c>
      <c r="BAQ12" s="821">
        <v>15.178529493840303</v>
      </c>
      <c r="BAR12" s="821" t="s">
        <v>1434</v>
      </c>
      <c r="BAS12" s="821" t="s">
        <v>1434</v>
      </c>
      <c r="BAT12" s="821" t="s">
        <v>1434</v>
      </c>
      <c r="BAU12" s="821">
        <v>0</v>
      </c>
      <c r="BAV12" s="821">
        <v>0</v>
      </c>
      <c r="BAW12" s="821">
        <v>0</v>
      </c>
      <c r="BAX12" s="821">
        <v>0</v>
      </c>
      <c r="BAY12" s="822">
        <v>136</v>
      </c>
      <c r="BAZ12" s="821">
        <v>133.5</v>
      </c>
      <c r="BBA12" s="821">
        <v>131</v>
      </c>
      <c r="BBB12" s="821">
        <v>94</v>
      </c>
      <c r="BBC12" s="822">
        <v>19.093342650516245</v>
      </c>
      <c r="BBD12" s="821">
        <v>21.820006987887183</v>
      </c>
      <c r="BBE12" s="821">
        <v>24.546671325258124</v>
      </c>
      <c r="BBF12" s="821">
        <v>30</v>
      </c>
      <c r="BBG12" s="821">
        <v>0</v>
      </c>
      <c r="BBH12" s="821">
        <v>0</v>
      </c>
      <c r="BBI12" s="821">
        <v>0</v>
      </c>
      <c r="BBJ12" s="821">
        <v>0</v>
      </c>
      <c r="BBK12" s="826" t="s">
        <v>1434</v>
      </c>
      <c r="BBL12" s="826">
        <v>99.5</v>
      </c>
      <c r="BBM12" s="826">
        <v>94.1</v>
      </c>
      <c r="BBN12" s="826">
        <v>86.6</v>
      </c>
      <c r="BBO12" s="826">
        <v>93.3</v>
      </c>
      <c r="BBP12" s="826" t="s">
        <v>1434</v>
      </c>
      <c r="BBQ12" s="826">
        <v>0.04</v>
      </c>
      <c r="BBR12" s="826">
        <v>0.03</v>
      </c>
      <c r="BBS12" s="826">
        <v>0.03</v>
      </c>
      <c r="BBT12" s="826">
        <v>0.03</v>
      </c>
      <c r="BBU12" s="826" t="s">
        <v>1434</v>
      </c>
      <c r="BBV12" s="826">
        <v>673.8</v>
      </c>
      <c r="BBW12" s="826">
        <v>848.7</v>
      </c>
      <c r="BBX12" s="826">
        <v>819.5</v>
      </c>
      <c r="BBY12" s="826">
        <v>742</v>
      </c>
      <c r="BBZ12" s="826" t="s">
        <v>1434</v>
      </c>
      <c r="BCA12" s="826">
        <v>0.28999999999999998</v>
      </c>
      <c r="BCB12" s="826">
        <v>0.3</v>
      </c>
      <c r="BCC12" s="826">
        <v>0.25</v>
      </c>
      <c r="BCD12" s="826">
        <v>0.2</v>
      </c>
      <c r="BCE12" s="826" t="s">
        <v>1434</v>
      </c>
      <c r="BCF12" s="826">
        <v>1247.5</v>
      </c>
      <c r="BCG12" s="826">
        <v>1121.9000000000001</v>
      </c>
      <c r="BCH12" s="826">
        <v>905.5</v>
      </c>
      <c r="BCI12" s="826">
        <v>1063.2</v>
      </c>
      <c r="BCJ12" s="826" t="s">
        <v>1434</v>
      </c>
      <c r="BCK12" s="826">
        <v>0.54</v>
      </c>
      <c r="BCL12" s="826">
        <v>0.4</v>
      </c>
      <c r="BCM12" s="826">
        <v>0.28000000000000003</v>
      </c>
      <c r="BCN12" s="826">
        <v>0.28999999999999998</v>
      </c>
      <c r="BCO12" s="818" t="s">
        <v>1434</v>
      </c>
      <c r="BCP12" s="818" t="s">
        <v>1434</v>
      </c>
      <c r="BCQ12" s="818" t="s">
        <v>1434</v>
      </c>
      <c r="BCR12" s="818" t="s">
        <v>1434</v>
      </c>
      <c r="BCS12" s="818">
        <v>52.7</v>
      </c>
      <c r="BCT12" s="818" t="s">
        <v>1434</v>
      </c>
      <c r="BCU12" s="818" t="s">
        <v>1434</v>
      </c>
      <c r="BCV12" s="818" t="s">
        <v>1434</v>
      </c>
      <c r="BCW12" s="818" t="s">
        <v>1434</v>
      </c>
      <c r="BCX12" s="818">
        <v>26.9</v>
      </c>
      <c r="BCY12" s="818" t="s">
        <v>1434</v>
      </c>
      <c r="BCZ12" s="818" t="s">
        <v>1434</v>
      </c>
      <c r="BDA12" s="818" t="s">
        <v>1434</v>
      </c>
      <c r="BDB12" s="818" t="s">
        <v>1434</v>
      </c>
      <c r="BDC12" s="818" t="s">
        <v>1434</v>
      </c>
      <c r="BDD12" s="818" t="s">
        <v>1434</v>
      </c>
      <c r="BDE12" s="818" t="s">
        <v>1434</v>
      </c>
      <c r="BDF12" s="818" t="s">
        <v>1434</v>
      </c>
      <c r="BDG12" s="818" t="s">
        <v>1434</v>
      </c>
      <c r="BDH12" s="818" t="s">
        <v>1434</v>
      </c>
      <c r="BDI12" s="833" t="s">
        <v>1434</v>
      </c>
      <c r="BDJ12" s="833" t="s">
        <v>1434</v>
      </c>
      <c r="BDK12" s="833" t="s">
        <v>1434</v>
      </c>
      <c r="BDL12" s="833" t="s">
        <v>1434</v>
      </c>
      <c r="BDM12" s="833" t="s">
        <v>1434</v>
      </c>
      <c r="BDN12" s="833" t="s">
        <v>1434</v>
      </c>
      <c r="BDO12" s="833" t="s">
        <v>1434</v>
      </c>
      <c r="BDP12" s="833" t="s">
        <v>1434</v>
      </c>
      <c r="BDQ12" s="833" t="s">
        <v>1434</v>
      </c>
      <c r="BDR12" s="833" t="s">
        <v>1434</v>
      </c>
      <c r="BDS12" s="818" t="s">
        <v>1434</v>
      </c>
      <c r="BDT12" s="818" t="s">
        <v>1434</v>
      </c>
      <c r="BDU12" s="818" t="s">
        <v>1434</v>
      </c>
      <c r="BDV12" s="818" t="s">
        <v>1434</v>
      </c>
      <c r="BDW12" s="818">
        <v>44.6</v>
      </c>
      <c r="BDX12" s="833" t="s">
        <v>1434</v>
      </c>
      <c r="BDY12" s="833" t="s">
        <v>1434</v>
      </c>
      <c r="BDZ12" s="833" t="s">
        <v>1434</v>
      </c>
      <c r="BEA12" s="833" t="s">
        <v>1434</v>
      </c>
      <c r="BEB12" s="833" t="s">
        <v>1434</v>
      </c>
      <c r="BEC12" s="818">
        <v>3.05</v>
      </c>
      <c r="BED12" s="818" t="s">
        <v>1434</v>
      </c>
      <c r="BEE12" s="818">
        <v>2.1</v>
      </c>
      <c r="BEF12" s="818">
        <v>3.2669999999999999</v>
      </c>
      <c r="BEG12" s="818" t="s">
        <v>1434</v>
      </c>
      <c r="BEH12" s="818">
        <v>2.85</v>
      </c>
      <c r="BEI12" s="818" t="s">
        <v>1434</v>
      </c>
      <c r="BEJ12" s="818" t="s">
        <v>1434</v>
      </c>
      <c r="BEK12" s="818">
        <v>3</v>
      </c>
      <c r="BEL12" s="818" t="s">
        <v>1434</v>
      </c>
      <c r="BEM12" s="818" t="s">
        <v>1434</v>
      </c>
      <c r="BEN12" s="818" t="s">
        <v>1434</v>
      </c>
      <c r="BEO12" s="818" t="s">
        <v>1434</v>
      </c>
      <c r="BEP12" s="818" t="s">
        <v>1434</v>
      </c>
      <c r="BEQ12" s="818" t="s">
        <v>1434</v>
      </c>
      <c r="BER12" s="818">
        <v>19.55</v>
      </c>
      <c r="BES12" s="818">
        <v>18.233000000000001</v>
      </c>
      <c r="BET12" s="818">
        <v>25.567</v>
      </c>
      <c r="BEU12" s="818">
        <v>21</v>
      </c>
      <c r="BEV12" s="818">
        <v>14.7</v>
      </c>
      <c r="BEW12" s="818">
        <v>17.350000000000001</v>
      </c>
      <c r="BEX12" s="818">
        <v>15.833</v>
      </c>
      <c r="BEY12" s="818">
        <v>23.233000000000001</v>
      </c>
      <c r="BEZ12" s="818">
        <v>18.667000000000002</v>
      </c>
      <c r="BFA12" s="818">
        <v>13.3</v>
      </c>
      <c r="BFB12" s="818">
        <v>2.5</v>
      </c>
      <c r="BFC12" s="818" t="s">
        <v>1434</v>
      </c>
      <c r="BFD12" s="818">
        <v>2.5</v>
      </c>
      <c r="BFE12" s="818">
        <v>2.75</v>
      </c>
      <c r="BFF12" s="818" t="s">
        <v>1434</v>
      </c>
      <c r="BFG12" s="818">
        <v>17.25</v>
      </c>
      <c r="BFH12" s="818">
        <v>17.933</v>
      </c>
      <c r="BFI12" s="818">
        <v>15.9</v>
      </c>
      <c r="BFJ12" s="818">
        <v>14.032999999999999</v>
      </c>
      <c r="BFK12" s="818">
        <v>12.067</v>
      </c>
      <c r="BFL12" s="818">
        <v>13.15</v>
      </c>
      <c r="BFM12" s="818">
        <v>13.833</v>
      </c>
      <c r="BFN12" s="818">
        <v>12.467000000000001</v>
      </c>
      <c r="BFO12" s="818">
        <v>10.4</v>
      </c>
      <c r="BFP12" s="818">
        <v>9.4</v>
      </c>
      <c r="BFQ12" s="818">
        <v>4.05</v>
      </c>
      <c r="BFR12" s="818">
        <v>5</v>
      </c>
      <c r="BFS12" s="818">
        <v>3.7</v>
      </c>
      <c r="BFT12" s="818">
        <v>3.633</v>
      </c>
      <c r="BFU12" s="818">
        <v>2.6669999999999998</v>
      </c>
      <c r="BFV12" s="819">
        <v>2.7</v>
      </c>
      <c r="BFW12" s="819" t="s">
        <v>1434</v>
      </c>
      <c r="BFX12" s="819" t="s">
        <v>1434</v>
      </c>
      <c r="BFY12" s="819" t="s">
        <v>1434</v>
      </c>
      <c r="BFZ12" s="819" t="s">
        <v>1434</v>
      </c>
      <c r="BGA12" s="819" t="s">
        <v>1434</v>
      </c>
      <c r="BGB12" s="819" t="s">
        <v>1434</v>
      </c>
      <c r="BGC12" s="819" t="s">
        <v>1434</v>
      </c>
      <c r="BGD12" s="819" t="s">
        <v>1434</v>
      </c>
      <c r="BGE12" s="834" t="s">
        <v>1434</v>
      </c>
      <c r="BGF12" s="834" t="s">
        <v>1434</v>
      </c>
      <c r="BGG12" s="834" t="s">
        <v>1434</v>
      </c>
      <c r="BGH12" s="834" t="s">
        <v>1434</v>
      </c>
      <c r="BGI12" s="834" t="s">
        <v>1434</v>
      </c>
      <c r="BGJ12" s="834" t="s">
        <v>1434</v>
      </c>
      <c r="BGK12" s="834">
        <v>9.8000000000000007</v>
      </c>
      <c r="BGL12" s="834">
        <v>8.1999999999999993</v>
      </c>
      <c r="BGM12" s="819">
        <v>8.5</v>
      </c>
      <c r="BGN12" s="819">
        <v>5.9329999999999998</v>
      </c>
      <c r="BGO12" s="819">
        <v>3.9</v>
      </c>
      <c r="BGP12" s="819">
        <v>8</v>
      </c>
      <c r="BGQ12" s="819">
        <v>9.6</v>
      </c>
      <c r="BGR12" s="819">
        <v>14</v>
      </c>
      <c r="BGS12" s="819">
        <v>12.1</v>
      </c>
      <c r="BGT12" s="819">
        <v>8.2669999999999995</v>
      </c>
      <c r="BGU12" s="819" t="s">
        <v>1434</v>
      </c>
      <c r="BGV12" s="819" t="s">
        <v>1434</v>
      </c>
      <c r="BGW12" s="819">
        <v>3.25</v>
      </c>
      <c r="BGX12" s="819">
        <v>2.9670000000000001</v>
      </c>
      <c r="BGY12" s="819">
        <v>2.95</v>
      </c>
      <c r="BGZ12" s="819">
        <v>7.35</v>
      </c>
      <c r="BHA12" s="819">
        <v>8.3330000000000002</v>
      </c>
      <c r="BHB12" s="819">
        <v>6.0330000000000004</v>
      </c>
      <c r="BHC12" s="819">
        <v>4.2329999999999997</v>
      </c>
      <c r="BHD12" s="819">
        <v>3.1</v>
      </c>
      <c r="BHE12" s="819">
        <v>7.05</v>
      </c>
      <c r="BHF12" s="819">
        <v>6.867</v>
      </c>
      <c r="BHG12" s="819">
        <v>6.6</v>
      </c>
      <c r="BHH12" s="819">
        <v>6.2</v>
      </c>
      <c r="BHI12" s="819">
        <v>6.3</v>
      </c>
      <c r="BHJ12" s="819">
        <v>2.85</v>
      </c>
      <c r="BHK12" s="819" t="s">
        <v>1434</v>
      </c>
      <c r="BHL12" s="819">
        <v>3.8</v>
      </c>
      <c r="BHM12" s="819">
        <v>3.6</v>
      </c>
      <c r="BHN12" s="819">
        <v>3.1</v>
      </c>
      <c r="BHO12" s="819" t="s">
        <v>1434</v>
      </c>
      <c r="BHP12" s="819" t="s">
        <v>1434</v>
      </c>
      <c r="BHQ12" s="819" t="s">
        <v>1434</v>
      </c>
      <c r="BHR12" s="819">
        <v>2.6</v>
      </c>
      <c r="BHS12" s="819" t="s">
        <v>1434</v>
      </c>
      <c r="BHT12" s="819">
        <v>2.2999999999999998</v>
      </c>
      <c r="BHU12" s="819" t="s">
        <v>1434</v>
      </c>
      <c r="BHV12" s="819" t="s">
        <v>1434</v>
      </c>
      <c r="BHW12" s="819">
        <v>2.1</v>
      </c>
      <c r="BHX12" s="819" t="s">
        <v>1434</v>
      </c>
      <c r="BHY12" s="819">
        <v>16.45</v>
      </c>
      <c r="BHZ12" s="819">
        <v>15.132999999999999</v>
      </c>
      <c r="BIA12" s="819">
        <v>20.233000000000001</v>
      </c>
      <c r="BIB12" s="819">
        <v>16.832999999999998</v>
      </c>
      <c r="BIC12" s="819">
        <v>12.7</v>
      </c>
      <c r="BID12" s="819">
        <v>3.1</v>
      </c>
      <c r="BIE12" s="819">
        <v>5.2</v>
      </c>
      <c r="BIF12" s="819">
        <v>5.55</v>
      </c>
      <c r="BIG12" s="819">
        <v>4.2</v>
      </c>
      <c r="BIH12" s="819">
        <v>2.2000000000000002</v>
      </c>
      <c r="BII12" s="819">
        <v>16.75</v>
      </c>
      <c r="BIJ12" s="819">
        <v>17.332999999999998</v>
      </c>
      <c r="BIK12" s="819">
        <v>15.367000000000001</v>
      </c>
      <c r="BIL12" s="819">
        <v>13.766999999999999</v>
      </c>
      <c r="BIM12" s="819">
        <v>11.9</v>
      </c>
      <c r="BIN12" s="819" t="s">
        <v>1434</v>
      </c>
      <c r="BIO12" s="819" t="s">
        <v>1434</v>
      </c>
      <c r="BIP12" s="819" t="s">
        <v>1434</v>
      </c>
      <c r="BIQ12" s="819" t="s">
        <v>1434</v>
      </c>
      <c r="BIR12" s="819" t="s">
        <v>1434</v>
      </c>
      <c r="BIS12" s="822">
        <v>0</v>
      </c>
      <c r="BIT12" s="822">
        <v>0</v>
      </c>
      <c r="BIU12" s="822">
        <v>0</v>
      </c>
      <c r="BIV12" s="822" t="s">
        <v>1434</v>
      </c>
      <c r="BIW12" s="822">
        <v>0</v>
      </c>
      <c r="BIX12" s="822">
        <v>0</v>
      </c>
      <c r="BIY12" s="822">
        <v>0</v>
      </c>
      <c r="BIZ12" s="822" t="s">
        <v>1434</v>
      </c>
      <c r="BJA12" s="822">
        <v>50</v>
      </c>
      <c r="BJB12" s="822">
        <v>62</v>
      </c>
      <c r="BJC12" s="822">
        <v>112</v>
      </c>
      <c r="BJD12" s="822" t="s">
        <v>1434</v>
      </c>
      <c r="BJE12" s="822">
        <v>17.844418087578028</v>
      </c>
      <c r="BJF12" s="822">
        <v>37.638983464142292</v>
      </c>
      <c r="BJG12" s="822">
        <v>56</v>
      </c>
      <c r="BJH12" s="822" t="s">
        <v>1434</v>
      </c>
      <c r="BJI12" s="824">
        <v>2230270</v>
      </c>
      <c r="BJJ12" s="824">
        <v>2338739</v>
      </c>
      <c r="BJK12" s="824">
        <v>2353741</v>
      </c>
      <c r="BJL12" s="824">
        <v>2340603</v>
      </c>
      <c r="BJM12" s="824">
        <v>2371290</v>
      </c>
      <c r="BJN12" s="824">
        <v>152096</v>
      </c>
      <c r="BJO12" s="824">
        <v>146733</v>
      </c>
      <c r="BJP12" s="824">
        <v>130603</v>
      </c>
      <c r="BJQ12" s="824">
        <v>94951</v>
      </c>
      <c r="BJR12" s="824">
        <v>66597</v>
      </c>
      <c r="BJS12" s="827" t="s">
        <v>1434</v>
      </c>
      <c r="BJT12" s="827" t="s">
        <v>1434</v>
      </c>
      <c r="BJU12" s="827" t="s">
        <v>1434</v>
      </c>
      <c r="BJV12" s="827">
        <v>1188.14004</v>
      </c>
      <c r="BJW12" s="827" t="s">
        <v>1434</v>
      </c>
      <c r="BJX12" s="827" t="s">
        <v>1434</v>
      </c>
      <c r="BJY12" s="827" t="s">
        <v>1434</v>
      </c>
      <c r="BJZ12" s="827" t="s">
        <v>1434</v>
      </c>
      <c r="BKA12" s="827" t="s">
        <v>1434</v>
      </c>
      <c r="BKB12" s="827" t="s">
        <v>1434</v>
      </c>
      <c r="BKC12" s="827" t="s">
        <v>1434</v>
      </c>
      <c r="BKD12" s="827" t="s">
        <v>1434</v>
      </c>
      <c r="BKE12" s="827" t="s">
        <v>1434</v>
      </c>
      <c r="BKF12" s="827" t="s">
        <v>1434</v>
      </c>
      <c r="BKG12" s="827" t="s">
        <v>1434</v>
      </c>
      <c r="BKH12" s="827" t="s">
        <v>1434</v>
      </c>
      <c r="BKI12" s="827" t="s">
        <v>1434</v>
      </c>
      <c r="BKJ12" s="827" t="s">
        <v>1434</v>
      </c>
      <c r="BKK12" s="827" t="s">
        <v>1434</v>
      </c>
      <c r="BKL12" s="827" t="s">
        <v>1434</v>
      </c>
      <c r="BKM12" s="827" t="s">
        <v>1434</v>
      </c>
      <c r="BKN12" s="827" t="s">
        <v>1434</v>
      </c>
      <c r="BKO12" s="827" t="s">
        <v>1434</v>
      </c>
      <c r="BKP12" s="827">
        <v>636.65300000000002</v>
      </c>
      <c r="BKQ12" s="827" t="s">
        <v>1434</v>
      </c>
      <c r="BKR12" s="827" t="s">
        <v>1434</v>
      </c>
      <c r="BKS12" s="827" t="s">
        <v>1434</v>
      </c>
      <c r="BKT12" s="827" t="s">
        <v>1434</v>
      </c>
      <c r="BKU12" s="827">
        <v>265.51799999999997</v>
      </c>
      <c r="BKV12" s="827" t="s">
        <v>1434</v>
      </c>
      <c r="BKW12" s="827" t="s">
        <v>1434</v>
      </c>
      <c r="BKX12" s="827" t="s">
        <v>1434</v>
      </c>
      <c r="BKY12" s="827" t="s">
        <v>1434</v>
      </c>
      <c r="BKZ12" s="827">
        <v>291.67403999999999</v>
      </c>
      <c r="BLA12" s="827" t="s">
        <v>1434</v>
      </c>
      <c r="BLB12" s="827" t="s">
        <v>1434</v>
      </c>
      <c r="BLC12" s="827" t="s">
        <v>1434</v>
      </c>
      <c r="BLD12" s="827">
        <v>84.235200000000006</v>
      </c>
      <c r="BLE12" s="827">
        <v>81.88000000000001</v>
      </c>
      <c r="BLF12" s="827">
        <v>54.3904</v>
      </c>
      <c r="BLG12" s="827" t="s">
        <v>1434</v>
      </c>
      <c r="BLH12" s="827" t="s">
        <v>1434</v>
      </c>
      <c r="BLI12" s="827" t="s">
        <v>1434</v>
      </c>
      <c r="BLJ12" s="827" t="s">
        <v>1434</v>
      </c>
      <c r="BLK12" s="827" t="s">
        <v>1434</v>
      </c>
      <c r="BLL12" s="827" t="s">
        <v>1434</v>
      </c>
      <c r="BLM12" s="827" t="s">
        <v>1434</v>
      </c>
      <c r="BLN12" s="827" t="s">
        <v>1434</v>
      </c>
      <c r="BLO12" s="827">
        <v>259.81299999999999</v>
      </c>
      <c r="BLP12" s="827" t="s">
        <v>1434</v>
      </c>
      <c r="BLQ12" s="827" t="s">
        <v>1434</v>
      </c>
      <c r="BLR12" s="827" t="s">
        <v>1434</v>
      </c>
      <c r="BLS12" s="827" t="s">
        <v>1434</v>
      </c>
      <c r="BLT12" s="827">
        <v>24012.310208400002</v>
      </c>
      <c r="BLU12" s="827" t="s">
        <v>1434</v>
      </c>
      <c r="BLV12" s="827" t="s">
        <v>1434</v>
      </c>
      <c r="BLW12" s="827" t="s">
        <v>1434</v>
      </c>
      <c r="BLX12" s="827" t="s">
        <v>1434</v>
      </c>
      <c r="BLY12" s="827" t="s">
        <v>1434</v>
      </c>
      <c r="BLZ12" s="827" t="s">
        <v>1434</v>
      </c>
      <c r="BMA12" s="827" t="s">
        <v>1434</v>
      </c>
      <c r="BMB12" s="827" t="s">
        <v>1434</v>
      </c>
      <c r="BMC12" s="827" t="s">
        <v>1434</v>
      </c>
      <c r="BMD12" s="827" t="s">
        <v>1434</v>
      </c>
      <c r="BME12" s="827" t="s">
        <v>1434</v>
      </c>
      <c r="BMF12" s="827" t="s">
        <v>1434</v>
      </c>
      <c r="BMG12" s="827" t="s">
        <v>1434</v>
      </c>
      <c r="BMH12" s="827" t="s">
        <v>1434</v>
      </c>
      <c r="BMI12" s="827" t="s">
        <v>1434</v>
      </c>
      <c r="BMJ12" s="827" t="s">
        <v>1434</v>
      </c>
      <c r="BMK12" s="827" t="s">
        <v>1434</v>
      </c>
      <c r="BML12" s="827" t="s">
        <v>1434</v>
      </c>
      <c r="BMM12" s="827" t="s">
        <v>1434</v>
      </c>
      <c r="BMN12" s="827">
        <v>12866.757130000002</v>
      </c>
      <c r="BMO12" s="827" t="s">
        <v>1434</v>
      </c>
      <c r="BMP12" s="827" t="s">
        <v>1434</v>
      </c>
      <c r="BMQ12" s="827" t="s">
        <v>1434</v>
      </c>
      <c r="BMR12" s="827" t="s">
        <v>1434</v>
      </c>
      <c r="BMS12" s="827">
        <v>5366.1187799999998</v>
      </c>
      <c r="BMT12" s="827" t="s">
        <v>1434</v>
      </c>
      <c r="BMU12" s="827" t="s">
        <v>1434</v>
      </c>
      <c r="BMV12" s="827" t="s">
        <v>1434</v>
      </c>
      <c r="BMW12" s="827" t="s">
        <v>1434</v>
      </c>
      <c r="BMX12" s="827">
        <v>5894.7323483999999</v>
      </c>
      <c r="BMY12" s="827" t="s">
        <v>1434</v>
      </c>
      <c r="BMZ12" s="827" t="s">
        <v>1434</v>
      </c>
      <c r="BNA12" s="827" t="s">
        <v>1434</v>
      </c>
      <c r="BNB12" s="827" t="s">
        <v>1434</v>
      </c>
      <c r="BNC12" s="827" t="s">
        <v>1434</v>
      </c>
      <c r="BND12" s="827" t="s">
        <v>1434</v>
      </c>
      <c r="BNE12" s="827" t="s">
        <v>1434</v>
      </c>
      <c r="BNF12" s="827" t="s">
        <v>1434</v>
      </c>
      <c r="BNG12" s="827" t="s">
        <v>1434</v>
      </c>
      <c r="BNH12" s="827">
        <v>5250.8207300000004</v>
      </c>
      <c r="BNI12" s="827" t="s">
        <v>1434</v>
      </c>
      <c r="BNJ12" s="822">
        <v>697.6</v>
      </c>
      <c r="BNK12" s="821">
        <v>687.8</v>
      </c>
      <c r="BNL12" s="821">
        <v>678</v>
      </c>
      <c r="BNM12" s="821" t="s">
        <v>1434</v>
      </c>
      <c r="BNN12" s="822">
        <v>97.703081232493005</v>
      </c>
      <c r="BNO12" s="821">
        <v>97.671116160181754</v>
      </c>
      <c r="BNP12" s="821">
        <v>97.6</v>
      </c>
      <c r="BNQ12" s="821" t="s">
        <v>1434</v>
      </c>
      <c r="BNR12" s="822" t="s">
        <v>1434</v>
      </c>
      <c r="BNS12" s="821" t="s">
        <v>1434</v>
      </c>
      <c r="BNT12" s="821" t="s">
        <v>1434</v>
      </c>
      <c r="BNU12" s="821" t="s">
        <v>1434</v>
      </c>
      <c r="BNV12" s="822" t="s">
        <v>1434</v>
      </c>
      <c r="BNW12" s="821" t="s">
        <v>1434</v>
      </c>
      <c r="BNX12" s="821" t="s">
        <v>1434</v>
      </c>
      <c r="BNY12" s="821" t="s">
        <v>1434</v>
      </c>
    </row>
    <row r="13" spans="1:1741" s="789" customFormat="1">
      <c r="A13" s="607" t="s">
        <v>1989</v>
      </c>
      <c r="B13" s="821" t="s">
        <v>1177</v>
      </c>
      <c r="C13" s="823">
        <v>2115</v>
      </c>
      <c r="D13" s="823">
        <v>2102.6999999999998</v>
      </c>
      <c r="E13" s="823">
        <v>2185</v>
      </c>
      <c r="F13" s="823">
        <v>2185</v>
      </c>
      <c r="G13" s="823">
        <v>2210</v>
      </c>
      <c r="H13" s="822" t="s">
        <v>1434</v>
      </c>
      <c r="I13" s="822" t="s">
        <v>1434</v>
      </c>
      <c r="J13" s="822" t="s">
        <v>1434</v>
      </c>
      <c r="K13" s="822" t="s">
        <v>1434</v>
      </c>
      <c r="L13" s="822" t="s">
        <v>1434</v>
      </c>
      <c r="M13" s="822">
        <v>684.2</v>
      </c>
      <c r="N13" s="822">
        <v>675.6</v>
      </c>
      <c r="O13" s="822">
        <v>549</v>
      </c>
      <c r="P13" s="822">
        <v>549</v>
      </c>
      <c r="Q13" s="822">
        <v>500</v>
      </c>
      <c r="R13" s="822">
        <v>2799.2</v>
      </c>
      <c r="S13" s="822">
        <v>2778.3</v>
      </c>
      <c r="T13" s="822">
        <v>2734</v>
      </c>
      <c r="U13" s="822">
        <v>2734</v>
      </c>
      <c r="V13" s="822">
        <v>2710</v>
      </c>
      <c r="W13" s="821">
        <v>2320.8000000000002</v>
      </c>
      <c r="X13" s="822">
        <v>2341.6999999999998</v>
      </c>
      <c r="Y13" s="822">
        <v>2386</v>
      </c>
      <c r="Z13" s="822">
        <v>2386</v>
      </c>
      <c r="AA13" s="822">
        <v>2410</v>
      </c>
      <c r="AB13" s="821" t="s">
        <v>1434</v>
      </c>
      <c r="AC13" s="821" t="s">
        <v>1434</v>
      </c>
      <c r="AD13" s="821" t="s">
        <v>1434</v>
      </c>
      <c r="AE13" s="821" t="s">
        <v>1434</v>
      </c>
      <c r="AF13" s="821" t="s">
        <v>1434</v>
      </c>
      <c r="AG13" s="821"/>
      <c r="AH13" s="821"/>
      <c r="AI13" s="821"/>
      <c r="AJ13" s="821"/>
      <c r="AK13" s="821"/>
      <c r="AL13" s="821"/>
      <c r="AM13" s="821"/>
      <c r="AN13" s="821"/>
      <c r="AO13" s="821"/>
      <c r="AP13" s="821"/>
      <c r="AQ13" s="821"/>
      <c r="AR13" s="821"/>
      <c r="AS13" s="822">
        <v>392.28</v>
      </c>
      <c r="AT13" s="822">
        <v>389.31</v>
      </c>
      <c r="AU13" s="822">
        <v>358</v>
      </c>
      <c r="AV13" s="822">
        <v>358</v>
      </c>
      <c r="AW13" s="822">
        <v>291</v>
      </c>
      <c r="AX13" s="822">
        <v>392.28</v>
      </c>
      <c r="AY13" s="822">
        <v>389.31</v>
      </c>
      <c r="AZ13" s="822">
        <v>358</v>
      </c>
      <c r="BA13" s="822">
        <v>358</v>
      </c>
      <c r="BB13" s="822">
        <v>291</v>
      </c>
      <c r="BC13" s="822" t="s">
        <v>1434</v>
      </c>
      <c r="BD13" s="822" t="s">
        <v>1434</v>
      </c>
      <c r="BE13" s="822" t="s">
        <v>1434</v>
      </c>
      <c r="BF13" s="822" t="s">
        <v>1434</v>
      </c>
      <c r="BG13" s="822" t="s">
        <v>1434</v>
      </c>
      <c r="BH13" s="822" t="s">
        <v>1434</v>
      </c>
      <c r="BI13" s="822" t="s">
        <v>1434</v>
      </c>
      <c r="BJ13" s="822" t="s">
        <v>1434</v>
      </c>
      <c r="BK13" s="822" t="s">
        <v>1434</v>
      </c>
      <c r="BL13" s="822" t="s">
        <v>1434</v>
      </c>
      <c r="BM13" s="821">
        <v>145.44999999999999</v>
      </c>
      <c r="BN13" s="821" t="s">
        <v>1434</v>
      </c>
      <c r="BO13" s="821">
        <v>135</v>
      </c>
      <c r="BP13" s="821">
        <v>135</v>
      </c>
      <c r="BQ13" s="821">
        <v>109</v>
      </c>
      <c r="BR13" s="821">
        <v>145.44999999999999</v>
      </c>
      <c r="BS13" s="821" t="s">
        <v>1434</v>
      </c>
      <c r="BT13" s="821">
        <v>135</v>
      </c>
      <c r="BU13" s="821">
        <v>135</v>
      </c>
      <c r="BV13" s="821">
        <v>109</v>
      </c>
      <c r="BW13" s="821" t="s">
        <v>1434</v>
      </c>
      <c r="BX13" s="821" t="s">
        <v>1434</v>
      </c>
      <c r="BY13" s="821" t="s">
        <v>1434</v>
      </c>
      <c r="BZ13" s="821" t="s">
        <v>1434</v>
      </c>
      <c r="CA13" s="821" t="s">
        <v>1434</v>
      </c>
      <c r="CB13" s="821" t="s">
        <v>1434</v>
      </c>
      <c r="CC13" s="821" t="s">
        <v>1434</v>
      </c>
      <c r="CD13" s="821" t="s">
        <v>1434</v>
      </c>
      <c r="CE13" s="821" t="s">
        <v>1434</v>
      </c>
      <c r="CF13" s="821" t="s">
        <v>1434</v>
      </c>
      <c r="CG13" s="821">
        <v>246.84</v>
      </c>
      <c r="CH13" s="821" t="s">
        <v>1434</v>
      </c>
      <c r="CI13" s="821">
        <v>223</v>
      </c>
      <c r="CJ13" s="821">
        <v>223</v>
      </c>
      <c r="CK13" s="821">
        <v>182</v>
      </c>
      <c r="CL13" s="821">
        <v>246.84</v>
      </c>
      <c r="CM13" s="821" t="s">
        <v>1434</v>
      </c>
      <c r="CN13" s="821">
        <v>223</v>
      </c>
      <c r="CO13" s="821">
        <v>223</v>
      </c>
      <c r="CP13" s="821">
        <v>182</v>
      </c>
      <c r="CQ13" s="821" t="s">
        <v>1434</v>
      </c>
      <c r="CR13" s="821" t="s">
        <v>1434</v>
      </c>
      <c r="CS13" s="821" t="s">
        <v>1434</v>
      </c>
      <c r="CT13" s="821" t="s">
        <v>1434</v>
      </c>
      <c r="CU13" s="821" t="s">
        <v>1434</v>
      </c>
      <c r="CV13" s="821" t="s">
        <v>1434</v>
      </c>
      <c r="CW13" s="821" t="s">
        <v>1434</v>
      </c>
      <c r="CX13" s="821" t="s">
        <v>1434</v>
      </c>
      <c r="CY13" s="821" t="s">
        <v>1434</v>
      </c>
      <c r="CZ13" s="821" t="s">
        <v>1434</v>
      </c>
      <c r="DA13" s="821"/>
      <c r="DB13" s="821"/>
      <c r="DC13" s="821"/>
      <c r="DD13" s="821"/>
      <c r="DE13" s="821"/>
      <c r="DF13" s="821"/>
      <c r="DG13" s="821"/>
      <c r="DH13" s="821"/>
      <c r="DI13" s="821"/>
      <c r="DJ13" s="821"/>
      <c r="DK13" s="821"/>
      <c r="DL13" s="821"/>
      <c r="DM13" s="821"/>
      <c r="DN13" s="821"/>
      <c r="DO13" s="821"/>
      <c r="DP13" s="821"/>
      <c r="DQ13" s="821"/>
      <c r="DR13" s="821"/>
      <c r="DS13" s="821"/>
      <c r="DT13" s="821"/>
      <c r="DU13" s="821"/>
      <c r="DV13" s="821"/>
      <c r="DW13" s="821"/>
      <c r="DX13" s="821"/>
      <c r="DY13" s="821"/>
      <c r="DZ13" s="821"/>
      <c r="EA13" s="821"/>
      <c r="EB13" s="821"/>
      <c r="EC13" s="821"/>
      <c r="ED13" s="821"/>
      <c r="EE13" s="821"/>
      <c r="EF13" s="821"/>
      <c r="EG13" s="821"/>
      <c r="EH13" s="821"/>
      <c r="EI13" s="821"/>
      <c r="EJ13" s="821"/>
      <c r="EK13" s="821"/>
      <c r="EL13" s="821"/>
      <c r="EM13" s="821"/>
      <c r="EN13" s="821"/>
      <c r="EO13" s="821"/>
      <c r="EP13" s="821"/>
      <c r="EQ13" s="821"/>
      <c r="ER13" s="821"/>
      <c r="ES13" s="821"/>
      <c r="ET13" s="821"/>
      <c r="EU13" s="821"/>
      <c r="EV13" s="821"/>
      <c r="EW13" s="821"/>
      <c r="EX13" s="821"/>
      <c r="EY13" s="821"/>
      <c r="EZ13" s="821"/>
      <c r="FA13" s="821"/>
      <c r="FB13" s="821"/>
      <c r="FC13" s="821"/>
      <c r="FD13" s="821"/>
      <c r="FE13" s="821"/>
      <c r="FF13" s="821"/>
      <c r="FG13" s="821"/>
      <c r="FH13" s="821"/>
      <c r="FI13" s="821"/>
      <c r="FJ13" s="821"/>
      <c r="FK13" s="821"/>
      <c r="FL13" s="821"/>
      <c r="FM13" s="821"/>
      <c r="FN13" s="821"/>
      <c r="FO13" s="821"/>
      <c r="FP13" s="821"/>
      <c r="FQ13" s="821"/>
      <c r="FR13" s="821"/>
      <c r="FS13" s="821"/>
      <c r="FT13" s="821"/>
      <c r="FU13" s="821"/>
      <c r="FV13" s="821"/>
      <c r="FW13" s="821"/>
      <c r="FX13" s="821"/>
      <c r="FY13" s="821"/>
      <c r="FZ13" s="821"/>
      <c r="GA13" s="821"/>
      <c r="GB13" s="821"/>
      <c r="GC13" s="821"/>
      <c r="GD13" s="821"/>
      <c r="GE13" s="821"/>
      <c r="GF13" s="821"/>
      <c r="GG13" s="821"/>
      <c r="GH13" s="821"/>
      <c r="GI13" s="821"/>
      <c r="GJ13" s="821"/>
      <c r="GK13" s="821"/>
      <c r="GL13" s="821"/>
      <c r="GM13" s="821"/>
      <c r="GN13" s="821"/>
      <c r="GO13" s="821"/>
      <c r="GP13" s="821"/>
      <c r="GQ13" s="821"/>
      <c r="GR13" s="821"/>
      <c r="GS13" s="821"/>
      <c r="GT13" s="821"/>
      <c r="GU13" s="821"/>
      <c r="GV13" s="821"/>
      <c r="GW13" s="821"/>
      <c r="GX13" s="821"/>
      <c r="GY13" s="821"/>
      <c r="GZ13" s="821"/>
      <c r="HA13" s="821"/>
      <c r="HB13" s="821"/>
      <c r="HC13" s="821"/>
      <c r="HD13" s="821"/>
      <c r="HE13" s="821"/>
      <c r="HF13" s="821"/>
      <c r="HG13" s="821"/>
      <c r="HH13" s="821"/>
      <c r="HI13" s="821"/>
      <c r="HJ13" s="821"/>
      <c r="HK13" s="821"/>
      <c r="HL13" s="821"/>
      <c r="HM13" s="821"/>
      <c r="HN13" s="821"/>
      <c r="HO13" s="821"/>
      <c r="HP13" s="821"/>
      <c r="HQ13" s="821"/>
      <c r="HR13" s="821"/>
      <c r="HS13" s="821"/>
      <c r="HT13" s="821"/>
      <c r="HU13" s="821"/>
      <c r="HV13" s="821"/>
      <c r="HW13" s="821"/>
      <c r="HX13" s="821"/>
      <c r="HY13" s="821"/>
      <c r="HZ13" s="821"/>
      <c r="IA13" s="821"/>
      <c r="IB13" s="821"/>
      <c r="IC13" s="821"/>
      <c r="ID13" s="821"/>
      <c r="IE13" s="821"/>
      <c r="IF13" s="821"/>
      <c r="IG13" s="821"/>
      <c r="IH13" s="821"/>
      <c r="II13" s="821"/>
      <c r="IJ13" s="821"/>
      <c r="IK13" s="821"/>
      <c r="IL13" s="821"/>
      <c r="IM13" s="821"/>
      <c r="IN13" s="821"/>
      <c r="IO13" s="821"/>
      <c r="IP13" s="821"/>
      <c r="IQ13" s="821"/>
      <c r="IR13" s="821"/>
      <c r="IS13" s="821"/>
      <c r="IT13" s="821"/>
      <c r="IU13" s="821"/>
      <c r="IV13" s="821"/>
      <c r="IW13" s="821"/>
      <c r="IX13" s="821"/>
      <c r="IY13" s="821"/>
      <c r="IZ13" s="821"/>
      <c r="JA13" s="821"/>
      <c r="JB13" s="821"/>
      <c r="JC13" s="821"/>
      <c r="JD13" s="821"/>
      <c r="JE13" s="821"/>
      <c r="JF13" s="821"/>
      <c r="JG13" s="821"/>
      <c r="JH13" s="821"/>
      <c r="JI13" s="821"/>
      <c r="JJ13" s="821"/>
      <c r="JK13" s="821"/>
      <c r="JL13" s="821"/>
      <c r="JM13" s="821"/>
      <c r="JN13" s="821"/>
      <c r="JO13" s="821"/>
      <c r="JP13" s="821"/>
      <c r="JQ13" s="821"/>
      <c r="JR13" s="821"/>
      <c r="JS13" s="821"/>
      <c r="JT13" s="821"/>
      <c r="JU13" s="821"/>
      <c r="JV13" s="821"/>
      <c r="JW13" s="821"/>
      <c r="JX13" s="821"/>
      <c r="JY13" s="821"/>
      <c r="JZ13" s="821"/>
      <c r="KA13" s="821"/>
      <c r="KB13" s="821"/>
      <c r="KC13" s="821"/>
      <c r="KD13" s="821"/>
      <c r="KE13" s="821"/>
      <c r="KF13" s="821"/>
      <c r="KG13" s="821"/>
      <c r="KH13" s="821"/>
      <c r="KI13" s="821"/>
      <c r="KJ13" s="821"/>
      <c r="KK13" s="821"/>
      <c r="KL13" s="821"/>
      <c r="KM13" s="821"/>
      <c r="KN13" s="821"/>
      <c r="KO13" s="821"/>
      <c r="KP13" s="821"/>
      <c r="KQ13" s="821"/>
      <c r="KR13" s="821"/>
      <c r="KS13" s="821"/>
      <c r="KT13" s="821"/>
      <c r="KU13" s="821"/>
      <c r="KV13" s="821"/>
      <c r="KW13" s="821"/>
      <c r="KX13" s="821"/>
      <c r="KY13" s="821"/>
      <c r="KZ13" s="821"/>
      <c r="LA13" s="821"/>
      <c r="LB13" s="821"/>
      <c r="LC13" s="821"/>
      <c r="LD13" s="821"/>
      <c r="LE13" s="821"/>
      <c r="LF13" s="821"/>
      <c r="LG13" s="821"/>
      <c r="LH13" s="821"/>
      <c r="LI13" s="821"/>
      <c r="LJ13" s="821"/>
      <c r="LK13" s="821"/>
      <c r="LL13" s="821"/>
      <c r="LM13" s="821"/>
      <c r="LN13" s="821"/>
      <c r="LO13" s="821"/>
      <c r="LP13" s="821"/>
      <c r="LQ13" s="821"/>
      <c r="LR13" s="821"/>
      <c r="LS13" s="821"/>
      <c r="LT13" s="821"/>
      <c r="LU13" s="821"/>
      <c r="LV13" s="821"/>
      <c r="LW13" s="821"/>
      <c r="LX13" s="821"/>
      <c r="LY13" s="821"/>
      <c r="LZ13" s="821"/>
      <c r="MA13" s="821"/>
      <c r="MB13" s="821"/>
      <c r="MC13" s="821"/>
      <c r="MD13" s="821"/>
      <c r="ME13" s="821"/>
      <c r="MF13" s="821"/>
      <c r="MG13" s="821"/>
      <c r="MH13" s="821"/>
      <c r="MI13" s="821"/>
      <c r="MJ13" s="821"/>
      <c r="MK13" s="821"/>
      <c r="ML13" s="821"/>
      <c r="MM13" s="821"/>
      <c r="MN13" s="821"/>
      <c r="MO13" s="821"/>
      <c r="MP13" s="821"/>
      <c r="MQ13" s="821"/>
      <c r="MR13" s="821"/>
      <c r="MS13" s="821"/>
      <c r="MT13" s="821"/>
      <c r="MU13" s="821"/>
      <c r="MV13" s="821"/>
      <c r="MW13" s="821"/>
      <c r="MX13" s="821"/>
      <c r="MY13" s="821"/>
      <c r="MZ13" s="821"/>
      <c r="NA13" s="821"/>
      <c r="NB13" s="821"/>
      <c r="NC13" s="821"/>
      <c r="ND13" s="821"/>
      <c r="NE13" s="821"/>
      <c r="NF13" s="821"/>
      <c r="NG13" s="821"/>
      <c r="NH13" s="821"/>
      <c r="NI13" s="821"/>
      <c r="NJ13" s="821"/>
      <c r="NK13" s="821"/>
      <c r="NL13" s="821"/>
      <c r="NM13" s="821"/>
      <c r="NN13" s="821"/>
      <c r="NO13" s="821"/>
      <c r="NP13" s="821"/>
      <c r="NQ13" s="821"/>
      <c r="NR13" s="821"/>
      <c r="NS13" s="821"/>
      <c r="NT13" s="821"/>
      <c r="NU13" s="821"/>
      <c r="NV13" s="821"/>
      <c r="NW13" s="821"/>
      <c r="NX13" s="821"/>
      <c r="NY13" s="821"/>
      <c r="NZ13" s="821"/>
      <c r="OA13" s="821"/>
      <c r="OB13" s="821"/>
      <c r="OC13" s="821"/>
      <c r="OD13" s="821"/>
      <c r="OE13" s="821"/>
      <c r="OF13" s="821"/>
      <c r="OG13" s="821"/>
      <c r="OH13" s="821"/>
      <c r="OI13" s="821"/>
      <c r="OJ13" s="821"/>
      <c r="OK13" s="821"/>
      <c r="OL13" s="821"/>
      <c r="OM13" s="821"/>
      <c r="ON13" s="821"/>
      <c r="OO13" s="821"/>
      <c r="OP13" s="821"/>
      <c r="OQ13" s="821"/>
      <c r="OR13" s="821"/>
      <c r="OS13" s="821"/>
      <c r="OT13" s="821"/>
      <c r="OU13" s="821"/>
      <c r="OV13" s="821"/>
      <c r="OW13" s="821"/>
      <c r="OX13" s="821"/>
      <c r="OY13" s="821"/>
      <c r="OZ13" s="821"/>
      <c r="PA13" s="821"/>
      <c r="PB13" s="821"/>
      <c r="PC13" s="821"/>
      <c r="PD13" s="821"/>
      <c r="PE13" s="822">
        <v>95.08</v>
      </c>
      <c r="PF13" s="822">
        <v>95.08</v>
      </c>
      <c r="PG13" s="822">
        <v>95.08</v>
      </c>
      <c r="PH13" s="822">
        <v>95.08</v>
      </c>
      <c r="PI13" s="822">
        <v>77.3</v>
      </c>
      <c r="PJ13" s="822" t="s">
        <v>1434</v>
      </c>
      <c r="PK13" s="821" t="s">
        <v>1434</v>
      </c>
      <c r="PL13" s="821" t="s">
        <v>1434</v>
      </c>
      <c r="PM13" s="821" t="s">
        <v>1434</v>
      </c>
      <c r="PN13" s="821" t="s">
        <v>1434</v>
      </c>
      <c r="PO13" s="821" t="s">
        <v>1434</v>
      </c>
      <c r="PP13" s="821" t="s">
        <v>1434</v>
      </c>
      <c r="PQ13" s="821" t="s">
        <v>1434</v>
      </c>
      <c r="PR13" s="821" t="s">
        <v>1434</v>
      </c>
      <c r="PS13" s="821" t="s">
        <v>1434</v>
      </c>
      <c r="PT13" s="822">
        <v>22.8</v>
      </c>
      <c r="PU13" s="822">
        <v>22.8</v>
      </c>
      <c r="PV13" s="822">
        <v>22.8</v>
      </c>
      <c r="PW13" s="822">
        <v>22.8</v>
      </c>
      <c r="PX13" s="822">
        <v>18.55</v>
      </c>
      <c r="PY13" s="822" t="s">
        <v>1434</v>
      </c>
      <c r="PZ13" s="821" t="s">
        <v>1434</v>
      </c>
      <c r="QA13" s="821" t="s">
        <v>1434</v>
      </c>
      <c r="QB13" s="821" t="s">
        <v>1434</v>
      </c>
      <c r="QC13" s="821" t="s">
        <v>1434</v>
      </c>
      <c r="QD13" s="821" t="s">
        <v>1434</v>
      </c>
      <c r="QE13" s="821" t="s">
        <v>1434</v>
      </c>
      <c r="QF13" s="821" t="s">
        <v>1434</v>
      </c>
      <c r="QG13" s="821" t="s">
        <v>1434</v>
      </c>
      <c r="QH13" s="821" t="s">
        <v>1434</v>
      </c>
      <c r="QI13" s="822" t="s">
        <v>1434</v>
      </c>
      <c r="QJ13" s="822" t="s">
        <v>1434</v>
      </c>
      <c r="QK13" s="822" t="s">
        <v>1434</v>
      </c>
      <c r="QL13" s="822" t="s">
        <v>1434</v>
      </c>
      <c r="QM13" s="822" t="s">
        <v>1434</v>
      </c>
      <c r="QN13" s="822" t="s">
        <v>1434</v>
      </c>
      <c r="QO13" s="821" t="s">
        <v>1434</v>
      </c>
      <c r="QP13" s="821" t="s">
        <v>1434</v>
      </c>
      <c r="QQ13" s="821" t="s">
        <v>1434</v>
      </c>
      <c r="QR13" s="821" t="s">
        <v>1434</v>
      </c>
      <c r="QS13" s="821" t="s">
        <v>1434</v>
      </c>
      <c r="QT13" s="821" t="s">
        <v>1434</v>
      </c>
      <c r="QU13" s="821" t="s">
        <v>1434</v>
      </c>
      <c r="QV13" s="821" t="s">
        <v>1434</v>
      </c>
      <c r="QW13" s="821" t="s">
        <v>1434</v>
      </c>
      <c r="QX13" s="822" t="s">
        <v>1434</v>
      </c>
      <c r="QY13" s="822" t="s">
        <v>1434</v>
      </c>
      <c r="QZ13" s="822" t="s">
        <v>1434</v>
      </c>
      <c r="RA13" s="822" t="s">
        <v>1434</v>
      </c>
      <c r="RB13" s="822" t="s">
        <v>1434</v>
      </c>
      <c r="RC13" s="822" t="s">
        <v>1434</v>
      </c>
      <c r="RD13" s="821" t="s">
        <v>1434</v>
      </c>
      <c r="RE13" s="821" t="s">
        <v>1434</v>
      </c>
      <c r="RF13" s="821" t="s">
        <v>1434</v>
      </c>
      <c r="RG13" s="821" t="s">
        <v>1434</v>
      </c>
      <c r="RH13" s="821" t="s">
        <v>1434</v>
      </c>
      <c r="RI13" s="821" t="s">
        <v>1434</v>
      </c>
      <c r="RJ13" s="821" t="s">
        <v>1434</v>
      </c>
      <c r="RK13" s="821" t="s">
        <v>1434</v>
      </c>
      <c r="RL13" s="821" t="s">
        <v>1434</v>
      </c>
      <c r="RM13" s="822" t="s">
        <v>1434</v>
      </c>
      <c r="RN13" s="822" t="s">
        <v>1434</v>
      </c>
      <c r="RO13" s="822" t="s">
        <v>1434</v>
      </c>
      <c r="RP13" s="822" t="s">
        <v>1434</v>
      </c>
      <c r="RQ13" s="822" t="s">
        <v>1434</v>
      </c>
      <c r="RR13" s="822" t="s">
        <v>1434</v>
      </c>
      <c r="RS13" s="821" t="s">
        <v>1434</v>
      </c>
      <c r="RT13" s="821" t="s">
        <v>1434</v>
      </c>
      <c r="RU13" s="821" t="s">
        <v>1434</v>
      </c>
      <c r="RV13" s="821" t="s">
        <v>1434</v>
      </c>
      <c r="RW13" s="821" t="s">
        <v>1434</v>
      </c>
      <c r="RX13" s="821" t="s">
        <v>1434</v>
      </c>
      <c r="RY13" s="821" t="s">
        <v>1434</v>
      </c>
      <c r="RZ13" s="821" t="s">
        <v>1434</v>
      </c>
      <c r="SA13" s="821" t="s">
        <v>1434</v>
      </c>
      <c r="SB13" s="822" t="s">
        <v>1434</v>
      </c>
      <c r="SC13" s="822" t="s">
        <v>1434</v>
      </c>
      <c r="SD13" s="822" t="s">
        <v>1434</v>
      </c>
      <c r="SE13" s="822" t="s">
        <v>1434</v>
      </c>
      <c r="SF13" s="822" t="s">
        <v>1434</v>
      </c>
      <c r="SG13" s="821" t="s">
        <v>1434</v>
      </c>
      <c r="SH13" s="821" t="s">
        <v>1434</v>
      </c>
      <c r="SI13" s="821" t="s">
        <v>1434</v>
      </c>
      <c r="SJ13" s="821" t="s">
        <v>1434</v>
      </c>
      <c r="SK13" s="821" t="s">
        <v>1434</v>
      </c>
      <c r="SL13" s="821" t="s">
        <v>1434</v>
      </c>
      <c r="SM13" s="821" t="s">
        <v>1434</v>
      </c>
      <c r="SN13" s="822" t="s">
        <v>1434</v>
      </c>
      <c r="SO13" s="822" t="s">
        <v>1434</v>
      </c>
      <c r="SP13" s="822">
        <v>11.19</v>
      </c>
      <c r="SQ13" s="822">
        <v>3.75</v>
      </c>
      <c r="SR13" s="822" t="s">
        <v>1434</v>
      </c>
      <c r="SS13" s="821" t="s">
        <v>1434</v>
      </c>
      <c r="ST13" s="821" t="s">
        <v>1434</v>
      </c>
      <c r="SU13" s="821" t="s">
        <v>1434</v>
      </c>
      <c r="SV13" s="821" t="s">
        <v>1434</v>
      </c>
      <c r="SW13" s="821" t="s">
        <v>1434</v>
      </c>
      <c r="SX13" s="821" t="s">
        <v>1434</v>
      </c>
      <c r="SY13" s="821" t="s">
        <v>1434</v>
      </c>
      <c r="SZ13" s="822" t="s">
        <v>1434</v>
      </c>
      <c r="TA13" s="822" t="s">
        <v>1434</v>
      </c>
      <c r="TB13" s="822" t="s">
        <v>1434</v>
      </c>
      <c r="TC13" s="822" t="s">
        <v>1434</v>
      </c>
      <c r="TD13" s="822" t="s">
        <v>1434</v>
      </c>
      <c r="TE13" s="821" t="s">
        <v>1434</v>
      </c>
      <c r="TF13" s="821" t="s">
        <v>1434</v>
      </c>
      <c r="TG13" s="821" t="s">
        <v>1434</v>
      </c>
      <c r="TH13" s="821" t="s">
        <v>1434</v>
      </c>
      <c r="TI13" s="821" t="s">
        <v>1434</v>
      </c>
      <c r="TJ13" s="821" t="s">
        <v>1434</v>
      </c>
      <c r="TK13" s="821" t="s">
        <v>1434</v>
      </c>
      <c r="TL13" s="822" t="s">
        <v>1434</v>
      </c>
      <c r="TM13" s="822" t="s">
        <v>1434</v>
      </c>
      <c r="TN13" s="822" t="s">
        <v>1434</v>
      </c>
      <c r="TO13" s="822" t="s">
        <v>1434</v>
      </c>
      <c r="TP13" s="822" t="s">
        <v>1434</v>
      </c>
      <c r="TQ13" s="821" t="s">
        <v>1434</v>
      </c>
      <c r="TR13" s="821" t="s">
        <v>1434</v>
      </c>
      <c r="TS13" s="821" t="s">
        <v>1434</v>
      </c>
      <c r="TT13" s="821" t="s">
        <v>1434</v>
      </c>
      <c r="TU13" s="821" t="s">
        <v>1434</v>
      </c>
      <c r="TV13" s="821" t="s">
        <v>1434</v>
      </c>
      <c r="TW13" s="821" t="s">
        <v>1434</v>
      </c>
      <c r="TX13" s="822" t="s">
        <v>1434</v>
      </c>
      <c r="TY13" s="822" t="s">
        <v>1434</v>
      </c>
      <c r="TZ13" s="822" t="s">
        <v>1434</v>
      </c>
      <c r="UA13" s="822" t="s">
        <v>1434</v>
      </c>
      <c r="UB13" s="822" t="s">
        <v>1434</v>
      </c>
      <c r="UC13" s="821" t="s">
        <v>1434</v>
      </c>
      <c r="UD13" s="821" t="s">
        <v>1434</v>
      </c>
      <c r="UE13" s="821" t="s">
        <v>1434</v>
      </c>
      <c r="UF13" s="821" t="s">
        <v>1434</v>
      </c>
      <c r="UG13" s="821" t="s">
        <v>1434</v>
      </c>
      <c r="UH13" s="821" t="s">
        <v>1434</v>
      </c>
      <c r="UI13" s="821" t="s">
        <v>1434</v>
      </c>
      <c r="UJ13" s="822" t="s">
        <v>1434</v>
      </c>
      <c r="UK13" s="822" t="s">
        <v>1434</v>
      </c>
      <c r="UL13" s="822">
        <v>1.1299999999999999</v>
      </c>
      <c r="UM13" s="822">
        <v>1.1200000000000001</v>
      </c>
      <c r="UN13" s="822" t="s">
        <v>1434</v>
      </c>
      <c r="UO13" s="821" t="s">
        <v>1434</v>
      </c>
      <c r="UP13" s="821" t="s">
        <v>1434</v>
      </c>
      <c r="UQ13" s="821" t="s">
        <v>1434</v>
      </c>
      <c r="UR13" s="821" t="s">
        <v>1434</v>
      </c>
      <c r="US13" s="821" t="s">
        <v>1434</v>
      </c>
      <c r="UT13" s="821" t="s">
        <v>1434</v>
      </c>
      <c r="UU13" s="821" t="s">
        <v>1434</v>
      </c>
      <c r="UV13" s="822">
        <v>2.5</v>
      </c>
      <c r="UW13" s="822">
        <v>1.2</v>
      </c>
      <c r="UX13" s="822">
        <v>12.5</v>
      </c>
      <c r="UY13" s="822">
        <v>1.1200000000000001</v>
      </c>
      <c r="UZ13" s="822" t="s">
        <v>1434</v>
      </c>
      <c r="VA13" s="821" t="s">
        <v>1434</v>
      </c>
      <c r="VB13" s="821">
        <v>2.6</v>
      </c>
      <c r="VC13" s="821" t="s">
        <v>1434</v>
      </c>
      <c r="VD13" s="821" t="s">
        <v>1434</v>
      </c>
      <c r="VE13" s="821" t="s">
        <v>1434</v>
      </c>
      <c r="VF13" s="821" t="s">
        <v>1434</v>
      </c>
      <c r="VG13" s="821" t="s">
        <v>1434</v>
      </c>
      <c r="VH13" s="821" t="s">
        <v>1434</v>
      </c>
      <c r="VI13" s="821" t="s">
        <v>1434</v>
      </c>
      <c r="VJ13" s="821" t="s">
        <v>1434</v>
      </c>
      <c r="VK13" s="821" t="s">
        <v>1434</v>
      </c>
      <c r="VL13" s="821" t="s">
        <v>1434</v>
      </c>
      <c r="VM13" s="821" t="s">
        <v>1434</v>
      </c>
      <c r="VN13" s="821" t="s">
        <v>1434</v>
      </c>
      <c r="VO13" s="821" t="s">
        <v>1434</v>
      </c>
      <c r="VP13" s="821" t="s">
        <v>1434</v>
      </c>
      <c r="VQ13" s="821" t="s">
        <v>1434</v>
      </c>
      <c r="VR13" s="821" t="s">
        <v>1434</v>
      </c>
      <c r="VS13" s="821" t="s">
        <v>1434</v>
      </c>
      <c r="VT13" s="821" t="s">
        <v>1434</v>
      </c>
      <c r="VU13" s="821" t="s">
        <v>1434</v>
      </c>
      <c r="VV13" s="821" t="s">
        <v>1434</v>
      </c>
      <c r="VW13" s="821" t="s">
        <v>1434</v>
      </c>
      <c r="VX13" s="821" t="s">
        <v>1434</v>
      </c>
      <c r="VY13" s="821" t="s">
        <v>1434</v>
      </c>
      <c r="VZ13" s="821" t="s">
        <v>1434</v>
      </c>
      <c r="WA13" s="821" t="s">
        <v>1434</v>
      </c>
      <c r="WB13" s="821" t="s">
        <v>1434</v>
      </c>
      <c r="WC13" s="821" t="s">
        <v>1434</v>
      </c>
      <c r="WD13" s="821" t="s">
        <v>1434</v>
      </c>
      <c r="WE13" s="821" t="s">
        <v>1434</v>
      </c>
      <c r="WF13" s="821">
        <v>9311.4</v>
      </c>
      <c r="WG13" s="821" t="s">
        <v>1434</v>
      </c>
      <c r="WH13" s="821" t="s">
        <v>1434</v>
      </c>
      <c r="WI13" s="821" t="s">
        <v>1434</v>
      </c>
      <c r="WJ13" s="822" t="s">
        <v>1434</v>
      </c>
      <c r="WK13" s="822" t="s">
        <v>1434</v>
      </c>
      <c r="WL13" s="822" t="s">
        <v>1434</v>
      </c>
      <c r="WM13" s="822" t="s">
        <v>1434</v>
      </c>
      <c r="WN13" s="822" t="s">
        <v>1434</v>
      </c>
      <c r="WO13" s="822">
        <v>5480</v>
      </c>
      <c r="WP13" s="822">
        <v>5480</v>
      </c>
      <c r="WQ13" s="822">
        <v>5480</v>
      </c>
      <c r="WR13" s="822">
        <v>5231.34</v>
      </c>
      <c r="WS13" s="822" t="s">
        <v>1434</v>
      </c>
      <c r="WT13" s="822" t="s">
        <v>1434</v>
      </c>
      <c r="WU13" s="822" t="s">
        <v>1434</v>
      </c>
      <c r="WV13" s="821" t="s">
        <v>1434</v>
      </c>
      <c r="WW13" s="821" t="s">
        <v>1434</v>
      </c>
      <c r="WX13" s="821" t="s">
        <v>1434</v>
      </c>
      <c r="WY13" s="821" t="s">
        <v>1434</v>
      </c>
      <c r="WZ13" s="824">
        <v>4169.12</v>
      </c>
      <c r="XA13" s="824">
        <v>4421.71</v>
      </c>
      <c r="XB13" s="824">
        <v>4152.2000000000007</v>
      </c>
      <c r="XC13" s="824">
        <v>4335</v>
      </c>
      <c r="XD13" s="829">
        <v>3797</v>
      </c>
      <c r="XE13" s="829">
        <v>3851</v>
      </c>
      <c r="XF13" s="832">
        <v>3615</v>
      </c>
      <c r="XG13" s="829">
        <v>3429</v>
      </c>
      <c r="XH13" s="829">
        <v>4011</v>
      </c>
      <c r="XI13" s="829">
        <v>3786</v>
      </c>
      <c r="XJ13" s="829">
        <v>4104</v>
      </c>
      <c r="XK13" s="832">
        <v>3806</v>
      </c>
      <c r="XL13" s="829">
        <v>3989</v>
      </c>
      <c r="XM13" s="829">
        <v>4095</v>
      </c>
      <c r="XN13" s="829">
        <v>4225</v>
      </c>
      <c r="XO13" s="829">
        <v>3818</v>
      </c>
      <c r="XP13" s="832">
        <v>4281</v>
      </c>
      <c r="XQ13" s="829">
        <v>4130</v>
      </c>
      <c r="XR13" s="829">
        <v>4130</v>
      </c>
      <c r="XS13" s="829">
        <v>4000</v>
      </c>
      <c r="XT13" s="829">
        <v>40</v>
      </c>
      <c r="XU13" s="829">
        <v>40</v>
      </c>
      <c r="XV13" s="829">
        <v>40</v>
      </c>
      <c r="XW13" s="829">
        <v>40</v>
      </c>
      <c r="XX13" s="829">
        <v>40</v>
      </c>
      <c r="XY13" s="829" t="s">
        <v>1434</v>
      </c>
      <c r="XZ13" s="832" t="s">
        <v>1434</v>
      </c>
      <c r="YA13" s="829" t="s">
        <v>1434</v>
      </c>
      <c r="YB13" s="829" t="s">
        <v>1434</v>
      </c>
      <c r="YC13" s="824">
        <v>2841.67</v>
      </c>
      <c r="YD13" s="824">
        <v>2959.44</v>
      </c>
      <c r="YE13" s="824">
        <v>2804.3</v>
      </c>
      <c r="YF13" s="824">
        <v>2846</v>
      </c>
      <c r="YG13" s="829">
        <v>2529</v>
      </c>
      <c r="YH13" s="829">
        <v>2535</v>
      </c>
      <c r="YI13" s="832">
        <v>2355</v>
      </c>
      <c r="YJ13" s="829">
        <v>2100</v>
      </c>
      <c r="YK13" s="829">
        <v>2571</v>
      </c>
      <c r="YL13" s="829">
        <v>2413</v>
      </c>
      <c r="YM13" s="829">
        <v>2645</v>
      </c>
      <c r="YN13" s="832">
        <v>2445</v>
      </c>
      <c r="YO13" s="829">
        <v>2682</v>
      </c>
      <c r="YP13" s="829">
        <v>2883</v>
      </c>
      <c r="YQ13" s="829">
        <v>3076</v>
      </c>
      <c r="YR13" s="829">
        <v>2959</v>
      </c>
      <c r="YS13" s="832">
        <v>3332</v>
      </c>
      <c r="YT13" s="829">
        <v>3220</v>
      </c>
      <c r="YU13" s="829">
        <v>3220</v>
      </c>
      <c r="YV13" s="829">
        <v>3090</v>
      </c>
      <c r="YW13" s="829">
        <v>40</v>
      </c>
      <c r="YX13" s="829">
        <v>40</v>
      </c>
      <c r="YY13" s="829">
        <v>40</v>
      </c>
      <c r="YZ13" s="829">
        <v>40</v>
      </c>
      <c r="ZA13" s="829">
        <v>40</v>
      </c>
      <c r="ZB13" s="829" t="s">
        <v>1434</v>
      </c>
      <c r="ZC13" s="832" t="s">
        <v>1434</v>
      </c>
      <c r="ZD13" s="829" t="s">
        <v>1434</v>
      </c>
      <c r="ZE13" s="829" t="s">
        <v>1434</v>
      </c>
      <c r="ZF13" s="824">
        <v>1327.45</v>
      </c>
      <c r="ZG13" s="824">
        <v>1462.27</v>
      </c>
      <c r="ZH13" s="824">
        <v>1347.9</v>
      </c>
      <c r="ZI13" s="824">
        <v>1489</v>
      </c>
      <c r="ZJ13" s="829">
        <v>1268</v>
      </c>
      <c r="ZK13" s="829">
        <v>1316</v>
      </c>
      <c r="ZL13" s="832">
        <v>1260</v>
      </c>
      <c r="ZM13" s="829">
        <v>1329</v>
      </c>
      <c r="ZN13" s="829">
        <v>1440</v>
      </c>
      <c r="ZO13" s="829">
        <v>1339</v>
      </c>
      <c r="ZP13" s="829">
        <v>1459</v>
      </c>
      <c r="ZQ13" s="832">
        <v>1361</v>
      </c>
      <c r="ZR13" s="829">
        <v>1307</v>
      </c>
      <c r="ZS13" s="829">
        <v>1212</v>
      </c>
      <c r="ZT13" s="829">
        <v>1149</v>
      </c>
      <c r="ZU13" s="829">
        <v>859</v>
      </c>
      <c r="ZV13" s="832">
        <v>949</v>
      </c>
      <c r="ZW13" s="829">
        <v>910</v>
      </c>
      <c r="ZX13" s="829">
        <v>910</v>
      </c>
      <c r="ZY13" s="829">
        <v>910</v>
      </c>
      <c r="ZZ13" s="829" t="s">
        <v>1434</v>
      </c>
      <c r="AAA13" s="829" t="s">
        <v>1434</v>
      </c>
      <c r="AAB13" s="829" t="s">
        <v>1434</v>
      </c>
      <c r="AAC13" s="829" t="s">
        <v>1434</v>
      </c>
      <c r="AAD13" s="829" t="s">
        <v>1434</v>
      </c>
      <c r="AAE13" s="829" t="s">
        <v>1434</v>
      </c>
      <c r="AAF13" s="832" t="s">
        <v>1434</v>
      </c>
      <c r="AAG13" s="829" t="s">
        <v>1434</v>
      </c>
      <c r="AAH13" s="829" t="s">
        <v>1434</v>
      </c>
      <c r="AAI13" s="821"/>
      <c r="AAJ13" s="821"/>
      <c r="AAK13" s="821"/>
      <c r="AAL13" s="821"/>
      <c r="AAM13" s="821"/>
      <c r="AAN13" s="821"/>
      <c r="AAO13" s="821"/>
      <c r="AAP13" s="821"/>
      <c r="AAQ13" s="821"/>
      <c r="AAR13" s="821"/>
      <c r="AAS13" s="821"/>
      <c r="AAT13" s="821"/>
      <c r="AAU13" s="821"/>
      <c r="AAV13" s="821"/>
      <c r="AAW13" s="821"/>
      <c r="AAX13" s="821"/>
      <c r="AAY13" s="821"/>
      <c r="AAZ13" s="821"/>
      <c r="ABA13" s="821"/>
      <c r="ABB13" s="821"/>
      <c r="ABC13" s="821"/>
      <c r="ABD13" s="821"/>
      <c r="ABE13" s="821"/>
      <c r="ABF13" s="821"/>
      <c r="ABG13" s="821"/>
      <c r="ABH13" s="821"/>
      <c r="ABI13" s="821"/>
      <c r="ABJ13" s="821"/>
      <c r="ABK13" s="821"/>
      <c r="ABL13" s="821"/>
      <c r="ABM13" s="821"/>
      <c r="ABN13" s="821"/>
      <c r="ABO13" s="821"/>
      <c r="ABP13" s="821"/>
      <c r="ABQ13" s="821"/>
      <c r="ABR13" s="821"/>
      <c r="ABS13" s="821"/>
      <c r="ABT13" s="821"/>
      <c r="ABU13" s="821"/>
      <c r="ABV13" s="821"/>
      <c r="ABW13" s="821"/>
      <c r="ABX13" s="821"/>
      <c r="ABY13" s="821"/>
      <c r="ABZ13" s="821"/>
      <c r="ACA13" s="821"/>
      <c r="ACB13" s="821"/>
      <c r="ACC13" s="821"/>
      <c r="ACD13" s="821"/>
      <c r="ACE13" s="821"/>
      <c r="ACF13" s="821"/>
      <c r="ACG13" s="821"/>
      <c r="ACH13" s="821"/>
      <c r="ACI13" s="821"/>
      <c r="ACJ13" s="821"/>
      <c r="ACK13" s="821"/>
      <c r="ACL13" s="821"/>
      <c r="ACM13" s="821"/>
      <c r="ACN13" s="821"/>
      <c r="ACO13" s="821"/>
      <c r="ACP13" s="821"/>
      <c r="ACQ13" s="821"/>
      <c r="ACR13" s="821"/>
      <c r="ACS13" s="821"/>
      <c r="ACT13" s="821"/>
      <c r="ACU13" s="821"/>
      <c r="ACV13" s="821"/>
      <c r="ACW13" s="821"/>
      <c r="ACX13" s="821"/>
      <c r="ACY13" s="821"/>
      <c r="ACZ13" s="821"/>
      <c r="ADA13" s="821"/>
      <c r="ADB13" s="821"/>
      <c r="ADC13" s="821"/>
      <c r="ADD13" s="821"/>
      <c r="ADE13" s="821"/>
      <c r="ADF13" s="821"/>
      <c r="ADG13" s="821"/>
      <c r="ADH13" s="821"/>
      <c r="ADI13" s="821"/>
      <c r="ADJ13" s="821"/>
      <c r="ADK13" s="821"/>
      <c r="ADL13" s="821"/>
      <c r="ADM13" s="821"/>
      <c r="ADN13" s="821"/>
      <c r="ADO13" s="821"/>
      <c r="ADP13" s="821"/>
      <c r="ADQ13" s="821"/>
      <c r="ADR13" s="821"/>
      <c r="ADS13" s="821"/>
      <c r="ADT13" s="821"/>
      <c r="ADU13" s="821"/>
      <c r="ADV13" s="821"/>
      <c r="ADW13" s="821"/>
      <c r="ADX13" s="821"/>
      <c r="ADY13" s="821"/>
      <c r="ADZ13" s="821"/>
      <c r="AEA13" s="821"/>
      <c r="AEB13" s="821"/>
      <c r="AEC13" s="821"/>
      <c r="AED13" s="821"/>
      <c r="AEE13" s="821"/>
      <c r="AEF13" s="821"/>
      <c r="AEG13" s="821"/>
      <c r="AEH13" s="821"/>
      <c r="AEI13" s="821"/>
      <c r="AEJ13" s="821"/>
      <c r="AEK13" s="821"/>
      <c r="AEL13" s="821"/>
      <c r="AEM13" s="821"/>
      <c r="AEN13" s="821"/>
      <c r="AEO13" s="821"/>
      <c r="AEP13" s="821"/>
      <c r="AEQ13" s="821"/>
      <c r="AER13" s="821"/>
      <c r="AES13" s="821"/>
      <c r="AET13" s="821"/>
      <c r="AEU13" s="821"/>
      <c r="AEV13" s="821"/>
      <c r="AEW13" s="821"/>
      <c r="AEX13" s="821"/>
      <c r="AEY13" s="821"/>
      <c r="AEZ13" s="821"/>
      <c r="AFA13" s="821"/>
      <c r="AFB13" s="821"/>
      <c r="AFC13" s="821"/>
      <c r="AFD13" s="821"/>
      <c r="AFE13" s="821"/>
      <c r="AFF13" s="821"/>
      <c r="AFG13" s="821"/>
      <c r="AFH13" s="821"/>
      <c r="AFI13" s="821"/>
      <c r="AFJ13" s="821"/>
      <c r="AFK13" s="821"/>
      <c r="AFL13" s="821"/>
      <c r="AFM13" s="821"/>
      <c r="AFN13" s="821"/>
      <c r="AFO13" s="821"/>
      <c r="AFP13" s="821"/>
      <c r="AFQ13" s="821"/>
      <c r="AFR13" s="821"/>
      <c r="AFS13" s="821"/>
      <c r="AFT13" s="821"/>
      <c r="AFU13" s="821"/>
      <c r="AFV13" s="821"/>
      <c r="AFW13" s="821"/>
      <c r="AFX13" s="821"/>
      <c r="AFY13" s="821"/>
      <c r="AFZ13" s="821"/>
      <c r="AGA13" s="821"/>
      <c r="AGB13" s="821"/>
      <c r="AGC13" s="821"/>
      <c r="AGD13" s="821"/>
      <c r="AGE13" s="821"/>
      <c r="AGF13" s="821"/>
      <c r="AGG13" s="821"/>
      <c r="AGH13" s="821"/>
      <c r="AGI13" s="821"/>
      <c r="AGJ13" s="821"/>
      <c r="AGK13" s="821"/>
      <c r="AGL13" s="821"/>
      <c r="AGM13" s="821"/>
      <c r="AGN13" s="821"/>
      <c r="AGO13" s="821"/>
      <c r="AGP13" s="821"/>
      <c r="AGQ13" s="821"/>
      <c r="AGR13" s="821"/>
      <c r="AGS13" s="821"/>
      <c r="AGT13" s="821"/>
      <c r="AGU13" s="821"/>
      <c r="AGV13" s="821"/>
      <c r="AGW13" s="821"/>
      <c r="AGX13" s="821"/>
      <c r="AGY13" s="821"/>
      <c r="AGZ13" s="822">
        <v>1469</v>
      </c>
      <c r="AHA13" s="822">
        <v>1366</v>
      </c>
      <c r="AHB13" s="822">
        <v>1186</v>
      </c>
      <c r="AHC13" s="822">
        <v>1163</v>
      </c>
      <c r="AHD13" s="822" t="s">
        <v>1434</v>
      </c>
      <c r="AHE13" s="822" t="s">
        <v>1434</v>
      </c>
      <c r="AHF13" s="822" t="s">
        <v>1434</v>
      </c>
      <c r="AHG13" s="822" t="s">
        <v>1434</v>
      </c>
      <c r="AHH13" s="822" t="s">
        <v>1434</v>
      </c>
      <c r="AHI13" s="822" t="s">
        <v>1434</v>
      </c>
      <c r="AHJ13" s="822" t="s">
        <v>1434</v>
      </c>
      <c r="AHK13" s="822" t="s">
        <v>1434</v>
      </c>
      <c r="AHL13" s="822">
        <v>2.9</v>
      </c>
      <c r="AHM13" s="822" t="s">
        <v>1434</v>
      </c>
      <c r="AHN13" s="821" t="s">
        <v>1434</v>
      </c>
      <c r="AHO13" s="821" t="s">
        <v>1434</v>
      </c>
      <c r="AHP13" s="822" t="s">
        <v>1434</v>
      </c>
      <c r="AHQ13" s="822" t="s">
        <v>1434</v>
      </c>
      <c r="AHR13" s="821" t="s">
        <v>1434</v>
      </c>
      <c r="AHS13" s="821" t="s">
        <v>1434</v>
      </c>
      <c r="AHT13" s="822" t="s">
        <v>1434</v>
      </c>
      <c r="AHU13" s="822" t="s">
        <v>1434</v>
      </c>
      <c r="AHV13" s="821" t="s">
        <v>1434</v>
      </c>
      <c r="AHW13" s="821" t="s">
        <v>1434</v>
      </c>
      <c r="AHX13" s="822" t="s">
        <v>1434</v>
      </c>
      <c r="AHY13" s="822" t="s">
        <v>1434</v>
      </c>
      <c r="AHZ13" s="821" t="s">
        <v>1434</v>
      </c>
      <c r="AIA13" s="821" t="s">
        <v>1434</v>
      </c>
      <c r="AIB13" s="822" t="s">
        <v>1434</v>
      </c>
      <c r="AIC13" s="822" t="s">
        <v>1434</v>
      </c>
      <c r="AID13" s="821" t="s">
        <v>1434</v>
      </c>
      <c r="AIE13" s="821" t="s">
        <v>1434</v>
      </c>
      <c r="AIF13" s="822" t="s">
        <v>1434</v>
      </c>
      <c r="AIG13" s="822" t="s">
        <v>1434</v>
      </c>
      <c r="AIH13" s="822" t="s">
        <v>1434</v>
      </c>
      <c r="AII13" s="822" t="s">
        <v>1434</v>
      </c>
      <c r="AIJ13" s="822" t="s">
        <v>1434</v>
      </c>
      <c r="AIK13" s="822" t="s">
        <v>1434</v>
      </c>
      <c r="AIL13" s="821" t="s">
        <v>1434</v>
      </c>
      <c r="AIM13" s="821" t="s">
        <v>1434</v>
      </c>
      <c r="AIN13" s="821" t="s">
        <v>1434</v>
      </c>
      <c r="AIO13" s="821" t="s">
        <v>1434</v>
      </c>
      <c r="AIP13" s="822">
        <v>2.8140000000000001</v>
      </c>
      <c r="AIQ13" s="821">
        <v>1.4339999999999999</v>
      </c>
      <c r="AIR13" s="821">
        <v>1.4339999999999999</v>
      </c>
      <c r="AIS13" s="821">
        <v>1.4339999999999999</v>
      </c>
      <c r="AIT13" s="821">
        <v>1.4339999999999999</v>
      </c>
      <c r="AIU13" s="822" t="s">
        <v>1434</v>
      </c>
      <c r="AIV13" s="822" t="s">
        <v>1434</v>
      </c>
      <c r="AIW13" s="822" t="s">
        <v>1434</v>
      </c>
      <c r="AIX13" s="822" t="s">
        <v>1434</v>
      </c>
      <c r="AIY13" s="822" t="s">
        <v>1434</v>
      </c>
      <c r="AIZ13" s="822" t="s">
        <v>1434</v>
      </c>
      <c r="AJA13" s="821" t="s">
        <v>1434</v>
      </c>
      <c r="AJB13" s="821" t="s">
        <v>1434</v>
      </c>
      <c r="AJC13" s="821" t="s">
        <v>1434</v>
      </c>
      <c r="AJD13" s="821" t="s">
        <v>1434</v>
      </c>
      <c r="AJE13" s="822">
        <v>2668.39</v>
      </c>
      <c r="AJF13" s="821">
        <v>2648.87</v>
      </c>
      <c r="AJG13" s="821">
        <v>2608.5700000000002</v>
      </c>
      <c r="AJH13" s="821">
        <v>2608.5700000000002</v>
      </c>
      <c r="AJI13" s="821">
        <v>2584.5700000000002</v>
      </c>
      <c r="AJJ13" s="822">
        <v>128</v>
      </c>
      <c r="AJK13" s="822">
        <v>128</v>
      </c>
      <c r="AJL13" s="822">
        <v>124</v>
      </c>
      <c r="AJM13" s="822">
        <v>124</v>
      </c>
      <c r="AJN13" s="822">
        <v>124</v>
      </c>
      <c r="AJO13" s="822">
        <v>0</v>
      </c>
      <c r="AJP13" s="821">
        <v>0</v>
      </c>
      <c r="AJQ13" s="821">
        <v>0</v>
      </c>
      <c r="AJR13" s="821">
        <v>0</v>
      </c>
      <c r="AJS13" s="821">
        <v>0</v>
      </c>
      <c r="AJT13" s="822">
        <v>128</v>
      </c>
      <c r="AJU13" s="821">
        <v>128</v>
      </c>
      <c r="AJV13" s="821">
        <v>124</v>
      </c>
      <c r="AJW13" s="821">
        <v>124</v>
      </c>
      <c r="AJX13" s="821">
        <v>124</v>
      </c>
      <c r="AJY13" s="822"/>
      <c r="AJZ13" s="822"/>
      <c r="AKA13" s="822"/>
      <c r="AKB13" s="822"/>
      <c r="AKC13" s="822"/>
      <c r="AKD13" s="821"/>
      <c r="AKE13" s="821"/>
      <c r="AKF13" s="821"/>
      <c r="AKG13" s="821"/>
      <c r="AKH13" s="821"/>
      <c r="AKI13" s="821"/>
      <c r="AKJ13" s="821"/>
      <c r="AKK13" s="821"/>
      <c r="AKL13" s="822"/>
      <c r="AKM13" s="822"/>
      <c r="AKN13" s="822"/>
      <c r="AKO13" s="822"/>
      <c r="AKP13" s="822"/>
      <c r="AKQ13" s="821"/>
      <c r="AKR13" s="821"/>
      <c r="AKS13" s="821"/>
      <c r="AKT13" s="821"/>
      <c r="AKU13" s="821"/>
      <c r="AKV13" s="821"/>
      <c r="AKW13" s="821"/>
      <c r="AKX13" s="821"/>
      <c r="AKY13" s="821"/>
      <c r="AKZ13" s="821"/>
      <c r="ALA13" s="821"/>
      <c r="ALB13" s="821"/>
      <c r="ALC13" s="821"/>
      <c r="ALD13" s="821"/>
      <c r="ALE13" s="821"/>
      <c r="ALF13" s="821"/>
      <c r="ALG13" s="821"/>
      <c r="ALH13" s="821"/>
      <c r="ALI13" s="821"/>
      <c r="ALJ13" s="821"/>
      <c r="ALK13" s="821"/>
      <c r="ALL13" s="821"/>
      <c r="ALM13" s="821"/>
      <c r="ALN13" s="821"/>
      <c r="ALO13" s="821"/>
      <c r="ALP13" s="821"/>
      <c r="ALQ13" s="821"/>
      <c r="ALR13" s="821"/>
      <c r="ALS13" s="821"/>
      <c r="ALT13" s="821"/>
      <c r="ALU13" s="821"/>
      <c r="ALV13" s="821"/>
      <c r="ALW13" s="821"/>
      <c r="ALX13" s="821"/>
      <c r="ALY13" s="821"/>
      <c r="ALZ13" s="821"/>
      <c r="AMA13" s="821"/>
      <c r="AMB13" s="821"/>
      <c r="AMC13" s="821"/>
      <c r="AMD13" s="821"/>
      <c r="AME13" s="821"/>
      <c r="AMF13" s="821"/>
      <c r="AMG13" s="821"/>
      <c r="AMH13" s="821"/>
      <c r="AMI13" s="821"/>
      <c r="AMJ13" s="821"/>
      <c r="AMK13" s="821"/>
      <c r="AML13" s="821"/>
      <c r="AMM13" s="821"/>
      <c r="AMN13" s="821"/>
      <c r="AMO13" s="821"/>
      <c r="AMP13" s="821"/>
      <c r="AMQ13" s="821"/>
      <c r="AMR13" s="821"/>
      <c r="AMS13" s="821"/>
      <c r="AMT13" s="821"/>
      <c r="AMU13" s="821"/>
      <c r="AMV13" s="821"/>
      <c r="AMW13" s="821"/>
      <c r="AMX13" s="821"/>
      <c r="AMY13" s="821"/>
      <c r="AMZ13" s="821"/>
      <c r="ANA13" s="821"/>
      <c r="ANB13" s="821"/>
      <c r="ANC13" s="821"/>
      <c r="AND13" s="821"/>
      <c r="ANE13" s="821"/>
      <c r="ANF13" s="821"/>
      <c r="ANG13" s="821"/>
      <c r="ANH13" s="821"/>
      <c r="ANI13" s="821"/>
      <c r="ANJ13" s="821"/>
      <c r="ANK13" s="821"/>
      <c r="ANL13" s="821"/>
      <c r="ANM13" s="821"/>
      <c r="ANN13" s="821"/>
      <c r="ANO13" s="821"/>
      <c r="ANP13" s="821"/>
      <c r="ANQ13" s="821"/>
      <c r="ANR13" s="821"/>
      <c r="ANS13" s="821"/>
      <c r="ANT13" s="821"/>
      <c r="ANU13" s="821"/>
      <c r="ANV13" s="821"/>
      <c r="ANW13" s="821"/>
      <c r="ANX13" s="821"/>
      <c r="ANY13" s="821"/>
      <c r="ANZ13" s="821"/>
      <c r="AOA13" s="821"/>
      <c r="AOB13" s="821"/>
      <c r="AOC13" s="821"/>
      <c r="AOD13" s="821"/>
      <c r="AOE13" s="821"/>
      <c r="AOF13" s="821"/>
      <c r="AOG13" s="821"/>
      <c r="AOH13" s="822">
        <v>97</v>
      </c>
      <c r="AOI13" s="821">
        <v>97</v>
      </c>
      <c r="AOJ13" s="821">
        <v>97</v>
      </c>
      <c r="AOK13" s="821">
        <v>97</v>
      </c>
      <c r="AOL13" s="822" t="s">
        <v>1434</v>
      </c>
      <c r="AOM13" s="821" t="s">
        <v>1434</v>
      </c>
      <c r="AON13" s="821" t="s">
        <v>1434</v>
      </c>
      <c r="AOO13" s="821" t="s">
        <v>1434</v>
      </c>
      <c r="AOP13" s="822" t="s">
        <v>1434</v>
      </c>
      <c r="AOQ13" s="821" t="s">
        <v>1434</v>
      </c>
      <c r="AOR13" s="821" t="s">
        <v>1434</v>
      </c>
      <c r="AOS13" s="821" t="s">
        <v>1434</v>
      </c>
      <c r="AOT13" s="822" t="s">
        <v>1434</v>
      </c>
      <c r="AOU13" s="821" t="s">
        <v>1434</v>
      </c>
      <c r="AOV13" s="821" t="s">
        <v>1434</v>
      </c>
      <c r="AOW13" s="821" t="s">
        <v>1434</v>
      </c>
      <c r="AOX13" s="822" t="s">
        <v>1434</v>
      </c>
      <c r="AOY13" s="821" t="s">
        <v>1434</v>
      </c>
      <c r="AOZ13" s="821" t="s">
        <v>1434</v>
      </c>
      <c r="APA13" s="821" t="s">
        <v>1434</v>
      </c>
      <c r="APB13" s="822" t="s">
        <v>1434</v>
      </c>
      <c r="APC13" s="821" t="s">
        <v>1434</v>
      </c>
      <c r="APD13" s="821" t="s">
        <v>1434</v>
      </c>
      <c r="APE13" s="821" t="s">
        <v>1434</v>
      </c>
      <c r="APF13" s="822" t="s">
        <v>1434</v>
      </c>
      <c r="APG13" s="821" t="s">
        <v>1434</v>
      </c>
      <c r="APH13" s="821" t="s">
        <v>1434</v>
      </c>
      <c r="API13" s="821" t="s">
        <v>1434</v>
      </c>
      <c r="APJ13" s="822" t="s">
        <v>1434</v>
      </c>
      <c r="APK13" s="821">
        <v>1</v>
      </c>
      <c r="APL13" s="821">
        <v>1</v>
      </c>
      <c r="APM13" s="821">
        <v>1</v>
      </c>
      <c r="APN13" s="822" t="s">
        <v>1434</v>
      </c>
      <c r="APO13" s="821" t="s">
        <v>1434</v>
      </c>
      <c r="APP13" s="821" t="s">
        <v>1434</v>
      </c>
      <c r="APQ13" s="821" t="s">
        <v>1434</v>
      </c>
      <c r="APR13" s="822" t="s">
        <v>1434</v>
      </c>
      <c r="APS13" s="821" t="s">
        <v>1434</v>
      </c>
      <c r="APT13" s="821" t="s">
        <v>1434</v>
      </c>
      <c r="APU13" s="821" t="s">
        <v>1434</v>
      </c>
      <c r="APV13" s="822" t="s">
        <v>1434</v>
      </c>
      <c r="APW13" s="821" t="s">
        <v>1434</v>
      </c>
      <c r="APX13" s="821" t="s">
        <v>1434</v>
      </c>
      <c r="APY13" s="821" t="s">
        <v>1434</v>
      </c>
      <c r="APZ13" s="822" t="s">
        <v>1434</v>
      </c>
      <c r="AQA13" s="821" t="s">
        <v>1434</v>
      </c>
      <c r="AQB13" s="821" t="s">
        <v>1434</v>
      </c>
      <c r="AQC13" s="821" t="s">
        <v>1434</v>
      </c>
      <c r="AQD13" s="822" t="s">
        <v>1434</v>
      </c>
      <c r="AQE13" s="821" t="s">
        <v>1434</v>
      </c>
      <c r="AQF13" s="821" t="s">
        <v>1434</v>
      </c>
      <c r="AQG13" s="821" t="s">
        <v>1434</v>
      </c>
      <c r="AQH13" s="822" t="s">
        <v>1434</v>
      </c>
      <c r="AQI13" s="821" t="s">
        <v>1434</v>
      </c>
      <c r="AQJ13" s="821" t="s">
        <v>1434</v>
      </c>
      <c r="AQK13" s="821" t="s">
        <v>1434</v>
      </c>
      <c r="AQL13" s="822" t="s">
        <v>1434</v>
      </c>
      <c r="AQM13" s="821">
        <v>0</v>
      </c>
      <c r="AQN13" s="821">
        <v>0</v>
      </c>
      <c r="AQO13" s="821">
        <v>0</v>
      </c>
      <c r="AQP13" s="822" t="s">
        <v>1434</v>
      </c>
      <c r="AQQ13" s="821" t="s">
        <v>1434</v>
      </c>
      <c r="AQR13" s="821" t="s">
        <v>1434</v>
      </c>
      <c r="AQS13" s="821" t="s">
        <v>1434</v>
      </c>
      <c r="AQT13" s="822" t="s">
        <v>1434</v>
      </c>
      <c r="AQU13" s="821" t="s">
        <v>1434</v>
      </c>
      <c r="AQV13" s="821" t="s">
        <v>1434</v>
      </c>
      <c r="AQW13" s="821" t="s">
        <v>1434</v>
      </c>
      <c r="AQX13" s="822" t="s">
        <v>1434</v>
      </c>
      <c r="AQY13" s="821" t="s">
        <v>1434</v>
      </c>
      <c r="AQZ13" s="821" t="s">
        <v>1434</v>
      </c>
      <c r="ARA13" s="821" t="s">
        <v>1434</v>
      </c>
      <c r="ARB13" s="822" t="s">
        <v>1434</v>
      </c>
      <c r="ARC13" s="821" t="s">
        <v>1434</v>
      </c>
      <c r="ARD13" s="821" t="s">
        <v>1434</v>
      </c>
      <c r="ARE13" s="821" t="s">
        <v>1434</v>
      </c>
      <c r="ARF13" s="822" t="s">
        <v>1434</v>
      </c>
      <c r="ARG13" s="821" t="s">
        <v>1434</v>
      </c>
      <c r="ARH13" s="821" t="s">
        <v>1434</v>
      </c>
      <c r="ARI13" s="821" t="s">
        <v>1434</v>
      </c>
      <c r="ARJ13" s="822" t="s">
        <v>1434</v>
      </c>
      <c r="ARK13" s="821" t="s">
        <v>1434</v>
      </c>
      <c r="ARL13" s="821" t="s">
        <v>1434</v>
      </c>
      <c r="ARM13" s="821" t="s">
        <v>1434</v>
      </c>
      <c r="ARN13" s="822" t="s">
        <v>1434</v>
      </c>
      <c r="ARO13" s="821">
        <v>0</v>
      </c>
      <c r="ARP13" s="821">
        <v>0</v>
      </c>
      <c r="ARQ13" s="821">
        <v>0</v>
      </c>
      <c r="ARR13" s="822" t="s">
        <v>1434</v>
      </c>
      <c r="ARS13" s="821" t="s">
        <v>1434</v>
      </c>
      <c r="ART13" s="821" t="s">
        <v>1434</v>
      </c>
      <c r="ARU13" s="821" t="s">
        <v>1434</v>
      </c>
      <c r="ARV13" s="822" t="s">
        <v>1434</v>
      </c>
      <c r="ARW13" s="821" t="s">
        <v>1434</v>
      </c>
      <c r="ARX13" s="821" t="s">
        <v>1434</v>
      </c>
      <c r="ARY13" s="821" t="s">
        <v>1434</v>
      </c>
      <c r="ARZ13" s="822" t="s">
        <v>1434</v>
      </c>
      <c r="ASA13" s="821" t="s">
        <v>1434</v>
      </c>
      <c r="ASB13" s="821" t="s">
        <v>1434</v>
      </c>
      <c r="ASC13" s="821" t="s">
        <v>1434</v>
      </c>
      <c r="ASD13" s="822" t="s">
        <v>1434</v>
      </c>
      <c r="ASE13" s="821" t="s">
        <v>1434</v>
      </c>
      <c r="ASF13" s="821" t="s">
        <v>1434</v>
      </c>
      <c r="ASG13" s="821" t="s">
        <v>1434</v>
      </c>
      <c r="ASH13" s="822" t="s">
        <v>1434</v>
      </c>
      <c r="ASI13" s="821" t="s">
        <v>1434</v>
      </c>
      <c r="ASJ13" s="821" t="s">
        <v>1434</v>
      </c>
      <c r="ASK13" s="821" t="s">
        <v>1434</v>
      </c>
      <c r="ASL13" s="822" t="s">
        <v>1434</v>
      </c>
      <c r="ASM13" s="821" t="s">
        <v>1434</v>
      </c>
      <c r="ASN13" s="821" t="s">
        <v>1434</v>
      </c>
      <c r="ASO13" s="821" t="s">
        <v>1434</v>
      </c>
      <c r="ASP13" s="822" t="s">
        <v>1434</v>
      </c>
      <c r="ASQ13" s="821">
        <v>0</v>
      </c>
      <c r="ASR13" s="821">
        <v>0</v>
      </c>
      <c r="ASS13" s="821">
        <v>0</v>
      </c>
      <c r="AST13" s="822" t="s">
        <v>1434</v>
      </c>
      <c r="ASU13" s="821" t="s">
        <v>1434</v>
      </c>
      <c r="ASV13" s="821" t="s">
        <v>1434</v>
      </c>
      <c r="ASW13" s="821" t="s">
        <v>1434</v>
      </c>
      <c r="ASX13" s="822" t="s">
        <v>1434</v>
      </c>
      <c r="ASY13" s="821" t="s">
        <v>1434</v>
      </c>
      <c r="ASZ13" s="821" t="s">
        <v>1434</v>
      </c>
      <c r="ATA13" s="821" t="s">
        <v>1434</v>
      </c>
      <c r="ATB13" s="822" t="s">
        <v>1434</v>
      </c>
      <c r="ATC13" s="821" t="s">
        <v>1434</v>
      </c>
      <c r="ATD13" s="821" t="s">
        <v>1434</v>
      </c>
      <c r="ATE13" s="821" t="s">
        <v>1434</v>
      </c>
      <c r="ATF13" s="822" t="s">
        <v>1434</v>
      </c>
      <c r="ATG13" s="821" t="s">
        <v>1434</v>
      </c>
      <c r="ATH13" s="821" t="s">
        <v>1434</v>
      </c>
      <c r="ATI13" s="821" t="s">
        <v>1434</v>
      </c>
      <c r="ATJ13" s="822" t="s">
        <v>1434</v>
      </c>
      <c r="ATK13" s="821" t="s">
        <v>1434</v>
      </c>
      <c r="ATL13" s="821" t="s">
        <v>1434</v>
      </c>
      <c r="ATM13" s="821" t="s">
        <v>1434</v>
      </c>
      <c r="ATN13" s="822" t="s">
        <v>1434</v>
      </c>
      <c r="ATO13" s="821" t="s">
        <v>1434</v>
      </c>
      <c r="ATP13" s="821" t="s">
        <v>1434</v>
      </c>
      <c r="ATQ13" s="821" t="s">
        <v>1434</v>
      </c>
      <c r="ATR13" s="822" t="s">
        <v>1434</v>
      </c>
      <c r="ATS13" s="822" t="s">
        <v>1434</v>
      </c>
      <c r="ATT13" s="822" t="s">
        <v>1434</v>
      </c>
      <c r="ATU13" s="822" t="s">
        <v>1434</v>
      </c>
      <c r="ATV13" s="822" t="s">
        <v>1434</v>
      </c>
      <c r="ATW13" s="821" t="s">
        <v>1434</v>
      </c>
      <c r="ATX13" s="821" t="s">
        <v>1434</v>
      </c>
      <c r="ATY13" s="821" t="s">
        <v>1434</v>
      </c>
      <c r="ATZ13" s="821" t="s">
        <v>1434</v>
      </c>
      <c r="AUA13" s="821" t="s">
        <v>1434</v>
      </c>
      <c r="AUB13" s="822">
        <v>2.8140000000000001</v>
      </c>
      <c r="AUC13" s="822">
        <v>1.4339999999999999</v>
      </c>
      <c r="AUD13" s="822">
        <v>1.4339999999999999</v>
      </c>
      <c r="AUE13" s="822">
        <v>1.4339999999999999</v>
      </c>
      <c r="AUF13" s="822">
        <v>1.4339999999999999</v>
      </c>
      <c r="AUG13" s="822" t="s">
        <v>1434</v>
      </c>
      <c r="AUH13" s="822" t="s">
        <v>1434</v>
      </c>
      <c r="AUI13" s="822" t="s">
        <v>1434</v>
      </c>
      <c r="AUJ13" s="822" t="s">
        <v>1434</v>
      </c>
      <c r="AUK13" s="822" t="s">
        <v>1434</v>
      </c>
      <c r="AUL13" s="821" t="s">
        <v>1434</v>
      </c>
      <c r="AUM13" s="821" t="s">
        <v>1434</v>
      </c>
      <c r="AUN13" s="821" t="s">
        <v>1434</v>
      </c>
      <c r="AUO13" s="821" t="s">
        <v>1434</v>
      </c>
      <c r="AUP13" s="821" t="s">
        <v>1434</v>
      </c>
      <c r="AUQ13" s="822">
        <v>39.759</v>
      </c>
      <c r="AUR13" s="822">
        <v>39.759</v>
      </c>
      <c r="AUS13" s="822">
        <v>19.959</v>
      </c>
      <c r="AUT13" s="822">
        <v>19.959</v>
      </c>
      <c r="AUU13" s="822">
        <v>19.959</v>
      </c>
      <c r="AUV13" s="822" t="s">
        <v>1434</v>
      </c>
      <c r="AUW13" s="822" t="s">
        <v>1434</v>
      </c>
      <c r="AUX13" s="822" t="s">
        <v>1434</v>
      </c>
      <c r="AUY13" s="822" t="s">
        <v>1434</v>
      </c>
      <c r="AUZ13" s="822" t="s">
        <v>1434</v>
      </c>
      <c r="AVA13" s="821" t="s">
        <v>1434</v>
      </c>
      <c r="AVB13" s="821" t="s">
        <v>1434</v>
      </c>
      <c r="AVC13" s="821" t="s">
        <v>1434</v>
      </c>
      <c r="AVD13" s="821" t="s">
        <v>1434</v>
      </c>
      <c r="AVE13" s="821" t="s">
        <v>1434</v>
      </c>
      <c r="AVF13" s="822" t="s">
        <v>1434</v>
      </c>
      <c r="AVG13" s="822" t="s">
        <v>1434</v>
      </c>
      <c r="AVH13" s="822" t="s">
        <v>1434</v>
      </c>
      <c r="AVI13" s="822" t="s">
        <v>1434</v>
      </c>
      <c r="AVJ13" s="822" t="s">
        <v>1434</v>
      </c>
      <c r="AVK13" s="822" t="s">
        <v>1434</v>
      </c>
      <c r="AVL13" s="822" t="s">
        <v>1434</v>
      </c>
      <c r="AVM13" s="822" t="s">
        <v>1434</v>
      </c>
      <c r="AVN13" s="822" t="s">
        <v>1434</v>
      </c>
      <c r="AVO13" s="822" t="s">
        <v>1434</v>
      </c>
      <c r="AVP13" s="821" t="s">
        <v>1434</v>
      </c>
      <c r="AVQ13" s="821" t="s">
        <v>1434</v>
      </c>
      <c r="AVR13" s="821" t="s">
        <v>1434</v>
      </c>
      <c r="AVS13" s="821" t="s">
        <v>1434</v>
      </c>
      <c r="AVT13" s="821" t="s">
        <v>1434</v>
      </c>
      <c r="AVU13" s="822">
        <v>55.124000000000002</v>
      </c>
      <c r="AVV13" s="822">
        <v>55.127000000000002</v>
      </c>
      <c r="AVW13" s="822">
        <v>47.110999999999997</v>
      </c>
      <c r="AVX13" s="822">
        <v>43.213999999999999</v>
      </c>
      <c r="AVY13" s="822">
        <v>0</v>
      </c>
      <c r="AVZ13" s="821"/>
      <c r="AWA13" s="821"/>
      <c r="AWB13" s="821"/>
      <c r="AWC13" s="821"/>
      <c r="AWD13" s="821"/>
      <c r="AWE13" s="821"/>
      <c r="AWF13" s="821"/>
      <c r="AWG13" s="821"/>
      <c r="AWH13" s="821"/>
      <c r="AWI13" s="821"/>
      <c r="AWJ13" s="821"/>
      <c r="AWK13" s="821"/>
      <c r="AWL13" s="821"/>
      <c r="AWM13" s="821"/>
      <c r="AWN13" s="821"/>
      <c r="AWO13" s="821"/>
      <c r="AWP13" s="821"/>
      <c r="AWQ13" s="821"/>
      <c r="AWR13" s="821"/>
      <c r="AWS13" s="821"/>
      <c r="AWT13" s="821"/>
      <c r="AWU13" s="821"/>
      <c r="AWV13" s="821"/>
      <c r="AWW13" s="821"/>
      <c r="AWX13" s="821"/>
      <c r="AWY13" s="821"/>
      <c r="AWZ13" s="821"/>
      <c r="AXA13" s="821"/>
      <c r="AXB13" s="821"/>
      <c r="AXC13" s="821"/>
      <c r="AXD13" s="821"/>
      <c r="AXE13" s="821"/>
      <c r="AXF13" s="821"/>
      <c r="AXG13" s="821"/>
      <c r="AXH13" s="821"/>
      <c r="AXI13" s="821"/>
      <c r="AXJ13" s="821"/>
      <c r="AXK13" s="821"/>
      <c r="AXL13" s="821"/>
      <c r="AXM13" s="821"/>
      <c r="AXN13" s="821"/>
      <c r="AXO13" s="821"/>
      <c r="AXP13" s="821"/>
      <c r="AXQ13" s="821"/>
      <c r="AXR13" s="821"/>
      <c r="AXS13" s="822" t="s">
        <v>1434</v>
      </c>
      <c r="AXT13" s="822">
        <v>1718</v>
      </c>
      <c r="AXU13" s="822">
        <v>1718</v>
      </c>
      <c r="AXV13" s="822">
        <v>1807</v>
      </c>
      <c r="AXW13" s="822" t="s">
        <v>1434</v>
      </c>
      <c r="AXX13" s="822">
        <v>467</v>
      </c>
      <c r="AXY13" s="822">
        <v>467</v>
      </c>
      <c r="AXZ13" s="822">
        <v>403</v>
      </c>
      <c r="AYA13" s="821" t="s">
        <v>1434</v>
      </c>
      <c r="AYB13" s="821" t="s">
        <v>1434</v>
      </c>
      <c r="AYC13" s="821">
        <v>0</v>
      </c>
      <c r="AYD13" s="822">
        <v>0</v>
      </c>
      <c r="AYE13" s="822" t="s">
        <v>1434</v>
      </c>
      <c r="AYF13" s="822" t="s">
        <v>1434</v>
      </c>
      <c r="AYG13" s="822" t="s">
        <v>1434</v>
      </c>
      <c r="AYH13" s="822" t="s">
        <v>1434</v>
      </c>
      <c r="AYI13" s="822" t="s">
        <v>1434</v>
      </c>
      <c r="AYJ13" s="822" t="s">
        <v>1434</v>
      </c>
      <c r="AYK13" s="822" t="s">
        <v>1434</v>
      </c>
      <c r="AYL13" s="822" t="s">
        <v>1434</v>
      </c>
      <c r="AYM13" s="821" t="s">
        <v>1434</v>
      </c>
      <c r="AYN13" s="821" t="s">
        <v>1434</v>
      </c>
      <c r="AYO13" s="821" t="s">
        <v>1434</v>
      </c>
      <c r="AYP13" s="821" t="s">
        <v>1434</v>
      </c>
      <c r="AYQ13" s="822" t="s">
        <v>1434</v>
      </c>
      <c r="AYR13" s="821" t="s">
        <v>1434</v>
      </c>
      <c r="AYS13" s="821" t="s">
        <v>1434</v>
      </c>
      <c r="AYT13" s="821" t="s">
        <v>1434</v>
      </c>
      <c r="AYU13" s="822" t="s">
        <v>1434</v>
      </c>
      <c r="AYV13" s="821" t="s">
        <v>1434</v>
      </c>
      <c r="AYW13" s="821" t="s">
        <v>1434</v>
      </c>
      <c r="AYX13" s="821" t="s">
        <v>1434</v>
      </c>
      <c r="AYY13" s="821" t="s">
        <v>1434</v>
      </c>
      <c r="AYZ13" s="821" t="s">
        <v>1434</v>
      </c>
      <c r="AZA13" s="821" t="s">
        <v>1434</v>
      </c>
      <c r="AZB13" s="821" t="s">
        <v>1434</v>
      </c>
      <c r="AZC13" s="822" t="s">
        <v>1434</v>
      </c>
      <c r="AZD13" s="821" t="s">
        <v>1434</v>
      </c>
      <c r="AZE13" s="821" t="s">
        <v>1434</v>
      </c>
      <c r="AZF13" s="821" t="s">
        <v>1434</v>
      </c>
      <c r="AZG13" s="822" t="s">
        <v>1434</v>
      </c>
      <c r="AZH13" s="821" t="s">
        <v>1434</v>
      </c>
      <c r="AZI13" s="821" t="s">
        <v>1434</v>
      </c>
      <c r="AZJ13" s="821" t="s">
        <v>1434</v>
      </c>
      <c r="AZK13" s="821" t="s">
        <v>1434</v>
      </c>
      <c r="AZL13" s="821" t="s">
        <v>1434</v>
      </c>
      <c r="AZM13" s="821" t="s">
        <v>1434</v>
      </c>
      <c r="AZN13" s="821" t="s">
        <v>1434</v>
      </c>
      <c r="AZO13" s="821" t="s">
        <v>1434</v>
      </c>
      <c r="AZP13" s="821" t="s">
        <v>1434</v>
      </c>
      <c r="AZQ13" s="821" t="s">
        <v>1434</v>
      </c>
      <c r="AZR13" s="821" t="s">
        <v>1434</v>
      </c>
      <c r="AZS13" s="821" t="s">
        <v>1434</v>
      </c>
      <c r="AZT13" s="821" t="s">
        <v>1434</v>
      </c>
      <c r="AZU13" s="821" t="s">
        <v>1434</v>
      </c>
      <c r="AZV13" s="821" t="s">
        <v>1434</v>
      </c>
      <c r="AZW13" s="821" t="s">
        <v>1434</v>
      </c>
      <c r="AZX13" s="821" t="s">
        <v>1434</v>
      </c>
      <c r="AZY13" s="821" t="s">
        <v>1434</v>
      </c>
      <c r="AZZ13" s="821" t="s">
        <v>1434</v>
      </c>
      <c r="BAA13" s="822" t="s">
        <v>1434</v>
      </c>
      <c r="BAB13" s="821" t="s">
        <v>1434</v>
      </c>
      <c r="BAC13" s="821" t="s">
        <v>1434</v>
      </c>
      <c r="BAD13" s="821" t="s">
        <v>1434</v>
      </c>
      <c r="BAE13" s="822" t="s">
        <v>1434</v>
      </c>
      <c r="BAF13" s="821" t="s">
        <v>1434</v>
      </c>
      <c r="BAG13" s="821" t="s">
        <v>1434</v>
      </c>
      <c r="BAH13" s="821" t="s">
        <v>1434</v>
      </c>
      <c r="BAI13" s="821" t="s">
        <v>1434</v>
      </c>
      <c r="BAJ13" s="821" t="s">
        <v>1434</v>
      </c>
      <c r="BAK13" s="821" t="s">
        <v>1434</v>
      </c>
      <c r="BAL13" s="821" t="s">
        <v>1434</v>
      </c>
      <c r="BAM13" s="821" t="s">
        <v>1434</v>
      </c>
      <c r="BAN13" s="821" t="s">
        <v>1434</v>
      </c>
      <c r="BAO13" s="821" t="s">
        <v>1434</v>
      </c>
      <c r="BAP13" s="821" t="s">
        <v>1434</v>
      </c>
      <c r="BAQ13" s="821" t="s">
        <v>1434</v>
      </c>
      <c r="BAR13" s="821" t="s">
        <v>1434</v>
      </c>
      <c r="BAS13" s="821" t="s">
        <v>1434</v>
      </c>
      <c r="BAT13" s="821" t="s">
        <v>1434</v>
      </c>
      <c r="BAU13" s="821" t="s">
        <v>1434</v>
      </c>
      <c r="BAV13" s="821" t="s">
        <v>1434</v>
      </c>
      <c r="BAW13" s="821" t="s">
        <v>1434</v>
      </c>
      <c r="BAX13" s="821" t="s">
        <v>1434</v>
      </c>
      <c r="BAY13" s="822" t="s">
        <v>1434</v>
      </c>
      <c r="BAZ13" s="821" t="s">
        <v>1434</v>
      </c>
      <c r="BBA13" s="821" t="s">
        <v>1434</v>
      </c>
      <c r="BBB13" s="821" t="s">
        <v>1434</v>
      </c>
      <c r="BBC13" s="822" t="s">
        <v>1434</v>
      </c>
      <c r="BBD13" s="821" t="s">
        <v>1434</v>
      </c>
      <c r="BBE13" s="821" t="s">
        <v>1434</v>
      </c>
      <c r="BBF13" s="821" t="s">
        <v>1434</v>
      </c>
      <c r="BBG13" s="821" t="s">
        <v>1434</v>
      </c>
      <c r="BBH13" s="821" t="s">
        <v>1434</v>
      </c>
      <c r="BBI13" s="821" t="s">
        <v>1434</v>
      </c>
      <c r="BBJ13" s="821" t="s">
        <v>1434</v>
      </c>
      <c r="BBK13" s="826" t="s">
        <v>1434</v>
      </c>
      <c r="BBL13" s="826" t="s">
        <v>1434</v>
      </c>
      <c r="BBM13" s="826">
        <v>193.7</v>
      </c>
      <c r="BBN13" s="826">
        <v>208.5</v>
      </c>
      <c r="BBO13" s="826">
        <v>281.3</v>
      </c>
      <c r="BBP13" s="826" t="s">
        <v>1434</v>
      </c>
      <c r="BBQ13" s="826" t="s">
        <v>1434</v>
      </c>
      <c r="BBR13" s="826">
        <v>1.3</v>
      </c>
      <c r="BBS13" s="826">
        <v>0.97</v>
      </c>
      <c r="BBT13" s="826">
        <v>1.1599999999999999</v>
      </c>
      <c r="BBU13" s="826" t="s">
        <v>1434</v>
      </c>
      <c r="BBV13" s="826" t="s">
        <v>1434</v>
      </c>
      <c r="BBW13" s="826">
        <v>145.30000000000001</v>
      </c>
      <c r="BBX13" s="826">
        <v>184.6</v>
      </c>
      <c r="BBY13" s="826">
        <v>237.8</v>
      </c>
      <c r="BBZ13" s="826" t="s">
        <v>1434</v>
      </c>
      <c r="BCA13" s="826" t="s">
        <v>1434</v>
      </c>
      <c r="BCB13" s="826">
        <v>0.98</v>
      </c>
      <c r="BCC13" s="826">
        <v>0.86</v>
      </c>
      <c r="BCD13" s="826">
        <v>0.98</v>
      </c>
      <c r="BCE13" s="826" t="s">
        <v>1434</v>
      </c>
      <c r="BCF13" s="826" t="s">
        <v>1434</v>
      </c>
      <c r="BCG13" s="826">
        <v>22.1</v>
      </c>
      <c r="BCH13" s="826">
        <v>51.9</v>
      </c>
      <c r="BCI13" s="826">
        <v>108.2</v>
      </c>
      <c r="BCJ13" s="826" t="s">
        <v>1434</v>
      </c>
      <c r="BCK13" s="826" t="s">
        <v>1434</v>
      </c>
      <c r="BCL13" s="826">
        <v>0.15</v>
      </c>
      <c r="BCM13" s="826">
        <v>0.24</v>
      </c>
      <c r="BCN13" s="826">
        <v>0.45</v>
      </c>
      <c r="BCO13" s="818" t="s">
        <v>1434</v>
      </c>
      <c r="BCP13" s="818" t="s">
        <v>1434</v>
      </c>
      <c r="BCQ13" s="818" t="s">
        <v>1434</v>
      </c>
      <c r="BCR13" s="818">
        <v>137.5</v>
      </c>
      <c r="BCS13" s="818">
        <v>675.8</v>
      </c>
      <c r="BCT13" s="818" t="s">
        <v>1434</v>
      </c>
      <c r="BCU13" s="818" t="s">
        <v>1434</v>
      </c>
      <c r="BCV13" s="818" t="s">
        <v>1434</v>
      </c>
      <c r="BCW13" s="818">
        <v>3.2</v>
      </c>
      <c r="BCX13" s="818">
        <v>497.3</v>
      </c>
      <c r="BCY13" s="818" t="s">
        <v>1434</v>
      </c>
      <c r="BCZ13" s="818" t="s">
        <v>1434</v>
      </c>
      <c r="BDA13" s="818" t="s">
        <v>1434</v>
      </c>
      <c r="BDB13" s="818">
        <v>0</v>
      </c>
      <c r="BDC13" s="818" t="s">
        <v>1434</v>
      </c>
      <c r="BDD13" s="818" t="s">
        <v>1434</v>
      </c>
      <c r="BDE13" s="818" t="s">
        <v>1434</v>
      </c>
      <c r="BDF13" s="818" t="s">
        <v>1434</v>
      </c>
      <c r="BDG13" s="818">
        <v>27.9</v>
      </c>
      <c r="BDH13" s="818">
        <v>14</v>
      </c>
      <c r="BDI13" s="818" t="s">
        <v>1434</v>
      </c>
      <c r="BDJ13" s="818" t="s">
        <v>1434</v>
      </c>
      <c r="BDK13" s="818" t="s">
        <v>1434</v>
      </c>
      <c r="BDL13" s="818">
        <v>0.6</v>
      </c>
      <c r="BDM13" s="818">
        <v>15.2</v>
      </c>
      <c r="BDN13" s="818" t="s">
        <v>1434</v>
      </c>
      <c r="BDO13" s="818" t="s">
        <v>1434</v>
      </c>
      <c r="BDP13" s="818" t="s">
        <v>1434</v>
      </c>
      <c r="BDQ13" s="818">
        <v>28.5</v>
      </c>
      <c r="BDR13" s="818">
        <v>29.2</v>
      </c>
      <c r="BDS13" s="818" t="s">
        <v>1434</v>
      </c>
      <c r="BDT13" s="818" t="s">
        <v>1434</v>
      </c>
      <c r="BDU13" s="818" t="s">
        <v>1434</v>
      </c>
      <c r="BDV13" s="818">
        <v>16.3</v>
      </c>
      <c r="BDW13" s="818">
        <v>20.2</v>
      </c>
      <c r="BDX13" s="818" t="s">
        <v>1434</v>
      </c>
      <c r="BDY13" s="818" t="s">
        <v>1434</v>
      </c>
      <c r="BDZ13" s="818" t="s">
        <v>1434</v>
      </c>
      <c r="BEA13" s="818">
        <v>0.1</v>
      </c>
      <c r="BEB13" s="818">
        <v>1.3</v>
      </c>
      <c r="BEC13" s="818"/>
      <c r="BED13" s="818"/>
      <c r="BEE13" s="818"/>
      <c r="BEF13" s="818"/>
      <c r="BEG13" s="818"/>
      <c r="BEH13" s="818"/>
      <c r="BEI13" s="818"/>
      <c r="BEJ13" s="818"/>
      <c r="BEK13" s="818"/>
      <c r="BEL13" s="818"/>
      <c r="BEM13" s="818"/>
      <c r="BEN13" s="818"/>
      <c r="BEO13" s="818"/>
      <c r="BEP13" s="818"/>
      <c r="BEQ13" s="818"/>
      <c r="BER13" s="818"/>
      <c r="BES13" s="818"/>
      <c r="BET13" s="818"/>
      <c r="BEU13" s="818"/>
      <c r="BEV13" s="818"/>
      <c r="BEW13" s="818"/>
      <c r="BEX13" s="818"/>
      <c r="BEY13" s="818"/>
      <c r="BEZ13" s="818"/>
      <c r="BFA13" s="818"/>
      <c r="BFB13" s="818"/>
      <c r="BFC13" s="818"/>
      <c r="BFD13" s="818"/>
      <c r="BFE13" s="818"/>
      <c r="BFF13" s="818"/>
      <c r="BFG13" s="818"/>
      <c r="BFH13" s="818"/>
      <c r="BFI13" s="818"/>
      <c r="BFJ13" s="818"/>
      <c r="BFK13" s="818"/>
      <c r="BFL13" s="818"/>
      <c r="BFM13" s="818"/>
      <c r="BFN13" s="818"/>
      <c r="BFO13" s="818"/>
      <c r="BFP13" s="818"/>
      <c r="BFQ13" s="818"/>
      <c r="BFR13" s="818"/>
      <c r="BFS13" s="818"/>
      <c r="BFT13" s="818"/>
      <c r="BFU13" s="818"/>
      <c r="BFV13" s="819"/>
      <c r="BFW13" s="819"/>
      <c r="BFX13" s="819"/>
      <c r="BFY13" s="819"/>
      <c r="BFZ13" s="819"/>
      <c r="BGA13" s="819"/>
      <c r="BGB13" s="819"/>
      <c r="BGC13" s="819"/>
      <c r="BGD13" s="819"/>
      <c r="BGE13" s="834"/>
      <c r="BGF13" s="834"/>
      <c r="BGG13" s="834"/>
      <c r="BGH13" s="834"/>
      <c r="BGI13" s="834"/>
      <c r="BGJ13" s="834"/>
      <c r="BGK13" s="834"/>
      <c r="BGL13" s="834"/>
      <c r="BGM13" s="819"/>
      <c r="BGN13" s="819"/>
      <c r="BGO13" s="819"/>
      <c r="BGP13" s="819"/>
      <c r="BGQ13" s="819"/>
      <c r="BGR13" s="819"/>
      <c r="BGS13" s="819"/>
      <c r="BGT13" s="819"/>
      <c r="BGU13" s="819"/>
      <c r="BGV13" s="819"/>
      <c r="BGW13" s="819"/>
      <c r="BGX13" s="819"/>
      <c r="BGY13" s="819"/>
      <c r="BGZ13" s="819"/>
      <c r="BHA13" s="819"/>
      <c r="BHB13" s="819"/>
      <c r="BHC13" s="819"/>
      <c r="BHD13" s="819"/>
      <c r="BHE13" s="819"/>
      <c r="BHF13" s="819"/>
      <c r="BHG13" s="819"/>
      <c r="BHH13" s="819"/>
      <c r="BHI13" s="819"/>
      <c r="BHJ13" s="819"/>
      <c r="BHK13" s="819"/>
      <c r="BHL13" s="819"/>
      <c r="BHM13" s="819"/>
      <c r="BHN13" s="819"/>
      <c r="BHO13" s="819"/>
      <c r="BHP13" s="819"/>
      <c r="BHQ13" s="819"/>
      <c r="BHR13" s="819"/>
      <c r="BHS13" s="819"/>
      <c r="BHT13" s="819"/>
      <c r="BHU13" s="819"/>
      <c r="BHV13" s="819"/>
      <c r="BHW13" s="819"/>
      <c r="BHX13" s="819"/>
      <c r="BHY13" s="819"/>
      <c r="BHZ13" s="819"/>
      <c r="BIA13" s="819"/>
      <c r="BIB13" s="819"/>
      <c r="BIC13" s="819"/>
      <c r="BID13" s="819"/>
      <c r="BIE13" s="819"/>
      <c r="BIF13" s="819"/>
      <c r="BIG13" s="819"/>
      <c r="BIH13" s="819"/>
      <c r="BII13" s="819"/>
      <c r="BIJ13" s="819"/>
      <c r="BIK13" s="819"/>
      <c r="BIL13" s="819"/>
      <c r="BIM13" s="819"/>
      <c r="BIN13" s="819"/>
      <c r="BIO13" s="819"/>
      <c r="BIP13" s="819"/>
      <c r="BIQ13" s="819"/>
      <c r="BIR13" s="819"/>
      <c r="BIS13" s="821"/>
      <c r="BIT13" s="821"/>
      <c r="BIU13" s="821"/>
      <c r="BIV13" s="821"/>
      <c r="BIW13" s="821"/>
      <c r="BIX13" s="821"/>
      <c r="BIY13" s="821"/>
      <c r="BIZ13" s="821"/>
      <c r="BJA13" s="821"/>
      <c r="BJB13" s="821"/>
      <c r="BJC13" s="821"/>
      <c r="BJD13" s="821"/>
      <c r="BJE13" s="821"/>
      <c r="BJF13" s="821"/>
      <c r="BJG13" s="821"/>
      <c r="BJH13" s="821"/>
      <c r="BJI13" s="824">
        <v>336287</v>
      </c>
      <c r="BJJ13" s="824">
        <v>270216</v>
      </c>
      <c r="BJK13" s="824">
        <v>299170</v>
      </c>
      <c r="BJL13" s="824">
        <v>260313</v>
      </c>
      <c r="BJM13" s="824">
        <v>222071</v>
      </c>
      <c r="BJN13" s="824">
        <v>83788</v>
      </c>
      <c r="BJO13" s="824">
        <v>33560</v>
      </c>
      <c r="BJP13" s="824">
        <v>23322</v>
      </c>
      <c r="BJQ13" s="824">
        <v>30018</v>
      </c>
      <c r="BJR13" s="824">
        <v>21992</v>
      </c>
      <c r="BJS13" s="827">
        <v>1459.04</v>
      </c>
      <c r="BJT13" s="827">
        <v>646.61953959346954</v>
      </c>
      <c r="BJU13" s="827">
        <v>513.07140000000004</v>
      </c>
      <c r="BJV13" s="827" t="s">
        <v>1434</v>
      </c>
      <c r="BJW13" s="827" t="s">
        <v>1434</v>
      </c>
      <c r="BJX13" s="827">
        <v>1459.04</v>
      </c>
      <c r="BJY13" s="827">
        <v>425.75700000000006</v>
      </c>
      <c r="BJZ13" s="827">
        <v>373.4</v>
      </c>
      <c r="BKA13" s="827" t="s">
        <v>1434</v>
      </c>
      <c r="BKB13" s="827" t="s">
        <v>1434</v>
      </c>
      <c r="BKC13" s="827">
        <v>1459.04</v>
      </c>
      <c r="BKD13" s="827">
        <v>326.51100000000002</v>
      </c>
      <c r="BKE13" s="827">
        <v>299.39999999999998</v>
      </c>
      <c r="BKF13" s="827" t="s">
        <v>1434</v>
      </c>
      <c r="BKG13" s="827" t="s">
        <v>1434</v>
      </c>
      <c r="BKH13" s="827" t="s">
        <v>1434</v>
      </c>
      <c r="BKI13" s="827">
        <v>99.246000000000009</v>
      </c>
      <c r="BKJ13" s="827">
        <v>40</v>
      </c>
      <c r="BKK13" s="827" t="s">
        <v>1434</v>
      </c>
      <c r="BKL13" s="827" t="s">
        <v>1434</v>
      </c>
      <c r="BKM13" s="827" t="s">
        <v>1434</v>
      </c>
      <c r="BKN13" s="827">
        <v>204.28068580658478</v>
      </c>
      <c r="BKO13" s="827">
        <v>124.95</v>
      </c>
      <c r="BKP13" s="827" t="s">
        <v>1434</v>
      </c>
      <c r="BKQ13" s="827" t="s">
        <v>1434</v>
      </c>
      <c r="BKR13" s="827" t="s">
        <v>1434</v>
      </c>
      <c r="BKS13" s="827">
        <v>70.380685806584779</v>
      </c>
      <c r="BKT13" s="827">
        <v>48</v>
      </c>
      <c r="BKU13" s="827" t="s">
        <v>1434</v>
      </c>
      <c r="BKV13" s="827" t="s">
        <v>1434</v>
      </c>
      <c r="BKW13" s="827" t="s">
        <v>1434</v>
      </c>
      <c r="BKX13" s="827">
        <v>16.58185378688469</v>
      </c>
      <c r="BKY13" s="827">
        <v>14.721399999999999</v>
      </c>
      <c r="BKZ13" s="827" t="s">
        <v>1434</v>
      </c>
      <c r="BLA13" s="827" t="s">
        <v>1434</v>
      </c>
      <c r="BLB13" s="827">
        <v>0.54279999999999995</v>
      </c>
      <c r="BLC13" s="827" t="s">
        <v>1434</v>
      </c>
      <c r="BLD13" s="827">
        <v>0.85560000000000003</v>
      </c>
      <c r="BLE13" s="827">
        <v>0.58879999999999999</v>
      </c>
      <c r="BLF13" s="827">
        <v>0.25760000000000005</v>
      </c>
      <c r="BLG13" s="827" t="s">
        <v>1434</v>
      </c>
      <c r="BLH13" s="827" t="s">
        <v>1434</v>
      </c>
      <c r="BLI13" s="827" t="s">
        <v>1434</v>
      </c>
      <c r="BLJ13" s="827" t="s">
        <v>1434</v>
      </c>
      <c r="BLK13" s="827" t="s">
        <v>1434</v>
      </c>
      <c r="BLL13" s="827" t="s">
        <v>1434</v>
      </c>
      <c r="BLM13" s="827" t="s">
        <v>1434</v>
      </c>
      <c r="BLN13" s="827" t="s">
        <v>1434</v>
      </c>
      <c r="BLO13" s="827" t="s">
        <v>1434</v>
      </c>
      <c r="BLP13" s="827" t="s">
        <v>1434</v>
      </c>
      <c r="BLQ13" s="827">
        <v>29487.198400000001</v>
      </c>
      <c r="BLR13" s="827">
        <v>13068.180895184019</v>
      </c>
      <c r="BLS13" s="827">
        <v>10369.172994</v>
      </c>
      <c r="BLT13" s="827" t="s">
        <v>1434</v>
      </c>
      <c r="BLU13" s="827" t="s">
        <v>1434</v>
      </c>
      <c r="BLV13" s="827">
        <v>29487.198400000001</v>
      </c>
      <c r="BLW13" s="827">
        <v>8604.5489700000016</v>
      </c>
      <c r="BLX13" s="827">
        <v>7546.4139999999998</v>
      </c>
      <c r="BLY13" s="827" t="s">
        <v>1434</v>
      </c>
      <c r="BLZ13" s="827" t="s">
        <v>1434</v>
      </c>
      <c r="BMA13" s="827">
        <v>29487.198400000001</v>
      </c>
      <c r="BMB13" s="827">
        <v>6598.7873100000006</v>
      </c>
      <c r="BMC13" s="827">
        <v>6050.8739999999998</v>
      </c>
      <c r="BMD13" s="827" t="s">
        <v>1434</v>
      </c>
      <c r="BME13" s="827" t="s">
        <v>1434</v>
      </c>
      <c r="BMF13" s="827" t="s">
        <v>1434</v>
      </c>
      <c r="BMG13" s="827">
        <v>2005.7616600000003</v>
      </c>
      <c r="BMH13" s="827">
        <v>808.40000000000009</v>
      </c>
      <c r="BMI13" s="827" t="s">
        <v>1434</v>
      </c>
      <c r="BMJ13" s="827" t="s">
        <v>1434</v>
      </c>
      <c r="BMK13" s="827" t="s">
        <v>1434</v>
      </c>
      <c r="BML13" s="827">
        <v>4128.5126601510783</v>
      </c>
      <c r="BMM13" s="827">
        <v>2525.2395000000001</v>
      </c>
      <c r="BMN13" s="827" t="s">
        <v>1434</v>
      </c>
      <c r="BMO13" s="827" t="s">
        <v>1434</v>
      </c>
      <c r="BMP13" s="827" t="s">
        <v>1434</v>
      </c>
      <c r="BMQ13" s="827">
        <v>1422.3936601510784</v>
      </c>
      <c r="BMR13" s="827">
        <v>970.08</v>
      </c>
      <c r="BMS13" s="827" t="s">
        <v>1434</v>
      </c>
      <c r="BMT13" s="827" t="s">
        <v>1434</v>
      </c>
      <c r="BMU13" s="827" t="s">
        <v>1434</v>
      </c>
      <c r="BMV13" s="827">
        <v>335.11926503293961</v>
      </c>
      <c r="BMW13" s="827">
        <v>297.51949400000001</v>
      </c>
      <c r="BMX13" s="827" t="s">
        <v>1434</v>
      </c>
      <c r="BMY13" s="827" t="s">
        <v>1434</v>
      </c>
      <c r="BMZ13" s="827" t="s">
        <v>1434</v>
      </c>
      <c r="BNA13" s="827" t="s">
        <v>1434</v>
      </c>
      <c r="BNB13" s="827" t="s">
        <v>1434</v>
      </c>
      <c r="BNC13" s="827" t="s">
        <v>1434</v>
      </c>
      <c r="BND13" s="827" t="s">
        <v>1434</v>
      </c>
      <c r="BNE13" s="827" t="s">
        <v>1434</v>
      </c>
      <c r="BNF13" s="827" t="s">
        <v>1434</v>
      </c>
      <c r="BNG13" s="827" t="s">
        <v>1434</v>
      </c>
      <c r="BNH13" s="827" t="s">
        <v>1434</v>
      </c>
      <c r="BNI13" s="827" t="s">
        <v>1434</v>
      </c>
      <c r="BNJ13" s="822">
        <v>2778.3</v>
      </c>
      <c r="BNK13" s="821">
        <v>2734</v>
      </c>
      <c r="BNL13" s="821">
        <v>2734</v>
      </c>
      <c r="BNM13" s="821">
        <v>2710</v>
      </c>
      <c r="BNN13" s="822">
        <v>100</v>
      </c>
      <c r="BNO13" s="821">
        <v>100</v>
      </c>
      <c r="BNP13" s="821">
        <v>100</v>
      </c>
      <c r="BNQ13" s="821">
        <v>100</v>
      </c>
      <c r="BNR13" s="822" t="s">
        <v>1434</v>
      </c>
      <c r="BNS13" s="821" t="s">
        <v>1434</v>
      </c>
      <c r="BNT13" s="821" t="s">
        <v>1434</v>
      </c>
      <c r="BNU13" s="821" t="s">
        <v>1434</v>
      </c>
      <c r="BNV13" s="822" t="s">
        <v>1434</v>
      </c>
      <c r="BNW13" s="821" t="s">
        <v>1434</v>
      </c>
      <c r="BNX13" s="821" t="s">
        <v>1434</v>
      </c>
      <c r="BNY13" s="821" t="s">
        <v>1434</v>
      </c>
    </row>
    <row r="14" spans="1:1741" s="789" customFormat="1">
      <c r="A14" s="607" t="s">
        <v>1990</v>
      </c>
      <c r="B14" s="821" t="s">
        <v>1178</v>
      </c>
      <c r="C14" s="822">
        <v>3823</v>
      </c>
      <c r="D14" s="822">
        <v>3737</v>
      </c>
      <c r="E14" s="822">
        <v>3651</v>
      </c>
      <c r="F14" s="822">
        <v>3375</v>
      </c>
      <c r="G14" s="822">
        <v>3327</v>
      </c>
      <c r="H14" s="822">
        <v>2213</v>
      </c>
      <c r="I14" s="822">
        <v>2387</v>
      </c>
      <c r="J14" s="822">
        <v>2561</v>
      </c>
      <c r="K14" s="822">
        <v>2258</v>
      </c>
      <c r="L14" s="822">
        <v>2365</v>
      </c>
      <c r="M14" s="823">
        <v>22</v>
      </c>
      <c r="N14" s="823">
        <v>24</v>
      </c>
      <c r="O14" s="823">
        <v>26</v>
      </c>
      <c r="P14" s="823">
        <v>105</v>
      </c>
      <c r="Q14" s="823">
        <v>130</v>
      </c>
      <c r="R14" s="822">
        <v>3845</v>
      </c>
      <c r="S14" s="822">
        <v>3761</v>
      </c>
      <c r="T14" s="822">
        <v>3677</v>
      </c>
      <c r="U14" s="822">
        <v>3480</v>
      </c>
      <c r="V14" s="822">
        <v>3457</v>
      </c>
      <c r="W14" s="821">
        <v>7011</v>
      </c>
      <c r="X14" s="822">
        <v>7095</v>
      </c>
      <c r="Y14" s="822">
        <v>7187</v>
      </c>
      <c r="Z14" s="822">
        <v>7583</v>
      </c>
      <c r="AA14" s="822">
        <v>7606</v>
      </c>
      <c r="AB14" s="821">
        <v>18</v>
      </c>
      <c r="AC14" s="821">
        <v>45</v>
      </c>
      <c r="AD14" s="821">
        <v>72</v>
      </c>
      <c r="AE14" s="821">
        <v>99</v>
      </c>
      <c r="AF14" s="821" t="s">
        <v>1434</v>
      </c>
      <c r="AG14" s="821">
        <v>1071</v>
      </c>
      <c r="AH14" s="821">
        <v>1079</v>
      </c>
      <c r="AI14" s="821">
        <v>1038</v>
      </c>
      <c r="AJ14" s="821">
        <v>1190</v>
      </c>
      <c r="AK14" s="821">
        <v>2666</v>
      </c>
      <c r="AL14" s="821">
        <v>2572</v>
      </c>
      <c r="AM14" s="821">
        <v>2337</v>
      </c>
      <c r="AN14" s="821">
        <v>2137</v>
      </c>
      <c r="AO14" s="821" t="s">
        <v>1434</v>
      </c>
      <c r="AP14" s="821" t="s">
        <v>1434</v>
      </c>
      <c r="AQ14" s="821" t="s">
        <v>1434</v>
      </c>
      <c r="AR14" s="821" t="s">
        <v>1434</v>
      </c>
      <c r="AS14" s="822">
        <v>699</v>
      </c>
      <c r="AT14" s="822">
        <v>645</v>
      </c>
      <c r="AU14" s="822">
        <v>591</v>
      </c>
      <c r="AV14" s="822">
        <v>526</v>
      </c>
      <c r="AW14" s="822">
        <v>405</v>
      </c>
      <c r="AX14" s="822">
        <v>492</v>
      </c>
      <c r="AY14" s="822">
        <v>372</v>
      </c>
      <c r="AZ14" s="822">
        <v>378</v>
      </c>
      <c r="BA14" s="822">
        <v>321</v>
      </c>
      <c r="BB14" s="822">
        <v>259</v>
      </c>
      <c r="BC14" s="823" t="s">
        <v>1434</v>
      </c>
      <c r="BD14" s="823" t="s">
        <v>1434</v>
      </c>
      <c r="BE14" s="823" t="s">
        <v>1434</v>
      </c>
      <c r="BF14" s="823" t="s">
        <v>1434</v>
      </c>
      <c r="BG14" s="823" t="s">
        <v>1434</v>
      </c>
      <c r="BH14" s="822">
        <v>699</v>
      </c>
      <c r="BI14" s="822">
        <v>645</v>
      </c>
      <c r="BJ14" s="822">
        <v>591</v>
      </c>
      <c r="BK14" s="822">
        <v>526</v>
      </c>
      <c r="BL14" s="822">
        <v>405</v>
      </c>
      <c r="BM14" s="821">
        <v>315</v>
      </c>
      <c r="BN14" s="821">
        <v>287</v>
      </c>
      <c r="BO14" s="821">
        <v>259</v>
      </c>
      <c r="BP14" s="821">
        <v>231</v>
      </c>
      <c r="BQ14" s="821">
        <v>158</v>
      </c>
      <c r="BR14" s="821">
        <v>207</v>
      </c>
      <c r="BS14" s="821">
        <v>166</v>
      </c>
      <c r="BT14" s="821">
        <v>163</v>
      </c>
      <c r="BU14" s="821">
        <v>141</v>
      </c>
      <c r="BV14" s="821">
        <v>99</v>
      </c>
      <c r="BW14" s="821" t="s">
        <v>1434</v>
      </c>
      <c r="BX14" s="821" t="s">
        <v>1434</v>
      </c>
      <c r="BY14" s="821" t="s">
        <v>1434</v>
      </c>
      <c r="BZ14" s="821" t="s">
        <v>1434</v>
      </c>
      <c r="CA14" s="821" t="s">
        <v>1434</v>
      </c>
      <c r="CB14" s="821">
        <v>315</v>
      </c>
      <c r="CC14" s="821">
        <v>287</v>
      </c>
      <c r="CD14" s="821">
        <v>259</v>
      </c>
      <c r="CE14" s="821">
        <v>231</v>
      </c>
      <c r="CF14" s="821">
        <v>158</v>
      </c>
      <c r="CG14" s="821">
        <v>384</v>
      </c>
      <c r="CH14" s="821">
        <v>358</v>
      </c>
      <c r="CI14" s="821">
        <v>332</v>
      </c>
      <c r="CJ14" s="821">
        <v>295</v>
      </c>
      <c r="CK14" s="821">
        <v>247</v>
      </c>
      <c r="CL14" s="821">
        <v>285</v>
      </c>
      <c r="CM14" s="821">
        <v>206</v>
      </c>
      <c r="CN14" s="821">
        <v>215</v>
      </c>
      <c r="CO14" s="821">
        <v>180</v>
      </c>
      <c r="CP14" s="821">
        <v>160</v>
      </c>
      <c r="CQ14" s="821" t="s">
        <v>1434</v>
      </c>
      <c r="CR14" s="821" t="s">
        <v>1434</v>
      </c>
      <c r="CS14" s="821" t="s">
        <v>1434</v>
      </c>
      <c r="CT14" s="821" t="s">
        <v>1434</v>
      </c>
      <c r="CU14" s="821" t="s">
        <v>1434</v>
      </c>
      <c r="CV14" s="821">
        <v>384</v>
      </c>
      <c r="CW14" s="821">
        <v>358</v>
      </c>
      <c r="CX14" s="821">
        <v>332</v>
      </c>
      <c r="CY14" s="821">
        <v>295</v>
      </c>
      <c r="CZ14" s="821">
        <v>247</v>
      </c>
      <c r="DA14" s="821">
        <v>287</v>
      </c>
      <c r="DB14" s="821">
        <v>259</v>
      </c>
      <c r="DC14" s="821">
        <v>231</v>
      </c>
      <c r="DD14" s="821">
        <v>158</v>
      </c>
      <c r="DE14" s="821">
        <v>358</v>
      </c>
      <c r="DF14" s="821">
        <v>332</v>
      </c>
      <c r="DG14" s="821">
        <v>295</v>
      </c>
      <c r="DH14" s="821">
        <v>247</v>
      </c>
      <c r="DI14" s="821" t="s">
        <v>1434</v>
      </c>
      <c r="DJ14" s="821" t="s">
        <v>1434</v>
      </c>
      <c r="DK14" s="821" t="s">
        <v>1434</v>
      </c>
      <c r="DL14" s="821" t="s">
        <v>1434</v>
      </c>
      <c r="DM14" s="821" t="s">
        <v>2109</v>
      </c>
      <c r="DN14" s="821" t="s">
        <v>2110</v>
      </c>
      <c r="DO14" s="821">
        <v>154.6</v>
      </c>
      <c r="DP14" s="821">
        <v>142.6</v>
      </c>
      <c r="DQ14" s="821">
        <v>130.1</v>
      </c>
      <c r="DR14" s="821">
        <v>107.3</v>
      </c>
      <c r="DS14" s="821" t="s">
        <v>2121</v>
      </c>
      <c r="DT14" s="821" t="s">
        <v>2122</v>
      </c>
      <c r="DU14" s="821">
        <v>138</v>
      </c>
      <c r="DV14" s="821">
        <v>125.2</v>
      </c>
      <c r="DW14" s="821">
        <v>114.4</v>
      </c>
      <c r="DX14" s="821">
        <v>85.2</v>
      </c>
      <c r="DY14" s="821" t="s">
        <v>2204</v>
      </c>
      <c r="DZ14" s="821" t="s">
        <v>2114</v>
      </c>
      <c r="EA14" s="821">
        <v>93.2</v>
      </c>
      <c r="EB14" s="821">
        <v>87</v>
      </c>
      <c r="EC14" s="821">
        <v>76.900000000000006</v>
      </c>
      <c r="ED14" s="821">
        <v>63.9</v>
      </c>
      <c r="EE14" s="821" t="s">
        <v>2210</v>
      </c>
      <c r="EF14" s="821" t="s">
        <v>2397</v>
      </c>
      <c r="EG14" s="821">
        <v>70.2</v>
      </c>
      <c r="EH14" s="821">
        <v>62.6</v>
      </c>
      <c r="EI14" s="821">
        <v>53.6</v>
      </c>
      <c r="EJ14" s="821">
        <v>22</v>
      </c>
      <c r="EK14" s="821" t="s">
        <v>2111</v>
      </c>
      <c r="EL14" s="821" t="s">
        <v>2112</v>
      </c>
      <c r="EM14" s="821">
        <v>55.3</v>
      </c>
      <c r="EN14" s="821">
        <v>48.5</v>
      </c>
      <c r="EO14" s="821">
        <v>42.6</v>
      </c>
      <c r="EP14" s="821">
        <v>35.1</v>
      </c>
      <c r="EQ14" s="821" t="s">
        <v>2336</v>
      </c>
      <c r="ER14" s="821" t="s">
        <v>2429</v>
      </c>
      <c r="ES14" s="821">
        <v>44.8</v>
      </c>
      <c r="ET14" s="821">
        <v>42.3</v>
      </c>
      <c r="EU14" s="821">
        <v>32.5</v>
      </c>
      <c r="EV14" s="821">
        <v>25.8</v>
      </c>
      <c r="EW14" s="821" t="s">
        <v>2212</v>
      </c>
      <c r="EX14" s="821" t="s">
        <v>2319</v>
      </c>
      <c r="EY14" s="821">
        <v>24.8</v>
      </c>
      <c r="EZ14" s="821">
        <v>23</v>
      </c>
      <c r="FA14" s="821">
        <v>20.5</v>
      </c>
      <c r="FB14" s="821">
        <v>23.9</v>
      </c>
      <c r="FC14" s="821" t="s">
        <v>2127</v>
      </c>
      <c r="FD14" s="821" t="s">
        <v>2128</v>
      </c>
      <c r="FE14" s="821">
        <v>13.2</v>
      </c>
      <c r="FF14" s="821">
        <v>11.8</v>
      </c>
      <c r="FG14" s="821">
        <v>10.8</v>
      </c>
      <c r="FH14" s="821">
        <v>10.4</v>
      </c>
      <c r="FI14" s="821" t="s">
        <v>2353</v>
      </c>
      <c r="FJ14" s="821" t="s">
        <v>2182</v>
      </c>
      <c r="FK14" s="821">
        <v>11.2</v>
      </c>
      <c r="FL14" s="821">
        <v>11.1</v>
      </c>
      <c r="FM14" s="821">
        <v>8.1999999999999993</v>
      </c>
      <c r="FN14" s="821">
        <v>6.3</v>
      </c>
      <c r="FO14" s="821" t="s">
        <v>2430</v>
      </c>
      <c r="FP14" s="821" t="s">
        <v>2431</v>
      </c>
      <c r="FQ14" s="821">
        <v>2.8</v>
      </c>
      <c r="FR14" s="821">
        <v>2.5</v>
      </c>
      <c r="FS14" s="821">
        <v>1.8</v>
      </c>
      <c r="FT14" s="821">
        <v>2</v>
      </c>
      <c r="FU14" s="821">
        <v>36.9</v>
      </c>
      <c r="FV14" s="821">
        <v>34.4</v>
      </c>
      <c r="FW14" s="821">
        <v>34.6</v>
      </c>
      <c r="FX14" s="821">
        <v>23.1</v>
      </c>
      <c r="FY14" s="821">
        <v>645</v>
      </c>
      <c r="FZ14" s="821">
        <v>591</v>
      </c>
      <c r="GA14" s="821">
        <v>526</v>
      </c>
      <c r="GB14" s="821">
        <v>405</v>
      </c>
      <c r="GC14" s="822">
        <v>3737</v>
      </c>
      <c r="GD14" s="822">
        <v>3651</v>
      </c>
      <c r="GE14" s="822">
        <v>3375</v>
      </c>
      <c r="GF14" s="822">
        <v>3327</v>
      </c>
      <c r="GG14" s="822">
        <v>2387</v>
      </c>
      <c r="GH14" s="822">
        <v>2561</v>
      </c>
      <c r="GI14" s="822">
        <v>2258</v>
      </c>
      <c r="GJ14" s="822">
        <v>2365</v>
      </c>
      <c r="GK14" s="821">
        <v>684</v>
      </c>
      <c r="GL14" s="821">
        <v>753</v>
      </c>
      <c r="GM14" s="821">
        <v>734</v>
      </c>
      <c r="GN14" s="821">
        <v>847</v>
      </c>
      <c r="GO14" s="821">
        <v>1703</v>
      </c>
      <c r="GP14" s="821">
        <v>1808</v>
      </c>
      <c r="GQ14" s="821">
        <v>1524</v>
      </c>
      <c r="GR14" s="821">
        <v>1518</v>
      </c>
      <c r="GS14" s="821" t="s">
        <v>1434</v>
      </c>
      <c r="GT14" s="821" t="s">
        <v>1434</v>
      </c>
      <c r="GU14" s="821" t="s">
        <v>1434</v>
      </c>
      <c r="GV14" s="821" t="s">
        <v>1434</v>
      </c>
      <c r="GW14" s="822">
        <v>1204</v>
      </c>
      <c r="GX14" s="821">
        <v>1292</v>
      </c>
      <c r="GY14" s="821">
        <v>1412</v>
      </c>
      <c r="GZ14" s="821">
        <v>1811</v>
      </c>
      <c r="HA14" s="821" t="s">
        <v>1434</v>
      </c>
      <c r="HB14" s="821" t="s">
        <v>1434</v>
      </c>
      <c r="HC14" s="821" t="s">
        <v>1434</v>
      </c>
      <c r="HD14" s="821" t="s">
        <v>1434</v>
      </c>
      <c r="HE14" s="821" t="s">
        <v>1434</v>
      </c>
      <c r="HF14" s="821" t="s">
        <v>1434</v>
      </c>
      <c r="HG14" s="821" t="s">
        <v>1434</v>
      </c>
      <c r="HH14" s="821" t="s">
        <v>1434</v>
      </c>
      <c r="HI14" s="821" t="s">
        <v>1434</v>
      </c>
      <c r="HJ14" s="821" t="s">
        <v>1434</v>
      </c>
      <c r="HK14" s="821" t="s">
        <v>1434</v>
      </c>
      <c r="HL14" s="821" t="s">
        <v>1434</v>
      </c>
      <c r="HM14" s="821" t="s">
        <v>1434</v>
      </c>
      <c r="HN14" s="821" t="s">
        <v>1434</v>
      </c>
      <c r="HO14" s="821" t="s">
        <v>1434</v>
      </c>
      <c r="HP14" s="821" t="s">
        <v>1434</v>
      </c>
      <c r="HQ14" s="821">
        <v>1553</v>
      </c>
      <c r="HR14" s="821">
        <v>1363</v>
      </c>
      <c r="HS14" s="821">
        <v>1051</v>
      </c>
      <c r="HT14" s="821">
        <v>739</v>
      </c>
      <c r="HU14" s="821" t="s">
        <v>1434</v>
      </c>
      <c r="HV14" s="821" t="s">
        <v>1434</v>
      </c>
      <c r="HW14" s="821" t="s">
        <v>1434</v>
      </c>
      <c r="HX14" s="821" t="s">
        <v>1434</v>
      </c>
      <c r="HY14" s="821" t="s">
        <v>1434</v>
      </c>
      <c r="HZ14" s="821" t="s">
        <v>1434</v>
      </c>
      <c r="IA14" s="821" t="s">
        <v>1434</v>
      </c>
      <c r="IB14" s="821" t="s">
        <v>1434</v>
      </c>
      <c r="IC14" s="821" t="s">
        <v>1434</v>
      </c>
      <c r="ID14" s="821" t="s">
        <v>1434</v>
      </c>
      <c r="IE14" s="821" t="s">
        <v>1434</v>
      </c>
      <c r="IF14" s="821" t="s">
        <v>1434</v>
      </c>
      <c r="IG14" s="821" t="s">
        <v>1434</v>
      </c>
      <c r="IH14" s="821" t="s">
        <v>1434</v>
      </c>
      <c r="II14" s="821" t="s">
        <v>1434</v>
      </c>
      <c r="IJ14" s="821" t="s">
        <v>1434</v>
      </c>
      <c r="IK14" s="821">
        <v>640</v>
      </c>
      <c r="IL14" s="821">
        <v>625</v>
      </c>
      <c r="IM14" s="821">
        <v>574</v>
      </c>
      <c r="IN14" s="821">
        <v>480</v>
      </c>
      <c r="IO14" s="821" t="s">
        <v>1434</v>
      </c>
      <c r="IP14" s="821" t="s">
        <v>1434</v>
      </c>
      <c r="IQ14" s="821" t="s">
        <v>1434</v>
      </c>
      <c r="IR14" s="821" t="s">
        <v>1434</v>
      </c>
      <c r="IS14" s="821" t="s">
        <v>1434</v>
      </c>
      <c r="IT14" s="821" t="s">
        <v>1434</v>
      </c>
      <c r="IU14" s="821" t="s">
        <v>1434</v>
      </c>
      <c r="IV14" s="821" t="s">
        <v>1434</v>
      </c>
      <c r="IW14" s="821" t="s">
        <v>1434</v>
      </c>
      <c r="IX14" s="821" t="s">
        <v>1434</v>
      </c>
      <c r="IY14" s="821" t="s">
        <v>1434</v>
      </c>
      <c r="IZ14" s="821" t="s">
        <v>1434</v>
      </c>
      <c r="JA14" s="821" t="s">
        <v>1434</v>
      </c>
      <c r="JB14" s="821" t="s">
        <v>1434</v>
      </c>
      <c r="JC14" s="821" t="s">
        <v>1434</v>
      </c>
      <c r="JD14" s="821" t="s">
        <v>1434</v>
      </c>
      <c r="JE14" s="822">
        <v>340</v>
      </c>
      <c r="JF14" s="822">
        <v>371</v>
      </c>
      <c r="JG14" s="822">
        <v>338</v>
      </c>
      <c r="JH14" s="822">
        <v>297</v>
      </c>
      <c r="JI14" s="822" t="s">
        <v>1434</v>
      </c>
      <c r="JJ14" s="822" t="s">
        <v>1434</v>
      </c>
      <c r="JK14" s="822" t="s">
        <v>1434</v>
      </c>
      <c r="JL14" s="822" t="s">
        <v>1434</v>
      </c>
      <c r="JM14" s="821" t="s">
        <v>1434</v>
      </c>
      <c r="JN14" s="821" t="s">
        <v>1434</v>
      </c>
      <c r="JO14" s="821" t="s">
        <v>1434</v>
      </c>
      <c r="JP14" s="821" t="s">
        <v>1434</v>
      </c>
      <c r="JQ14" s="821" t="s">
        <v>1434</v>
      </c>
      <c r="JR14" s="821" t="s">
        <v>1434</v>
      </c>
      <c r="JS14" s="821" t="s">
        <v>1434</v>
      </c>
      <c r="JT14" s="821" t="s">
        <v>1434</v>
      </c>
      <c r="JU14" s="821" t="s">
        <v>1434</v>
      </c>
      <c r="JV14" s="821" t="s">
        <v>1434</v>
      </c>
      <c r="JW14" s="821" t="s">
        <v>1434</v>
      </c>
      <c r="JX14" s="821" t="s">
        <v>1434</v>
      </c>
      <c r="JY14" s="821">
        <v>372000</v>
      </c>
      <c r="JZ14" s="821">
        <v>378000</v>
      </c>
      <c r="KA14" s="821">
        <v>321000</v>
      </c>
      <c r="KB14" s="821">
        <v>259000</v>
      </c>
      <c r="KC14" s="821">
        <v>166000</v>
      </c>
      <c r="KD14" s="821">
        <v>163000</v>
      </c>
      <c r="KE14" s="821">
        <v>141000</v>
      </c>
      <c r="KF14" s="821">
        <v>99000</v>
      </c>
      <c r="KG14" s="821">
        <v>206000</v>
      </c>
      <c r="KH14" s="821">
        <v>215000</v>
      </c>
      <c r="KI14" s="821">
        <v>180000</v>
      </c>
      <c r="KJ14" s="821">
        <v>160000</v>
      </c>
      <c r="KK14" s="821" t="s">
        <v>1434</v>
      </c>
      <c r="KL14" s="821" t="s">
        <v>1434</v>
      </c>
      <c r="KM14" s="821" t="s">
        <v>1434</v>
      </c>
      <c r="KN14" s="821" t="s">
        <v>1434</v>
      </c>
      <c r="KO14" s="821" t="s">
        <v>1434</v>
      </c>
      <c r="KP14" s="821" t="s">
        <v>1434</v>
      </c>
      <c r="KQ14" s="821" t="s">
        <v>1434</v>
      </c>
      <c r="KR14" s="821" t="s">
        <v>1434</v>
      </c>
      <c r="KS14" s="821" t="s">
        <v>1434</v>
      </c>
      <c r="KT14" s="821" t="s">
        <v>1434</v>
      </c>
      <c r="KU14" s="821" t="s">
        <v>1434</v>
      </c>
      <c r="KV14" s="821" t="s">
        <v>1434</v>
      </c>
      <c r="KW14" s="821" t="s">
        <v>1434</v>
      </c>
      <c r="KX14" s="821" t="s">
        <v>1434</v>
      </c>
      <c r="KY14" s="821" t="s">
        <v>1434</v>
      </c>
      <c r="KZ14" s="821" t="s">
        <v>1434</v>
      </c>
      <c r="LA14" s="821" t="s">
        <v>1434</v>
      </c>
      <c r="LB14" s="821" t="s">
        <v>1434</v>
      </c>
      <c r="LC14" s="821" t="s">
        <v>1434</v>
      </c>
      <c r="LD14" s="821" t="s">
        <v>1434</v>
      </c>
      <c r="LE14" s="821" t="s">
        <v>1434</v>
      </c>
      <c r="LF14" s="821" t="s">
        <v>1434</v>
      </c>
      <c r="LG14" s="821" t="s">
        <v>1434</v>
      </c>
      <c r="LH14" s="821" t="s">
        <v>1434</v>
      </c>
      <c r="LI14" s="821" t="s">
        <v>1434</v>
      </c>
      <c r="LJ14" s="821" t="s">
        <v>1434</v>
      </c>
      <c r="LK14" s="821" t="s">
        <v>1434</v>
      </c>
      <c r="LL14" s="821" t="s">
        <v>1434</v>
      </c>
      <c r="LM14" s="821" t="s">
        <v>1434</v>
      </c>
      <c r="LN14" s="821" t="s">
        <v>1434</v>
      </c>
      <c r="LO14" s="821" t="s">
        <v>1434</v>
      </c>
      <c r="LP14" s="821" t="s">
        <v>1434</v>
      </c>
      <c r="LQ14" s="821" t="s">
        <v>1434</v>
      </c>
      <c r="LR14" s="821" t="s">
        <v>1434</v>
      </c>
      <c r="LS14" s="821" t="s">
        <v>1434</v>
      </c>
      <c r="LT14" s="821" t="s">
        <v>1434</v>
      </c>
      <c r="LU14" s="821" t="s">
        <v>1434</v>
      </c>
      <c r="LV14" s="821" t="s">
        <v>1434</v>
      </c>
      <c r="LW14" s="821" t="s">
        <v>1434</v>
      </c>
      <c r="LX14" s="821" t="s">
        <v>1434</v>
      </c>
      <c r="LY14" s="821" t="s">
        <v>1434</v>
      </c>
      <c r="LZ14" s="821" t="s">
        <v>1434</v>
      </c>
      <c r="MA14" s="821" t="s">
        <v>1434</v>
      </c>
      <c r="MB14" s="821" t="s">
        <v>1434</v>
      </c>
      <c r="MC14" s="821" t="s">
        <v>1434</v>
      </c>
      <c r="MD14" s="821" t="s">
        <v>1434</v>
      </c>
      <c r="ME14" s="821" t="s">
        <v>1434</v>
      </c>
      <c r="MF14" s="821" t="s">
        <v>1434</v>
      </c>
      <c r="MG14" s="821" t="s">
        <v>1434</v>
      </c>
      <c r="MH14" s="821" t="s">
        <v>1434</v>
      </c>
      <c r="MI14" s="821" t="s">
        <v>1434</v>
      </c>
      <c r="MJ14" s="821" t="s">
        <v>1434</v>
      </c>
      <c r="MK14" s="821" t="s">
        <v>1434</v>
      </c>
      <c r="ML14" s="821" t="s">
        <v>1434</v>
      </c>
      <c r="MM14" s="821" t="s">
        <v>1434</v>
      </c>
      <c r="MN14" s="821" t="s">
        <v>1434</v>
      </c>
      <c r="MO14" s="821" t="s">
        <v>1434</v>
      </c>
      <c r="MP14" s="821" t="s">
        <v>1434</v>
      </c>
      <c r="MQ14" s="821" t="s">
        <v>1434</v>
      </c>
      <c r="MR14" s="821" t="s">
        <v>1434</v>
      </c>
      <c r="MS14" s="821" t="s">
        <v>1434</v>
      </c>
      <c r="MT14" s="821" t="s">
        <v>1434</v>
      </c>
      <c r="MU14" s="821" t="s">
        <v>1434</v>
      </c>
      <c r="MV14" s="821" t="s">
        <v>1434</v>
      </c>
      <c r="MW14" s="821" t="s">
        <v>1434</v>
      </c>
      <c r="MX14" s="821" t="s">
        <v>1434</v>
      </c>
      <c r="MY14" s="821" t="s">
        <v>1434</v>
      </c>
      <c r="MZ14" s="821" t="s">
        <v>1434</v>
      </c>
      <c r="NA14" s="822" t="s">
        <v>1434</v>
      </c>
      <c r="NB14" s="822" t="s">
        <v>1434</v>
      </c>
      <c r="NC14" s="822" t="s">
        <v>1434</v>
      </c>
      <c r="ND14" s="822" t="s">
        <v>1434</v>
      </c>
      <c r="NE14" s="821" t="s">
        <v>1434</v>
      </c>
      <c r="NF14" s="821" t="s">
        <v>1434</v>
      </c>
      <c r="NG14" s="821" t="s">
        <v>1434</v>
      </c>
      <c r="NH14" s="821" t="s">
        <v>1434</v>
      </c>
      <c r="NI14" s="822" t="s">
        <v>1434</v>
      </c>
      <c r="NJ14" s="822" t="s">
        <v>1434</v>
      </c>
      <c r="NK14" s="822" t="s">
        <v>1434</v>
      </c>
      <c r="NL14" s="822" t="s">
        <v>1434</v>
      </c>
      <c r="NM14" s="821" t="s">
        <v>1434</v>
      </c>
      <c r="NN14" s="821" t="s">
        <v>1434</v>
      </c>
      <c r="NO14" s="821" t="s">
        <v>1434</v>
      </c>
      <c r="NP14" s="821" t="s">
        <v>1434</v>
      </c>
      <c r="NQ14" s="822" t="s">
        <v>1434</v>
      </c>
      <c r="NR14" s="822" t="s">
        <v>1434</v>
      </c>
      <c r="NS14" s="822" t="s">
        <v>1434</v>
      </c>
      <c r="NT14" s="822" t="s">
        <v>1434</v>
      </c>
      <c r="NU14" s="821" t="s">
        <v>1434</v>
      </c>
      <c r="NV14" s="821" t="s">
        <v>1434</v>
      </c>
      <c r="NW14" s="821" t="s">
        <v>1434</v>
      </c>
      <c r="NX14" s="821" t="s">
        <v>1434</v>
      </c>
      <c r="NY14" s="822" t="s">
        <v>1434</v>
      </c>
      <c r="NZ14" s="822" t="s">
        <v>1434</v>
      </c>
      <c r="OA14" s="822" t="s">
        <v>1434</v>
      </c>
      <c r="OB14" s="822" t="s">
        <v>1434</v>
      </c>
      <c r="OC14" s="821" t="s">
        <v>1434</v>
      </c>
      <c r="OD14" s="821" t="s">
        <v>1434</v>
      </c>
      <c r="OE14" s="821" t="s">
        <v>1434</v>
      </c>
      <c r="OF14" s="821" t="s">
        <v>1434</v>
      </c>
      <c r="OG14" s="822" t="s">
        <v>1434</v>
      </c>
      <c r="OH14" s="822" t="s">
        <v>1434</v>
      </c>
      <c r="OI14" s="822" t="s">
        <v>1434</v>
      </c>
      <c r="OJ14" s="822" t="s">
        <v>1434</v>
      </c>
      <c r="OK14" s="821" t="s">
        <v>1434</v>
      </c>
      <c r="OL14" s="821" t="s">
        <v>1434</v>
      </c>
      <c r="OM14" s="821" t="s">
        <v>1434</v>
      </c>
      <c r="ON14" s="821" t="s">
        <v>1434</v>
      </c>
      <c r="OO14" s="822" t="s">
        <v>1434</v>
      </c>
      <c r="OP14" s="822" t="s">
        <v>1434</v>
      </c>
      <c r="OQ14" s="822" t="s">
        <v>1434</v>
      </c>
      <c r="OR14" s="822" t="s">
        <v>1434</v>
      </c>
      <c r="OS14" s="821" t="s">
        <v>1434</v>
      </c>
      <c r="OT14" s="821" t="s">
        <v>1434</v>
      </c>
      <c r="OU14" s="821" t="s">
        <v>1434</v>
      </c>
      <c r="OV14" s="821" t="s">
        <v>1434</v>
      </c>
      <c r="OW14" s="822" t="s">
        <v>1434</v>
      </c>
      <c r="OX14" s="822" t="s">
        <v>1434</v>
      </c>
      <c r="OY14" s="822" t="s">
        <v>1434</v>
      </c>
      <c r="OZ14" s="822" t="s">
        <v>1434</v>
      </c>
      <c r="PA14" s="821" t="s">
        <v>1434</v>
      </c>
      <c r="PB14" s="821" t="s">
        <v>1434</v>
      </c>
      <c r="PC14" s="821" t="s">
        <v>1434</v>
      </c>
      <c r="PD14" s="821" t="s">
        <v>1434</v>
      </c>
      <c r="PE14" s="822">
        <v>166.8</v>
      </c>
      <c r="PF14" s="822">
        <v>154.6</v>
      </c>
      <c r="PG14" s="822">
        <v>142.4</v>
      </c>
      <c r="PH14" s="822">
        <v>126.4</v>
      </c>
      <c r="PI14" s="822">
        <v>99.3</v>
      </c>
      <c r="PJ14" s="822" t="s">
        <v>1434</v>
      </c>
      <c r="PK14" s="821" t="s">
        <v>1434</v>
      </c>
      <c r="PL14" s="821" t="s">
        <v>1434</v>
      </c>
      <c r="PM14" s="821" t="s">
        <v>1434</v>
      </c>
      <c r="PN14" s="821" t="s">
        <v>1434</v>
      </c>
      <c r="PO14" s="821" t="s">
        <v>1434</v>
      </c>
      <c r="PP14" s="821" t="s">
        <v>1434</v>
      </c>
      <c r="PQ14" s="821" t="s">
        <v>1434</v>
      </c>
      <c r="PR14" s="821" t="s">
        <v>1434</v>
      </c>
      <c r="PS14" s="821" t="s">
        <v>1434</v>
      </c>
      <c r="PT14" s="822">
        <v>46.1</v>
      </c>
      <c r="PU14" s="822">
        <v>42.8</v>
      </c>
      <c r="PV14" s="822">
        <v>39.5</v>
      </c>
      <c r="PW14" s="822">
        <v>34.799999999999997</v>
      </c>
      <c r="PX14" s="822">
        <v>27.3</v>
      </c>
      <c r="PY14" s="822" t="s">
        <v>1434</v>
      </c>
      <c r="PZ14" s="821" t="s">
        <v>1434</v>
      </c>
      <c r="QA14" s="821" t="s">
        <v>1434</v>
      </c>
      <c r="QB14" s="821" t="s">
        <v>1434</v>
      </c>
      <c r="QC14" s="821" t="s">
        <v>1434</v>
      </c>
      <c r="QD14" s="821" t="s">
        <v>1434</v>
      </c>
      <c r="QE14" s="821" t="s">
        <v>1434</v>
      </c>
      <c r="QF14" s="821" t="s">
        <v>1434</v>
      </c>
      <c r="QG14" s="821" t="s">
        <v>1434</v>
      </c>
      <c r="QH14" s="821" t="s">
        <v>1434</v>
      </c>
      <c r="QI14" s="822" t="s">
        <v>1434</v>
      </c>
      <c r="QJ14" s="822" t="s">
        <v>1434</v>
      </c>
      <c r="QK14" s="822" t="s">
        <v>1434</v>
      </c>
      <c r="QL14" s="822" t="s">
        <v>1434</v>
      </c>
      <c r="QM14" s="822" t="s">
        <v>1434</v>
      </c>
      <c r="QN14" s="822" t="s">
        <v>1434</v>
      </c>
      <c r="QO14" s="821" t="s">
        <v>1434</v>
      </c>
      <c r="QP14" s="821" t="s">
        <v>1434</v>
      </c>
      <c r="QQ14" s="821" t="s">
        <v>1434</v>
      </c>
      <c r="QR14" s="821" t="s">
        <v>1434</v>
      </c>
      <c r="QS14" s="821" t="s">
        <v>1434</v>
      </c>
      <c r="QT14" s="821" t="s">
        <v>1434</v>
      </c>
      <c r="QU14" s="821" t="s">
        <v>1434</v>
      </c>
      <c r="QV14" s="821" t="s">
        <v>1434</v>
      </c>
      <c r="QW14" s="821" t="s">
        <v>1434</v>
      </c>
      <c r="QX14" s="822">
        <v>8.1</v>
      </c>
      <c r="QY14" s="822">
        <v>7.5</v>
      </c>
      <c r="QZ14" s="822">
        <v>6.9</v>
      </c>
      <c r="RA14" s="822">
        <v>6.4</v>
      </c>
      <c r="RB14" s="822">
        <v>6.5</v>
      </c>
      <c r="RC14" s="822" t="s">
        <v>1434</v>
      </c>
      <c r="RD14" s="821" t="s">
        <v>1434</v>
      </c>
      <c r="RE14" s="821" t="s">
        <v>1434</v>
      </c>
      <c r="RF14" s="821" t="s">
        <v>1434</v>
      </c>
      <c r="RG14" s="821" t="s">
        <v>1434</v>
      </c>
      <c r="RH14" s="821" t="s">
        <v>1434</v>
      </c>
      <c r="RI14" s="821" t="s">
        <v>1434</v>
      </c>
      <c r="RJ14" s="821" t="s">
        <v>1434</v>
      </c>
      <c r="RK14" s="821" t="s">
        <v>1434</v>
      </c>
      <c r="RL14" s="821" t="s">
        <v>1434</v>
      </c>
      <c r="RM14" s="822">
        <v>363</v>
      </c>
      <c r="RN14" s="822">
        <v>355</v>
      </c>
      <c r="RO14" s="822">
        <v>347</v>
      </c>
      <c r="RP14" s="822">
        <v>321</v>
      </c>
      <c r="RQ14" s="822">
        <v>316</v>
      </c>
      <c r="RR14" s="822">
        <v>2.1</v>
      </c>
      <c r="RS14" s="821">
        <v>2.2999999999999998</v>
      </c>
      <c r="RT14" s="821">
        <v>2.5</v>
      </c>
      <c r="RU14" s="821">
        <v>10</v>
      </c>
      <c r="RV14" s="821">
        <v>12</v>
      </c>
      <c r="RW14" s="821" t="s">
        <v>1434</v>
      </c>
      <c r="RX14" s="821" t="s">
        <v>1434</v>
      </c>
      <c r="RY14" s="821" t="s">
        <v>1434</v>
      </c>
      <c r="RZ14" s="821" t="s">
        <v>1434</v>
      </c>
      <c r="SA14" s="821" t="s">
        <v>1434</v>
      </c>
      <c r="SB14" s="822">
        <v>134.30000000000001</v>
      </c>
      <c r="SC14" s="822">
        <v>145</v>
      </c>
      <c r="SD14" s="822">
        <v>260.5</v>
      </c>
      <c r="SE14" s="822">
        <v>173</v>
      </c>
      <c r="SF14" s="822" t="s">
        <v>1434</v>
      </c>
      <c r="SG14" s="821" t="s">
        <v>1434</v>
      </c>
      <c r="SH14" s="821" t="s">
        <v>1434</v>
      </c>
      <c r="SI14" s="821" t="s">
        <v>1434</v>
      </c>
      <c r="SJ14" s="821" t="s">
        <v>1434</v>
      </c>
      <c r="SK14" s="821" t="s">
        <v>1434</v>
      </c>
      <c r="SL14" s="821" t="s">
        <v>1434</v>
      </c>
      <c r="SM14" s="821" t="s">
        <v>1434</v>
      </c>
      <c r="SN14" s="822">
        <v>117</v>
      </c>
      <c r="SO14" s="822">
        <v>131.4</v>
      </c>
      <c r="SP14" s="822">
        <v>181</v>
      </c>
      <c r="SQ14" s="822">
        <v>163</v>
      </c>
      <c r="SR14" s="822" t="s">
        <v>1434</v>
      </c>
      <c r="SS14" s="821" t="s">
        <v>1434</v>
      </c>
      <c r="ST14" s="821" t="s">
        <v>1434</v>
      </c>
      <c r="SU14" s="821" t="s">
        <v>1434</v>
      </c>
      <c r="SV14" s="821" t="s">
        <v>1434</v>
      </c>
      <c r="SW14" s="821" t="s">
        <v>1434</v>
      </c>
      <c r="SX14" s="821" t="s">
        <v>1434</v>
      </c>
      <c r="SY14" s="821" t="s">
        <v>1434</v>
      </c>
      <c r="SZ14" s="822">
        <v>0.2</v>
      </c>
      <c r="TA14" s="822">
        <v>1</v>
      </c>
      <c r="TB14" s="822">
        <v>0.3</v>
      </c>
      <c r="TC14" s="822">
        <v>0.4</v>
      </c>
      <c r="TD14" s="822" t="s">
        <v>1434</v>
      </c>
      <c r="TE14" s="821" t="s">
        <v>1434</v>
      </c>
      <c r="TF14" s="821" t="s">
        <v>1434</v>
      </c>
      <c r="TG14" s="821" t="s">
        <v>1434</v>
      </c>
      <c r="TH14" s="821" t="s">
        <v>1434</v>
      </c>
      <c r="TI14" s="821" t="s">
        <v>1434</v>
      </c>
      <c r="TJ14" s="821" t="s">
        <v>1434</v>
      </c>
      <c r="TK14" s="821" t="s">
        <v>1434</v>
      </c>
      <c r="TL14" s="822">
        <v>0</v>
      </c>
      <c r="TM14" s="822">
        <v>0</v>
      </c>
      <c r="TN14" s="822">
        <v>0</v>
      </c>
      <c r="TO14" s="822">
        <v>0</v>
      </c>
      <c r="TP14" s="822" t="s">
        <v>1434</v>
      </c>
      <c r="TQ14" s="821" t="s">
        <v>1434</v>
      </c>
      <c r="TR14" s="821" t="s">
        <v>1434</v>
      </c>
      <c r="TS14" s="821" t="s">
        <v>1434</v>
      </c>
      <c r="TT14" s="821" t="s">
        <v>1434</v>
      </c>
      <c r="TU14" s="821" t="s">
        <v>1434</v>
      </c>
      <c r="TV14" s="821" t="s">
        <v>1434</v>
      </c>
      <c r="TW14" s="821" t="s">
        <v>1434</v>
      </c>
      <c r="TX14" s="822">
        <v>0.7</v>
      </c>
      <c r="TY14" s="822">
        <v>0</v>
      </c>
      <c r="TZ14" s="822">
        <v>0</v>
      </c>
      <c r="UA14" s="822">
        <v>0.1</v>
      </c>
      <c r="UB14" s="822" t="s">
        <v>1434</v>
      </c>
      <c r="UC14" s="821" t="s">
        <v>1434</v>
      </c>
      <c r="UD14" s="821" t="s">
        <v>1434</v>
      </c>
      <c r="UE14" s="821" t="s">
        <v>1434</v>
      </c>
      <c r="UF14" s="821" t="s">
        <v>1434</v>
      </c>
      <c r="UG14" s="821" t="s">
        <v>1434</v>
      </c>
      <c r="UH14" s="821" t="s">
        <v>1434</v>
      </c>
      <c r="UI14" s="821" t="s">
        <v>1434</v>
      </c>
      <c r="UJ14" s="822">
        <v>4.3</v>
      </c>
      <c r="UK14" s="822">
        <v>10.7</v>
      </c>
      <c r="UL14" s="822">
        <v>33.799999999999997</v>
      </c>
      <c r="UM14" s="822">
        <v>8.6</v>
      </c>
      <c r="UN14" s="822" t="s">
        <v>1434</v>
      </c>
      <c r="UO14" s="821" t="s">
        <v>1434</v>
      </c>
      <c r="UP14" s="821" t="s">
        <v>1434</v>
      </c>
      <c r="UQ14" s="821" t="s">
        <v>1434</v>
      </c>
      <c r="UR14" s="821" t="s">
        <v>1434</v>
      </c>
      <c r="US14" s="821" t="s">
        <v>1434</v>
      </c>
      <c r="UT14" s="821" t="s">
        <v>1434</v>
      </c>
      <c r="UU14" s="821" t="s">
        <v>1434</v>
      </c>
      <c r="UV14" s="822">
        <v>5.9</v>
      </c>
      <c r="UW14" s="822">
        <v>1.4</v>
      </c>
      <c r="UX14" s="822">
        <v>45.4</v>
      </c>
      <c r="UY14" s="822">
        <v>1.01</v>
      </c>
      <c r="UZ14" s="822">
        <v>0.6</v>
      </c>
      <c r="VA14" s="821">
        <v>0.3</v>
      </c>
      <c r="VB14" s="821">
        <v>5.2</v>
      </c>
      <c r="VC14" s="821">
        <v>0.03</v>
      </c>
      <c r="VD14" s="821">
        <v>6.5</v>
      </c>
      <c r="VE14" s="821">
        <v>1.7</v>
      </c>
      <c r="VF14" s="821">
        <v>50.6</v>
      </c>
      <c r="VG14" s="821">
        <v>1.04</v>
      </c>
      <c r="VH14" s="821">
        <v>5.6</v>
      </c>
      <c r="VI14" s="821">
        <v>0.63</v>
      </c>
      <c r="VJ14" s="821">
        <v>15.4</v>
      </c>
      <c r="VK14" s="821" t="s">
        <v>1434</v>
      </c>
      <c r="VL14" s="821" t="s">
        <v>1434</v>
      </c>
      <c r="VM14" s="821" t="s">
        <v>1434</v>
      </c>
      <c r="VN14" s="821" t="s">
        <v>1434</v>
      </c>
      <c r="VO14" s="821" t="s">
        <v>1434</v>
      </c>
      <c r="VP14" s="821" t="s">
        <v>1434</v>
      </c>
      <c r="VQ14" s="821" t="s">
        <v>1434</v>
      </c>
      <c r="VR14" s="821" t="s">
        <v>1434</v>
      </c>
      <c r="VS14" s="821" t="s">
        <v>1434</v>
      </c>
      <c r="VT14" s="821">
        <v>6.2</v>
      </c>
      <c r="VU14" s="821">
        <v>0.5</v>
      </c>
      <c r="VV14" s="821">
        <v>0</v>
      </c>
      <c r="VW14" s="821">
        <v>0.11</v>
      </c>
      <c r="VX14" s="821" t="s">
        <v>1434</v>
      </c>
      <c r="VY14" s="821" t="s">
        <v>1434</v>
      </c>
      <c r="VZ14" s="821" t="s">
        <v>1434</v>
      </c>
      <c r="WA14" s="821" t="s">
        <v>1434</v>
      </c>
      <c r="WB14" s="821" t="s">
        <v>1434</v>
      </c>
      <c r="WC14" s="821" t="s">
        <v>1434</v>
      </c>
      <c r="WD14" s="821" t="s">
        <v>1434</v>
      </c>
      <c r="WE14" s="821" t="s">
        <v>1434</v>
      </c>
      <c r="WF14" s="821" t="s">
        <v>1434</v>
      </c>
      <c r="WG14" s="821" t="s">
        <v>1434</v>
      </c>
      <c r="WH14" s="821" t="s">
        <v>1434</v>
      </c>
      <c r="WI14" s="821" t="s">
        <v>1434</v>
      </c>
      <c r="WJ14" s="822" t="s">
        <v>1434</v>
      </c>
      <c r="WK14" s="822" t="s">
        <v>1434</v>
      </c>
      <c r="WL14" s="822" t="s">
        <v>1434</v>
      </c>
      <c r="WM14" s="822" t="s">
        <v>1434</v>
      </c>
      <c r="WN14" s="822">
        <v>14361</v>
      </c>
      <c r="WO14" s="822">
        <v>14120</v>
      </c>
      <c r="WP14" s="822">
        <v>13563</v>
      </c>
      <c r="WQ14" s="822">
        <v>11239</v>
      </c>
      <c r="WR14" s="822">
        <v>6972</v>
      </c>
      <c r="WS14" s="822">
        <v>6965</v>
      </c>
      <c r="WT14" s="822">
        <v>3755</v>
      </c>
      <c r="WU14" s="822">
        <v>3918</v>
      </c>
      <c r="WV14" s="821">
        <v>1095</v>
      </c>
      <c r="WW14" s="821">
        <v>1218</v>
      </c>
      <c r="WX14" s="821">
        <v>875</v>
      </c>
      <c r="WY14" s="821">
        <v>837</v>
      </c>
      <c r="WZ14" s="824">
        <v>6409.66</v>
      </c>
      <c r="XA14" s="824">
        <v>6372.1</v>
      </c>
      <c r="XB14" s="824">
        <v>5570.04</v>
      </c>
      <c r="XC14" s="824">
        <v>5804.27</v>
      </c>
      <c r="XD14" s="829">
        <v>6775</v>
      </c>
      <c r="XE14" s="829">
        <v>6205</v>
      </c>
      <c r="XF14" s="832">
        <v>5668</v>
      </c>
      <c r="XG14" s="829">
        <v>4599</v>
      </c>
      <c r="XH14" s="829">
        <v>6071</v>
      </c>
      <c r="XI14" s="829">
        <v>5696</v>
      </c>
      <c r="XJ14" s="829">
        <v>5992</v>
      </c>
      <c r="XK14" s="832">
        <v>5861.67</v>
      </c>
      <c r="XL14" s="829">
        <v>5985.67</v>
      </c>
      <c r="XM14" s="829">
        <v>5388</v>
      </c>
      <c r="XN14" s="829">
        <v>4832.8899999999994</v>
      </c>
      <c r="XO14" s="829">
        <v>3991.89</v>
      </c>
      <c r="XP14" s="832">
        <v>4783.8899999999994</v>
      </c>
      <c r="XQ14" s="829">
        <v>4351.6669999999995</v>
      </c>
      <c r="XR14" s="829">
        <v>3231</v>
      </c>
      <c r="XS14" s="829">
        <v>3041</v>
      </c>
      <c r="XT14" s="829">
        <v>3205</v>
      </c>
      <c r="XU14" s="829">
        <v>2844</v>
      </c>
      <c r="XV14" s="829">
        <v>2685</v>
      </c>
      <c r="XW14" s="829">
        <v>3547</v>
      </c>
      <c r="XX14" s="829">
        <v>3545</v>
      </c>
      <c r="XY14" s="829">
        <v>3650</v>
      </c>
      <c r="XZ14" s="832">
        <v>4089</v>
      </c>
      <c r="YA14" s="829">
        <v>4203</v>
      </c>
      <c r="YB14" s="829">
        <v>3438</v>
      </c>
      <c r="YC14" s="824">
        <v>3481.45</v>
      </c>
      <c r="YD14" s="824">
        <v>3523.9</v>
      </c>
      <c r="YE14" s="824">
        <v>3036.38</v>
      </c>
      <c r="YF14" s="824">
        <v>3025.91</v>
      </c>
      <c r="YG14" s="829">
        <v>3490</v>
      </c>
      <c r="YH14" s="829">
        <v>3364</v>
      </c>
      <c r="YI14" s="832">
        <v>3011</v>
      </c>
      <c r="YJ14" s="829">
        <v>2224</v>
      </c>
      <c r="YK14" s="829">
        <v>3379</v>
      </c>
      <c r="YL14" s="829">
        <v>3170</v>
      </c>
      <c r="YM14" s="829">
        <v>3107</v>
      </c>
      <c r="YN14" s="832">
        <v>3183.67</v>
      </c>
      <c r="YO14" s="829">
        <v>3076.67</v>
      </c>
      <c r="YP14" s="829">
        <v>2847</v>
      </c>
      <c r="YQ14" s="829">
        <v>2645.89</v>
      </c>
      <c r="YR14" s="829">
        <v>2356.89</v>
      </c>
      <c r="YS14" s="832">
        <v>2676.89</v>
      </c>
      <c r="YT14" s="829">
        <v>3250.6669999999999</v>
      </c>
      <c r="YU14" s="829">
        <v>1842.6669999999999</v>
      </c>
      <c r="YV14" s="829">
        <v>1862</v>
      </c>
      <c r="YW14" s="829">
        <v>2020</v>
      </c>
      <c r="YX14" s="829">
        <v>1970</v>
      </c>
      <c r="YY14" s="829">
        <v>1798</v>
      </c>
      <c r="YZ14" s="829">
        <v>1837</v>
      </c>
      <c r="ZA14" s="829">
        <v>1675</v>
      </c>
      <c r="ZB14" s="829">
        <v>2200</v>
      </c>
      <c r="ZC14" s="832">
        <v>2586</v>
      </c>
      <c r="ZD14" s="829">
        <v>2676</v>
      </c>
      <c r="ZE14" s="829">
        <v>2643</v>
      </c>
      <c r="ZF14" s="824">
        <v>2928.21</v>
      </c>
      <c r="ZG14" s="824">
        <v>2848.2</v>
      </c>
      <c r="ZH14" s="824">
        <v>2533.66</v>
      </c>
      <c r="ZI14" s="824">
        <v>2778.36</v>
      </c>
      <c r="ZJ14" s="829">
        <v>3285</v>
      </c>
      <c r="ZK14" s="829">
        <v>2841</v>
      </c>
      <c r="ZL14" s="832">
        <v>2657</v>
      </c>
      <c r="ZM14" s="829">
        <v>2375</v>
      </c>
      <c r="ZN14" s="829">
        <v>2692</v>
      </c>
      <c r="ZO14" s="829">
        <v>2526</v>
      </c>
      <c r="ZP14" s="829">
        <v>2885</v>
      </c>
      <c r="ZQ14" s="832">
        <v>2678</v>
      </c>
      <c r="ZR14" s="829">
        <v>2909</v>
      </c>
      <c r="ZS14" s="829">
        <v>2541</v>
      </c>
      <c r="ZT14" s="829">
        <v>2187</v>
      </c>
      <c r="ZU14" s="829">
        <v>1635</v>
      </c>
      <c r="ZV14" s="832">
        <v>2107</v>
      </c>
      <c r="ZW14" s="829">
        <v>1101</v>
      </c>
      <c r="ZX14" s="829">
        <v>1388.3330000000001</v>
      </c>
      <c r="ZY14" s="829">
        <v>1179</v>
      </c>
      <c r="ZZ14" s="829">
        <v>1185</v>
      </c>
      <c r="AAA14" s="829">
        <v>874</v>
      </c>
      <c r="AAB14" s="829">
        <v>887</v>
      </c>
      <c r="AAC14" s="829">
        <v>1710</v>
      </c>
      <c r="AAD14" s="829">
        <v>1870</v>
      </c>
      <c r="AAE14" s="829">
        <v>1450</v>
      </c>
      <c r="AAF14" s="832">
        <v>1503</v>
      </c>
      <c r="AAG14" s="829">
        <v>1527</v>
      </c>
      <c r="AAH14" s="829">
        <v>795</v>
      </c>
      <c r="AAI14" s="821" t="s">
        <v>2518</v>
      </c>
      <c r="AAJ14" s="821" t="s">
        <v>2695</v>
      </c>
      <c r="AAK14" s="821" t="s">
        <v>2571</v>
      </c>
      <c r="AAL14" s="821">
        <v>751382</v>
      </c>
      <c r="AAM14" s="821">
        <v>751382</v>
      </c>
      <c r="AAN14" s="821">
        <v>168</v>
      </c>
      <c r="AAO14" s="821" t="s">
        <v>761</v>
      </c>
      <c r="AAP14" s="821" t="s">
        <v>2618</v>
      </c>
      <c r="AAQ14" s="821" t="s">
        <v>2696</v>
      </c>
      <c r="AAR14" s="821" t="s">
        <v>2571</v>
      </c>
      <c r="AAS14" s="821">
        <v>1329188</v>
      </c>
      <c r="AAT14" s="821">
        <v>1329188</v>
      </c>
      <c r="AAU14" s="821">
        <v>137</v>
      </c>
      <c r="AAV14" s="821" t="s">
        <v>761</v>
      </c>
      <c r="AAW14" s="821" t="s">
        <v>2697</v>
      </c>
      <c r="AAX14" s="821" t="s">
        <v>2698</v>
      </c>
      <c r="AAY14" s="821" t="s">
        <v>2699</v>
      </c>
      <c r="AAZ14" s="821">
        <v>423277</v>
      </c>
      <c r="ABA14" s="821">
        <v>423277</v>
      </c>
      <c r="ABB14" s="821">
        <v>97</v>
      </c>
      <c r="ABC14" s="821" t="s">
        <v>768</v>
      </c>
      <c r="ABD14" s="821" t="s">
        <v>2700</v>
      </c>
      <c r="ABE14" s="821" t="s">
        <v>2701</v>
      </c>
      <c r="ABF14" s="821" t="s">
        <v>2588</v>
      </c>
      <c r="ABG14" s="821">
        <v>39990</v>
      </c>
      <c r="ABH14" s="821">
        <v>39990</v>
      </c>
      <c r="ABI14" s="821">
        <v>43</v>
      </c>
      <c r="ABJ14" s="821" t="s">
        <v>761</v>
      </c>
      <c r="ABK14" s="821" t="s">
        <v>2702</v>
      </c>
      <c r="ABL14" s="821" t="s">
        <v>1434</v>
      </c>
      <c r="ABM14" s="821" t="s">
        <v>2571</v>
      </c>
      <c r="ABN14" s="821">
        <v>749795</v>
      </c>
      <c r="ABO14" s="821">
        <v>749795</v>
      </c>
      <c r="ABP14" s="821">
        <v>28</v>
      </c>
      <c r="ABQ14" s="821" t="s">
        <v>763</v>
      </c>
      <c r="ABR14" s="821" t="s">
        <v>2703</v>
      </c>
      <c r="ABS14" s="821" t="s">
        <v>1434</v>
      </c>
      <c r="ABT14" s="821" t="s">
        <v>2571</v>
      </c>
      <c r="ABU14" s="821">
        <v>271630</v>
      </c>
      <c r="ABV14" s="821">
        <v>271630</v>
      </c>
      <c r="ABW14" s="821">
        <v>22</v>
      </c>
      <c r="ABX14" s="821" t="s">
        <v>763</v>
      </c>
      <c r="ABY14" s="821" t="s">
        <v>2704</v>
      </c>
      <c r="ABZ14" s="821" t="s">
        <v>1434</v>
      </c>
      <c r="ACA14" s="821" t="s">
        <v>2699</v>
      </c>
      <c r="ACB14" s="821">
        <v>21617</v>
      </c>
      <c r="ACC14" s="821">
        <v>21617</v>
      </c>
      <c r="ACD14" s="821">
        <v>72</v>
      </c>
      <c r="ACE14" s="821" t="s">
        <v>766</v>
      </c>
      <c r="ACF14" s="821" t="s">
        <v>2705</v>
      </c>
      <c r="ACG14" s="821" t="s">
        <v>1434</v>
      </c>
      <c r="ACH14" s="821" t="s">
        <v>2571</v>
      </c>
      <c r="ACI14" s="821">
        <v>117052</v>
      </c>
      <c r="ACJ14" s="821">
        <v>117052</v>
      </c>
      <c r="ACK14" s="821">
        <v>6</v>
      </c>
      <c r="ACL14" s="821" t="s">
        <v>763</v>
      </c>
      <c r="ACM14" s="821" t="s">
        <v>2706</v>
      </c>
      <c r="ACN14" s="821" t="s">
        <v>2698</v>
      </c>
      <c r="ACO14" s="821" t="s">
        <v>2571</v>
      </c>
      <c r="ACP14" s="821">
        <v>97392</v>
      </c>
      <c r="ACQ14" s="821">
        <v>97392</v>
      </c>
      <c r="ACR14" s="821">
        <v>6</v>
      </c>
      <c r="ACS14" s="821" t="s">
        <v>768</v>
      </c>
      <c r="ACT14" s="821" t="s">
        <v>2561</v>
      </c>
      <c r="ACU14" s="821" t="s">
        <v>2698</v>
      </c>
      <c r="ACV14" s="821" t="s">
        <v>1434</v>
      </c>
      <c r="ACW14" s="821">
        <v>7380</v>
      </c>
      <c r="ACX14" s="821">
        <v>7380</v>
      </c>
      <c r="ACY14" s="821">
        <v>7</v>
      </c>
      <c r="ACZ14" s="821" t="s">
        <v>768</v>
      </c>
      <c r="ADA14" s="821" t="s">
        <v>1434</v>
      </c>
      <c r="ADB14" s="821" t="s">
        <v>1434</v>
      </c>
      <c r="ADC14" s="821">
        <v>586</v>
      </c>
      <c r="ADD14" s="821"/>
      <c r="ADE14" s="821"/>
      <c r="ADF14" s="821"/>
      <c r="ADG14" s="821"/>
      <c r="ADH14" s="821"/>
      <c r="ADI14" s="821"/>
      <c r="ADJ14" s="821"/>
      <c r="ADK14" s="821"/>
      <c r="ADL14" s="821"/>
      <c r="ADM14" s="821"/>
      <c r="ADN14" s="821"/>
      <c r="ADO14" s="821"/>
      <c r="ADP14" s="821"/>
      <c r="ADQ14" s="821"/>
      <c r="ADR14" s="821"/>
      <c r="ADS14" s="821"/>
      <c r="ADT14" s="821"/>
      <c r="ADU14" s="821"/>
      <c r="ADV14" s="821"/>
      <c r="ADW14" s="821"/>
      <c r="ADX14" s="821"/>
      <c r="ADY14" s="821"/>
      <c r="ADZ14" s="821"/>
      <c r="AEA14" s="821"/>
      <c r="AEB14" s="821"/>
      <c r="AEC14" s="821"/>
      <c r="AED14" s="821"/>
      <c r="AEE14" s="821"/>
      <c r="AEF14" s="821"/>
      <c r="AEG14" s="821"/>
      <c r="AEH14" s="821"/>
      <c r="AEI14" s="821"/>
      <c r="AEJ14" s="821"/>
      <c r="AEK14" s="821"/>
      <c r="AEL14" s="821"/>
      <c r="AEM14" s="821"/>
      <c r="AEN14" s="821"/>
      <c r="AEO14" s="821"/>
      <c r="AEP14" s="821"/>
      <c r="AEQ14" s="821"/>
      <c r="AER14" s="821"/>
      <c r="AES14" s="821"/>
      <c r="AET14" s="821"/>
      <c r="AEU14" s="821"/>
      <c r="AEV14" s="821"/>
      <c r="AEW14" s="821"/>
      <c r="AEX14" s="821"/>
      <c r="AEY14" s="821"/>
      <c r="AEZ14" s="821"/>
      <c r="AFA14" s="821"/>
      <c r="AFB14" s="821"/>
      <c r="AFC14" s="821"/>
      <c r="AFD14" s="822">
        <v>1704</v>
      </c>
      <c r="AFE14" s="822">
        <v>1499</v>
      </c>
      <c r="AFF14" s="822">
        <v>1403</v>
      </c>
      <c r="AFG14" s="822">
        <v>1564</v>
      </c>
      <c r="AFH14" s="821">
        <v>24</v>
      </c>
      <c r="AFI14" s="822">
        <v>23</v>
      </c>
      <c r="AFJ14" s="822">
        <v>23</v>
      </c>
      <c r="AFK14" s="822">
        <v>21</v>
      </c>
      <c r="AFL14" s="821">
        <v>1728</v>
      </c>
      <c r="AFM14" s="821">
        <v>1522</v>
      </c>
      <c r="AFN14" s="821">
        <v>1426</v>
      </c>
      <c r="AFO14" s="821">
        <v>1585</v>
      </c>
      <c r="AFP14" s="822">
        <v>370</v>
      </c>
      <c r="AFQ14" s="822">
        <v>366</v>
      </c>
      <c r="AFR14" s="822">
        <v>338</v>
      </c>
      <c r="AFS14" s="822">
        <v>333</v>
      </c>
      <c r="AFT14" s="821">
        <v>0</v>
      </c>
      <c r="AFU14" s="821">
        <v>4</v>
      </c>
      <c r="AFV14" s="821">
        <v>82</v>
      </c>
      <c r="AFW14" s="821">
        <v>109</v>
      </c>
      <c r="AFX14" s="821">
        <v>370</v>
      </c>
      <c r="AFY14" s="821">
        <v>370</v>
      </c>
      <c r="AFZ14" s="821">
        <v>420</v>
      </c>
      <c r="AGA14" s="821">
        <v>442</v>
      </c>
      <c r="AGB14" s="822">
        <v>1663</v>
      </c>
      <c r="AGC14" s="822">
        <v>1786</v>
      </c>
      <c r="AGD14" s="822">
        <v>1634</v>
      </c>
      <c r="AGE14" s="822">
        <v>1430</v>
      </c>
      <c r="AGF14" s="821">
        <v>0</v>
      </c>
      <c r="AGG14" s="821">
        <v>0</v>
      </c>
      <c r="AGH14" s="821">
        <v>0</v>
      </c>
      <c r="AGI14" s="821">
        <v>0</v>
      </c>
      <c r="AGJ14" s="821">
        <v>1662</v>
      </c>
      <c r="AGK14" s="821">
        <v>1786</v>
      </c>
      <c r="AGL14" s="821">
        <v>1634</v>
      </c>
      <c r="AGM14" s="821">
        <v>1430</v>
      </c>
      <c r="AGN14" s="822" t="s">
        <v>1434</v>
      </c>
      <c r="AGO14" s="822" t="s">
        <v>1434</v>
      </c>
      <c r="AGP14" s="822" t="s">
        <v>1434</v>
      </c>
      <c r="AGQ14" s="822" t="s">
        <v>1434</v>
      </c>
      <c r="AGR14" s="821" t="s">
        <v>1434</v>
      </c>
      <c r="AGS14" s="821" t="s">
        <v>1434</v>
      </c>
      <c r="AGT14" s="821" t="s">
        <v>1434</v>
      </c>
      <c r="AGU14" s="821" t="s">
        <v>1434</v>
      </c>
      <c r="AGV14" s="821" t="s">
        <v>1434</v>
      </c>
      <c r="AGW14" s="821" t="s">
        <v>1434</v>
      </c>
      <c r="AGX14" s="821" t="s">
        <v>1434</v>
      </c>
      <c r="AGY14" s="821" t="s">
        <v>1434</v>
      </c>
      <c r="AGZ14" s="822">
        <v>1195</v>
      </c>
      <c r="AHA14" s="822">
        <v>1567</v>
      </c>
      <c r="AHB14" s="822">
        <v>1466</v>
      </c>
      <c r="AHC14" s="822">
        <v>1263</v>
      </c>
      <c r="AHD14" s="822">
        <v>772</v>
      </c>
      <c r="AHE14" s="822">
        <v>825</v>
      </c>
      <c r="AHF14" s="822">
        <v>885</v>
      </c>
      <c r="AHG14" s="822">
        <v>978</v>
      </c>
      <c r="AHH14" s="822">
        <v>1770</v>
      </c>
      <c r="AHI14" s="822">
        <v>1259</v>
      </c>
      <c r="AHJ14" s="822">
        <v>1024</v>
      </c>
      <c r="AHK14" s="822">
        <v>1086</v>
      </c>
      <c r="AHL14" s="822">
        <v>0.27</v>
      </c>
      <c r="AHM14" s="822">
        <v>5.95</v>
      </c>
      <c r="AHN14" s="821">
        <v>2.68</v>
      </c>
      <c r="AHO14" s="821">
        <v>5.798</v>
      </c>
      <c r="AHP14" s="822">
        <v>3.03</v>
      </c>
      <c r="AHQ14" s="822">
        <v>37.26</v>
      </c>
      <c r="AHR14" s="821">
        <v>12.1</v>
      </c>
      <c r="AHS14" s="821" t="s">
        <v>1434</v>
      </c>
      <c r="AHT14" s="822">
        <v>14.3</v>
      </c>
      <c r="AHU14" s="822">
        <v>3.2</v>
      </c>
      <c r="AHV14" s="821">
        <v>63</v>
      </c>
      <c r="AHW14" s="821" t="s">
        <v>1434</v>
      </c>
      <c r="AHX14" s="822">
        <v>7</v>
      </c>
      <c r="AHY14" s="822">
        <v>17</v>
      </c>
      <c r="AHZ14" s="821">
        <v>2</v>
      </c>
      <c r="AIA14" s="821" t="s">
        <v>1434</v>
      </c>
      <c r="AIB14" s="822">
        <v>4.9000000000000004</v>
      </c>
      <c r="AIC14" s="822">
        <v>39.9</v>
      </c>
      <c r="AID14" s="821">
        <v>18</v>
      </c>
      <c r="AIE14" s="821" t="s">
        <v>1434</v>
      </c>
      <c r="AIF14" s="822" t="s">
        <v>1434</v>
      </c>
      <c r="AIG14" s="822">
        <v>597</v>
      </c>
      <c r="AIH14" s="822">
        <v>304</v>
      </c>
      <c r="AII14" s="822">
        <v>270</v>
      </c>
      <c r="AIJ14" s="822">
        <v>157</v>
      </c>
      <c r="AIK14" s="822">
        <v>0</v>
      </c>
      <c r="AIL14" s="821">
        <v>0</v>
      </c>
      <c r="AIM14" s="821">
        <v>0</v>
      </c>
      <c r="AIN14" s="821">
        <v>0</v>
      </c>
      <c r="AIO14" s="821">
        <v>0</v>
      </c>
      <c r="AIP14" s="822" t="s">
        <v>1434</v>
      </c>
      <c r="AIQ14" s="821">
        <v>597</v>
      </c>
      <c r="AIR14" s="821">
        <v>304</v>
      </c>
      <c r="AIS14" s="821">
        <v>270</v>
      </c>
      <c r="AIT14" s="821">
        <v>157</v>
      </c>
      <c r="AIU14" s="822">
        <v>2173</v>
      </c>
      <c r="AIV14" s="822">
        <v>2323</v>
      </c>
      <c r="AIW14" s="822">
        <v>2473</v>
      </c>
      <c r="AIX14" s="822">
        <v>2172</v>
      </c>
      <c r="AIY14" s="822">
        <v>2138</v>
      </c>
      <c r="AIZ14" s="822" t="s">
        <v>1434</v>
      </c>
      <c r="AJA14" s="821" t="s">
        <v>1434</v>
      </c>
      <c r="AJB14" s="821" t="s">
        <v>1434</v>
      </c>
      <c r="AJC14" s="821" t="s">
        <v>1434</v>
      </c>
      <c r="AJD14" s="821" t="s">
        <v>1434</v>
      </c>
      <c r="AJE14" s="822" t="s">
        <v>1434</v>
      </c>
      <c r="AJF14" s="821" t="s">
        <v>1434</v>
      </c>
      <c r="AJG14" s="821" t="s">
        <v>1434</v>
      </c>
      <c r="AJH14" s="821" t="s">
        <v>1434</v>
      </c>
      <c r="AJI14" s="821" t="s">
        <v>1434</v>
      </c>
      <c r="AJJ14" s="822">
        <v>760</v>
      </c>
      <c r="AJK14" s="822">
        <v>817</v>
      </c>
      <c r="AJL14" s="822">
        <v>874</v>
      </c>
      <c r="AJM14" s="822">
        <v>933</v>
      </c>
      <c r="AJN14" s="822">
        <v>1032</v>
      </c>
      <c r="AJO14" s="822" t="s">
        <v>1434</v>
      </c>
      <c r="AJP14" s="821" t="s">
        <v>1434</v>
      </c>
      <c r="AJQ14" s="821" t="s">
        <v>1434</v>
      </c>
      <c r="AJR14" s="821" t="s">
        <v>1434</v>
      </c>
      <c r="AJS14" s="821" t="s">
        <v>1434</v>
      </c>
      <c r="AJT14" s="822" t="s">
        <v>1434</v>
      </c>
      <c r="AJU14" s="821" t="s">
        <v>1434</v>
      </c>
      <c r="AJV14" s="821" t="s">
        <v>1434</v>
      </c>
      <c r="AJW14" s="821" t="s">
        <v>1434</v>
      </c>
      <c r="AJX14" s="821" t="s">
        <v>1434</v>
      </c>
      <c r="AJY14" s="822">
        <v>235</v>
      </c>
      <c r="AJZ14" s="822">
        <v>204</v>
      </c>
      <c r="AKA14" s="822">
        <v>173</v>
      </c>
      <c r="AKB14" s="822">
        <v>139</v>
      </c>
      <c r="AKC14" s="822">
        <v>135</v>
      </c>
      <c r="AKD14" s="821">
        <v>0</v>
      </c>
      <c r="AKE14" s="821">
        <v>0</v>
      </c>
      <c r="AKF14" s="821">
        <v>0</v>
      </c>
      <c r="AKG14" s="821">
        <v>0</v>
      </c>
      <c r="AKH14" s="821">
        <v>204</v>
      </c>
      <c r="AKI14" s="821">
        <v>173</v>
      </c>
      <c r="AKJ14" s="821">
        <v>139</v>
      </c>
      <c r="AKK14" s="821">
        <v>135</v>
      </c>
      <c r="AKL14" s="822" t="s">
        <v>1434</v>
      </c>
      <c r="AKM14" s="822" t="s">
        <v>1434</v>
      </c>
      <c r="AKN14" s="822" t="s">
        <v>1434</v>
      </c>
      <c r="AKO14" s="822" t="s">
        <v>1434</v>
      </c>
      <c r="AKP14" s="822" t="s">
        <v>1434</v>
      </c>
      <c r="AKQ14" s="821" t="s">
        <v>1434</v>
      </c>
      <c r="AKR14" s="821" t="s">
        <v>1434</v>
      </c>
      <c r="AKS14" s="821" t="s">
        <v>1434</v>
      </c>
      <c r="AKT14" s="821" t="s">
        <v>1434</v>
      </c>
      <c r="AKU14" s="821" t="s">
        <v>1434</v>
      </c>
      <c r="AKV14" s="821" t="s">
        <v>1434</v>
      </c>
      <c r="AKW14" s="821" t="s">
        <v>1434</v>
      </c>
      <c r="AKX14" s="821" t="s">
        <v>1434</v>
      </c>
      <c r="AKY14" s="821" t="s">
        <v>2354</v>
      </c>
      <c r="AKZ14" s="821">
        <v>45</v>
      </c>
      <c r="ALA14" s="821">
        <v>45</v>
      </c>
      <c r="ALB14" s="821" t="s">
        <v>2333</v>
      </c>
      <c r="ALC14" s="821">
        <v>150.6</v>
      </c>
      <c r="ALD14" s="821">
        <v>140</v>
      </c>
      <c r="ALE14" s="821" t="s">
        <v>2914</v>
      </c>
      <c r="ALF14" s="821">
        <v>7.3</v>
      </c>
      <c r="ALG14" s="821">
        <v>6.7</v>
      </c>
      <c r="ALH14" s="821"/>
      <c r="ALI14" s="821"/>
      <c r="ALJ14" s="821"/>
      <c r="ALK14" s="821"/>
      <c r="ALL14" s="821"/>
      <c r="ALM14" s="821"/>
      <c r="ALN14" s="821"/>
      <c r="ALO14" s="821"/>
      <c r="ALP14" s="821"/>
      <c r="ALQ14" s="821"/>
      <c r="ALR14" s="821"/>
      <c r="ALS14" s="821"/>
      <c r="ALT14" s="821"/>
      <c r="ALU14" s="821"/>
      <c r="ALV14" s="821"/>
      <c r="ALW14" s="821" t="s">
        <v>2949</v>
      </c>
      <c r="ALX14" s="821" t="s">
        <v>1434</v>
      </c>
      <c r="ALY14" s="821" t="s">
        <v>1434</v>
      </c>
      <c r="ALZ14" s="821" t="s">
        <v>2950</v>
      </c>
      <c r="AMA14" s="821" t="s">
        <v>1434</v>
      </c>
      <c r="AMB14" s="821" t="s">
        <v>1434</v>
      </c>
      <c r="AMC14" s="821" t="s">
        <v>2951</v>
      </c>
      <c r="AMD14" s="821" t="s">
        <v>1434</v>
      </c>
      <c r="AME14" s="821" t="s">
        <v>1434</v>
      </c>
      <c r="AMF14" s="821"/>
      <c r="AMG14" s="821"/>
      <c r="AMH14" s="821"/>
      <c r="AMI14" s="821"/>
      <c r="AMJ14" s="821"/>
      <c r="AMK14" s="821"/>
      <c r="AML14" s="821"/>
      <c r="AMM14" s="821"/>
      <c r="AMN14" s="821"/>
      <c r="AMO14" s="821"/>
      <c r="AMP14" s="821"/>
      <c r="AMQ14" s="821"/>
      <c r="AMR14" s="822" t="s">
        <v>1434</v>
      </c>
      <c r="AMS14" s="822" t="s">
        <v>1434</v>
      </c>
      <c r="AMT14" s="822" t="s">
        <v>1434</v>
      </c>
      <c r="AMU14" s="822" t="s">
        <v>1434</v>
      </c>
      <c r="AMV14" s="822" t="s">
        <v>1434</v>
      </c>
      <c r="AMW14" s="822" t="s">
        <v>1434</v>
      </c>
      <c r="AMX14" s="822" t="s">
        <v>1434</v>
      </c>
      <c r="AMY14" s="822" t="s">
        <v>1434</v>
      </c>
      <c r="AMZ14" s="821" t="s">
        <v>1434</v>
      </c>
      <c r="ANA14" s="821" t="s">
        <v>1434</v>
      </c>
      <c r="ANB14" s="821" t="s">
        <v>1434</v>
      </c>
      <c r="ANC14" s="821" t="s">
        <v>1434</v>
      </c>
      <c r="AND14" s="822" t="s">
        <v>1434</v>
      </c>
      <c r="ANE14" s="822" t="s">
        <v>1434</v>
      </c>
      <c r="ANF14" s="822" t="s">
        <v>1434</v>
      </c>
      <c r="ANG14" s="822" t="s">
        <v>1434</v>
      </c>
      <c r="ANH14" s="821" t="s">
        <v>1434</v>
      </c>
      <c r="ANI14" s="821" t="s">
        <v>1434</v>
      </c>
      <c r="ANJ14" s="821" t="s">
        <v>1434</v>
      </c>
      <c r="ANK14" s="821" t="s">
        <v>1434</v>
      </c>
      <c r="ANL14" s="821" t="s">
        <v>1434</v>
      </c>
      <c r="ANM14" s="821" t="s">
        <v>1434</v>
      </c>
      <c r="ANN14" s="821" t="s">
        <v>1434</v>
      </c>
      <c r="ANO14" s="821" t="s">
        <v>1434</v>
      </c>
      <c r="ANP14" s="822" t="s">
        <v>1434</v>
      </c>
      <c r="ANQ14" s="822" t="s">
        <v>1434</v>
      </c>
      <c r="ANR14" s="822" t="s">
        <v>1434</v>
      </c>
      <c r="ANS14" s="822" t="s">
        <v>1434</v>
      </c>
      <c r="ANT14" s="821" t="s">
        <v>1434</v>
      </c>
      <c r="ANU14" s="821" t="s">
        <v>1434</v>
      </c>
      <c r="ANV14" s="821" t="s">
        <v>1434</v>
      </c>
      <c r="ANW14" s="821" t="s">
        <v>1434</v>
      </c>
      <c r="ANX14" s="821" t="s">
        <v>1434</v>
      </c>
      <c r="ANY14" s="821" t="s">
        <v>1434</v>
      </c>
      <c r="ANZ14" s="821" t="s">
        <v>1434</v>
      </c>
      <c r="AOA14" s="821" t="s">
        <v>1434</v>
      </c>
      <c r="AOB14" s="821" t="s">
        <v>1434</v>
      </c>
      <c r="AOC14" s="821" t="s">
        <v>1434</v>
      </c>
      <c r="AOD14" s="821" t="s">
        <v>1434</v>
      </c>
      <c r="AOE14" s="821" t="s">
        <v>1434</v>
      </c>
      <c r="AOF14" s="821" t="s">
        <v>1434</v>
      </c>
      <c r="AOG14" s="821" t="s">
        <v>1434</v>
      </c>
      <c r="AOH14" s="822">
        <v>88</v>
      </c>
      <c r="AOI14" s="821">
        <v>80</v>
      </c>
      <c r="AOJ14" s="821">
        <v>80</v>
      </c>
      <c r="AOK14" s="821" t="s">
        <v>1434</v>
      </c>
      <c r="AOL14" s="822">
        <v>409</v>
      </c>
      <c r="AOM14" s="821">
        <v>421</v>
      </c>
      <c r="AON14" s="821">
        <v>383</v>
      </c>
      <c r="AOO14" s="821" t="s">
        <v>1434</v>
      </c>
      <c r="AOP14" s="822">
        <v>97</v>
      </c>
      <c r="AOQ14" s="821">
        <v>133</v>
      </c>
      <c r="AOR14" s="821">
        <v>94</v>
      </c>
      <c r="AOS14" s="821" t="s">
        <v>1434</v>
      </c>
      <c r="AOT14" s="822">
        <v>294</v>
      </c>
      <c r="AOU14" s="821">
        <v>260</v>
      </c>
      <c r="AOV14" s="821">
        <v>752</v>
      </c>
      <c r="AOW14" s="821" t="s">
        <v>1434</v>
      </c>
      <c r="AOX14" s="822">
        <v>30000</v>
      </c>
      <c r="AOY14" s="821">
        <v>25624</v>
      </c>
      <c r="AOZ14" s="821">
        <v>25761</v>
      </c>
      <c r="APA14" s="821" t="s">
        <v>1434</v>
      </c>
      <c r="APB14" s="822">
        <v>3900</v>
      </c>
      <c r="APC14" s="821">
        <v>3900</v>
      </c>
      <c r="APD14" s="821">
        <v>3750</v>
      </c>
      <c r="APE14" s="821" t="s">
        <v>1434</v>
      </c>
      <c r="APF14" s="822">
        <v>9601</v>
      </c>
      <c r="APG14" s="821">
        <v>9601</v>
      </c>
      <c r="APH14" s="821">
        <v>7875</v>
      </c>
      <c r="API14" s="821" t="s">
        <v>1434</v>
      </c>
      <c r="APJ14" s="822">
        <v>0</v>
      </c>
      <c r="APK14" s="821">
        <v>0</v>
      </c>
      <c r="APL14" s="821">
        <v>0</v>
      </c>
      <c r="APM14" s="821" t="s">
        <v>1434</v>
      </c>
      <c r="APN14" s="822">
        <v>7</v>
      </c>
      <c r="APO14" s="821">
        <v>4</v>
      </c>
      <c r="APP14" s="821">
        <v>0</v>
      </c>
      <c r="APQ14" s="821" t="s">
        <v>1434</v>
      </c>
      <c r="APR14" s="822">
        <v>5</v>
      </c>
      <c r="APS14" s="821">
        <v>0</v>
      </c>
      <c r="APT14" s="821">
        <v>0</v>
      </c>
      <c r="APU14" s="821" t="s">
        <v>1434</v>
      </c>
      <c r="APV14" s="822">
        <v>8</v>
      </c>
      <c r="APW14" s="821">
        <v>1</v>
      </c>
      <c r="APX14" s="821">
        <v>2</v>
      </c>
      <c r="APY14" s="821" t="s">
        <v>1434</v>
      </c>
      <c r="APZ14" s="822">
        <v>5</v>
      </c>
      <c r="AQA14" s="821">
        <v>1</v>
      </c>
      <c r="AQB14" s="821">
        <v>0</v>
      </c>
      <c r="AQC14" s="821" t="s">
        <v>1434</v>
      </c>
      <c r="AQD14" s="822">
        <v>0</v>
      </c>
      <c r="AQE14" s="821">
        <v>0</v>
      </c>
      <c r="AQF14" s="821">
        <v>0</v>
      </c>
      <c r="AQG14" s="821" t="s">
        <v>1434</v>
      </c>
      <c r="AQH14" s="822">
        <v>0</v>
      </c>
      <c r="AQI14" s="821">
        <v>0</v>
      </c>
      <c r="AQJ14" s="821">
        <v>0</v>
      </c>
      <c r="AQK14" s="821" t="s">
        <v>1434</v>
      </c>
      <c r="AQL14" s="822">
        <v>0</v>
      </c>
      <c r="AQM14" s="821">
        <v>0</v>
      </c>
      <c r="AQN14" s="821">
        <v>0</v>
      </c>
      <c r="AQO14" s="821" t="s">
        <v>1434</v>
      </c>
      <c r="AQP14" s="822">
        <v>3</v>
      </c>
      <c r="AQQ14" s="821">
        <v>0</v>
      </c>
      <c r="AQR14" s="821">
        <v>0</v>
      </c>
      <c r="AQS14" s="821" t="s">
        <v>1434</v>
      </c>
      <c r="AQT14" s="822">
        <v>1</v>
      </c>
      <c r="AQU14" s="821">
        <v>0</v>
      </c>
      <c r="AQV14" s="821">
        <v>0</v>
      </c>
      <c r="AQW14" s="821" t="s">
        <v>1434</v>
      </c>
      <c r="AQX14" s="822">
        <v>4</v>
      </c>
      <c r="AQY14" s="821">
        <v>0</v>
      </c>
      <c r="AQZ14" s="821">
        <v>0</v>
      </c>
      <c r="ARA14" s="821" t="s">
        <v>1434</v>
      </c>
      <c r="ARB14" s="822">
        <v>1</v>
      </c>
      <c r="ARC14" s="821">
        <v>0</v>
      </c>
      <c r="ARD14" s="821">
        <v>0</v>
      </c>
      <c r="ARE14" s="821" t="s">
        <v>1434</v>
      </c>
      <c r="ARF14" s="822">
        <v>0</v>
      </c>
      <c r="ARG14" s="821">
        <v>0</v>
      </c>
      <c r="ARH14" s="821">
        <v>0</v>
      </c>
      <c r="ARI14" s="821" t="s">
        <v>1434</v>
      </c>
      <c r="ARJ14" s="822">
        <v>0</v>
      </c>
      <c r="ARK14" s="821">
        <v>0</v>
      </c>
      <c r="ARL14" s="821">
        <v>0</v>
      </c>
      <c r="ARM14" s="821" t="s">
        <v>1434</v>
      </c>
      <c r="ARN14" s="822">
        <v>0</v>
      </c>
      <c r="ARO14" s="821">
        <v>0</v>
      </c>
      <c r="ARP14" s="821">
        <v>0</v>
      </c>
      <c r="ARQ14" s="821" t="s">
        <v>1434</v>
      </c>
      <c r="ARR14" s="822">
        <v>2</v>
      </c>
      <c r="ARS14" s="821">
        <v>0</v>
      </c>
      <c r="ART14" s="821">
        <v>0</v>
      </c>
      <c r="ARU14" s="821" t="s">
        <v>1434</v>
      </c>
      <c r="ARV14" s="822">
        <v>2</v>
      </c>
      <c r="ARW14" s="821">
        <v>0</v>
      </c>
      <c r="ARX14" s="821">
        <v>0</v>
      </c>
      <c r="ARY14" s="821" t="s">
        <v>1434</v>
      </c>
      <c r="ARZ14" s="822">
        <v>5</v>
      </c>
      <c r="ASA14" s="821">
        <v>0</v>
      </c>
      <c r="ASB14" s="821">
        <v>0</v>
      </c>
      <c r="ASC14" s="821" t="s">
        <v>1434</v>
      </c>
      <c r="ASD14" s="822">
        <v>0</v>
      </c>
      <c r="ASE14" s="821">
        <v>0</v>
      </c>
      <c r="ASF14" s="821">
        <v>0</v>
      </c>
      <c r="ASG14" s="821" t="s">
        <v>1434</v>
      </c>
      <c r="ASH14" s="822">
        <v>0</v>
      </c>
      <c r="ASI14" s="821">
        <v>31</v>
      </c>
      <c r="ASJ14" s="821">
        <v>0</v>
      </c>
      <c r="ASK14" s="821" t="s">
        <v>1434</v>
      </c>
      <c r="ASL14" s="822">
        <v>0</v>
      </c>
      <c r="ASM14" s="821">
        <v>0</v>
      </c>
      <c r="ASN14" s="821">
        <v>0</v>
      </c>
      <c r="ASO14" s="821" t="s">
        <v>1434</v>
      </c>
      <c r="ASP14" s="822">
        <v>0</v>
      </c>
      <c r="ASQ14" s="821">
        <v>0</v>
      </c>
      <c r="ASR14" s="821">
        <v>0</v>
      </c>
      <c r="ASS14" s="821" t="s">
        <v>1434</v>
      </c>
      <c r="AST14" s="822">
        <v>0</v>
      </c>
      <c r="ASU14" s="821">
        <v>9</v>
      </c>
      <c r="ASV14" s="821">
        <v>0</v>
      </c>
      <c r="ASW14" s="821" t="s">
        <v>1434</v>
      </c>
      <c r="ASX14" s="822">
        <v>0</v>
      </c>
      <c r="ASY14" s="821">
        <v>2</v>
      </c>
      <c r="ASZ14" s="821">
        <v>0</v>
      </c>
      <c r="ATA14" s="821" t="s">
        <v>1434</v>
      </c>
      <c r="ATB14" s="822">
        <v>0</v>
      </c>
      <c r="ATC14" s="821">
        <v>0</v>
      </c>
      <c r="ATD14" s="821">
        <v>0</v>
      </c>
      <c r="ATE14" s="821" t="s">
        <v>1434</v>
      </c>
      <c r="ATF14" s="822">
        <v>0</v>
      </c>
      <c r="ATG14" s="821">
        <v>7</v>
      </c>
      <c r="ATH14" s="821">
        <v>0</v>
      </c>
      <c r="ATI14" s="821" t="s">
        <v>1434</v>
      </c>
      <c r="ATJ14" s="822">
        <v>0</v>
      </c>
      <c r="ATK14" s="821">
        <v>0</v>
      </c>
      <c r="ATL14" s="821">
        <v>0</v>
      </c>
      <c r="ATM14" s="821" t="s">
        <v>1434</v>
      </c>
      <c r="ATN14" s="822">
        <v>0</v>
      </c>
      <c r="ATO14" s="821">
        <v>0</v>
      </c>
      <c r="ATP14" s="821">
        <v>0</v>
      </c>
      <c r="ATQ14" s="821" t="s">
        <v>1434</v>
      </c>
      <c r="ATR14" s="822" t="s">
        <v>1434</v>
      </c>
      <c r="ATS14" s="822">
        <v>50</v>
      </c>
      <c r="ATT14" s="822">
        <v>34</v>
      </c>
      <c r="ATU14" s="822">
        <v>46</v>
      </c>
      <c r="ATV14" s="822">
        <v>47</v>
      </c>
      <c r="ATW14" s="821">
        <v>0</v>
      </c>
      <c r="ATX14" s="821">
        <v>0</v>
      </c>
      <c r="ATY14" s="821">
        <v>0</v>
      </c>
      <c r="ATZ14" s="821">
        <v>0</v>
      </c>
      <c r="AUA14" s="821">
        <v>0</v>
      </c>
      <c r="AUB14" s="822" t="s">
        <v>1434</v>
      </c>
      <c r="AUC14" s="822">
        <v>50</v>
      </c>
      <c r="AUD14" s="822">
        <v>34</v>
      </c>
      <c r="AUE14" s="822">
        <v>46</v>
      </c>
      <c r="AUF14" s="822">
        <v>47</v>
      </c>
      <c r="AUG14" s="822">
        <v>95</v>
      </c>
      <c r="AUH14" s="822">
        <v>97</v>
      </c>
      <c r="AUI14" s="822">
        <v>99</v>
      </c>
      <c r="AUJ14" s="822">
        <v>99</v>
      </c>
      <c r="AUK14" s="822">
        <v>61</v>
      </c>
      <c r="AUL14" s="821">
        <v>0</v>
      </c>
      <c r="AUM14" s="821">
        <v>0</v>
      </c>
      <c r="AUN14" s="821">
        <v>0</v>
      </c>
      <c r="AUO14" s="821">
        <v>0</v>
      </c>
      <c r="AUP14" s="821">
        <v>0</v>
      </c>
      <c r="AUQ14" s="822">
        <v>95</v>
      </c>
      <c r="AUR14" s="822">
        <v>97</v>
      </c>
      <c r="AUS14" s="822">
        <v>99</v>
      </c>
      <c r="AUT14" s="822">
        <v>99</v>
      </c>
      <c r="AUU14" s="822">
        <v>61</v>
      </c>
      <c r="AUV14" s="822" t="s">
        <v>1434</v>
      </c>
      <c r="AUW14" s="822">
        <v>8</v>
      </c>
      <c r="AUX14" s="822">
        <v>2</v>
      </c>
      <c r="AUY14" s="822">
        <v>1</v>
      </c>
      <c r="AUZ14" s="822">
        <v>0</v>
      </c>
      <c r="AVA14" s="821">
        <v>0</v>
      </c>
      <c r="AVB14" s="821">
        <v>0</v>
      </c>
      <c r="AVC14" s="821">
        <v>0</v>
      </c>
      <c r="AVD14" s="821">
        <v>0</v>
      </c>
      <c r="AVE14" s="821">
        <v>0</v>
      </c>
      <c r="AVF14" s="822" t="s">
        <v>1434</v>
      </c>
      <c r="AVG14" s="822">
        <v>8</v>
      </c>
      <c r="AVH14" s="822">
        <v>2</v>
      </c>
      <c r="AVI14" s="822">
        <v>1</v>
      </c>
      <c r="AVJ14" s="822">
        <v>0</v>
      </c>
      <c r="AVK14" s="822" t="s">
        <v>1434</v>
      </c>
      <c r="AVL14" s="822">
        <v>425</v>
      </c>
      <c r="AVM14" s="822">
        <v>145</v>
      </c>
      <c r="AVN14" s="822">
        <v>93</v>
      </c>
      <c r="AVO14" s="822">
        <v>23</v>
      </c>
      <c r="AVP14" s="821">
        <v>0</v>
      </c>
      <c r="AVQ14" s="821">
        <v>0</v>
      </c>
      <c r="AVR14" s="821">
        <v>0</v>
      </c>
      <c r="AVS14" s="821">
        <v>0</v>
      </c>
      <c r="AVT14" s="821">
        <v>0</v>
      </c>
      <c r="AVU14" s="822" t="s">
        <v>1434</v>
      </c>
      <c r="AVV14" s="822">
        <v>425</v>
      </c>
      <c r="AVW14" s="822">
        <v>145</v>
      </c>
      <c r="AVX14" s="822">
        <v>93</v>
      </c>
      <c r="AVY14" s="822">
        <v>23</v>
      </c>
      <c r="AVZ14" s="822">
        <v>427</v>
      </c>
      <c r="AWA14" s="822">
        <v>439</v>
      </c>
      <c r="AWB14" s="822">
        <v>451</v>
      </c>
      <c r="AWC14" s="822">
        <v>433</v>
      </c>
      <c r="AWD14" s="822">
        <v>430</v>
      </c>
      <c r="AWE14" s="821">
        <v>0</v>
      </c>
      <c r="AWF14" s="821">
        <v>0</v>
      </c>
      <c r="AWG14" s="821">
        <v>27</v>
      </c>
      <c r="AWH14" s="821">
        <v>105</v>
      </c>
      <c r="AWI14" s="821">
        <v>0</v>
      </c>
      <c r="AWJ14" s="822">
        <v>427</v>
      </c>
      <c r="AWK14" s="822">
        <v>439</v>
      </c>
      <c r="AWL14" s="822">
        <v>478</v>
      </c>
      <c r="AWM14" s="822">
        <v>538</v>
      </c>
      <c r="AWN14" s="822">
        <v>430</v>
      </c>
      <c r="AWO14" s="822">
        <v>142</v>
      </c>
      <c r="AWP14" s="822">
        <v>144</v>
      </c>
      <c r="AWQ14" s="822">
        <v>146</v>
      </c>
      <c r="AWR14" s="822">
        <v>232</v>
      </c>
      <c r="AWS14" s="822">
        <v>200</v>
      </c>
      <c r="AWT14" s="822">
        <v>0</v>
      </c>
      <c r="AWU14" s="822">
        <v>0</v>
      </c>
      <c r="AWV14" s="822">
        <v>0</v>
      </c>
      <c r="AWW14" s="822">
        <v>0</v>
      </c>
      <c r="AWX14" s="822">
        <v>0</v>
      </c>
      <c r="AWY14" s="822">
        <v>142</v>
      </c>
      <c r="AWZ14" s="822">
        <v>144</v>
      </c>
      <c r="AXA14" s="822">
        <v>146</v>
      </c>
      <c r="AXB14" s="822">
        <v>232</v>
      </c>
      <c r="AXC14" s="822">
        <v>200</v>
      </c>
      <c r="AXD14" s="821">
        <v>569</v>
      </c>
      <c r="AXE14" s="821">
        <v>583</v>
      </c>
      <c r="AXF14" s="821">
        <v>597</v>
      </c>
      <c r="AXG14" s="821">
        <v>665</v>
      </c>
      <c r="AXH14" s="821">
        <v>630</v>
      </c>
      <c r="AXI14" s="821">
        <v>0</v>
      </c>
      <c r="AXJ14" s="821">
        <v>0</v>
      </c>
      <c r="AXK14" s="821">
        <v>0</v>
      </c>
      <c r="AXL14" s="821">
        <v>0</v>
      </c>
      <c r="AXM14" s="821">
        <v>0</v>
      </c>
      <c r="AXN14" s="821">
        <v>569</v>
      </c>
      <c r="AXO14" s="821">
        <v>583</v>
      </c>
      <c r="AXP14" s="821">
        <v>597</v>
      </c>
      <c r="AXQ14" s="821">
        <v>665</v>
      </c>
      <c r="AXR14" s="821">
        <v>630</v>
      </c>
      <c r="AXS14" s="822">
        <v>3286</v>
      </c>
      <c r="AXT14" s="822">
        <v>3250</v>
      </c>
      <c r="AXU14" s="822">
        <v>3092</v>
      </c>
      <c r="AXV14" s="822">
        <v>3327</v>
      </c>
      <c r="AXW14" s="822">
        <v>451</v>
      </c>
      <c r="AXX14" s="822">
        <v>401</v>
      </c>
      <c r="AXY14" s="822">
        <v>283</v>
      </c>
      <c r="AXZ14" s="822">
        <v>0</v>
      </c>
      <c r="AYA14" s="821" t="s">
        <v>1434</v>
      </c>
      <c r="AYB14" s="821" t="s">
        <v>1434</v>
      </c>
      <c r="AYC14" s="821" t="s">
        <v>1434</v>
      </c>
      <c r="AYD14" s="822" t="s">
        <v>1434</v>
      </c>
      <c r="AYE14" s="822">
        <v>535</v>
      </c>
      <c r="AYF14" s="822">
        <v>494</v>
      </c>
      <c r="AYG14" s="822">
        <v>382</v>
      </c>
      <c r="AYH14" s="822">
        <v>175</v>
      </c>
      <c r="AYI14" s="822" t="s">
        <v>1434</v>
      </c>
      <c r="AYJ14" s="822" t="s">
        <v>1434</v>
      </c>
      <c r="AYK14" s="822" t="s">
        <v>1434</v>
      </c>
      <c r="AYL14" s="822">
        <v>0</v>
      </c>
      <c r="AYM14" s="821" t="s">
        <v>1434</v>
      </c>
      <c r="AYN14" s="821" t="s">
        <v>1434</v>
      </c>
      <c r="AYO14" s="821" t="s">
        <v>1434</v>
      </c>
      <c r="AYP14" s="821" t="s">
        <v>1434</v>
      </c>
      <c r="AYQ14" s="822">
        <v>5.8999999999999997E-2</v>
      </c>
      <c r="AYR14" s="821">
        <v>1.2999999999999999E-2</v>
      </c>
      <c r="AYS14" s="821">
        <v>3.4000000000000002E-2</v>
      </c>
      <c r="AYT14" s="821">
        <v>0</v>
      </c>
      <c r="AYU14" s="822" t="s">
        <v>1434</v>
      </c>
      <c r="AYV14" s="821" t="s">
        <v>1434</v>
      </c>
      <c r="AYW14" s="821" t="s">
        <v>1434</v>
      </c>
      <c r="AYX14" s="821">
        <v>0</v>
      </c>
      <c r="AYY14" s="821" t="s">
        <v>1434</v>
      </c>
      <c r="AYZ14" s="821" t="s">
        <v>1434</v>
      </c>
      <c r="AZA14" s="821" t="s">
        <v>1434</v>
      </c>
      <c r="AZB14" s="821" t="s">
        <v>1434</v>
      </c>
      <c r="AZC14" s="822">
        <v>13</v>
      </c>
      <c r="AZD14" s="821">
        <v>10</v>
      </c>
      <c r="AZE14" s="821">
        <v>7</v>
      </c>
      <c r="AZF14" s="821">
        <v>0</v>
      </c>
      <c r="AZG14" s="822" t="s">
        <v>1434</v>
      </c>
      <c r="AZH14" s="821" t="s">
        <v>1434</v>
      </c>
      <c r="AZI14" s="821" t="s">
        <v>1434</v>
      </c>
      <c r="AZJ14" s="821">
        <v>0</v>
      </c>
      <c r="AZK14" s="821" t="s">
        <v>1434</v>
      </c>
      <c r="AZL14" s="821" t="s">
        <v>1434</v>
      </c>
      <c r="AZM14" s="821" t="s">
        <v>1434</v>
      </c>
      <c r="AZN14" s="821" t="s">
        <v>1434</v>
      </c>
      <c r="AZO14" s="821">
        <v>24</v>
      </c>
      <c r="AZP14" s="821">
        <v>26.2</v>
      </c>
      <c r="AZQ14" s="821">
        <v>17.600000000000001</v>
      </c>
      <c r="AZR14" s="821">
        <v>0</v>
      </c>
      <c r="AZS14" s="821" t="s">
        <v>1434</v>
      </c>
      <c r="AZT14" s="821" t="s">
        <v>1434</v>
      </c>
      <c r="AZU14" s="821" t="s">
        <v>1434</v>
      </c>
      <c r="AZV14" s="821">
        <v>0</v>
      </c>
      <c r="AZW14" s="821" t="s">
        <v>1434</v>
      </c>
      <c r="AZX14" s="821" t="s">
        <v>1434</v>
      </c>
      <c r="AZY14" s="821" t="s">
        <v>1434</v>
      </c>
      <c r="AZZ14" s="821" t="s">
        <v>1434</v>
      </c>
      <c r="BAA14" s="822">
        <v>133</v>
      </c>
      <c r="BAB14" s="821">
        <v>132</v>
      </c>
      <c r="BAC14" s="821">
        <v>102</v>
      </c>
      <c r="BAD14" s="821">
        <v>0</v>
      </c>
      <c r="BAE14" s="822" t="s">
        <v>1434</v>
      </c>
      <c r="BAF14" s="821" t="s">
        <v>1434</v>
      </c>
      <c r="BAG14" s="821" t="s">
        <v>1434</v>
      </c>
      <c r="BAH14" s="821">
        <v>0</v>
      </c>
      <c r="BAI14" s="821" t="s">
        <v>1434</v>
      </c>
      <c r="BAJ14" s="821" t="s">
        <v>1434</v>
      </c>
      <c r="BAK14" s="821" t="s">
        <v>1434</v>
      </c>
      <c r="BAL14" s="821" t="s">
        <v>1434</v>
      </c>
      <c r="BAM14" s="821">
        <v>3262</v>
      </c>
      <c r="BAN14" s="821">
        <v>3223.7</v>
      </c>
      <c r="BAO14" s="821">
        <v>3074</v>
      </c>
      <c r="BAP14" s="821">
        <v>3327</v>
      </c>
      <c r="BAQ14" s="821" t="s">
        <v>1434</v>
      </c>
      <c r="BAR14" s="821" t="s">
        <v>1434</v>
      </c>
      <c r="BAS14" s="821" t="s">
        <v>1434</v>
      </c>
      <c r="BAT14" s="821">
        <v>0</v>
      </c>
      <c r="BAU14" s="821" t="s">
        <v>1434</v>
      </c>
      <c r="BAV14" s="821" t="s">
        <v>1434</v>
      </c>
      <c r="BAW14" s="821" t="s">
        <v>1434</v>
      </c>
      <c r="BAX14" s="821" t="s">
        <v>1434</v>
      </c>
      <c r="BAY14" s="822">
        <v>389</v>
      </c>
      <c r="BAZ14" s="821">
        <v>352</v>
      </c>
      <c r="BBA14" s="821">
        <v>273</v>
      </c>
      <c r="BBB14" s="821">
        <v>175</v>
      </c>
      <c r="BBC14" s="822" t="s">
        <v>1434</v>
      </c>
      <c r="BBD14" s="821" t="s">
        <v>1434</v>
      </c>
      <c r="BBE14" s="821" t="s">
        <v>1434</v>
      </c>
      <c r="BBF14" s="821">
        <v>0</v>
      </c>
      <c r="BBG14" s="821" t="s">
        <v>1434</v>
      </c>
      <c r="BBH14" s="821" t="s">
        <v>1434</v>
      </c>
      <c r="BBI14" s="821" t="s">
        <v>1434</v>
      </c>
      <c r="BBJ14" s="821" t="s">
        <v>1434</v>
      </c>
      <c r="BBK14" s="826" t="s">
        <v>1434</v>
      </c>
      <c r="BBL14" s="826">
        <v>104.1</v>
      </c>
      <c r="BBM14" s="826">
        <v>223.8</v>
      </c>
      <c r="BBN14" s="826">
        <v>379.3</v>
      </c>
      <c r="BBO14" s="826">
        <v>411</v>
      </c>
      <c r="BBP14" s="826" t="s">
        <v>1434</v>
      </c>
      <c r="BBQ14" s="826">
        <v>0.42</v>
      </c>
      <c r="BBR14" s="826">
        <v>0.56000000000000005</v>
      </c>
      <c r="BBS14" s="826">
        <v>0.57999999999999996</v>
      </c>
      <c r="BBT14" s="826">
        <v>0.54</v>
      </c>
      <c r="BBU14" s="826" t="s">
        <v>1434</v>
      </c>
      <c r="BBV14" s="826">
        <v>48.6</v>
      </c>
      <c r="BBW14" s="826">
        <v>149.6</v>
      </c>
      <c r="BBX14" s="826">
        <v>184.5</v>
      </c>
      <c r="BBY14" s="826">
        <v>258.60000000000002</v>
      </c>
      <c r="BBZ14" s="826" t="s">
        <v>1434</v>
      </c>
      <c r="BCA14" s="826">
        <v>0.2</v>
      </c>
      <c r="BCB14" s="826">
        <v>0.38</v>
      </c>
      <c r="BCC14" s="826">
        <v>0.28000000000000003</v>
      </c>
      <c r="BCD14" s="826">
        <v>0.34</v>
      </c>
      <c r="BCE14" s="826" t="s">
        <v>1434</v>
      </c>
      <c r="BCF14" s="826">
        <v>36.9</v>
      </c>
      <c r="BCG14" s="826">
        <v>126.1</v>
      </c>
      <c r="BCH14" s="826">
        <v>225.7</v>
      </c>
      <c r="BCI14" s="826">
        <v>288.10000000000002</v>
      </c>
      <c r="BCJ14" s="826" t="s">
        <v>1434</v>
      </c>
      <c r="BCK14" s="826">
        <v>0.15</v>
      </c>
      <c r="BCL14" s="826">
        <v>0.32</v>
      </c>
      <c r="BCM14" s="826">
        <v>0.35</v>
      </c>
      <c r="BCN14" s="826">
        <v>0.38</v>
      </c>
      <c r="BCO14" s="818" t="s">
        <v>1434</v>
      </c>
      <c r="BCP14" s="818" t="s">
        <v>1434</v>
      </c>
      <c r="BCQ14" s="818">
        <v>149.94999999999999</v>
      </c>
      <c r="BCR14" s="818">
        <v>383.05</v>
      </c>
      <c r="BCS14" s="818">
        <v>487.16</v>
      </c>
      <c r="BCT14" s="818" t="s">
        <v>1434</v>
      </c>
      <c r="BCU14" s="818" t="s">
        <v>1434</v>
      </c>
      <c r="BCV14" s="818">
        <v>87.74</v>
      </c>
      <c r="BCW14" s="818">
        <v>260.66000000000003</v>
      </c>
      <c r="BCX14" s="818">
        <v>294.99</v>
      </c>
      <c r="BCY14" s="818" t="s">
        <v>1434</v>
      </c>
      <c r="BCZ14" s="818" t="s">
        <v>1434</v>
      </c>
      <c r="BDA14" s="818">
        <v>14.65</v>
      </c>
      <c r="BDB14" s="818" t="s">
        <v>1434</v>
      </c>
      <c r="BDC14" s="818" t="s">
        <v>1434</v>
      </c>
      <c r="BDD14" s="818" t="s">
        <v>1434</v>
      </c>
      <c r="BDE14" s="818" t="s">
        <v>1434</v>
      </c>
      <c r="BDF14" s="818">
        <v>19.71</v>
      </c>
      <c r="BDG14" s="818">
        <v>22.69</v>
      </c>
      <c r="BDH14" s="818">
        <v>4.2300000000000004</v>
      </c>
      <c r="BDI14" s="818" t="s">
        <v>1434</v>
      </c>
      <c r="BDJ14" s="818" t="s">
        <v>1434</v>
      </c>
      <c r="BDK14" s="818">
        <v>1.44</v>
      </c>
      <c r="BDL14" s="818">
        <v>7.09</v>
      </c>
      <c r="BDM14" s="818">
        <v>0.21</v>
      </c>
      <c r="BDN14" s="818" t="s">
        <v>1434</v>
      </c>
      <c r="BDO14" s="818" t="s">
        <v>1434</v>
      </c>
      <c r="BDP14" s="818">
        <v>21.15</v>
      </c>
      <c r="BDQ14" s="818">
        <v>29.78</v>
      </c>
      <c r="BDR14" s="818">
        <v>4.45</v>
      </c>
      <c r="BDS14" s="818" t="s">
        <v>1434</v>
      </c>
      <c r="BDT14" s="818" t="s">
        <v>1434</v>
      </c>
      <c r="BDU14" s="818">
        <v>12.98</v>
      </c>
      <c r="BDV14" s="818">
        <v>16.670000000000002</v>
      </c>
      <c r="BDW14" s="818">
        <v>24.62</v>
      </c>
      <c r="BDX14" s="818" t="s">
        <v>1434</v>
      </c>
      <c r="BDY14" s="818" t="s">
        <v>1434</v>
      </c>
      <c r="BDZ14" s="818" t="s">
        <v>1434</v>
      </c>
      <c r="BEA14" s="818">
        <v>5.77</v>
      </c>
      <c r="BEB14" s="818">
        <v>0.2</v>
      </c>
      <c r="BEC14" s="818" t="s">
        <v>1434</v>
      </c>
      <c r="BED14" s="818">
        <v>26.05</v>
      </c>
      <c r="BEE14" s="818">
        <v>21.233000000000001</v>
      </c>
      <c r="BEF14" s="818">
        <v>20.233000000000001</v>
      </c>
      <c r="BEG14" s="818">
        <v>28.067</v>
      </c>
      <c r="BEH14" s="818" t="s">
        <v>1434</v>
      </c>
      <c r="BEI14" s="818">
        <v>19.5</v>
      </c>
      <c r="BEJ14" s="818">
        <v>15.967000000000001</v>
      </c>
      <c r="BEK14" s="818">
        <v>15.967000000000001</v>
      </c>
      <c r="BEL14" s="818">
        <v>23.466999999999999</v>
      </c>
      <c r="BEM14" s="818" t="s">
        <v>1434</v>
      </c>
      <c r="BEN14" s="818">
        <v>8.8000000000000007</v>
      </c>
      <c r="BEO14" s="818">
        <v>5.2670000000000003</v>
      </c>
      <c r="BEP14" s="818">
        <v>5.15</v>
      </c>
      <c r="BEQ14" s="818">
        <v>5.35</v>
      </c>
      <c r="BER14" s="818" t="s">
        <v>1434</v>
      </c>
      <c r="BES14" s="818">
        <v>24</v>
      </c>
      <c r="BET14" s="818">
        <v>26.332999999999998</v>
      </c>
      <c r="BEU14" s="818">
        <v>22.766999999999999</v>
      </c>
      <c r="BEV14" s="818">
        <v>18.332999999999998</v>
      </c>
      <c r="BEW14" s="818" t="s">
        <v>1434</v>
      </c>
      <c r="BEX14" s="818">
        <v>17.8</v>
      </c>
      <c r="BEY14" s="818">
        <v>20.832999999999998</v>
      </c>
      <c r="BEZ14" s="818">
        <v>17.8</v>
      </c>
      <c r="BFA14" s="818">
        <v>15.032999999999999</v>
      </c>
      <c r="BFB14" s="818" t="s">
        <v>1434</v>
      </c>
      <c r="BFC14" s="818">
        <v>7.2</v>
      </c>
      <c r="BFD14" s="818">
        <v>6</v>
      </c>
      <c r="BFE14" s="818">
        <v>5</v>
      </c>
      <c r="BFF14" s="818">
        <v>4.3</v>
      </c>
      <c r="BFG14" s="818" t="s">
        <v>1434</v>
      </c>
      <c r="BFH14" s="818">
        <v>12.35</v>
      </c>
      <c r="BFI14" s="818">
        <v>11.132999999999999</v>
      </c>
      <c r="BFJ14" s="818">
        <v>10.967000000000001</v>
      </c>
      <c r="BFK14" s="818">
        <v>7.2329999999999997</v>
      </c>
      <c r="BFL14" s="818" t="s">
        <v>1434</v>
      </c>
      <c r="BFM14" s="818">
        <v>8.1999999999999993</v>
      </c>
      <c r="BFN14" s="818">
        <v>6.133</v>
      </c>
      <c r="BFO14" s="818">
        <v>6.3330000000000002</v>
      </c>
      <c r="BFP14" s="818">
        <v>4.133</v>
      </c>
      <c r="BFQ14" s="818" t="s">
        <v>1434</v>
      </c>
      <c r="BFR14" s="818">
        <v>7.2</v>
      </c>
      <c r="BFS14" s="818">
        <v>4.8499999999999996</v>
      </c>
      <c r="BFT14" s="818">
        <v>4.633</v>
      </c>
      <c r="BFU14" s="818" t="s">
        <v>1434</v>
      </c>
      <c r="BFV14" s="819" t="s">
        <v>1434</v>
      </c>
      <c r="BFW14" s="819">
        <v>14.35</v>
      </c>
      <c r="BFX14" s="819">
        <v>10.3</v>
      </c>
      <c r="BFY14" s="819">
        <v>8.0670000000000002</v>
      </c>
      <c r="BFZ14" s="819">
        <v>11.5</v>
      </c>
      <c r="BGA14" s="819" t="s">
        <v>1434</v>
      </c>
      <c r="BGB14" s="819">
        <v>10.1</v>
      </c>
      <c r="BGC14" s="819">
        <v>9.2669999999999995</v>
      </c>
      <c r="BGD14" s="819">
        <v>10.632999999999999</v>
      </c>
      <c r="BGE14" s="834">
        <v>13.532999999999999</v>
      </c>
      <c r="BGF14" s="834" t="s">
        <v>1434</v>
      </c>
      <c r="BGG14" s="834" t="s">
        <v>1434</v>
      </c>
      <c r="BGH14" s="834" t="s">
        <v>1434</v>
      </c>
      <c r="BGI14" s="834" t="s">
        <v>1434</v>
      </c>
      <c r="BGJ14" s="834">
        <v>4.3</v>
      </c>
      <c r="BGK14" s="834" t="s">
        <v>1434</v>
      </c>
      <c r="BGL14" s="834">
        <v>7.1</v>
      </c>
      <c r="BGM14" s="819">
        <v>8.0329999999999995</v>
      </c>
      <c r="BGN14" s="819">
        <v>4.8</v>
      </c>
      <c r="BGO14" s="819" t="s">
        <v>1434</v>
      </c>
      <c r="BGP14" s="819" t="s">
        <v>1434</v>
      </c>
      <c r="BGQ14" s="819">
        <v>14.55</v>
      </c>
      <c r="BGR14" s="819">
        <v>16.733000000000001</v>
      </c>
      <c r="BGS14" s="819">
        <v>16.533000000000001</v>
      </c>
      <c r="BGT14" s="819">
        <v>14.132999999999999</v>
      </c>
      <c r="BGU14" s="819" t="s">
        <v>1434</v>
      </c>
      <c r="BGV14" s="819" t="s">
        <v>1434</v>
      </c>
      <c r="BGW14" s="819" t="s">
        <v>1434</v>
      </c>
      <c r="BGX14" s="819" t="s">
        <v>1434</v>
      </c>
      <c r="BGY14" s="819" t="s">
        <v>1434</v>
      </c>
      <c r="BGZ14" s="819" t="s">
        <v>1434</v>
      </c>
      <c r="BHA14" s="819" t="s">
        <v>1434</v>
      </c>
      <c r="BHB14" s="819" t="s">
        <v>1434</v>
      </c>
      <c r="BHC14" s="819" t="s">
        <v>1434</v>
      </c>
      <c r="BHD14" s="819" t="s">
        <v>1434</v>
      </c>
      <c r="BHE14" s="819" t="s">
        <v>1434</v>
      </c>
      <c r="BHF14" s="819">
        <v>9.6999999999999993</v>
      </c>
      <c r="BHG14" s="819">
        <v>7.633</v>
      </c>
      <c r="BHH14" s="819">
        <v>8.1669999999999998</v>
      </c>
      <c r="BHI14" s="819">
        <v>6.0330000000000004</v>
      </c>
      <c r="BHJ14" s="819" t="s">
        <v>1434</v>
      </c>
      <c r="BHK14" s="819" t="s">
        <v>1434</v>
      </c>
      <c r="BHL14" s="819" t="s">
        <v>1434</v>
      </c>
      <c r="BHM14" s="819" t="s">
        <v>1434</v>
      </c>
      <c r="BHN14" s="819" t="s">
        <v>1434</v>
      </c>
      <c r="BHO14" s="819" t="s">
        <v>1434</v>
      </c>
      <c r="BHP14" s="819">
        <v>22.2</v>
      </c>
      <c r="BHQ14" s="819">
        <v>18.8</v>
      </c>
      <c r="BHR14" s="819">
        <v>18.433</v>
      </c>
      <c r="BHS14" s="819">
        <v>25.367000000000001</v>
      </c>
      <c r="BHT14" s="819" t="s">
        <v>1434</v>
      </c>
      <c r="BHU14" s="819" t="s">
        <v>1434</v>
      </c>
      <c r="BHV14" s="819" t="s">
        <v>1434</v>
      </c>
      <c r="BHW14" s="819" t="s">
        <v>1434</v>
      </c>
      <c r="BHX14" s="819" t="s">
        <v>1434</v>
      </c>
      <c r="BHY14" s="819" t="s">
        <v>1434</v>
      </c>
      <c r="BHZ14" s="819">
        <v>19.8</v>
      </c>
      <c r="BIA14" s="819">
        <v>24.233000000000001</v>
      </c>
      <c r="BIB14" s="819">
        <v>20.966999999999999</v>
      </c>
      <c r="BIC14" s="819">
        <v>16.367000000000001</v>
      </c>
      <c r="BID14" s="819" t="s">
        <v>1434</v>
      </c>
      <c r="BIE14" s="819" t="s">
        <v>1434</v>
      </c>
      <c r="BIF14" s="819" t="s">
        <v>1434</v>
      </c>
      <c r="BIG14" s="819" t="s">
        <v>1434</v>
      </c>
      <c r="BIH14" s="819" t="s">
        <v>1434</v>
      </c>
      <c r="BII14" s="819" t="s">
        <v>1434</v>
      </c>
      <c r="BIJ14" s="819">
        <v>11.9</v>
      </c>
      <c r="BIK14" s="819">
        <v>10.8</v>
      </c>
      <c r="BIL14" s="819">
        <v>10.867000000000001</v>
      </c>
      <c r="BIM14" s="819">
        <v>7.1</v>
      </c>
      <c r="BIN14" s="819" t="s">
        <v>1434</v>
      </c>
      <c r="BIO14" s="819" t="s">
        <v>1434</v>
      </c>
      <c r="BIP14" s="819" t="s">
        <v>1434</v>
      </c>
      <c r="BIQ14" s="819" t="s">
        <v>1434</v>
      </c>
      <c r="BIR14" s="819" t="s">
        <v>1434</v>
      </c>
      <c r="BIS14" s="822" t="s">
        <v>1434</v>
      </c>
      <c r="BIT14" s="822" t="s">
        <v>1434</v>
      </c>
      <c r="BIU14" s="822" t="s">
        <v>1434</v>
      </c>
      <c r="BIV14" s="822" t="s">
        <v>1434</v>
      </c>
      <c r="BIW14" s="822" t="s">
        <v>1434</v>
      </c>
      <c r="BIX14" s="822" t="s">
        <v>1434</v>
      </c>
      <c r="BIY14" s="822" t="s">
        <v>1434</v>
      </c>
      <c r="BIZ14" s="822" t="s">
        <v>1434</v>
      </c>
      <c r="BJA14" s="822" t="s">
        <v>1434</v>
      </c>
      <c r="BJB14" s="822" t="s">
        <v>1434</v>
      </c>
      <c r="BJC14" s="822" t="s">
        <v>1434</v>
      </c>
      <c r="BJD14" s="822" t="s">
        <v>1434</v>
      </c>
      <c r="BJE14" s="822" t="s">
        <v>1434</v>
      </c>
      <c r="BJF14" s="822" t="s">
        <v>1434</v>
      </c>
      <c r="BJG14" s="822" t="s">
        <v>1434</v>
      </c>
      <c r="BJH14" s="822" t="s">
        <v>1434</v>
      </c>
      <c r="BJI14" s="824">
        <v>779038</v>
      </c>
      <c r="BJJ14" s="824">
        <v>708463</v>
      </c>
      <c r="BJK14" s="824">
        <v>805185</v>
      </c>
      <c r="BJL14" s="824">
        <v>732973</v>
      </c>
      <c r="BJM14" s="824">
        <v>842247</v>
      </c>
      <c r="BJN14" s="824">
        <v>83284</v>
      </c>
      <c r="BJO14" s="824">
        <v>75729</v>
      </c>
      <c r="BJP14" s="824">
        <v>57068</v>
      </c>
      <c r="BJQ14" s="824">
        <v>46583</v>
      </c>
      <c r="BJR14" s="824">
        <v>40307</v>
      </c>
      <c r="BJS14" s="827" t="s">
        <v>1434</v>
      </c>
      <c r="BJT14" s="827" t="s">
        <v>1434</v>
      </c>
      <c r="BJU14" s="827">
        <v>1993.2190000000001</v>
      </c>
      <c r="BJV14" s="827" t="s">
        <v>1434</v>
      </c>
      <c r="BJW14" s="827" t="s">
        <v>1434</v>
      </c>
      <c r="BJX14" s="827" t="s">
        <v>1434</v>
      </c>
      <c r="BJY14" s="827" t="s">
        <v>1434</v>
      </c>
      <c r="BJZ14" s="827">
        <v>1450.2</v>
      </c>
      <c r="BKA14" s="827" t="s">
        <v>1434</v>
      </c>
      <c r="BKB14" s="827" t="s">
        <v>1434</v>
      </c>
      <c r="BKC14" s="827" t="s">
        <v>1434</v>
      </c>
      <c r="BKD14" s="827" t="s">
        <v>1434</v>
      </c>
      <c r="BKE14" s="827">
        <v>1450.2</v>
      </c>
      <c r="BKF14" s="827" t="s">
        <v>1434</v>
      </c>
      <c r="BKG14" s="827" t="s">
        <v>1434</v>
      </c>
      <c r="BKH14" s="827" t="s">
        <v>1434</v>
      </c>
      <c r="BKI14" s="827" t="s">
        <v>1434</v>
      </c>
      <c r="BKJ14" s="827" t="s">
        <v>1434</v>
      </c>
      <c r="BKK14" s="827" t="s">
        <v>1434</v>
      </c>
      <c r="BKL14" s="827" t="s">
        <v>1434</v>
      </c>
      <c r="BKM14" s="827" t="s">
        <v>1434</v>
      </c>
      <c r="BKN14" s="827" t="s">
        <v>1434</v>
      </c>
      <c r="BKO14" s="827">
        <v>538.01900000000001</v>
      </c>
      <c r="BKP14" s="827" t="s">
        <v>1434</v>
      </c>
      <c r="BKQ14" s="827" t="s">
        <v>1434</v>
      </c>
      <c r="BKR14" s="827" t="s">
        <v>1434</v>
      </c>
      <c r="BKS14" s="827" t="s">
        <v>1434</v>
      </c>
      <c r="BKT14" s="827">
        <v>317.60000000000002</v>
      </c>
      <c r="BKU14" s="827" t="s">
        <v>1434</v>
      </c>
      <c r="BKV14" s="827" t="s">
        <v>1434</v>
      </c>
      <c r="BKW14" s="827" t="s">
        <v>1434</v>
      </c>
      <c r="BKX14" s="827" t="s">
        <v>1434</v>
      </c>
      <c r="BKY14" s="827">
        <v>5</v>
      </c>
      <c r="BKZ14" s="827" t="s">
        <v>1434</v>
      </c>
      <c r="BLA14" s="827" t="s">
        <v>1434</v>
      </c>
      <c r="BLB14" s="827" t="s">
        <v>1434</v>
      </c>
      <c r="BLC14" s="827" t="s">
        <v>1434</v>
      </c>
      <c r="BLD14" s="827">
        <v>0.36800000000000005</v>
      </c>
      <c r="BLE14" s="827">
        <v>9.2000000000000012E-2</v>
      </c>
      <c r="BLF14" s="827" t="s">
        <v>1434</v>
      </c>
      <c r="BLG14" s="827" t="s">
        <v>1434</v>
      </c>
      <c r="BLH14" s="827" t="s">
        <v>1434</v>
      </c>
      <c r="BLI14" s="827" t="s">
        <v>1434</v>
      </c>
      <c r="BLJ14" s="827" t="s">
        <v>1434</v>
      </c>
      <c r="BLK14" s="827" t="s">
        <v>1434</v>
      </c>
      <c r="BLL14" s="827" t="s">
        <v>1434</v>
      </c>
      <c r="BLM14" s="827" t="s">
        <v>1434</v>
      </c>
      <c r="BLN14" s="827" t="s">
        <v>1434</v>
      </c>
      <c r="BLO14" s="827" t="s">
        <v>1434</v>
      </c>
      <c r="BLP14" s="827" t="s">
        <v>1434</v>
      </c>
      <c r="BLQ14" s="827" t="s">
        <v>1434</v>
      </c>
      <c r="BLR14" s="827" t="s">
        <v>1434</v>
      </c>
      <c r="BLS14" s="827">
        <v>40282.955990000002</v>
      </c>
      <c r="BLT14" s="827" t="s">
        <v>1434</v>
      </c>
      <c r="BLU14" s="827" t="s">
        <v>1434</v>
      </c>
      <c r="BLV14" s="827" t="s">
        <v>1434</v>
      </c>
      <c r="BLW14" s="827" t="s">
        <v>1434</v>
      </c>
      <c r="BLX14" s="827">
        <v>29308.542000000001</v>
      </c>
      <c r="BLY14" s="827" t="s">
        <v>1434</v>
      </c>
      <c r="BLZ14" s="827" t="s">
        <v>1434</v>
      </c>
      <c r="BMA14" s="827" t="s">
        <v>1434</v>
      </c>
      <c r="BMB14" s="827" t="s">
        <v>1434</v>
      </c>
      <c r="BMC14" s="827">
        <v>29308.542000000001</v>
      </c>
      <c r="BMD14" s="827" t="s">
        <v>1434</v>
      </c>
      <c r="BME14" s="827" t="s">
        <v>1434</v>
      </c>
      <c r="BMF14" s="827" t="s">
        <v>1434</v>
      </c>
      <c r="BMG14" s="827" t="s">
        <v>1434</v>
      </c>
      <c r="BMH14" s="827" t="s">
        <v>1434</v>
      </c>
      <c r="BMI14" s="827" t="s">
        <v>1434</v>
      </c>
      <c r="BMJ14" s="827" t="s">
        <v>1434</v>
      </c>
      <c r="BMK14" s="827" t="s">
        <v>1434</v>
      </c>
      <c r="BML14" s="827" t="s">
        <v>1434</v>
      </c>
      <c r="BMM14" s="827">
        <v>10873.36399</v>
      </c>
      <c r="BMN14" s="827" t="s">
        <v>1434</v>
      </c>
      <c r="BMO14" s="827" t="s">
        <v>1434</v>
      </c>
      <c r="BMP14" s="827" t="s">
        <v>1434</v>
      </c>
      <c r="BMQ14" s="827" t="s">
        <v>1434</v>
      </c>
      <c r="BMR14" s="827">
        <v>6418.6960000000008</v>
      </c>
      <c r="BMS14" s="827" t="s">
        <v>1434</v>
      </c>
      <c r="BMT14" s="827" t="s">
        <v>1434</v>
      </c>
      <c r="BMU14" s="827" t="s">
        <v>1434</v>
      </c>
      <c r="BMV14" s="827" t="s">
        <v>1434</v>
      </c>
      <c r="BMW14" s="827">
        <v>101.05000000000001</v>
      </c>
      <c r="BMX14" s="827" t="s">
        <v>1434</v>
      </c>
      <c r="BMY14" s="827" t="s">
        <v>1434</v>
      </c>
      <c r="BMZ14" s="827" t="s">
        <v>1434</v>
      </c>
      <c r="BNA14" s="827" t="s">
        <v>1434</v>
      </c>
      <c r="BNB14" s="827" t="s">
        <v>1434</v>
      </c>
      <c r="BNC14" s="827" t="s">
        <v>1434</v>
      </c>
      <c r="BND14" s="827" t="s">
        <v>1434</v>
      </c>
      <c r="BNE14" s="827" t="s">
        <v>1434</v>
      </c>
      <c r="BNF14" s="827" t="s">
        <v>1434</v>
      </c>
      <c r="BNG14" s="827" t="s">
        <v>1434</v>
      </c>
      <c r="BNH14" s="827" t="s">
        <v>1434</v>
      </c>
      <c r="BNI14" s="827" t="s">
        <v>1434</v>
      </c>
      <c r="BNJ14" s="822">
        <v>3532</v>
      </c>
      <c r="BNK14" s="821">
        <v>3470</v>
      </c>
      <c r="BNL14" s="821">
        <v>3275</v>
      </c>
      <c r="BNM14" s="821">
        <v>3073</v>
      </c>
      <c r="BNN14" s="822">
        <v>93.9</v>
      </c>
      <c r="BNO14" s="821">
        <v>94.3</v>
      </c>
      <c r="BNP14" s="821">
        <v>94.1</v>
      </c>
      <c r="BNQ14" s="821">
        <v>92.4</v>
      </c>
      <c r="BNR14" s="822">
        <v>791</v>
      </c>
      <c r="BNS14" s="821">
        <v>509</v>
      </c>
      <c r="BNT14" s="821">
        <v>528</v>
      </c>
      <c r="BNU14" s="821">
        <v>436</v>
      </c>
      <c r="BNV14" s="822">
        <v>21</v>
      </c>
      <c r="BNW14" s="821">
        <v>13.8</v>
      </c>
      <c r="BNX14" s="821">
        <v>15.2</v>
      </c>
      <c r="BNY14" s="821">
        <v>11.5</v>
      </c>
    </row>
    <row r="15" spans="1:1741" s="789" customFormat="1" ht="12">
      <c r="A15" s="607" t="s">
        <v>1991</v>
      </c>
      <c r="B15" s="821" t="s">
        <v>1179</v>
      </c>
      <c r="C15" s="822">
        <v>1922</v>
      </c>
      <c r="D15" s="822">
        <v>1920</v>
      </c>
      <c r="E15" s="822">
        <v>1903</v>
      </c>
      <c r="F15" s="822">
        <v>1885</v>
      </c>
      <c r="G15" s="822">
        <v>1850</v>
      </c>
      <c r="H15" s="822">
        <v>1740</v>
      </c>
      <c r="I15" s="822">
        <v>1741</v>
      </c>
      <c r="J15" s="822">
        <v>1745</v>
      </c>
      <c r="K15" s="822">
        <v>1749</v>
      </c>
      <c r="L15" s="822">
        <v>1758</v>
      </c>
      <c r="M15" s="822">
        <v>569</v>
      </c>
      <c r="N15" s="822">
        <v>554</v>
      </c>
      <c r="O15" s="822">
        <v>484</v>
      </c>
      <c r="P15" s="822">
        <v>415</v>
      </c>
      <c r="Q15" s="822">
        <v>277</v>
      </c>
      <c r="R15" s="822">
        <v>2491</v>
      </c>
      <c r="S15" s="822">
        <v>2474</v>
      </c>
      <c r="T15" s="822">
        <v>2387</v>
      </c>
      <c r="U15" s="822">
        <v>2300</v>
      </c>
      <c r="V15" s="822">
        <v>2127</v>
      </c>
      <c r="W15" s="821">
        <v>3105</v>
      </c>
      <c r="X15" s="822">
        <v>3122</v>
      </c>
      <c r="Y15" s="822">
        <v>3209</v>
      </c>
      <c r="Z15" s="822">
        <v>3296</v>
      </c>
      <c r="AA15" s="822">
        <v>3469</v>
      </c>
      <c r="AB15" s="821">
        <v>205</v>
      </c>
      <c r="AC15" s="821">
        <v>205</v>
      </c>
      <c r="AD15" s="821">
        <v>205</v>
      </c>
      <c r="AE15" s="821" t="s">
        <v>1434</v>
      </c>
      <c r="AF15" s="821" t="s">
        <v>1434</v>
      </c>
      <c r="AG15" s="821">
        <v>125</v>
      </c>
      <c r="AH15" s="821">
        <v>130</v>
      </c>
      <c r="AI15" s="821">
        <v>137</v>
      </c>
      <c r="AJ15" s="821">
        <v>149</v>
      </c>
      <c r="AK15" s="821">
        <v>1616</v>
      </c>
      <c r="AL15" s="821">
        <v>1597</v>
      </c>
      <c r="AM15" s="821">
        <v>1576</v>
      </c>
      <c r="AN15" s="821">
        <v>1536</v>
      </c>
      <c r="AO15" s="821">
        <v>179</v>
      </c>
      <c r="AP15" s="821">
        <v>176</v>
      </c>
      <c r="AQ15" s="821">
        <v>172</v>
      </c>
      <c r="AR15" s="821">
        <v>165</v>
      </c>
      <c r="AS15" s="822">
        <v>414.94</v>
      </c>
      <c r="AT15" s="822">
        <v>406.29</v>
      </c>
      <c r="AU15" s="822">
        <v>385.01</v>
      </c>
      <c r="AV15" s="822">
        <v>360.12</v>
      </c>
      <c r="AW15" s="822">
        <v>310.33999999999997</v>
      </c>
      <c r="AX15" s="822">
        <v>388.77</v>
      </c>
      <c r="AY15" s="822">
        <v>370.90999999999997</v>
      </c>
      <c r="AZ15" s="822">
        <v>351.93</v>
      </c>
      <c r="BA15" s="822">
        <v>332.51</v>
      </c>
      <c r="BB15" s="822">
        <v>293.68</v>
      </c>
      <c r="BC15" s="822">
        <v>5.85</v>
      </c>
      <c r="BD15" s="822">
        <v>5.69</v>
      </c>
      <c r="BE15" s="822">
        <v>4.9800000000000004</v>
      </c>
      <c r="BF15" s="822">
        <v>4.2699999999999996</v>
      </c>
      <c r="BG15" s="822">
        <v>2.84</v>
      </c>
      <c r="BH15" s="822">
        <v>420.79</v>
      </c>
      <c r="BI15" s="822">
        <v>411.98</v>
      </c>
      <c r="BJ15" s="822">
        <v>389.99</v>
      </c>
      <c r="BK15" s="822">
        <v>364.39</v>
      </c>
      <c r="BL15" s="822">
        <v>313.17999999999995</v>
      </c>
      <c r="BM15" s="821">
        <v>54.4</v>
      </c>
      <c r="BN15" s="821">
        <v>52.85</v>
      </c>
      <c r="BO15" s="821">
        <v>49.94</v>
      </c>
      <c r="BP15" s="821">
        <v>49.07</v>
      </c>
      <c r="BQ15" s="821">
        <v>47.32</v>
      </c>
      <c r="BR15" s="821">
        <v>49.4</v>
      </c>
      <c r="BS15" s="821">
        <v>45.51</v>
      </c>
      <c r="BT15" s="821">
        <v>42.21</v>
      </c>
      <c r="BU15" s="821">
        <v>42.71</v>
      </c>
      <c r="BV15" s="821">
        <v>43.71</v>
      </c>
      <c r="BW15" s="821">
        <v>0</v>
      </c>
      <c r="BX15" s="821">
        <v>0</v>
      </c>
      <c r="BY15" s="821">
        <v>0</v>
      </c>
      <c r="BZ15" s="821">
        <v>0</v>
      </c>
      <c r="CA15" s="821">
        <v>0</v>
      </c>
      <c r="CB15" s="821">
        <v>54.4</v>
      </c>
      <c r="CC15" s="821">
        <v>52.85</v>
      </c>
      <c r="CD15" s="821">
        <v>49.94</v>
      </c>
      <c r="CE15" s="821">
        <v>49.07</v>
      </c>
      <c r="CF15" s="821">
        <v>47.32</v>
      </c>
      <c r="CG15" s="821">
        <v>360.54</v>
      </c>
      <c r="CH15" s="821">
        <v>353.44</v>
      </c>
      <c r="CI15" s="821">
        <v>335.07</v>
      </c>
      <c r="CJ15" s="821">
        <v>311.05</v>
      </c>
      <c r="CK15" s="821">
        <v>263.02</v>
      </c>
      <c r="CL15" s="821">
        <v>339.37</v>
      </c>
      <c r="CM15" s="821">
        <v>325.39999999999998</v>
      </c>
      <c r="CN15" s="821">
        <v>309.72000000000003</v>
      </c>
      <c r="CO15" s="821">
        <v>289.8</v>
      </c>
      <c r="CP15" s="821">
        <v>249.97</v>
      </c>
      <c r="CQ15" s="821">
        <v>5.85</v>
      </c>
      <c r="CR15" s="821">
        <v>5.69</v>
      </c>
      <c r="CS15" s="821">
        <v>4.9800000000000004</v>
      </c>
      <c r="CT15" s="821">
        <v>4.2699999999999996</v>
      </c>
      <c r="CU15" s="821">
        <v>2.84</v>
      </c>
      <c r="CV15" s="821">
        <v>366.39000000000004</v>
      </c>
      <c r="CW15" s="821">
        <v>359.13</v>
      </c>
      <c r="CX15" s="821">
        <v>340.05</v>
      </c>
      <c r="CY15" s="821">
        <v>315.32</v>
      </c>
      <c r="CZ15" s="821">
        <v>265.85999999999996</v>
      </c>
      <c r="DA15" s="821">
        <v>23.42</v>
      </c>
      <c r="DB15" s="821">
        <v>21.92</v>
      </c>
      <c r="DC15" s="821">
        <v>20.260000000000002</v>
      </c>
      <c r="DD15" s="821">
        <v>17.03</v>
      </c>
      <c r="DE15" s="821">
        <v>326.23</v>
      </c>
      <c r="DF15" s="821">
        <v>311.45999999999998</v>
      </c>
      <c r="DG15" s="821">
        <v>293.49</v>
      </c>
      <c r="DH15" s="821">
        <v>256.64999999999998</v>
      </c>
      <c r="DI15" s="821">
        <v>56.64</v>
      </c>
      <c r="DJ15" s="821">
        <v>51.63</v>
      </c>
      <c r="DK15" s="821">
        <v>46.37</v>
      </c>
      <c r="DL15" s="821">
        <v>36.659999999999997</v>
      </c>
      <c r="DM15" s="821" t="s">
        <v>2432</v>
      </c>
      <c r="DN15" s="821" t="s">
        <v>2433</v>
      </c>
      <c r="DO15" s="821">
        <v>146.84</v>
      </c>
      <c r="DP15" s="821">
        <v>139.4</v>
      </c>
      <c r="DQ15" s="821">
        <v>129.88999999999999</v>
      </c>
      <c r="DR15" s="821">
        <v>110.87</v>
      </c>
      <c r="DS15" s="821" t="s">
        <v>2434</v>
      </c>
      <c r="DT15" s="821" t="s">
        <v>2435</v>
      </c>
      <c r="DU15" s="821">
        <v>48.78</v>
      </c>
      <c r="DV15" s="821">
        <v>48.24</v>
      </c>
      <c r="DW15" s="821">
        <v>46.48</v>
      </c>
      <c r="DX15" s="821">
        <v>42.96</v>
      </c>
      <c r="DY15" s="821" t="s">
        <v>2436</v>
      </c>
      <c r="DZ15" s="821" t="s">
        <v>2437</v>
      </c>
      <c r="EA15" s="821">
        <v>38.799999999999997</v>
      </c>
      <c r="EB15" s="821">
        <v>37.619999999999997</v>
      </c>
      <c r="EC15" s="821">
        <v>35.01</v>
      </c>
      <c r="ED15" s="821">
        <v>29.79</v>
      </c>
      <c r="EE15" s="821" t="s">
        <v>2438</v>
      </c>
      <c r="EF15" s="821" t="s">
        <v>2439</v>
      </c>
      <c r="EG15" s="821">
        <v>37.01</v>
      </c>
      <c r="EH15" s="821">
        <v>34.08</v>
      </c>
      <c r="EI15" s="821">
        <v>30.75</v>
      </c>
      <c r="EJ15" s="821">
        <v>24.1</v>
      </c>
      <c r="EK15" s="821" t="s">
        <v>2440</v>
      </c>
      <c r="EL15" s="821" t="s">
        <v>2441</v>
      </c>
      <c r="EM15" s="821">
        <v>31.8</v>
      </c>
      <c r="EN15" s="821">
        <v>30.75</v>
      </c>
      <c r="EO15" s="821">
        <v>31.49</v>
      </c>
      <c r="EP15" s="821">
        <v>32.97</v>
      </c>
      <c r="EQ15" s="821" t="s">
        <v>2442</v>
      </c>
      <c r="ER15" s="821" t="s">
        <v>2443</v>
      </c>
      <c r="ES15" s="821">
        <v>13.01</v>
      </c>
      <c r="ET15" s="821">
        <v>12.33</v>
      </c>
      <c r="EU15" s="821">
        <v>11.48</v>
      </c>
      <c r="EV15" s="821">
        <v>9.77</v>
      </c>
      <c r="EW15" s="821" t="s">
        <v>2444</v>
      </c>
      <c r="EX15" s="821" t="s">
        <v>2445</v>
      </c>
      <c r="EY15" s="821">
        <v>8.8699999999999992</v>
      </c>
      <c r="EZ15" s="821">
        <v>8.3000000000000007</v>
      </c>
      <c r="FA15" s="821">
        <v>7.39</v>
      </c>
      <c r="FB15" s="821">
        <v>5.58</v>
      </c>
      <c r="FC15" s="821" t="s">
        <v>2446</v>
      </c>
      <c r="FD15" s="821" t="s">
        <v>2447</v>
      </c>
      <c r="FE15" s="821">
        <v>8.2799999999999994</v>
      </c>
      <c r="FF15" s="821">
        <v>6.62</v>
      </c>
      <c r="FG15" s="821">
        <v>5.16</v>
      </c>
      <c r="FH15" s="821">
        <v>2.23</v>
      </c>
      <c r="FI15" s="821" t="s">
        <v>2448</v>
      </c>
      <c r="FJ15" s="821" t="s">
        <v>2449</v>
      </c>
      <c r="FK15" s="821">
        <v>7.97</v>
      </c>
      <c r="FL15" s="821">
        <v>6.92</v>
      </c>
      <c r="FM15" s="821">
        <v>5.8</v>
      </c>
      <c r="FN15" s="821">
        <v>3.55</v>
      </c>
      <c r="FO15" s="821" t="s">
        <v>2450</v>
      </c>
      <c r="FP15" s="821" t="s">
        <v>2451</v>
      </c>
      <c r="FQ15" s="821">
        <v>6.55</v>
      </c>
      <c r="FR15" s="821">
        <v>5.73</v>
      </c>
      <c r="FS15" s="821">
        <v>4.8600000000000003</v>
      </c>
      <c r="FT15" s="821">
        <v>3.12</v>
      </c>
      <c r="FU15" s="821">
        <v>58.38</v>
      </c>
      <c r="FV15" s="821">
        <v>55.02</v>
      </c>
      <c r="FW15" s="821">
        <v>51.81</v>
      </c>
      <c r="FX15" s="821">
        <v>45.4</v>
      </c>
      <c r="FY15" s="821">
        <v>406.29</v>
      </c>
      <c r="FZ15" s="821">
        <v>385.01000000000005</v>
      </c>
      <c r="GA15" s="821">
        <v>360.12</v>
      </c>
      <c r="GB15" s="821">
        <v>310.34000000000003</v>
      </c>
      <c r="GC15" s="822">
        <v>1524</v>
      </c>
      <c r="GD15" s="822">
        <v>1532</v>
      </c>
      <c r="GE15" s="822">
        <v>1507</v>
      </c>
      <c r="GF15" s="822">
        <v>1460</v>
      </c>
      <c r="GG15" s="822">
        <v>1433</v>
      </c>
      <c r="GH15" s="822">
        <v>1438</v>
      </c>
      <c r="GI15" s="822">
        <v>1424</v>
      </c>
      <c r="GJ15" s="822">
        <v>1396</v>
      </c>
      <c r="GK15" s="821">
        <v>66</v>
      </c>
      <c r="GL15" s="821">
        <v>72</v>
      </c>
      <c r="GM15" s="821">
        <v>75</v>
      </c>
      <c r="GN15" s="821">
        <v>82</v>
      </c>
      <c r="GO15" s="821">
        <v>1346</v>
      </c>
      <c r="GP15" s="821">
        <v>1347</v>
      </c>
      <c r="GQ15" s="821">
        <v>1332</v>
      </c>
      <c r="GR15" s="821">
        <v>1300</v>
      </c>
      <c r="GS15" s="821">
        <v>21</v>
      </c>
      <c r="GT15" s="821">
        <v>19</v>
      </c>
      <c r="GU15" s="821">
        <v>17</v>
      </c>
      <c r="GV15" s="821">
        <v>14</v>
      </c>
      <c r="GW15" s="822">
        <v>139</v>
      </c>
      <c r="GX15" s="821">
        <v>146</v>
      </c>
      <c r="GY15" s="821">
        <v>149</v>
      </c>
      <c r="GZ15" s="821">
        <v>154</v>
      </c>
      <c r="HA15" s="821">
        <v>136</v>
      </c>
      <c r="HB15" s="821">
        <v>143</v>
      </c>
      <c r="HC15" s="821">
        <v>148</v>
      </c>
      <c r="HD15" s="821">
        <v>157</v>
      </c>
      <c r="HE15" s="821">
        <v>8</v>
      </c>
      <c r="HF15" s="821">
        <v>12</v>
      </c>
      <c r="HG15" s="821">
        <v>14</v>
      </c>
      <c r="HH15" s="821">
        <v>17</v>
      </c>
      <c r="HI15" s="821">
        <v>128</v>
      </c>
      <c r="HJ15" s="821">
        <v>131</v>
      </c>
      <c r="HK15" s="821">
        <v>134</v>
      </c>
      <c r="HL15" s="821">
        <v>140</v>
      </c>
      <c r="HM15" s="821">
        <v>0</v>
      </c>
      <c r="HN15" s="821">
        <v>0</v>
      </c>
      <c r="HO15" s="821">
        <v>0</v>
      </c>
      <c r="HP15" s="821">
        <v>0</v>
      </c>
      <c r="HQ15" s="821">
        <v>1118</v>
      </c>
      <c r="HR15" s="821">
        <v>1152</v>
      </c>
      <c r="HS15" s="821">
        <v>1159</v>
      </c>
      <c r="HT15" s="821">
        <v>1168</v>
      </c>
      <c r="HU15" s="821">
        <v>1058</v>
      </c>
      <c r="HV15" s="821">
        <v>1087</v>
      </c>
      <c r="HW15" s="821">
        <v>1100</v>
      </c>
      <c r="HX15" s="821">
        <v>1121</v>
      </c>
      <c r="HY15" s="821">
        <v>50</v>
      </c>
      <c r="HZ15" s="821">
        <v>53</v>
      </c>
      <c r="IA15" s="821">
        <v>55</v>
      </c>
      <c r="IB15" s="821">
        <v>61</v>
      </c>
      <c r="IC15" s="821">
        <v>989</v>
      </c>
      <c r="ID15" s="821">
        <v>1017</v>
      </c>
      <c r="IE15" s="821">
        <v>1030</v>
      </c>
      <c r="IF15" s="821">
        <v>1048</v>
      </c>
      <c r="IG15" s="821">
        <v>19</v>
      </c>
      <c r="IH15" s="821">
        <v>17</v>
      </c>
      <c r="II15" s="821">
        <v>15</v>
      </c>
      <c r="IJ15" s="821">
        <v>12</v>
      </c>
      <c r="IK15" s="821">
        <v>267</v>
      </c>
      <c r="IL15" s="821">
        <v>234</v>
      </c>
      <c r="IM15" s="821">
        <v>199</v>
      </c>
      <c r="IN15" s="821">
        <v>138</v>
      </c>
      <c r="IO15" s="821">
        <v>239</v>
      </c>
      <c r="IP15" s="821">
        <v>208</v>
      </c>
      <c r="IQ15" s="821">
        <v>176</v>
      </c>
      <c r="IR15" s="821">
        <v>118</v>
      </c>
      <c r="IS15" s="821">
        <v>8</v>
      </c>
      <c r="IT15" s="821">
        <v>7</v>
      </c>
      <c r="IU15" s="821">
        <v>6</v>
      </c>
      <c r="IV15" s="821">
        <v>4</v>
      </c>
      <c r="IW15" s="821">
        <v>229</v>
      </c>
      <c r="IX15" s="821">
        <v>199</v>
      </c>
      <c r="IY15" s="821">
        <v>168</v>
      </c>
      <c r="IZ15" s="821">
        <v>112</v>
      </c>
      <c r="JA15" s="821">
        <v>2</v>
      </c>
      <c r="JB15" s="821">
        <v>2</v>
      </c>
      <c r="JC15" s="821">
        <v>2</v>
      </c>
      <c r="JD15" s="821">
        <v>2</v>
      </c>
      <c r="JE15" s="822">
        <v>0</v>
      </c>
      <c r="JF15" s="822">
        <v>0</v>
      </c>
      <c r="JG15" s="822">
        <v>0</v>
      </c>
      <c r="JH15" s="822">
        <v>0</v>
      </c>
      <c r="JI15" s="822">
        <v>0</v>
      </c>
      <c r="JJ15" s="822">
        <v>0</v>
      </c>
      <c r="JK15" s="822">
        <v>0</v>
      </c>
      <c r="JL15" s="822">
        <v>0</v>
      </c>
      <c r="JM15" s="821">
        <v>0</v>
      </c>
      <c r="JN15" s="821">
        <v>0</v>
      </c>
      <c r="JO15" s="821">
        <v>0</v>
      </c>
      <c r="JP15" s="821">
        <v>0</v>
      </c>
      <c r="JQ15" s="821">
        <v>0</v>
      </c>
      <c r="JR15" s="821">
        <v>0</v>
      </c>
      <c r="JS15" s="821">
        <v>0</v>
      </c>
      <c r="JT15" s="821">
        <v>0</v>
      </c>
      <c r="JU15" s="821">
        <v>0</v>
      </c>
      <c r="JV15" s="821">
        <v>0</v>
      </c>
      <c r="JW15" s="821">
        <v>0</v>
      </c>
      <c r="JX15" s="821">
        <v>0</v>
      </c>
      <c r="JY15" s="821">
        <v>295752</v>
      </c>
      <c r="JZ15" s="821">
        <v>275808</v>
      </c>
      <c r="KA15" s="821">
        <v>250304</v>
      </c>
      <c r="KB15" s="821">
        <v>199289</v>
      </c>
      <c r="KC15" s="821">
        <v>8598</v>
      </c>
      <c r="KD15" s="821">
        <v>8156</v>
      </c>
      <c r="KE15" s="821">
        <v>7507</v>
      </c>
      <c r="KF15" s="821">
        <v>6373</v>
      </c>
      <c r="KG15" s="821">
        <v>283316</v>
      </c>
      <c r="KH15" s="821">
        <v>264509</v>
      </c>
      <c r="KI15" s="821">
        <v>240289</v>
      </c>
      <c r="KJ15" s="821">
        <v>191321</v>
      </c>
      <c r="KK15" s="821">
        <v>3838</v>
      </c>
      <c r="KL15" s="821">
        <v>3143</v>
      </c>
      <c r="KM15" s="821">
        <v>2508</v>
      </c>
      <c r="KN15" s="821">
        <v>1595</v>
      </c>
      <c r="KO15" s="821">
        <v>1739</v>
      </c>
      <c r="KP15" s="821">
        <v>1331</v>
      </c>
      <c r="KQ15" s="821">
        <v>1147</v>
      </c>
      <c r="KR15" s="821">
        <v>632</v>
      </c>
      <c r="KS15" s="821">
        <v>6</v>
      </c>
      <c r="KT15" s="821">
        <v>6</v>
      </c>
      <c r="KU15" s="821">
        <v>6</v>
      </c>
      <c r="KV15" s="821">
        <v>6</v>
      </c>
      <c r="KW15" s="821">
        <v>1733</v>
      </c>
      <c r="KX15" s="821">
        <v>1325</v>
      </c>
      <c r="KY15" s="821">
        <v>1141</v>
      </c>
      <c r="KZ15" s="821">
        <v>626</v>
      </c>
      <c r="LA15" s="821">
        <v>0</v>
      </c>
      <c r="LB15" s="821">
        <v>0</v>
      </c>
      <c r="LC15" s="821">
        <v>0</v>
      </c>
      <c r="LD15" s="821">
        <v>0</v>
      </c>
      <c r="LE15" s="821">
        <v>222397</v>
      </c>
      <c r="LF15" s="821">
        <v>216208</v>
      </c>
      <c r="LG15" s="821">
        <v>203822</v>
      </c>
      <c r="LH15" s="821">
        <v>173667</v>
      </c>
      <c r="LI15" s="821">
        <v>7202</v>
      </c>
      <c r="LJ15" s="821">
        <v>6972</v>
      </c>
      <c r="LK15" s="821">
        <v>6528</v>
      </c>
      <c r="LL15" s="821">
        <v>5777</v>
      </c>
      <c r="LM15" s="821">
        <v>211809</v>
      </c>
      <c r="LN15" s="821">
        <v>206498</v>
      </c>
      <c r="LO15" s="821">
        <v>195140</v>
      </c>
      <c r="LP15" s="821">
        <v>166561</v>
      </c>
      <c r="LQ15" s="821">
        <v>3386</v>
      </c>
      <c r="LR15" s="821">
        <v>2738</v>
      </c>
      <c r="LS15" s="821">
        <v>2154</v>
      </c>
      <c r="LT15" s="821">
        <v>1329</v>
      </c>
      <c r="LU15" s="821">
        <v>71616</v>
      </c>
      <c r="LV15" s="821">
        <v>58269</v>
      </c>
      <c r="LW15" s="821">
        <v>45335</v>
      </c>
      <c r="LX15" s="821">
        <v>24990</v>
      </c>
      <c r="LY15" s="821">
        <v>1390</v>
      </c>
      <c r="LZ15" s="821">
        <v>1178</v>
      </c>
      <c r="MA15" s="821">
        <v>973</v>
      </c>
      <c r="MB15" s="821">
        <v>590</v>
      </c>
      <c r="MC15" s="821">
        <v>69774</v>
      </c>
      <c r="MD15" s="821">
        <v>56686</v>
      </c>
      <c r="ME15" s="821">
        <v>44008</v>
      </c>
      <c r="MF15" s="821">
        <v>24134</v>
      </c>
      <c r="MG15" s="821">
        <v>452</v>
      </c>
      <c r="MH15" s="821">
        <v>405</v>
      </c>
      <c r="MI15" s="821">
        <v>354</v>
      </c>
      <c r="MJ15" s="821">
        <v>266</v>
      </c>
      <c r="MK15" s="821">
        <v>0</v>
      </c>
      <c r="ML15" s="821">
        <v>0</v>
      </c>
      <c r="MM15" s="821">
        <v>0</v>
      </c>
      <c r="MN15" s="821">
        <v>0</v>
      </c>
      <c r="MO15" s="821">
        <v>0</v>
      </c>
      <c r="MP15" s="821">
        <v>0</v>
      </c>
      <c r="MQ15" s="821">
        <v>0</v>
      </c>
      <c r="MR15" s="821">
        <v>0</v>
      </c>
      <c r="MS15" s="821">
        <v>0</v>
      </c>
      <c r="MT15" s="821">
        <v>0</v>
      </c>
      <c r="MU15" s="821">
        <v>0</v>
      </c>
      <c r="MV15" s="821">
        <v>0</v>
      </c>
      <c r="MW15" s="821">
        <v>0</v>
      </c>
      <c r="MX15" s="821">
        <v>0</v>
      </c>
      <c r="MY15" s="821">
        <v>0</v>
      </c>
      <c r="MZ15" s="821">
        <v>0</v>
      </c>
      <c r="NA15" s="822">
        <v>396</v>
      </c>
      <c r="NB15" s="822">
        <v>371</v>
      </c>
      <c r="NC15" s="822">
        <v>378</v>
      </c>
      <c r="ND15" s="822">
        <v>390</v>
      </c>
      <c r="NE15" s="821">
        <v>308</v>
      </c>
      <c r="NF15" s="821">
        <v>307</v>
      </c>
      <c r="NG15" s="821">
        <v>325</v>
      </c>
      <c r="NH15" s="821">
        <v>362</v>
      </c>
      <c r="NI15" s="822">
        <v>98610</v>
      </c>
      <c r="NJ15" s="822">
        <v>93098</v>
      </c>
      <c r="NK15" s="822">
        <v>95554</v>
      </c>
      <c r="NL15" s="822">
        <v>100465</v>
      </c>
      <c r="NM15" s="821">
        <v>75155</v>
      </c>
      <c r="NN15" s="821">
        <v>76120</v>
      </c>
      <c r="NO15" s="821">
        <v>82211</v>
      </c>
      <c r="NP15" s="821">
        <v>94390</v>
      </c>
      <c r="NQ15" s="822">
        <v>6168</v>
      </c>
      <c r="NR15" s="822">
        <v>6234</v>
      </c>
      <c r="NS15" s="822">
        <v>6820</v>
      </c>
      <c r="NT15" s="822">
        <v>8057</v>
      </c>
      <c r="NU15" s="821">
        <v>4848</v>
      </c>
      <c r="NV15" s="821">
        <v>5211</v>
      </c>
      <c r="NW15" s="821">
        <v>5954</v>
      </c>
      <c r="NX15" s="821">
        <v>7584</v>
      </c>
      <c r="NY15" s="822">
        <v>35636</v>
      </c>
      <c r="NZ15" s="822">
        <v>33875</v>
      </c>
      <c r="OA15" s="822">
        <v>35006</v>
      </c>
      <c r="OB15" s="822">
        <v>37304</v>
      </c>
      <c r="OC15" s="821">
        <v>27842</v>
      </c>
      <c r="OD15" s="821">
        <v>28239</v>
      </c>
      <c r="OE15" s="821">
        <v>30541</v>
      </c>
      <c r="OF15" s="821">
        <v>35162</v>
      </c>
      <c r="OG15" s="822">
        <v>36883</v>
      </c>
      <c r="OH15" s="822">
        <v>34129</v>
      </c>
      <c r="OI15" s="822">
        <v>34319</v>
      </c>
      <c r="OJ15" s="822">
        <v>34588</v>
      </c>
      <c r="OK15" s="821">
        <v>27760</v>
      </c>
      <c r="OL15" s="821">
        <v>27674</v>
      </c>
      <c r="OM15" s="821">
        <v>29410</v>
      </c>
      <c r="ON15" s="821">
        <v>32670</v>
      </c>
      <c r="OO15" s="822">
        <v>19923</v>
      </c>
      <c r="OP15" s="822">
        <v>18860</v>
      </c>
      <c r="OQ15" s="822">
        <v>19409</v>
      </c>
      <c r="OR15" s="822">
        <v>20516</v>
      </c>
      <c r="OS15" s="821">
        <v>14705</v>
      </c>
      <c r="OT15" s="821">
        <v>14996</v>
      </c>
      <c r="OU15" s="821">
        <v>16306</v>
      </c>
      <c r="OV15" s="821">
        <v>18974</v>
      </c>
      <c r="OW15" s="822">
        <v>0</v>
      </c>
      <c r="OX15" s="822">
        <v>0</v>
      </c>
      <c r="OY15" s="822">
        <v>0</v>
      </c>
      <c r="OZ15" s="822">
        <v>0</v>
      </c>
      <c r="PA15" s="821">
        <v>0</v>
      </c>
      <c r="PB15" s="821">
        <v>0</v>
      </c>
      <c r="PC15" s="821">
        <v>0</v>
      </c>
      <c r="PD15" s="821">
        <v>0</v>
      </c>
      <c r="PE15" s="822">
        <v>111.9</v>
      </c>
      <c r="PF15" s="822">
        <v>109.6</v>
      </c>
      <c r="PG15" s="822">
        <v>103.88</v>
      </c>
      <c r="PH15" s="822">
        <v>96.94</v>
      </c>
      <c r="PI15" s="822">
        <v>83.07</v>
      </c>
      <c r="PJ15" s="822">
        <v>8.25</v>
      </c>
      <c r="PK15" s="821">
        <v>8.02</v>
      </c>
      <c r="PL15" s="821">
        <v>7.02</v>
      </c>
      <c r="PM15" s="821">
        <v>6.02</v>
      </c>
      <c r="PN15" s="821">
        <v>4</v>
      </c>
      <c r="PO15" s="821">
        <v>120.15</v>
      </c>
      <c r="PP15" s="821">
        <v>117.61999999999999</v>
      </c>
      <c r="PQ15" s="821">
        <v>110.89999999999999</v>
      </c>
      <c r="PR15" s="821">
        <v>102.96</v>
      </c>
      <c r="PS15" s="821">
        <v>87.07</v>
      </c>
      <c r="PT15" s="822">
        <v>33.47</v>
      </c>
      <c r="PU15" s="822">
        <v>32.78</v>
      </c>
      <c r="PV15" s="822">
        <v>31.07</v>
      </c>
      <c r="PW15" s="822">
        <v>28.99</v>
      </c>
      <c r="PX15" s="822">
        <v>24.83</v>
      </c>
      <c r="PY15" s="822">
        <v>3.79</v>
      </c>
      <c r="PZ15" s="821">
        <v>3.69</v>
      </c>
      <c r="QA15" s="821">
        <v>3.23</v>
      </c>
      <c r="QB15" s="821">
        <v>2.77</v>
      </c>
      <c r="QC15" s="821">
        <v>1.84</v>
      </c>
      <c r="QD15" s="821">
        <v>37.26</v>
      </c>
      <c r="QE15" s="821">
        <v>36.47</v>
      </c>
      <c r="QF15" s="821">
        <v>34.299999999999997</v>
      </c>
      <c r="QG15" s="821">
        <v>31.759999999999998</v>
      </c>
      <c r="QH15" s="821">
        <v>26.669999999999998</v>
      </c>
      <c r="QI15" s="822" t="s">
        <v>1434</v>
      </c>
      <c r="QJ15" s="822" t="s">
        <v>1434</v>
      </c>
      <c r="QK15" s="822" t="s">
        <v>1434</v>
      </c>
      <c r="QL15" s="822" t="s">
        <v>1434</v>
      </c>
      <c r="QM15" s="822" t="s">
        <v>1434</v>
      </c>
      <c r="QN15" s="822" t="s">
        <v>1434</v>
      </c>
      <c r="QO15" s="821" t="s">
        <v>1434</v>
      </c>
      <c r="QP15" s="821" t="s">
        <v>1434</v>
      </c>
      <c r="QQ15" s="821" t="s">
        <v>1434</v>
      </c>
      <c r="QR15" s="821" t="s">
        <v>1434</v>
      </c>
      <c r="QS15" s="821" t="s">
        <v>1434</v>
      </c>
      <c r="QT15" s="821" t="s">
        <v>1434</v>
      </c>
      <c r="QU15" s="821" t="s">
        <v>1434</v>
      </c>
      <c r="QV15" s="821" t="s">
        <v>1434</v>
      </c>
      <c r="QW15" s="821" t="s">
        <v>1434</v>
      </c>
      <c r="QX15" s="822" t="s">
        <v>1434</v>
      </c>
      <c r="QY15" s="822" t="s">
        <v>1434</v>
      </c>
      <c r="QZ15" s="822" t="s">
        <v>1434</v>
      </c>
      <c r="RA15" s="822" t="s">
        <v>1434</v>
      </c>
      <c r="RB15" s="822" t="s">
        <v>1434</v>
      </c>
      <c r="RC15" s="822" t="s">
        <v>1434</v>
      </c>
      <c r="RD15" s="821" t="s">
        <v>1434</v>
      </c>
      <c r="RE15" s="821" t="s">
        <v>1434</v>
      </c>
      <c r="RF15" s="821" t="s">
        <v>1434</v>
      </c>
      <c r="RG15" s="821" t="s">
        <v>1434</v>
      </c>
      <c r="RH15" s="821" t="s">
        <v>1434</v>
      </c>
      <c r="RI15" s="821" t="s">
        <v>1434</v>
      </c>
      <c r="RJ15" s="821" t="s">
        <v>1434</v>
      </c>
      <c r="RK15" s="821" t="s">
        <v>1434</v>
      </c>
      <c r="RL15" s="821" t="s">
        <v>1434</v>
      </c>
      <c r="RM15" s="822" t="s">
        <v>1434</v>
      </c>
      <c r="RN15" s="822" t="s">
        <v>1434</v>
      </c>
      <c r="RO15" s="822" t="s">
        <v>1434</v>
      </c>
      <c r="RP15" s="822" t="s">
        <v>1434</v>
      </c>
      <c r="RQ15" s="822" t="s">
        <v>1434</v>
      </c>
      <c r="RR15" s="822" t="s">
        <v>1434</v>
      </c>
      <c r="RS15" s="821" t="s">
        <v>1434</v>
      </c>
      <c r="RT15" s="821" t="s">
        <v>1434</v>
      </c>
      <c r="RU15" s="821" t="s">
        <v>1434</v>
      </c>
      <c r="RV15" s="821" t="s">
        <v>1434</v>
      </c>
      <c r="RW15" s="821" t="s">
        <v>1434</v>
      </c>
      <c r="RX15" s="821" t="s">
        <v>1434</v>
      </c>
      <c r="RY15" s="821" t="s">
        <v>1434</v>
      </c>
      <c r="RZ15" s="821" t="s">
        <v>1434</v>
      </c>
      <c r="SA15" s="821" t="s">
        <v>1434</v>
      </c>
      <c r="SB15" s="822">
        <v>144.26</v>
      </c>
      <c r="SC15" s="822">
        <v>64.900000000000006</v>
      </c>
      <c r="SD15" s="822">
        <v>67.63</v>
      </c>
      <c r="SE15" s="822" t="s">
        <v>1434</v>
      </c>
      <c r="SF15" s="822">
        <v>0.68</v>
      </c>
      <c r="SG15" s="821" t="s">
        <v>1434</v>
      </c>
      <c r="SH15" s="821" t="s">
        <v>1434</v>
      </c>
      <c r="SI15" s="821" t="s">
        <v>1434</v>
      </c>
      <c r="SJ15" s="821">
        <v>144.94</v>
      </c>
      <c r="SK15" s="821">
        <v>64.900000000000006</v>
      </c>
      <c r="SL15" s="821">
        <v>67.63</v>
      </c>
      <c r="SM15" s="821" t="s">
        <v>1434</v>
      </c>
      <c r="SN15" s="822">
        <v>88.23</v>
      </c>
      <c r="SO15" s="822">
        <v>37.6</v>
      </c>
      <c r="SP15" s="822">
        <v>22.44</v>
      </c>
      <c r="SQ15" s="822" t="s">
        <v>1434</v>
      </c>
      <c r="SR15" s="822" t="s">
        <v>1434</v>
      </c>
      <c r="SS15" s="821" t="s">
        <v>1434</v>
      </c>
      <c r="ST15" s="821" t="s">
        <v>1434</v>
      </c>
      <c r="SU15" s="821" t="s">
        <v>1434</v>
      </c>
      <c r="SV15" s="821">
        <v>88.23</v>
      </c>
      <c r="SW15" s="821">
        <v>37.6</v>
      </c>
      <c r="SX15" s="821">
        <v>22.44</v>
      </c>
      <c r="SY15" s="821" t="s">
        <v>1434</v>
      </c>
      <c r="SZ15" s="822">
        <v>0.7</v>
      </c>
      <c r="TA15" s="822">
        <v>8.24</v>
      </c>
      <c r="TB15" s="822">
        <v>19.79</v>
      </c>
      <c r="TC15" s="822" t="s">
        <v>1434</v>
      </c>
      <c r="TD15" s="822" t="s">
        <v>1434</v>
      </c>
      <c r="TE15" s="821" t="s">
        <v>1434</v>
      </c>
      <c r="TF15" s="821" t="s">
        <v>1434</v>
      </c>
      <c r="TG15" s="821" t="s">
        <v>1434</v>
      </c>
      <c r="TH15" s="821">
        <v>0.7</v>
      </c>
      <c r="TI15" s="821">
        <v>8.24</v>
      </c>
      <c r="TJ15" s="821">
        <v>19.79</v>
      </c>
      <c r="TK15" s="821" t="s">
        <v>1434</v>
      </c>
      <c r="TL15" s="822" t="s">
        <v>1434</v>
      </c>
      <c r="TM15" s="822" t="s">
        <v>1434</v>
      </c>
      <c r="TN15" s="822" t="s">
        <v>1434</v>
      </c>
      <c r="TO15" s="822" t="s">
        <v>1434</v>
      </c>
      <c r="TP15" s="822" t="s">
        <v>1434</v>
      </c>
      <c r="TQ15" s="821" t="s">
        <v>1434</v>
      </c>
      <c r="TR15" s="821" t="s">
        <v>1434</v>
      </c>
      <c r="TS15" s="821" t="s">
        <v>1434</v>
      </c>
      <c r="TT15" s="821" t="s">
        <v>1434</v>
      </c>
      <c r="TU15" s="821" t="s">
        <v>1434</v>
      </c>
      <c r="TV15" s="821" t="s">
        <v>1434</v>
      </c>
      <c r="TW15" s="821" t="s">
        <v>1434</v>
      </c>
      <c r="TX15" s="822" t="s">
        <v>1434</v>
      </c>
      <c r="TY15" s="822" t="s">
        <v>1434</v>
      </c>
      <c r="TZ15" s="822" t="s">
        <v>1434</v>
      </c>
      <c r="UA15" s="822" t="s">
        <v>1434</v>
      </c>
      <c r="UB15" s="822" t="s">
        <v>1434</v>
      </c>
      <c r="UC15" s="821" t="s">
        <v>1434</v>
      </c>
      <c r="UD15" s="821" t="s">
        <v>1434</v>
      </c>
      <c r="UE15" s="821" t="s">
        <v>1434</v>
      </c>
      <c r="UF15" s="821" t="s">
        <v>1434</v>
      </c>
      <c r="UG15" s="821" t="s">
        <v>1434</v>
      </c>
      <c r="UH15" s="821" t="s">
        <v>1434</v>
      </c>
      <c r="UI15" s="821" t="s">
        <v>1434</v>
      </c>
      <c r="UJ15" s="822">
        <v>54.9</v>
      </c>
      <c r="UK15" s="822">
        <v>19.059999999999999</v>
      </c>
      <c r="UL15" s="822">
        <v>25.4</v>
      </c>
      <c r="UM15" s="822" t="s">
        <v>1434</v>
      </c>
      <c r="UN15" s="822" t="s">
        <v>1434</v>
      </c>
      <c r="UO15" s="821" t="s">
        <v>1434</v>
      </c>
      <c r="UP15" s="821" t="s">
        <v>1434</v>
      </c>
      <c r="UQ15" s="821" t="s">
        <v>1434</v>
      </c>
      <c r="UR15" s="821">
        <v>54.9</v>
      </c>
      <c r="US15" s="821">
        <v>19.059999999999999</v>
      </c>
      <c r="UT15" s="821">
        <v>25.4</v>
      </c>
      <c r="UU15" s="821" t="s">
        <v>1434</v>
      </c>
      <c r="UV15" s="822">
        <v>0.43</v>
      </c>
      <c r="UW15" s="822">
        <v>6.5510000000000002</v>
      </c>
      <c r="UX15" s="822">
        <v>5.77</v>
      </c>
      <c r="UY15" s="822">
        <v>1.25</v>
      </c>
      <c r="UZ15" s="822">
        <v>0.68</v>
      </c>
      <c r="VA15" s="821">
        <v>3.3959999999999999</v>
      </c>
      <c r="VB15" s="821">
        <v>11.172000000000001</v>
      </c>
      <c r="VC15" s="821">
        <v>2.052</v>
      </c>
      <c r="VD15" s="821">
        <v>1.1100000000000001</v>
      </c>
      <c r="VE15" s="821">
        <v>9.9469999999999992</v>
      </c>
      <c r="VF15" s="821">
        <v>16.942</v>
      </c>
      <c r="VG15" s="821">
        <v>3.302</v>
      </c>
      <c r="VH15" s="821">
        <v>0.19</v>
      </c>
      <c r="VI15" s="821" t="s">
        <v>1434</v>
      </c>
      <c r="VJ15" s="821" t="s">
        <v>1434</v>
      </c>
      <c r="VK15" s="821" t="s">
        <v>1434</v>
      </c>
      <c r="VL15" s="821">
        <v>0.28999999999999998</v>
      </c>
      <c r="VM15" s="821" t="s">
        <v>1434</v>
      </c>
      <c r="VN15" s="821" t="s">
        <v>1434</v>
      </c>
      <c r="VO15" s="821" t="s">
        <v>1434</v>
      </c>
      <c r="VP15" s="821">
        <v>0.48</v>
      </c>
      <c r="VQ15" s="821" t="s">
        <v>1434</v>
      </c>
      <c r="VR15" s="821" t="s">
        <v>1434</v>
      </c>
      <c r="VS15" s="821" t="s">
        <v>1434</v>
      </c>
      <c r="VT15" s="821" t="s">
        <v>1434</v>
      </c>
      <c r="VU15" s="821" t="s">
        <v>1434</v>
      </c>
      <c r="VV15" s="821" t="s">
        <v>1434</v>
      </c>
      <c r="VW15" s="821" t="s">
        <v>1434</v>
      </c>
      <c r="VX15" s="821" t="s">
        <v>1434</v>
      </c>
      <c r="VY15" s="821" t="s">
        <v>1434</v>
      </c>
      <c r="VZ15" s="821" t="s">
        <v>1434</v>
      </c>
      <c r="WA15" s="821" t="s">
        <v>1434</v>
      </c>
      <c r="WB15" s="821" t="s">
        <v>1434</v>
      </c>
      <c r="WC15" s="821" t="s">
        <v>1434</v>
      </c>
      <c r="WD15" s="821" t="s">
        <v>1434</v>
      </c>
      <c r="WE15" s="821" t="s">
        <v>1434</v>
      </c>
      <c r="WF15" s="821">
        <v>9438</v>
      </c>
      <c r="WG15" s="821">
        <v>9667</v>
      </c>
      <c r="WH15" s="821">
        <v>9343</v>
      </c>
      <c r="WI15" s="821">
        <v>8694</v>
      </c>
      <c r="WJ15" s="822">
        <v>1294</v>
      </c>
      <c r="WK15" s="822">
        <v>1325</v>
      </c>
      <c r="WL15" s="822">
        <v>1281</v>
      </c>
      <c r="WM15" s="822">
        <v>1192</v>
      </c>
      <c r="WN15" s="822">
        <v>8144</v>
      </c>
      <c r="WO15" s="822">
        <v>8342</v>
      </c>
      <c r="WP15" s="822">
        <v>8062</v>
      </c>
      <c r="WQ15" s="822">
        <v>7502</v>
      </c>
      <c r="WR15" s="822">
        <v>5459</v>
      </c>
      <c r="WS15" s="822">
        <v>4931</v>
      </c>
      <c r="WT15" s="822">
        <v>4267</v>
      </c>
      <c r="WU15" s="822">
        <v>4446</v>
      </c>
      <c r="WV15" s="821">
        <v>659</v>
      </c>
      <c r="WW15" s="821">
        <v>753</v>
      </c>
      <c r="WX15" s="821">
        <v>559</v>
      </c>
      <c r="WY15" s="821">
        <v>449</v>
      </c>
      <c r="WZ15" s="824">
        <v>5165.28</v>
      </c>
      <c r="XA15" s="824">
        <v>5178.47</v>
      </c>
      <c r="XB15" s="824">
        <v>4996.59</v>
      </c>
      <c r="XC15" s="824">
        <v>5436</v>
      </c>
      <c r="XD15" s="829">
        <v>5714</v>
      </c>
      <c r="XE15" s="829" t="s">
        <v>1434</v>
      </c>
      <c r="XF15" s="832" t="s">
        <v>1434</v>
      </c>
      <c r="XG15" s="829" t="s">
        <v>1434</v>
      </c>
      <c r="XH15" s="829" t="s">
        <v>1434</v>
      </c>
      <c r="XI15" s="829" t="s">
        <v>1434</v>
      </c>
      <c r="XJ15" s="829" t="s">
        <v>1434</v>
      </c>
      <c r="XK15" s="832" t="s">
        <v>1434</v>
      </c>
      <c r="XL15" s="829" t="s">
        <v>1434</v>
      </c>
      <c r="XM15" s="829" t="s">
        <v>1434</v>
      </c>
      <c r="XN15" s="829" t="s">
        <v>1434</v>
      </c>
      <c r="XO15" s="829" t="s">
        <v>1434</v>
      </c>
      <c r="XP15" s="832" t="s">
        <v>1434</v>
      </c>
      <c r="XQ15" s="829" t="s">
        <v>1434</v>
      </c>
      <c r="XR15" s="829" t="s">
        <v>1434</v>
      </c>
      <c r="XS15" s="829" t="s">
        <v>1434</v>
      </c>
      <c r="XT15" s="829" t="s">
        <v>1434</v>
      </c>
      <c r="XU15" s="829" t="s">
        <v>1434</v>
      </c>
      <c r="XV15" s="829" t="s">
        <v>1434</v>
      </c>
      <c r="XW15" s="829" t="s">
        <v>1434</v>
      </c>
      <c r="XX15" s="829" t="s">
        <v>1434</v>
      </c>
      <c r="XY15" s="829" t="s">
        <v>1434</v>
      </c>
      <c r="XZ15" s="832" t="s">
        <v>1434</v>
      </c>
      <c r="YA15" s="829" t="s">
        <v>1434</v>
      </c>
      <c r="YB15" s="829" t="s">
        <v>1434</v>
      </c>
      <c r="YC15" s="824">
        <v>3396.83</v>
      </c>
      <c r="YD15" s="824">
        <v>3409.73</v>
      </c>
      <c r="YE15" s="824">
        <v>3343.78</v>
      </c>
      <c r="YF15" s="824">
        <v>4036</v>
      </c>
      <c r="YG15" s="829">
        <v>4157</v>
      </c>
      <c r="YH15" s="829" t="s">
        <v>1434</v>
      </c>
      <c r="YI15" s="832" t="s">
        <v>1434</v>
      </c>
      <c r="YJ15" s="829" t="s">
        <v>1434</v>
      </c>
      <c r="YK15" s="829" t="s">
        <v>1434</v>
      </c>
      <c r="YL15" s="829" t="s">
        <v>1434</v>
      </c>
      <c r="YM15" s="829" t="s">
        <v>1434</v>
      </c>
      <c r="YN15" s="832" t="s">
        <v>1434</v>
      </c>
      <c r="YO15" s="829" t="s">
        <v>1434</v>
      </c>
      <c r="YP15" s="829" t="s">
        <v>1434</v>
      </c>
      <c r="YQ15" s="829" t="s">
        <v>1434</v>
      </c>
      <c r="YR15" s="829" t="s">
        <v>1434</v>
      </c>
      <c r="YS15" s="832" t="s">
        <v>1434</v>
      </c>
      <c r="YT15" s="829" t="s">
        <v>1434</v>
      </c>
      <c r="YU15" s="829" t="s">
        <v>1434</v>
      </c>
      <c r="YV15" s="829" t="s">
        <v>1434</v>
      </c>
      <c r="YW15" s="829" t="s">
        <v>1434</v>
      </c>
      <c r="YX15" s="829" t="s">
        <v>1434</v>
      </c>
      <c r="YY15" s="829" t="s">
        <v>1434</v>
      </c>
      <c r="YZ15" s="829" t="s">
        <v>1434</v>
      </c>
      <c r="ZA15" s="829" t="s">
        <v>1434</v>
      </c>
      <c r="ZB15" s="829" t="s">
        <v>1434</v>
      </c>
      <c r="ZC15" s="832" t="s">
        <v>1434</v>
      </c>
      <c r="ZD15" s="829" t="s">
        <v>1434</v>
      </c>
      <c r="ZE15" s="829" t="s">
        <v>1434</v>
      </c>
      <c r="ZF15" s="824">
        <v>1768.45</v>
      </c>
      <c r="ZG15" s="824">
        <v>1768.74</v>
      </c>
      <c r="ZH15" s="824">
        <v>1652.81</v>
      </c>
      <c r="ZI15" s="824">
        <v>1400</v>
      </c>
      <c r="ZJ15" s="829">
        <v>1557</v>
      </c>
      <c r="ZK15" s="829" t="s">
        <v>1434</v>
      </c>
      <c r="ZL15" s="832" t="s">
        <v>1434</v>
      </c>
      <c r="ZM15" s="829" t="s">
        <v>1434</v>
      </c>
      <c r="ZN15" s="829" t="s">
        <v>1434</v>
      </c>
      <c r="ZO15" s="829" t="s">
        <v>1434</v>
      </c>
      <c r="ZP15" s="829" t="s">
        <v>1434</v>
      </c>
      <c r="ZQ15" s="832" t="s">
        <v>1434</v>
      </c>
      <c r="ZR15" s="829" t="s">
        <v>1434</v>
      </c>
      <c r="ZS15" s="829" t="s">
        <v>1434</v>
      </c>
      <c r="ZT15" s="829" t="s">
        <v>1434</v>
      </c>
      <c r="ZU15" s="829" t="s">
        <v>1434</v>
      </c>
      <c r="ZV15" s="832" t="s">
        <v>1434</v>
      </c>
      <c r="ZW15" s="829" t="s">
        <v>1434</v>
      </c>
      <c r="ZX15" s="829" t="s">
        <v>1434</v>
      </c>
      <c r="ZY15" s="829" t="s">
        <v>1434</v>
      </c>
      <c r="ZZ15" s="829" t="s">
        <v>1434</v>
      </c>
      <c r="AAA15" s="829" t="s">
        <v>1434</v>
      </c>
      <c r="AAB15" s="829" t="s">
        <v>1434</v>
      </c>
      <c r="AAC15" s="829" t="s">
        <v>1434</v>
      </c>
      <c r="AAD15" s="829" t="s">
        <v>1434</v>
      </c>
      <c r="AAE15" s="829" t="s">
        <v>1434</v>
      </c>
      <c r="AAF15" s="832" t="s">
        <v>1434</v>
      </c>
      <c r="AAG15" s="829" t="s">
        <v>1434</v>
      </c>
      <c r="AAH15" s="829" t="s">
        <v>1434</v>
      </c>
      <c r="AAI15" s="821" t="s">
        <v>2561</v>
      </c>
      <c r="AAJ15" s="821" t="s">
        <v>2707</v>
      </c>
      <c r="AAK15" s="821" t="s">
        <v>2672</v>
      </c>
      <c r="AAL15" s="821">
        <v>2001671</v>
      </c>
      <c r="AAM15" s="821" t="s">
        <v>1434</v>
      </c>
      <c r="AAN15" s="821" t="s">
        <v>1434</v>
      </c>
      <c r="AAO15" s="821">
        <v>8</v>
      </c>
      <c r="AAP15" s="821" t="s">
        <v>1530</v>
      </c>
      <c r="AAQ15" s="821" t="s">
        <v>2708</v>
      </c>
      <c r="AAR15" s="821" t="s">
        <v>2672</v>
      </c>
      <c r="AAS15" s="821">
        <v>300865</v>
      </c>
      <c r="AAT15" s="821">
        <v>300865</v>
      </c>
      <c r="AAU15" s="821">
        <v>7918.6419999999998</v>
      </c>
      <c r="AAV15" s="821">
        <v>12</v>
      </c>
      <c r="AAW15" s="821" t="s">
        <v>2709</v>
      </c>
      <c r="AAX15" s="821" t="s">
        <v>2710</v>
      </c>
      <c r="AAY15" s="821" t="s">
        <v>2711</v>
      </c>
      <c r="AAZ15" s="821">
        <v>3263</v>
      </c>
      <c r="ABA15" s="821">
        <v>3263</v>
      </c>
      <c r="ABB15" s="821">
        <v>6326.61</v>
      </c>
      <c r="ABC15" s="821">
        <v>10</v>
      </c>
      <c r="ABD15" s="821" t="s">
        <v>2498</v>
      </c>
      <c r="ABE15" s="821" t="s">
        <v>2712</v>
      </c>
      <c r="ABF15" s="821" t="s">
        <v>2711</v>
      </c>
      <c r="ABG15" s="821">
        <v>11501</v>
      </c>
      <c r="ABH15" s="821">
        <v>11501</v>
      </c>
      <c r="ABI15" s="821">
        <v>204.40299999999999</v>
      </c>
      <c r="ABJ15" s="821">
        <v>6</v>
      </c>
      <c r="ABK15" s="821" t="s">
        <v>1522</v>
      </c>
      <c r="ABL15" s="821" t="s">
        <v>2713</v>
      </c>
      <c r="ABM15" s="821" t="s">
        <v>2672</v>
      </c>
      <c r="ABN15" s="821">
        <v>301929</v>
      </c>
      <c r="ABO15" s="821">
        <v>301929</v>
      </c>
      <c r="ABP15" s="821">
        <v>151.15799999999999</v>
      </c>
      <c r="ABQ15" s="821">
        <v>3</v>
      </c>
      <c r="ABR15" s="821" t="s">
        <v>2714</v>
      </c>
      <c r="ABS15" s="821" t="s">
        <v>2715</v>
      </c>
      <c r="ABT15" s="821" t="s">
        <v>2672</v>
      </c>
      <c r="ABU15" s="821">
        <v>72155</v>
      </c>
      <c r="ABV15" s="821">
        <v>72155</v>
      </c>
      <c r="ABW15" s="821">
        <v>144.828</v>
      </c>
      <c r="ABX15" s="821">
        <v>1</v>
      </c>
      <c r="ABY15" s="821" t="s">
        <v>2716</v>
      </c>
      <c r="ABZ15" s="821" t="s">
        <v>2717</v>
      </c>
      <c r="ACA15" s="821" t="s">
        <v>2718</v>
      </c>
      <c r="ACB15" s="821" t="s">
        <v>1434</v>
      </c>
      <c r="ACC15" s="821" t="s">
        <v>1434</v>
      </c>
      <c r="ACD15" s="821">
        <v>26.5</v>
      </c>
      <c r="ACE15" s="821">
        <v>1</v>
      </c>
      <c r="ACF15" s="821" t="s">
        <v>2719</v>
      </c>
      <c r="ACG15" s="821" t="s">
        <v>2720</v>
      </c>
      <c r="ACH15" s="821" t="s">
        <v>2721</v>
      </c>
      <c r="ACI15" s="821">
        <v>24</v>
      </c>
      <c r="ACJ15" s="821">
        <v>24</v>
      </c>
      <c r="ACK15" s="821">
        <v>24.22</v>
      </c>
      <c r="ACL15" s="821">
        <v>6</v>
      </c>
      <c r="ACM15" s="821" t="s">
        <v>2518</v>
      </c>
      <c r="ACN15" s="821" t="s">
        <v>2720</v>
      </c>
      <c r="ACO15" s="821" t="s">
        <v>2672</v>
      </c>
      <c r="ACP15" s="821">
        <v>1215</v>
      </c>
      <c r="ACQ15" s="821">
        <v>1215</v>
      </c>
      <c r="ACR15" s="821">
        <v>12.15</v>
      </c>
      <c r="ACS15" s="821">
        <v>1</v>
      </c>
      <c r="ACT15" s="821" t="s">
        <v>2641</v>
      </c>
      <c r="ACU15" s="821" t="s">
        <v>2720</v>
      </c>
      <c r="ACV15" s="821" t="s">
        <v>2672</v>
      </c>
      <c r="ACW15" s="821">
        <v>14612</v>
      </c>
      <c r="ACX15" s="821">
        <v>14612</v>
      </c>
      <c r="ACY15" s="821">
        <v>11.614000000000001</v>
      </c>
      <c r="ACZ15" s="821">
        <v>2</v>
      </c>
      <c r="ADA15" s="821">
        <v>0.86399999999999999</v>
      </c>
      <c r="ADB15" s="821">
        <v>0</v>
      </c>
      <c r="ADC15" s="821">
        <v>14820.988999999998</v>
      </c>
      <c r="ADD15" s="821" t="s">
        <v>2824</v>
      </c>
      <c r="ADE15" s="821" t="s">
        <v>2555</v>
      </c>
      <c r="ADF15" s="821">
        <v>2026049</v>
      </c>
      <c r="ADG15" s="821">
        <v>152909.75</v>
      </c>
      <c r="ADH15" s="821" t="s">
        <v>786</v>
      </c>
      <c r="ADI15" s="821"/>
      <c r="ADJ15" s="821"/>
      <c r="ADK15" s="821"/>
      <c r="ADL15" s="821"/>
      <c r="ADM15" s="821"/>
      <c r="ADN15" s="821"/>
      <c r="ADO15" s="821"/>
      <c r="ADP15" s="821"/>
      <c r="ADQ15" s="821"/>
      <c r="ADR15" s="821"/>
      <c r="ADS15" s="821"/>
      <c r="ADT15" s="821"/>
      <c r="ADU15" s="821"/>
      <c r="ADV15" s="821"/>
      <c r="ADW15" s="821"/>
      <c r="ADX15" s="821"/>
      <c r="ADY15" s="821"/>
      <c r="ADZ15" s="821"/>
      <c r="AEA15" s="821"/>
      <c r="AEB15" s="821"/>
      <c r="AEC15" s="821"/>
      <c r="AED15" s="821"/>
      <c r="AEE15" s="821"/>
      <c r="AEF15" s="821"/>
      <c r="AEG15" s="821"/>
      <c r="AEH15" s="821"/>
      <c r="AEI15" s="821"/>
      <c r="AEJ15" s="821"/>
      <c r="AEK15" s="821"/>
      <c r="AEL15" s="821"/>
      <c r="AEM15" s="821"/>
      <c r="AEN15" s="821"/>
      <c r="AEO15" s="821"/>
      <c r="AEP15" s="821"/>
      <c r="AEQ15" s="821"/>
      <c r="AER15" s="821"/>
      <c r="AES15" s="821"/>
      <c r="AET15" s="821"/>
      <c r="AEU15" s="821"/>
      <c r="AEV15" s="821"/>
      <c r="AEW15" s="821"/>
      <c r="AEX15" s="821"/>
      <c r="AEY15" s="821"/>
      <c r="AEZ15" s="821"/>
      <c r="AFA15" s="821"/>
      <c r="AFB15" s="821" t="s">
        <v>1434</v>
      </c>
      <c r="AFC15" s="821" t="s">
        <v>1434</v>
      </c>
      <c r="AFD15" s="822">
        <v>394</v>
      </c>
      <c r="AFE15" s="822">
        <v>393</v>
      </c>
      <c r="AFF15" s="822">
        <v>414</v>
      </c>
      <c r="AFG15" s="822">
        <v>455</v>
      </c>
      <c r="AFH15" s="821">
        <v>97</v>
      </c>
      <c r="AFI15" s="822">
        <v>97</v>
      </c>
      <c r="AFJ15" s="822">
        <v>83</v>
      </c>
      <c r="AFK15" s="822">
        <v>55</v>
      </c>
      <c r="AFL15" s="821">
        <v>491</v>
      </c>
      <c r="AFM15" s="821">
        <v>490</v>
      </c>
      <c r="AFN15" s="821">
        <v>497</v>
      </c>
      <c r="AFO15" s="821">
        <v>510</v>
      </c>
      <c r="AFP15" s="822">
        <v>1185</v>
      </c>
      <c r="AFQ15" s="822">
        <v>1197</v>
      </c>
      <c r="AFR15" s="822">
        <v>1175</v>
      </c>
      <c r="AFS15" s="822">
        <v>1133</v>
      </c>
      <c r="AFT15" s="821">
        <v>387</v>
      </c>
      <c r="AFU15" s="821">
        <v>387</v>
      </c>
      <c r="AFV15" s="821">
        <v>332</v>
      </c>
      <c r="AFW15" s="821">
        <v>222</v>
      </c>
      <c r="AFX15" s="821">
        <v>1572</v>
      </c>
      <c r="AFY15" s="821">
        <v>1584</v>
      </c>
      <c r="AFZ15" s="821">
        <v>1507</v>
      </c>
      <c r="AGA15" s="821">
        <v>1355</v>
      </c>
      <c r="AGB15" s="822">
        <v>320</v>
      </c>
      <c r="AGC15" s="822">
        <v>295</v>
      </c>
      <c r="AGD15" s="822">
        <v>278</v>
      </c>
      <c r="AGE15" s="822">
        <v>245</v>
      </c>
      <c r="AGF15" s="821">
        <v>0</v>
      </c>
      <c r="AGG15" s="821">
        <v>0</v>
      </c>
      <c r="AGH15" s="821">
        <v>0</v>
      </c>
      <c r="AGI15" s="821">
        <v>0</v>
      </c>
      <c r="AGJ15" s="821">
        <v>320</v>
      </c>
      <c r="AGK15" s="821">
        <v>295</v>
      </c>
      <c r="AGL15" s="821">
        <v>278</v>
      </c>
      <c r="AGM15" s="821">
        <v>245</v>
      </c>
      <c r="AGN15" s="822">
        <v>21</v>
      </c>
      <c r="AGO15" s="822">
        <v>18</v>
      </c>
      <c r="AGP15" s="822">
        <v>18</v>
      </c>
      <c r="AGQ15" s="822">
        <v>17</v>
      </c>
      <c r="AGR15" s="821">
        <v>0</v>
      </c>
      <c r="AGS15" s="821">
        <v>0</v>
      </c>
      <c r="AGT15" s="821">
        <v>0</v>
      </c>
      <c r="AGU15" s="821">
        <v>0</v>
      </c>
      <c r="AGV15" s="821">
        <v>21</v>
      </c>
      <c r="AGW15" s="821">
        <v>18</v>
      </c>
      <c r="AGX15" s="821">
        <v>18</v>
      </c>
      <c r="AGY15" s="821">
        <v>17</v>
      </c>
      <c r="AGZ15" s="822">
        <v>1850</v>
      </c>
      <c r="AHA15" s="822">
        <v>1827</v>
      </c>
      <c r="AHB15" s="822">
        <v>1804</v>
      </c>
      <c r="AHC15" s="822">
        <v>1758</v>
      </c>
      <c r="AHD15" s="822">
        <v>70</v>
      </c>
      <c r="AHE15" s="822">
        <v>76</v>
      </c>
      <c r="AHF15" s="822">
        <v>81</v>
      </c>
      <c r="AHG15" s="822">
        <v>92</v>
      </c>
      <c r="AHH15" s="822" t="s">
        <v>1434</v>
      </c>
      <c r="AHI15" s="822" t="s">
        <v>1434</v>
      </c>
      <c r="AHJ15" s="822" t="s">
        <v>1434</v>
      </c>
      <c r="AHK15" s="822" t="s">
        <v>1434</v>
      </c>
      <c r="AHL15" s="822">
        <v>0.2</v>
      </c>
      <c r="AHM15" s="822">
        <v>0.12</v>
      </c>
      <c r="AHN15" s="821">
        <v>0.28000000000000003</v>
      </c>
      <c r="AHO15" s="821">
        <v>0.22</v>
      </c>
      <c r="AHP15" s="822" t="s">
        <v>1434</v>
      </c>
      <c r="AHQ15" s="822" t="s">
        <v>1434</v>
      </c>
      <c r="AHR15" s="821" t="s">
        <v>1434</v>
      </c>
      <c r="AHS15" s="821" t="s">
        <v>1434</v>
      </c>
      <c r="AHT15" s="822">
        <v>6.05</v>
      </c>
      <c r="AHU15" s="822">
        <v>6.23</v>
      </c>
      <c r="AHV15" s="821">
        <v>5.7</v>
      </c>
      <c r="AHW15" s="821" t="s">
        <v>1434</v>
      </c>
      <c r="AHX15" s="822">
        <v>1.46</v>
      </c>
      <c r="AHY15" s="822">
        <v>0.62</v>
      </c>
      <c r="AHZ15" s="821">
        <v>0.72</v>
      </c>
      <c r="AIA15" s="821" t="s">
        <v>1434</v>
      </c>
      <c r="AIB15" s="822" t="s">
        <v>1434</v>
      </c>
      <c r="AIC15" s="822" t="s">
        <v>1434</v>
      </c>
      <c r="AID15" s="821" t="s">
        <v>1434</v>
      </c>
      <c r="AIE15" s="821" t="s">
        <v>1434</v>
      </c>
      <c r="AIF15" s="822">
        <v>7</v>
      </c>
      <c r="AIG15" s="822">
        <v>7</v>
      </c>
      <c r="AIH15" s="822">
        <v>7</v>
      </c>
      <c r="AII15" s="822">
        <v>7</v>
      </c>
      <c r="AIJ15" s="822">
        <v>7</v>
      </c>
      <c r="AIK15" s="822">
        <v>0</v>
      </c>
      <c r="AIL15" s="821">
        <v>0</v>
      </c>
      <c r="AIM15" s="821">
        <v>0</v>
      </c>
      <c r="AIN15" s="821">
        <v>0</v>
      </c>
      <c r="AIO15" s="821">
        <v>0</v>
      </c>
      <c r="AIP15" s="822">
        <v>7</v>
      </c>
      <c r="AIQ15" s="821">
        <v>7</v>
      </c>
      <c r="AIR15" s="821">
        <v>7</v>
      </c>
      <c r="AIS15" s="821">
        <v>7</v>
      </c>
      <c r="AIT15" s="821">
        <v>7</v>
      </c>
      <c r="AIU15" s="822">
        <v>1814</v>
      </c>
      <c r="AIV15" s="822">
        <v>1813</v>
      </c>
      <c r="AIW15" s="822">
        <v>1794</v>
      </c>
      <c r="AIX15" s="822">
        <v>1775</v>
      </c>
      <c r="AIY15" s="822">
        <v>1736</v>
      </c>
      <c r="AIZ15" s="822">
        <v>569</v>
      </c>
      <c r="AJA15" s="821">
        <v>554</v>
      </c>
      <c r="AJB15" s="821">
        <v>484</v>
      </c>
      <c r="AJC15" s="821">
        <v>415</v>
      </c>
      <c r="AJD15" s="821">
        <v>277</v>
      </c>
      <c r="AJE15" s="822">
        <v>2384</v>
      </c>
      <c r="AJF15" s="821">
        <v>2367</v>
      </c>
      <c r="AJG15" s="821">
        <v>2278</v>
      </c>
      <c r="AJH15" s="821">
        <v>2190</v>
      </c>
      <c r="AJI15" s="821">
        <v>2013</v>
      </c>
      <c r="AJJ15" s="822">
        <v>101</v>
      </c>
      <c r="AJK15" s="822">
        <v>100</v>
      </c>
      <c r="AJL15" s="822">
        <v>102</v>
      </c>
      <c r="AJM15" s="822">
        <v>103</v>
      </c>
      <c r="AJN15" s="822">
        <v>107</v>
      </c>
      <c r="AJO15" s="822">
        <v>0</v>
      </c>
      <c r="AJP15" s="821">
        <v>0</v>
      </c>
      <c r="AJQ15" s="821">
        <v>0</v>
      </c>
      <c r="AJR15" s="821">
        <v>0</v>
      </c>
      <c r="AJS15" s="821">
        <v>0</v>
      </c>
      <c r="AJT15" s="822">
        <v>100</v>
      </c>
      <c r="AJU15" s="821">
        <v>100</v>
      </c>
      <c r="AJV15" s="821">
        <v>102</v>
      </c>
      <c r="AJW15" s="821">
        <v>103</v>
      </c>
      <c r="AJX15" s="821">
        <v>107</v>
      </c>
      <c r="AJY15" s="822">
        <v>84</v>
      </c>
      <c r="AJZ15" s="822">
        <v>83</v>
      </c>
      <c r="AKA15" s="822">
        <v>83</v>
      </c>
      <c r="AKB15" s="822">
        <v>82</v>
      </c>
      <c r="AKC15" s="822">
        <v>82</v>
      </c>
      <c r="AKD15" s="821">
        <v>0</v>
      </c>
      <c r="AKE15" s="821">
        <v>0</v>
      </c>
      <c r="AKF15" s="821">
        <v>0</v>
      </c>
      <c r="AKG15" s="821">
        <v>0</v>
      </c>
      <c r="AKH15" s="821">
        <v>83</v>
      </c>
      <c r="AKI15" s="821">
        <v>83</v>
      </c>
      <c r="AKJ15" s="821">
        <v>82</v>
      </c>
      <c r="AKK15" s="821">
        <v>82</v>
      </c>
      <c r="AKL15" s="822">
        <v>57</v>
      </c>
      <c r="AKM15" s="822">
        <v>56</v>
      </c>
      <c r="AKN15" s="822">
        <v>56</v>
      </c>
      <c r="AKO15" s="822">
        <v>55</v>
      </c>
      <c r="AKP15" s="822">
        <v>54</v>
      </c>
      <c r="AKQ15" s="821">
        <v>0</v>
      </c>
      <c r="AKR15" s="821">
        <v>0</v>
      </c>
      <c r="AKS15" s="821">
        <v>0</v>
      </c>
      <c r="AKT15" s="821">
        <v>0</v>
      </c>
      <c r="AKU15" s="821">
        <v>56</v>
      </c>
      <c r="AKV15" s="821">
        <v>56</v>
      </c>
      <c r="AKW15" s="821">
        <v>55</v>
      </c>
      <c r="AKX15" s="821">
        <v>54</v>
      </c>
      <c r="AKY15" s="821" t="s">
        <v>2915</v>
      </c>
      <c r="AKZ15" s="821">
        <v>56</v>
      </c>
      <c r="ALA15" s="821">
        <v>56</v>
      </c>
      <c r="ALB15" s="821" t="s">
        <v>2916</v>
      </c>
      <c r="ALC15" s="821">
        <v>14</v>
      </c>
      <c r="ALD15" s="821">
        <v>14</v>
      </c>
      <c r="ALE15" s="821" t="s">
        <v>2917</v>
      </c>
      <c r="ALF15" s="821">
        <v>4</v>
      </c>
      <c r="ALG15" s="821">
        <v>4</v>
      </c>
      <c r="ALH15" s="821" t="s">
        <v>2918</v>
      </c>
      <c r="ALI15" s="821">
        <v>2</v>
      </c>
      <c r="ALJ15" s="821">
        <v>2</v>
      </c>
      <c r="ALK15" s="821" t="s">
        <v>2919</v>
      </c>
      <c r="ALL15" s="821">
        <v>2</v>
      </c>
      <c r="ALM15" s="821">
        <v>2</v>
      </c>
      <c r="ALN15" s="821" t="s">
        <v>2920</v>
      </c>
      <c r="ALO15" s="821">
        <v>1</v>
      </c>
      <c r="ALP15" s="821">
        <v>1</v>
      </c>
      <c r="ALQ15" s="821" t="s">
        <v>2921</v>
      </c>
      <c r="ALR15" s="821">
        <v>0.4</v>
      </c>
      <c r="ALS15" s="821">
        <v>0.4</v>
      </c>
      <c r="ALT15" s="821" t="s">
        <v>1434</v>
      </c>
      <c r="ALU15" s="821" t="s">
        <v>1434</v>
      </c>
      <c r="ALV15" s="821" t="s">
        <v>1434</v>
      </c>
      <c r="ALW15" s="821" t="s">
        <v>2915</v>
      </c>
      <c r="ALX15" s="821">
        <v>12</v>
      </c>
      <c r="ALY15" s="821">
        <v>12</v>
      </c>
      <c r="ALZ15" s="821"/>
      <c r="AMA15" s="821"/>
      <c r="AMB15" s="821"/>
      <c r="AMC15" s="821"/>
      <c r="AMD15" s="821"/>
      <c r="AME15" s="821"/>
      <c r="AMF15" s="821"/>
      <c r="AMG15" s="821"/>
      <c r="AMH15" s="821"/>
      <c r="AMI15" s="821"/>
      <c r="AMJ15" s="821"/>
      <c r="AMK15" s="821"/>
      <c r="AML15" s="821"/>
      <c r="AMM15" s="821"/>
      <c r="AMN15" s="821"/>
      <c r="AMO15" s="821"/>
      <c r="AMP15" s="821"/>
      <c r="AMQ15" s="821"/>
      <c r="AMR15" s="822"/>
      <c r="AMS15" s="822"/>
      <c r="AMT15" s="822"/>
      <c r="AMU15" s="822"/>
      <c r="AMV15" s="822"/>
      <c r="AMW15" s="822"/>
      <c r="AMX15" s="822"/>
      <c r="AMY15" s="822"/>
      <c r="AMZ15" s="821"/>
      <c r="ANA15" s="821"/>
      <c r="ANB15" s="821"/>
      <c r="ANC15" s="821"/>
      <c r="AND15" s="822"/>
      <c r="ANE15" s="822"/>
      <c r="ANF15" s="822"/>
      <c r="ANG15" s="822"/>
      <c r="ANH15" s="821"/>
      <c r="ANI15" s="821"/>
      <c r="ANJ15" s="821"/>
      <c r="ANK15" s="821"/>
      <c r="ANL15" s="821"/>
      <c r="ANM15" s="821"/>
      <c r="ANN15" s="821"/>
      <c r="ANO15" s="821"/>
      <c r="ANP15" s="822"/>
      <c r="ANQ15" s="822"/>
      <c r="ANR15" s="822"/>
      <c r="ANS15" s="822"/>
      <c r="ANT15" s="821"/>
      <c r="ANU15" s="821"/>
      <c r="ANV15" s="821"/>
      <c r="ANW15" s="821"/>
      <c r="ANX15" s="821"/>
      <c r="ANY15" s="821"/>
      <c r="ANZ15" s="821"/>
      <c r="AOA15" s="821"/>
      <c r="AOB15" s="821"/>
      <c r="AOC15" s="821"/>
      <c r="AOD15" s="821"/>
      <c r="AOE15" s="821"/>
      <c r="AOF15" s="821"/>
      <c r="AOG15" s="821"/>
      <c r="AOH15" s="822">
        <v>68</v>
      </c>
      <c r="AOI15" s="821">
        <v>68</v>
      </c>
      <c r="AOJ15" s="821" t="s">
        <v>1434</v>
      </c>
      <c r="AOK15" s="821" t="s">
        <v>1434</v>
      </c>
      <c r="AOL15" s="822">
        <v>233</v>
      </c>
      <c r="AOM15" s="821">
        <v>234</v>
      </c>
      <c r="AON15" s="821" t="s">
        <v>1434</v>
      </c>
      <c r="AOO15" s="821" t="s">
        <v>1434</v>
      </c>
      <c r="AOP15" s="822">
        <v>101</v>
      </c>
      <c r="AOQ15" s="821">
        <v>101</v>
      </c>
      <c r="AOR15" s="821" t="s">
        <v>1434</v>
      </c>
      <c r="AOS15" s="821" t="s">
        <v>1434</v>
      </c>
      <c r="AOT15" s="822">
        <v>61</v>
      </c>
      <c r="AOU15" s="821">
        <v>58</v>
      </c>
      <c r="AOV15" s="821" t="s">
        <v>1434</v>
      </c>
      <c r="AOW15" s="821" t="s">
        <v>1434</v>
      </c>
      <c r="AOX15" s="822">
        <v>15228</v>
      </c>
      <c r="AOY15" s="821">
        <v>15474</v>
      </c>
      <c r="AOZ15" s="821" t="s">
        <v>1434</v>
      </c>
      <c r="APA15" s="821" t="s">
        <v>1434</v>
      </c>
      <c r="APB15" s="822">
        <v>5636</v>
      </c>
      <c r="APC15" s="821">
        <v>5347</v>
      </c>
      <c r="APD15" s="821" t="s">
        <v>1434</v>
      </c>
      <c r="APE15" s="821" t="s">
        <v>1434</v>
      </c>
      <c r="APF15" s="822">
        <v>8850</v>
      </c>
      <c r="APG15" s="821">
        <v>8051</v>
      </c>
      <c r="APH15" s="821" t="s">
        <v>1434</v>
      </c>
      <c r="API15" s="821" t="s">
        <v>1434</v>
      </c>
      <c r="APJ15" s="822">
        <v>2</v>
      </c>
      <c r="APK15" s="821">
        <v>2</v>
      </c>
      <c r="APL15" s="821" t="s">
        <v>1434</v>
      </c>
      <c r="APM15" s="821" t="s">
        <v>1434</v>
      </c>
      <c r="APN15" s="822">
        <v>8</v>
      </c>
      <c r="APO15" s="821">
        <v>8</v>
      </c>
      <c r="APP15" s="821" t="s">
        <v>1434</v>
      </c>
      <c r="APQ15" s="821" t="s">
        <v>1434</v>
      </c>
      <c r="APR15" s="822">
        <v>3</v>
      </c>
      <c r="APS15" s="821">
        <v>3</v>
      </c>
      <c r="APT15" s="821" t="s">
        <v>1434</v>
      </c>
      <c r="APU15" s="821" t="s">
        <v>1434</v>
      </c>
      <c r="APV15" s="822">
        <v>1</v>
      </c>
      <c r="APW15" s="821">
        <v>1</v>
      </c>
      <c r="APX15" s="821" t="s">
        <v>1434</v>
      </c>
      <c r="APY15" s="821" t="s">
        <v>1434</v>
      </c>
      <c r="APZ15" s="822">
        <v>2</v>
      </c>
      <c r="AQA15" s="821" t="s">
        <v>1434</v>
      </c>
      <c r="AQB15" s="821" t="s">
        <v>1434</v>
      </c>
      <c r="AQC15" s="821" t="s">
        <v>1434</v>
      </c>
      <c r="AQD15" s="822">
        <v>20</v>
      </c>
      <c r="AQE15" s="821">
        <v>20</v>
      </c>
      <c r="AQF15" s="821" t="s">
        <v>1434</v>
      </c>
      <c r="AQG15" s="821" t="s">
        <v>1434</v>
      </c>
      <c r="AQH15" s="822">
        <v>151</v>
      </c>
      <c r="AQI15" s="821" t="s">
        <v>1434</v>
      </c>
      <c r="AQJ15" s="821" t="s">
        <v>1434</v>
      </c>
      <c r="AQK15" s="821" t="s">
        <v>1434</v>
      </c>
      <c r="AQL15" s="822">
        <v>0</v>
      </c>
      <c r="AQM15" s="821">
        <v>0</v>
      </c>
      <c r="AQN15" s="821" t="s">
        <v>1434</v>
      </c>
      <c r="AQO15" s="821" t="s">
        <v>1434</v>
      </c>
      <c r="AQP15" s="822">
        <v>7</v>
      </c>
      <c r="AQQ15" s="821">
        <v>7</v>
      </c>
      <c r="AQR15" s="821" t="s">
        <v>1434</v>
      </c>
      <c r="AQS15" s="821" t="s">
        <v>1434</v>
      </c>
      <c r="AQT15" s="822">
        <v>2</v>
      </c>
      <c r="AQU15" s="821">
        <v>2</v>
      </c>
      <c r="AQV15" s="821" t="s">
        <v>1434</v>
      </c>
      <c r="AQW15" s="821" t="s">
        <v>1434</v>
      </c>
      <c r="AQX15" s="822">
        <v>0</v>
      </c>
      <c r="AQY15" s="821">
        <v>0</v>
      </c>
      <c r="AQZ15" s="821" t="s">
        <v>1434</v>
      </c>
      <c r="ARA15" s="821" t="s">
        <v>1434</v>
      </c>
      <c r="ARB15" s="822">
        <v>4</v>
      </c>
      <c r="ARC15" s="821" t="s">
        <v>1434</v>
      </c>
      <c r="ARD15" s="821" t="s">
        <v>1434</v>
      </c>
      <c r="ARE15" s="821" t="s">
        <v>1434</v>
      </c>
      <c r="ARF15" s="822">
        <v>5</v>
      </c>
      <c r="ARG15" s="821">
        <v>5</v>
      </c>
      <c r="ARH15" s="821" t="s">
        <v>1434</v>
      </c>
      <c r="ARI15" s="821" t="s">
        <v>1434</v>
      </c>
      <c r="ARJ15" s="822">
        <v>68</v>
      </c>
      <c r="ARK15" s="821" t="s">
        <v>1434</v>
      </c>
      <c r="ARL15" s="821" t="s">
        <v>1434</v>
      </c>
      <c r="ARM15" s="821" t="s">
        <v>1434</v>
      </c>
      <c r="ARN15" s="822">
        <v>1</v>
      </c>
      <c r="ARO15" s="821">
        <v>1</v>
      </c>
      <c r="ARP15" s="821" t="s">
        <v>1434</v>
      </c>
      <c r="ARQ15" s="821" t="s">
        <v>1434</v>
      </c>
      <c r="ARR15" s="822">
        <v>8</v>
      </c>
      <c r="ARS15" s="821">
        <v>8</v>
      </c>
      <c r="ART15" s="821" t="s">
        <v>1434</v>
      </c>
      <c r="ARU15" s="821" t="s">
        <v>1434</v>
      </c>
      <c r="ARV15" s="822">
        <v>0</v>
      </c>
      <c r="ARW15" s="821">
        <v>0</v>
      </c>
      <c r="ARX15" s="821" t="s">
        <v>1434</v>
      </c>
      <c r="ARY15" s="821" t="s">
        <v>1434</v>
      </c>
      <c r="ARZ15" s="822">
        <v>0</v>
      </c>
      <c r="ASA15" s="821">
        <v>0</v>
      </c>
      <c r="ASB15" s="821" t="s">
        <v>1434</v>
      </c>
      <c r="ASC15" s="821" t="s">
        <v>1434</v>
      </c>
      <c r="ASD15" s="822">
        <v>4</v>
      </c>
      <c r="ASE15" s="821" t="s">
        <v>1434</v>
      </c>
      <c r="ASF15" s="821" t="s">
        <v>1434</v>
      </c>
      <c r="ASG15" s="821" t="s">
        <v>1434</v>
      </c>
      <c r="ASH15" s="822">
        <v>5</v>
      </c>
      <c r="ASI15" s="821">
        <v>5</v>
      </c>
      <c r="ASJ15" s="821" t="s">
        <v>1434</v>
      </c>
      <c r="ASK15" s="821" t="s">
        <v>1434</v>
      </c>
      <c r="ASL15" s="822">
        <v>38</v>
      </c>
      <c r="ASM15" s="821" t="s">
        <v>1434</v>
      </c>
      <c r="ASN15" s="821" t="s">
        <v>1434</v>
      </c>
      <c r="ASO15" s="821" t="s">
        <v>1434</v>
      </c>
      <c r="ASP15" s="822">
        <v>0</v>
      </c>
      <c r="ASQ15" s="821">
        <v>0</v>
      </c>
      <c r="ASR15" s="821" t="s">
        <v>1434</v>
      </c>
      <c r="ASS15" s="821" t="s">
        <v>1434</v>
      </c>
      <c r="AST15" s="822">
        <v>3</v>
      </c>
      <c r="ASU15" s="821">
        <v>3</v>
      </c>
      <c r="ASV15" s="821" t="s">
        <v>1434</v>
      </c>
      <c r="ASW15" s="821" t="s">
        <v>1434</v>
      </c>
      <c r="ASX15" s="822">
        <v>0</v>
      </c>
      <c r="ASY15" s="821">
        <v>0</v>
      </c>
      <c r="ASZ15" s="821" t="s">
        <v>1434</v>
      </c>
      <c r="ATA15" s="821" t="s">
        <v>1434</v>
      </c>
      <c r="ATB15" s="822">
        <v>0</v>
      </c>
      <c r="ATC15" s="821">
        <v>0</v>
      </c>
      <c r="ATD15" s="821" t="s">
        <v>1434</v>
      </c>
      <c r="ATE15" s="821" t="s">
        <v>1434</v>
      </c>
      <c r="ATF15" s="822">
        <v>1</v>
      </c>
      <c r="ATG15" s="821" t="s">
        <v>1434</v>
      </c>
      <c r="ATH15" s="821" t="s">
        <v>1434</v>
      </c>
      <c r="ATI15" s="821" t="s">
        <v>1434</v>
      </c>
      <c r="ATJ15" s="822">
        <v>2</v>
      </c>
      <c r="ATK15" s="821">
        <v>2</v>
      </c>
      <c r="ATL15" s="821" t="s">
        <v>1434</v>
      </c>
      <c r="ATM15" s="821" t="s">
        <v>1434</v>
      </c>
      <c r="ATN15" s="822">
        <v>0</v>
      </c>
      <c r="ATO15" s="821" t="s">
        <v>1434</v>
      </c>
      <c r="ATP15" s="821" t="s">
        <v>1434</v>
      </c>
      <c r="ATQ15" s="821" t="s">
        <v>1434</v>
      </c>
      <c r="ATR15" s="822">
        <v>44</v>
      </c>
      <c r="ATS15" s="822">
        <v>44</v>
      </c>
      <c r="ATT15" s="822">
        <v>38</v>
      </c>
      <c r="ATU15" s="822">
        <v>33</v>
      </c>
      <c r="ATV15" s="822">
        <v>22</v>
      </c>
      <c r="ATW15" s="821">
        <v>9</v>
      </c>
      <c r="ATX15" s="821">
        <v>9</v>
      </c>
      <c r="ATY15" s="821">
        <v>8</v>
      </c>
      <c r="ATZ15" s="821">
        <v>6</v>
      </c>
      <c r="AUA15" s="821">
        <v>3</v>
      </c>
      <c r="AUB15" s="822">
        <v>53</v>
      </c>
      <c r="AUC15" s="822">
        <v>53</v>
      </c>
      <c r="AUD15" s="822">
        <v>46</v>
      </c>
      <c r="AUE15" s="822">
        <v>39</v>
      </c>
      <c r="AUF15" s="822">
        <v>25</v>
      </c>
      <c r="AUG15" s="822">
        <v>10</v>
      </c>
      <c r="AUH15" s="822">
        <v>10</v>
      </c>
      <c r="AUI15" s="822">
        <v>8</v>
      </c>
      <c r="AUJ15" s="822">
        <v>7</v>
      </c>
      <c r="AUK15" s="822">
        <v>3</v>
      </c>
      <c r="AUL15" s="821">
        <v>0</v>
      </c>
      <c r="AUM15" s="821">
        <v>0</v>
      </c>
      <c r="AUN15" s="821">
        <v>0</v>
      </c>
      <c r="AUO15" s="821">
        <v>0</v>
      </c>
      <c r="AUP15" s="821">
        <v>0</v>
      </c>
      <c r="AUQ15" s="822">
        <v>10</v>
      </c>
      <c r="AUR15" s="822">
        <v>10</v>
      </c>
      <c r="AUS15" s="822">
        <v>8</v>
      </c>
      <c r="AUT15" s="822">
        <v>7</v>
      </c>
      <c r="AUU15" s="822">
        <v>3</v>
      </c>
      <c r="AUV15" s="822">
        <v>214</v>
      </c>
      <c r="AUW15" s="822">
        <v>173</v>
      </c>
      <c r="AUX15" s="822">
        <v>165</v>
      </c>
      <c r="AUY15" s="822">
        <v>156</v>
      </c>
      <c r="AUZ15" s="822">
        <v>138</v>
      </c>
      <c r="AVA15" s="821">
        <v>39</v>
      </c>
      <c r="AVB15" s="821">
        <v>39</v>
      </c>
      <c r="AVC15" s="821">
        <v>37</v>
      </c>
      <c r="AVD15" s="821">
        <v>34</v>
      </c>
      <c r="AVE15" s="821">
        <v>28</v>
      </c>
      <c r="AVF15" s="822">
        <v>253</v>
      </c>
      <c r="AVG15" s="822">
        <v>212</v>
      </c>
      <c r="AVH15" s="822">
        <v>202</v>
      </c>
      <c r="AVI15" s="822">
        <v>190</v>
      </c>
      <c r="AVJ15" s="822">
        <v>166</v>
      </c>
      <c r="AVK15" s="822">
        <v>4</v>
      </c>
      <c r="AVL15" s="822">
        <v>4</v>
      </c>
      <c r="AVM15" s="822">
        <v>3</v>
      </c>
      <c r="AVN15" s="822">
        <v>3</v>
      </c>
      <c r="AVO15" s="822">
        <v>1</v>
      </c>
      <c r="AVP15" s="821">
        <v>0</v>
      </c>
      <c r="AVQ15" s="821">
        <v>0</v>
      </c>
      <c r="AVR15" s="821">
        <v>0</v>
      </c>
      <c r="AVS15" s="821">
        <v>0</v>
      </c>
      <c r="AVT15" s="821">
        <v>0</v>
      </c>
      <c r="AVU15" s="822">
        <v>4</v>
      </c>
      <c r="AVV15" s="822">
        <v>4</v>
      </c>
      <c r="AVW15" s="822">
        <v>3</v>
      </c>
      <c r="AVX15" s="822">
        <v>3</v>
      </c>
      <c r="AVY15" s="822">
        <v>1</v>
      </c>
      <c r="AVZ15" s="822">
        <v>71</v>
      </c>
      <c r="AWA15" s="822">
        <v>80</v>
      </c>
      <c r="AWB15" s="822">
        <v>73</v>
      </c>
      <c r="AWC15" s="822">
        <v>66</v>
      </c>
      <c r="AWD15" s="822">
        <v>51</v>
      </c>
      <c r="AWE15" s="821">
        <v>53</v>
      </c>
      <c r="AWF15" s="821">
        <v>53</v>
      </c>
      <c r="AWG15" s="821">
        <v>41</v>
      </c>
      <c r="AWH15" s="821">
        <v>29</v>
      </c>
      <c r="AWI15" s="821">
        <v>6</v>
      </c>
      <c r="AWJ15" s="822">
        <v>124</v>
      </c>
      <c r="AWK15" s="822">
        <v>133</v>
      </c>
      <c r="AWL15" s="822">
        <v>114</v>
      </c>
      <c r="AWM15" s="822">
        <v>94</v>
      </c>
      <c r="AWN15" s="822">
        <v>56</v>
      </c>
      <c r="AWO15" s="822">
        <v>2</v>
      </c>
      <c r="AWP15" s="822">
        <v>2</v>
      </c>
      <c r="AWQ15" s="822">
        <v>2</v>
      </c>
      <c r="AWR15" s="822">
        <v>2</v>
      </c>
      <c r="AWS15" s="822">
        <v>2</v>
      </c>
      <c r="AWT15" s="822">
        <v>0</v>
      </c>
      <c r="AWU15" s="822">
        <v>0</v>
      </c>
      <c r="AWV15" s="822">
        <v>0</v>
      </c>
      <c r="AWW15" s="822">
        <v>0</v>
      </c>
      <c r="AWX15" s="822">
        <v>0</v>
      </c>
      <c r="AWY15" s="822">
        <v>2</v>
      </c>
      <c r="AWZ15" s="822">
        <v>2</v>
      </c>
      <c r="AXA15" s="822">
        <v>2</v>
      </c>
      <c r="AXB15" s="822">
        <v>2</v>
      </c>
      <c r="AXC15" s="822">
        <v>2</v>
      </c>
      <c r="AXD15" s="821">
        <v>73</v>
      </c>
      <c r="AXE15" s="821">
        <v>82</v>
      </c>
      <c r="AXF15" s="821">
        <v>75</v>
      </c>
      <c r="AXG15" s="821">
        <v>68</v>
      </c>
      <c r="AXH15" s="821">
        <v>53</v>
      </c>
      <c r="AXI15" s="821">
        <v>53</v>
      </c>
      <c r="AXJ15" s="821">
        <v>53</v>
      </c>
      <c r="AXK15" s="821">
        <v>41</v>
      </c>
      <c r="AXL15" s="821">
        <v>29</v>
      </c>
      <c r="AXM15" s="821">
        <v>6</v>
      </c>
      <c r="AXN15" s="821">
        <v>126</v>
      </c>
      <c r="AXO15" s="821">
        <v>135</v>
      </c>
      <c r="AXP15" s="821">
        <v>116</v>
      </c>
      <c r="AXQ15" s="821">
        <v>96</v>
      </c>
      <c r="AXR15" s="821">
        <v>58</v>
      </c>
      <c r="AXS15" s="822">
        <v>1376</v>
      </c>
      <c r="AXT15" s="822">
        <v>1397</v>
      </c>
      <c r="AXU15" s="822">
        <v>1398</v>
      </c>
      <c r="AXV15" s="822">
        <v>1400</v>
      </c>
      <c r="AXW15" s="822">
        <v>544</v>
      </c>
      <c r="AXX15" s="822">
        <v>506</v>
      </c>
      <c r="AXY15" s="822">
        <v>487</v>
      </c>
      <c r="AXZ15" s="822">
        <v>450</v>
      </c>
      <c r="AYA15" s="821">
        <v>0</v>
      </c>
      <c r="AYB15" s="821">
        <v>0</v>
      </c>
      <c r="AYC15" s="821">
        <v>0</v>
      </c>
      <c r="AYD15" s="822">
        <v>0</v>
      </c>
      <c r="AYE15" s="822">
        <v>681</v>
      </c>
      <c r="AYF15" s="822">
        <v>655</v>
      </c>
      <c r="AYG15" s="822">
        <v>607</v>
      </c>
      <c r="AYH15" s="822">
        <v>527</v>
      </c>
      <c r="AYI15" s="822">
        <v>600000</v>
      </c>
      <c r="AYJ15" s="822">
        <v>600000</v>
      </c>
      <c r="AYK15" s="822">
        <v>600000</v>
      </c>
      <c r="AYL15" s="822">
        <v>600000</v>
      </c>
      <c r="AYM15" s="821">
        <v>0</v>
      </c>
      <c r="AYN15" s="821">
        <v>0</v>
      </c>
      <c r="AYO15" s="821">
        <v>0</v>
      </c>
      <c r="AYP15" s="821">
        <v>0</v>
      </c>
      <c r="AYQ15" s="822">
        <v>0.04</v>
      </c>
      <c r="AYR15" s="821">
        <v>0.03</v>
      </c>
      <c r="AYS15" s="821">
        <v>0.02</v>
      </c>
      <c r="AYT15" s="821">
        <v>0</v>
      </c>
      <c r="AYU15" s="822">
        <v>522.29999999999995</v>
      </c>
      <c r="AYV15" s="821">
        <v>504.3</v>
      </c>
      <c r="AYW15" s="821">
        <v>485.3</v>
      </c>
      <c r="AYX15" s="821">
        <v>448.3</v>
      </c>
      <c r="AYY15" s="821">
        <v>0</v>
      </c>
      <c r="AYZ15" s="821">
        <v>0</v>
      </c>
      <c r="AZA15" s="821">
        <v>0</v>
      </c>
      <c r="AZB15" s="821">
        <v>0</v>
      </c>
      <c r="AZC15" s="822">
        <v>6</v>
      </c>
      <c r="AZD15" s="821">
        <v>6</v>
      </c>
      <c r="AZE15" s="821">
        <v>3</v>
      </c>
      <c r="AZF15" s="821">
        <v>0</v>
      </c>
      <c r="AZG15" s="822">
        <v>599953</v>
      </c>
      <c r="AZH15" s="821">
        <v>599970</v>
      </c>
      <c r="AZI15" s="821">
        <v>599970</v>
      </c>
      <c r="AZJ15" s="821">
        <v>599970</v>
      </c>
      <c r="AZK15" s="821">
        <v>0</v>
      </c>
      <c r="AZL15" s="821">
        <v>0</v>
      </c>
      <c r="AZM15" s="821">
        <v>0</v>
      </c>
      <c r="AZN15" s="821">
        <v>0</v>
      </c>
      <c r="AZO15" s="821">
        <v>30.8</v>
      </c>
      <c r="AZP15" s="821">
        <v>25.4</v>
      </c>
      <c r="AZQ15" s="821">
        <v>17.899999999999999</v>
      </c>
      <c r="AZR15" s="821">
        <v>6.1</v>
      </c>
      <c r="AZS15" s="821">
        <v>4.2</v>
      </c>
      <c r="AZT15" s="821">
        <v>1.7</v>
      </c>
      <c r="AZU15" s="821">
        <v>1.7</v>
      </c>
      <c r="AZV15" s="821">
        <v>1.7</v>
      </c>
      <c r="AZW15" s="821">
        <v>0</v>
      </c>
      <c r="AZX15" s="821">
        <v>0</v>
      </c>
      <c r="AZY15" s="821">
        <v>0</v>
      </c>
      <c r="AZZ15" s="821">
        <v>0</v>
      </c>
      <c r="BAA15" s="822">
        <v>131</v>
      </c>
      <c r="BAB15" s="821">
        <v>108</v>
      </c>
      <c r="BAC15" s="821">
        <v>76</v>
      </c>
      <c r="BAD15" s="821">
        <v>26</v>
      </c>
      <c r="BAE15" s="822">
        <v>40</v>
      </c>
      <c r="BAF15" s="821">
        <v>30</v>
      </c>
      <c r="BAG15" s="821">
        <v>30</v>
      </c>
      <c r="BAH15" s="821">
        <v>30</v>
      </c>
      <c r="BAI15" s="821">
        <v>0</v>
      </c>
      <c r="BAJ15" s="821">
        <v>0</v>
      </c>
      <c r="BAK15" s="821">
        <v>0</v>
      </c>
      <c r="BAL15" s="821">
        <v>0</v>
      </c>
      <c r="BAM15" s="821">
        <v>1345.16</v>
      </c>
      <c r="BAN15" s="821">
        <v>1371.57</v>
      </c>
      <c r="BAO15" s="821">
        <v>1380.08</v>
      </c>
      <c r="BAP15" s="821">
        <v>1393.9</v>
      </c>
      <c r="BAQ15" s="821">
        <v>17.5</v>
      </c>
      <c r="BAR15" s="821">
        <v>0</v>
      </c>
      <c r="BAS15" s="821">
        <v>0</v>
      </c>
      <c r="BAT15" s="821">
        <v>0</v>
      </c>
      <c r="BAU15" s="821">
        <v>0</v>
      </c>
      <c r="BAV15" s="821">
        <v>0</v>
      </c>
      <c r="BAW15" s="821">
        <v>0</v>
      </c>
      <c r="BAX15" s="821">
        <v>0</v>
      </c>
      <c r="BAY15" s="822">
        <v>544</v>
      </c>
      <c r="BAZ15" s="821">
        <v>541</v>
      </c>
      <c r="BBA15" s="821">
        <v>528</v>
      </c>
      <c r="BBB15" s="821">
        <v>501</v>
      </c>
      <c r="BBC15" s="822">
        <v>7</v>
      </c>
      <c r="BBD15" s="821">
        <v>0</v>
      </c>
      <c r="BBE15" s="821">
        <v>0</v>
      </c>
      <c r="BBF15" s="821">
        <v>0</v>
      </c>
      <c r="BBG15" s="821">
        <v>0</v>
      </c>
      <c r="BBH15" s="821">
        <v>0</v>
      </c>
      <c r="BBI15" s="821">
        <v>0</v>
      </c>
      <c r="BBJ15" s="821">
        <v>0</v>
      </c>
      <c r="BBK15" s="826" t="s">
        <v>1434</v>
      </c>
      <c r="BBL15" s="826">
        <v>976.3</v>
      </c>
      <c r="BBM15" s="826">
        <v>1081.4000000000001</v>
      </c>
      <c r="BBN15" s="826">
        <v>1496.3</v>
      </c>
      <c r="BBO15" s="826">
        <v>1613.5</v>
      </c>
      <c r="BBP15" s="826" t="s">
        <v>1434</v>
      </c>
      <c r="BBQ15" s="826">
        <v>0.65</v>
      </c>
      <c r="BBR15" s="826">
        <v>0.47</v>
      </c>
      <c r="BBS15" s="826">
        <v>0.53</v>
      </c>
      <c r="BBT15" s="826">
        <v>0.56000000000000005</v>
      </c>
      <c r="BBU15" s="826" t="s">
        <v>1434</v>
      </c>
      <c r="BBV15" s="826">
        <v>980.4</v>
      </c>
      <c r="BBW15" s="826">
        <v>1248.5999999999999</v>
      </c>
      <c r="BBX15" s="826">
        <v>1283.2</v>
      </c>
      <c r="BBY15" s="826">
        <v>1794.7</v>
      </c>
      <c r="BBZ15" s="826" t="s">
        <v>1434</v>
      </c>
      <c r="BCA15" s="826">
        <v>0.65</v>
      </c>
      <c r="BCB15" s="826">
        <v>0.55000000000000004</v>
      </c>
      <c r="BCC15" s="826">
        <v>0.45</v>
      </c>
      <c r="BCD15" s="826">
        <v>0.63</v>
      </c>
      <c r="BCE15" s="826" t="s">
        <v>1434</v>
      </c>
      <c r="BCF15" s="826">
        <v>720.8</v>
      </c>
      <c r="BCG15" s="826">
        <v>809.8</v>
      </c>
      <c r="BCH15" s="826">
        <v>746.4</v>
      </c>
      <c r="BCI15" s="826">
        <v>869.6</v>
      </c>
      <c r="BCJ15" s="826" t="s">
        <v>1434</v>
      </c>
      <c r="BCK15" s="826">
        <v>0.48</v>
      </c>
      <c r="BCL15" s="826">
        <v>0.35</v>
      </c>
      <c r="BCM15" s="826">
        <v>0.26</v>
      </c>
      <c r="BCN15" s="826">
        <v>0.3</v>
      </c>
      <c r="BCO15" s="818" t="s">
        <v>1434</v>
      </c>
      <c r="BCP15" s="818" t="s">
        <v>1434</v>
      </c>
      <c r="BCQ15" s="818" t="s">
        <v>1434</v>
      </c>
      <c r="BCR15" s="818" t="s">
        <v>1434</v>
      </c>
      <c r="BCS15" s="818">
        <v>1274.3399999999999</v>
      </c>
      <c r="BCT15" s="818" t="s">
        <v>1434</v>
      </c>
      <c r="BCU15" s="818" t="s">
        <v>1434</v>
      </c>
      <c r="BCV15" s="818" t="s">
        <v>1434</v>
      </c>
      <c r="BCW15" s="818" t="s">
        <v>1434</v>
      </c>
      <c r="BCX15" s="818">
        <v>202.2</v>
      </c>
      <c r="BCY15" s="818" t="s">
        <v>1434</v>
      </c>
      <c r="BCZ15" s="818" t="s">
        <v>1434</v>
      </c>
      <c r="BDA15" s="818" t="s">
        <v>1434</v>
      </c>
      <c r="BDB15" s="818" t="s">
        <v>1434</v>
      </c>
      <c r="BDC15" s="818" t="s">
        <v>1434</v>
      </c>
      <c r="BDD15" s="818" t="s">
        <v>1434</v>
      </c>
      <c r="BDE15" s="818" t="s">
        <v>1434</v>
      </c>
      <c r="BDF15" s="818" t="s">
        <v>1434</v>
      </c>
      <c r="BDG15" s="818" t="s">
        <v>1434</v>
      </c>
      <c r="BDH15" s="818">
        <v>135.56</v>
      </c>
      <c r="BDI15" s="818" t="s">
        <v>1434</v>
      </c>
      <c r="BDJ15" s="818" t="s">
        <v>1434</v>
      </c>
      <c r="BDK15" s="818" t="s">
        <v>1434</v>
      </c>
      <c r="BDL15" s="818" t="s">
        <v>1434</v>
      </c>
      <c r="BDM15" s="818">
        <v>1.62</v>
      </c>
      <c r="BDN15" s="818" t="s">
        <v>1434</v>
      </c>
      <c r="BDO15" s="818" t="s">
        <v>1434</v>
      </c>
      <c r="BDP15" s="818" t="s">
        <v>1434</v>
      </c>
      <c r="BDQ15" s="818" t="s">
        <v>1434</v>
      </c>
      <c r="BDR15" s="818">
        <v>137.19</v>
      </c>
      <c r="BDS15" s="818" t="s">
        <v>1434</v>
      </c>
      <c r="BDT15" s="818" t="s">
        <v>1434</v>
      </c>
      <c r="BDU15" s="818" t="s">
        <v>1434</v>
      </c>
      <c r="BDV15" s="818" t="s">
        <v>1434</v>
      </c>
      <c r="BDW15" s="818">
        <v>128.15</v>
      </c>
      <c r="BDX15" s="818" t="s">
        <v>1434</v>
      </c>
      <c r="BDY15" s="818" t="s">
        <v>1434</v>
      </c>
      <c r="BDZ15" s="818" t="s">
        <v>1434</v>
      </c>
      <c r="BEA15" s="818" t="s">
        <v>1434</v>
      </c>
      <c r="BEB15" s="818" t="s">
        <v>1434</v>
      </c>
      <c r="BEC15" s="818" t="s">
        <v>1434</v>
      </c>
      <c r="BED15" s="818" t="s">
        <v>1434</v>
      </c>
      <c r="BEE15" s="818">
        <v>12.032999999999999</v>
      </c>
      <c r="BEF15" s="818">
        <v>11.567</v>
      </c>
      <c r="BEG15" s="818">
        <v>15.367000000000001</v>
      </c>
      <c r="BEH15" s="818" t="s">
        <v>1434</v>
      </c>
      <c r="BEI15" s="818" t="s">
        <v>1434</v>
      </c>
      <c r="BEJ15" s="818">
        <v>10.233000000000001</v>
      </c>
      <c r="BEK15" s="818">
        <v>10.167</v>
      </c>
      <c r="BEL15" s="818">
        <v>13.6</v>
      </c>
      <c r="BEM15" s="818" t="s">
        <v>1434</v>
      </c>
      <c r="BEN15" s="818" t="s">
        <v>1434</v>
      </c>
      <c r="BEO15" s="818" t="s">
        <v>1434</v>
      </c>
      <c r="BEP15" s="818">
        <v>1.6</v>
      </c>
      <c r="BEQ15" s="818">
        <v>1.7669999999999999</v>
      </c>
      <c r="BER15" s="818" t="s">
        <v>1434</v>
      </c>
      <c r="BES15" s="818" t="s">
        <v>1434</v>
      </c>
      <c r="BET15" s="818">
        <v>17.3</v>
      </c>
      <c r="BEU15" s="818">
        <v>18.399999999999999</v>
      </c>
      <c r="BEV15" s="818">
        <v>16.667000000000002</v>
      </c>
      <c r="BEW15" s="818" t="s">
        <v>1434</v>
      </c>
      <c r="BEX15" s="818" t="s">
        <v>1434</v>
      </c>
      <c r="BEY15" s="818">
        <v>13.132999999999999</v>
      </c>
      <c r="BEZ15" s="818">
        <v>13.7</v>
      </c>
      <c r="BFA15" s="818">
        <v>14.067</v>
      </c>
      <c r="BFB15" s="818" t="s">
        <v>1434</v>
      </c>
      <c r="BFC15" s="818" t="s">
        <v>1434</v>
      </c>
      <c r="BFD15" s="818">
        <v>4.133</v>
      </c>
      <c r="BFE15" s="818">
        <v>4.6669999999999998</v>
      </c>
      <c r="BFF15" s="818">
        <v>2.6</v>
      </c>
      <c r="BFG15" s="818" t="s">
        <v>1434</v>
      </c>
      <c r="BFH15" s="818" t="s">
        <v>1434</v>
      </c>
      <c r="BFI15" s="818">
        <v>5.3330000000000002</v>
      </c>
      <c r="BFJ15" s="818">
        <v>6.3</v>
      </c>
      <c r="BFK15" s="818">
        <v>4.5999999999999996</v>
      </c>
      <c r="BFL15" s="818" t="s">
        <v>1434</v>
      </c>
      <c r="BFM15" s="818" t="s">
        <v>1434</v>
      </c>
      <c r="BFN15" s="818">
        <v>3.4670000000000001</v>
      </c>
      <c r="BFO15" s="818">
        <v>4.2</v>
      </c>
      <c r="BFP15" s="818">
        <v>3.367</v>
      </c>
      <c r="BFQ15" s="818" t="s">
        <v>1434</v>
      </c>
      <c r="BFR15" s="818" t="s">
        <v>1434</v>
      </c>
      <c r="BFS15" s="818" t="s">
        <v>1434</v>
      </c>
      <c r="BFT15" s="818">
        <v>2.0670000000000002</v>
      </c>
      <c r="BFU15" s="818">
        <v>1.35</v>
      </c>
      <c r="BFV15" s="819" t="s">
        <v>1434</v>
      </c>
      <c r="BFW15" s="819" t="s">
        <v>1434</v>
      </c>
      <c r="BFX15" s="819">
        <v>4.3</v>
      </c>
      <c r="BFY15" s="819">
        <v>3.5670000000000002</v>
      </c>
      <c r="BFZ15" s="819">
        <v>4.1669999999999998</v>
      </c>
      <c r="BGA15" s="819" t="s">
        <v>1434</v>
      </c>
      <c r="BGB15" s="819" t="s">
        <v>1434</v>
      </c>
      <c r="BGC15" s="819">
        <v>6.4669999999999996</v>
      </c>
      <c r="BGD15" s="819">
        <v>6.7329999999999997</v>
      </c>
      <c r="BGE15" s="819">
        <v>8.5</v>
      </c>
      <c r="BGF15" s="819" t="s">
        <v>1434</v>
      </c>
      <c r="BGG15" s="819" t="s">
        <v>1434</v>
      </c>
      <c r="BGH15" s="819" t="s">
        <v>1434</v>
      </c>
      <c r="BGI15" s="819">
        <v>1.2669999999999999</v>
      </c>
      <c r="BGJ15" s="819">
        <v>2.7</v>
      </c>
      <c r="BGK15" s="819" t="s">
        <v>1434</v>
      </c>
      <c r="BGL15" s="819" t="s">
        <v>1434</v>
      </c>
      <c r="BGM15" s="819">
        <v>4.9329999999999998</v>
      </c>
      <c r="BGN15" s="819">
        <v>5.367</v>
      </c>
      <c r="BGO15" s="819">
        <v>3.633</v>
      </c>
      <c r="BGP15" s="819" t="s">
        <v>1434</v>
      </c>
      <c r="BGQ15" s="819" t="s">
        <v>1434</v>
      </c>
      <c r="BGR15" s="819">
        <v>11.766999999999999</v>
      </c>
      <c r="BGS15" s="819">
        <v>12.367000000000001</v>
      </c>
      <c r="BGT15" s="819">
        <v>12.467000000000001</v>
      </c>
      <c r="BGU15" s="819" t="s">
        <v>1434</v>
      </c>
      <c r="BGV15" s="819" t="s">
        <v>1434</v>
      </c>
      <c r="BGW15" s="819" t="s">
        <v>1434</v>
      </c>
      <c r="BGX15" s="819">
        <v>1</v>
      </c>
      <c r="BGY15" s="819" t="s">
        <v>1434</v>
      </c>
      <c r="BGZ15" s="819" t="s">
        <v>1434</v>
      </c>
      <c r="BHA15" s="819" t="s">
        <v>1434</v>
      </c>
      <c r="BHB15" s="819" t="s">
        <v>1434</v>
      </c>
      <c r="BHC15" s="819">
        <v>1.5</v>
      </c>
      <c r="BHD15" s="819" t="s">
        <v>1434</v>
      </c>
      <c r="BHE15" s="819" t="s">
        <v>1434</v>
      </c>
      <c r="BHF15" s="819" t="s">
        <v>1434</v>
      </c>
      <c r="BHG15" s="819">
        <v>3.4</v>
      </c>
      <c r="BHH15" s="819">
        <v>4.3330000000000002</v>
      </c>
      <c r="BHI15" s="819">
        <v>3.633</v>
      </c>
      <c r="BHJ15" s="819" t="s">
        <v>1434</v>
      </c>
      <c r="BHK15" s="819" t="s">
        <v>1434</v>
      </c>
      <c r="BHL15" s="819" t="s">
        <v>1434</v>
      </c>
      <c r="BHM15" s="819">
        <v>1.1000000000000001</v>
      </c>
      <c r="BHN15" s="819" t="s">
        <v>1434</v>
      </c>
      <c r="BHO15" s="819" t="s">
        <v>1434</v>
      </c>
      <c r="BHP15" s="819" t="s">
        <v>1434</v>
      </c>
      <c r="BHQ15" s="819">
        <v>10.833</v>
      </c>
      <c r="BHR15" s="819">
        <v>10.1</v>
      </c>
      <c r="BHS15" s="819">
        <v>14.733000000000001</v>
      </c>
      <c r="BHT15" s="819" t="s">
        <v>1434</v>
      </c>
      <c r="BHU15" s="819" t="s">
        <v>1434</v>
      </c>
      <c r="BHV15" s="819" t="s">
        <v>1434</v>
      </c>
      <c r="BHW15" s="819">
        <v>1.4330000000000001</v>
      </c>
      <c r="BHX15" s="819">
        <v>1.1000000000000001</v>
      </c>
      <c r="BHY15" s="819" t="s">
        <v>1434</v>
      </c>
      <c r="BHZ15" s="819" t="s">
        <v>1434</v>
      </c>
      <c r="BIA15" s="819">
        <v>15.632999999999999</v>
      </c>
      <c r="BIB15" s="819">
        <v>16.399999999999999</v>
      </c>
      <c r="BIC15" s="819">
        <v>15.433</v>
      </c>
      <c r="BID15" s="819" t="s">
        <v>1434</v>
      </c>
      <c r="BIE15" s="819" t="s">
        <v>1434</v>
      </c>
      <c r="BIF15" s="819">
        <v>2.7</v>
      </c>
      <c r="BIG15" s="819">
        <v>2</v>
      </c>
      <c r="BIH15" s="819">
        <v>1.65</v>
      </c>
      <c r="BII15" s="819" t="s">
        <v>1434</v>
      </c>
      <c r="BIJ15" s="819" t="s">
        <v>1434</v>
      </c>
      <c r="BIK15" s="819">
        <v>5.133</v>
      </c>
      <c r="BIL15" s="819">
        <v>6.2670000000000003</v>
      </c>
      <c r="BIM15" s="819">
        <v>4.5</v>
      </c>
      <c r="BIN15" s="819" t="s">
        <v>1434</v>
      </c>
      <c r="BIO15" s="819" t="s">
        <v>1434</v>
      </c>
      <c r="BIP15" s="819" t="s">
        <v>1434</v>
      </c>
      <c r="BIQ15" s="819" t="s">
        <v>1434</v>
      </c>
      <c r="BIR15" s="819" t="s">
        <v>1434</v>
      </c>
      <c r="BIS15" s="822">
        <v>1.5</v>
      </c>
      <c r="BIT15" s="822">
        <v>1.4</v>
      </c>
      <c r="BIU15" s="822">
        <v>3.2</v>
      </c>
      <c r="BIV15" s="822" t="s">
        <v>1434</v>
      </c>
      <c r="BIW15" s="822">
        <v>0.16</v>
      </c>
      <c r="BIX15" s="822">
        <v>0.14000000000000001</v>
      </c>
      <c r="BIY15" s="822">
        <v>0.34</v>
      </c>
      <c r="BIZ15" s="822" t="s">
        <v>1434</v>
      </c>
      <c r="BJA15" s="822">
        <v>306.5</v>
      </c>
      <c r="BJB15" s="822">
        <v>464.4</v>
      </c>
      <c r="BJC15" s="822">
        <v>591.79999999999995</v>
      </c>
      <c r="BJD15" s="822" t="s">
        <v>1434</v>
      </c>
      <c r="BJE15" s="822">
        <v>33.01</v>
      </c>
      <c r="BJF15" s="822">
        <v>47.82</v>
      </c>
      <c r="BJG15" s="822">
        <v>63.79</v>
      </c>
      <c r="BJH15" s="822" t="s">
        <v>1434</v>
      </c>
      <c r="BJI15" s="824">
        <v>351586</v>
      </c>
      <c r="BJJ15" s="824">
        <v>353484</v>
      </c>
      <c r="BJK15" s="824">
        <v>383611</v>
      </c>
      <c r="BJL15" s="824">
        <v>397829</v>
      </c>
      <c r="BJM15" s="824">
        <v>421997</v>
      </c>
      <c r="BJN15" s="824">
        <v>82069</v>
      </c>
      <c r="BJO15" s="824">
        <v>87145</v>
      </c>
      <c r="BJP15" s="824">
        <v>71353</v>
      </c>
      <c r="BJQ15" s="824">
        <v>76576</v>
      </c>
      <c r="BJR15" s="824">
        <v>64339</v>
      </c>
      <c r="BJS15" s="827">
        <v>1914</v>
      </c>
      <c r="BJT15" s="827">
        <v>1114</v>
      </c>
      <c r="BJU15" s="827" t="s">
        <v>1434</v>
      </c>
      <c r="BJV15" s="827" t="s">
        <v>1434</v>
      </c>
      <c r="BJW15" s="827" t="s">
        <v>1434</v>
      </c>
      <c r="BJX15" s="827">
        <v>1587</v>
      </c>
      <c r="BJY15" s="827">
        <v>900</v>
      </c>
      <c r="BJZ15" s="827" t="s">
        <v>1434</v>
      </c>
      <c r="BKA15" s="827" t="s">
        <v>1434</v>
      </c>
      <c r="BKB15" s="827" t="s">
        <v>1434</v>
      </c>
      <c r="BKC15" s="827">
        <v>1023</v>
      </c>
      <c r="BKD15" s="827">
        <v>900</v>
      </c>
      <c r="BKE15" s="827" t="s">
        <v>1434</v>
      </c>
      <c r="BKF15" s="827" t="s">
        <v>1434</v>
      </c>
      <c r="BKG15" s="827" t="s">
        <v>1434</v>
      </c>
      <c r="BKH15" s="827">
        <v>564</v>
      </c>
      <c r="BKI15" s="827" t="s">
        <v>1434</v>
      </c>
      <c r="BKJ15" s="827" t="s">
        <v>1434</v>
      </c>
      <c r="BKK15" s="827" t="s">
        <v>1434</v>
      </c>
      <c r="BKL15" s="827" t="s">
        <v>1434</v>
      </c>
      <c r="BKM15" s="827">
        <v>204</v>
      </c>
      <c r="BKN15" s="827">
        <v>79</v>
      </c>
      <c r="BKO15" s="827" t="s">
        <v>1434</v>
      </c>
      <c r="BKP15" s="827" t="s">
        <v>1434</v>
      </c>
      <c r="BKQ15" s="827" t="s">
        <v>1434</v>
      </c>
      <c r="BKR15" s="827">
        <v>204</v>
      </c>
      <c r="BKS15" s="827">
        <v>79</v>
      </c>
      <c r="BKT15" s="827" t="s">
        <v>1434</v>
      </c>
      <c r="BKU15" s="827" t="s">
        <v>1434</v>
      </c>
      <c r="BKV15" s="827" t="s">
        <v>1434</v>
      </c>
      <c r="BKW15" s="827">
        <v>26</v>
      </c>
      <c r="BKX15" s="827">
        <v>38</v>
      </c>
      <c r="BKY15" s="827" t="s">
        <v>1434</v>
      </c>
      <c r="BKZ15" s="827" t="s">
        <v>1434</v>
      </c>
      <c r="BLA15" s="827" t="s">
        <v>1434</v>
      </c>
      <c r="BLB15" s="827">
        <v>12.88</v>
      </c>
      <c r="BLC15" s="827">
        <v>6.44</v>
      </c>
      <c r="BLD15" s="827" t="s">
        <v>1434</v>
      </c>
      <c r="BLE15" s="827" t="s">
        <v>1434</v>
      </c>
      <c r="BLF15" s="827" t="s">
        <v>1434</v>
      </c>
      <c r="BLG15" s="827">
        <v>97</v>
      </c>
      <c r="BLH15" s="827">
        <v>97</v>
      </c>
      <c r="BLI15" s="827" t="s">
        <v>1434</v>
      </c>
      <c r="BLJ15" s="827" t="s">
        <v>1434</v>
      </c>
      <c r="BLK15" s="827" t="s">
        <v>1434</v>
      </c>
      <c r="BLL15" s="827" t="s">
        <v>1434</v>
      </c>
      <c r="BLM15" s="827" t="s">
        <v>1434</v>
      </c>
      <c r="BLN15" s="827" t="s">
        <v>1434</v>
      </c>
      <c r="BLO15" s="827" t="s">
        <v>1434</v>
      </c>
      <c r="BLP15" s="827" t="s">
        <v>1434</v>
      </c>
      <c r="BLQ15" s="827">
        <v>38681.94</v>
      </c>
      <c r="BLR15" s="827">
        <v>22513.940000000002</v>
      </c>
      <c r="BLS15" s="827" t="s">
        <v>1434</v>
      </c>
      <c r="BLT15" s="827" t="s">
        <v>1434</v>
      </c>
      <c r="BLU15" s="827" t="s">
        <v>1434</v>
      </c>
      <c r="BLV15" s="827">
        <v>32073.27</v>
      </c>
      <c r="BLW15" s="827">
        <v>18189</v>
      </c>
      <c r="BLX15" s="827" t="s">
        <v>1434</v>
      </c>
      <c r="BLY15" s="827" t="s">
        <v>1434</v>
      </c>
      <c r="BLZ15" s="827" t="s">
        <v>1434</v>
      </c>
      <c r="BMA15" s="827">
        <v>20674.830000000002</v>
      </c>
      <c r="BMB15" s="827">
        <v>18189</v>
      </c>
      <c r="BMC15" s="827" t="s">
        <v>1434</v>
      </c>
      <c r="BMD15" s="827" t="s">
        <v>1434</v>
      </c>
      <c r="BME15" s="827" t="s">
        <v>1434</v>
      </c>
      <c r="BMF15" s="827">
        <v>11398.44</v>
      </c>
      <c r="BMG15" s="827" t="s">
        <v>1434</v>
      </c>
      <c r="BMH15" s="827" t="s">
        <v>1434</v>
      </c>
      <c r="BMI15" s="827" t="s">
        <v>1434</v>
      </c>
      <c r="BMJ15" s="827" t="s">
        <v>1434</v>
      </c>
      <c r="BMK15" s="827">
        <v>4122.84</v>
      </c>
      <c r="BML15" s="827">
        <v>1596.5900000000001</v>
      </c>
      <c r="BMM15" s="827" t="s">
        <v>1434</v>
      </c>
      <c r="BMN15" s="827" t="s">
        <v>1434</v>
      </c>
      <c r="BMO15" s="827" t="s">
        <v>1434</v>
      </c>
      <c r="BMP15" s="827">
        <v>4122.84</v>
      </c>
      <c r="BMQ15" s="827">
        <v>1596.5900000000001</v>
      </c>
      <c r="BMR15" s="827" t="s">
        <v>1434</v>
      </c>
      <c r="BMS15" s="827" t="s">
        <v>1434</v>
      </c>
      <c r="BMT15" s="827" t="s">
        <v>1434</v>
      </c>
      <c r="BMU15" s="827">
        <v>525.46</v>
      </c>
      <c r="BMV15" s="827">
        <v>767.98</v>
      </c>
      <c r="BMW15" s="827" t="s">
        <v>1434</v>
      </c>
      <c r="BMX15" s="827" t="s">
        <v>1434</v>
      </c>
      <c r="BMY15" s="827" t="s">
        <v>1434</v>
      </c>
      <c r="BMZ15" s="827">
        <v>1960.3700000000001</v>
      </c>
      <c r="BNA15" s="827">
        <v>1960.3700000000001</v>
      </c>
      <c r="BNB15" s="827" t="s">
        <v>1434</v>
      </c>
      <c r="BNC15" s="827" t="s">
        <v>1434</v>
      </c>
      <c r="BND15" s="827" t="s">
        <v>1434</v>
      </c>
      <c r="BNE15" s="827" t="s">
        <v>1434</v>
      </c>
      <c r="BNF15" s="827" t="s">
        <v>1434</v>
      </c>
      <c r="BNG15" s="827" t="s">
        <v>1434</v>
      </c>
      <c r="BNH15" s="827" t="s">
        <v>1434</v>
      </c>
      <c r="BNI15" s="827" t="s">
        <v>1434</v>
      </c>
      <c r="BNJ15" s="822">
        <v>2347</v>
      </c>
      <c r="BNK15" s="821">
        <v>2363</v>
      </c>
      <c r="BNL15" s="821">
        <v>2287</v>
      </c>
      <c r="BNM15" s="821">
        <v>2122</v>
      </c>
      <c r="BNN15" s="822">
        <v>99</v>
      </c>
      <c r="BNO15" s="821">
        <v>99</v>
      </c>
      <c r="BNP15" s="821">
        <v>99.4</v>
      </c>
      <c r="BNQ15" s="821">
        <v>99.8</v>
      </c>
      <c r="BNR15" s="822">
        <v>16.25</v>
      </c>
      <c r="BNS15" s="821">
        <v>3.65</v>
      </c>
      <c r="BNT15" s="821">
        <v>3.5350000000000001</v>
      </c>
      <c r="BNU15" s="821">
        <v>3.0590000000000002</v>
      </c>
      <c r="BNV15" s="822">
        <v>0.7</v>
      </c>
      <c r="BNW15" s="821">
        <v>0.3</v>
      </c>
      <c r="BNX15" s="821">
        <v>0.2</v>
      </c>
      <c r="BNY15" s="821">
        <v>0.1</v>
      </c>
    </row>
    <row r="16" spans="1:1741" s="789" customFormat="1">
      <c r="A16" s="607" t="s">
        <v>1992</v>
      </c>
      <c r="B16" s="821" t="s">
        <v>1180</v>
      </c>
      <c r="C16" s="822">
        <v>172.7</v>
      </c>
      <c r="D16" s="822">
        <v>172.84100000000001</v>
      </c>
      <c r="E16" s="822">
        <v>172.851</v>
      </c>
      <c r="F16" s="822">
        <v>171.61</v>
      </c>
      <c r="G16" s="822">
        <v>161.11000000000001</v>
      </c>
      <c r="H16" s="823">
        <v>41.12</v>
      </c>
      <c r="I16" s="823">
        <v>41.399000000000001</v>
      </c>
      <c r="J16" s="823">
        <v>41.399000000000001</v>
      </c>
      <c r="K16" s="823">
        <v>43.173000000000002</v>
      </c>
      <c r="L16" s="823">
        <v>43.222000000000001</v>
      </c>
      <c r="M16" s="822">
        <v>213.49</v>
      </c>
      <c r="N16" s="822">
        <v>213.285</v>
      </c>
      <c r="O16" s="822">
        <v>213.86500000000001</v>
      </c>
      <c r="P16" s="822">
        <v>213.86</v>
      </c>
      <c r="Q16" s="823">
        <v>195</v>
      </c>
      <c r="R16" s="822">
        <v>386.19</v>
      </c>
      <c r="S16" s="822">
        <v>386.12599999999998</v>
      </c>
      <c r="T16" s="822">
        <v>386.71600000000001</v>
      </c>
      <c r="U16" s="822">
        <v>385.47</v>
      </c>
      <c r="V16" s="822">
        <v>356.11</v>
      </c>
      <c r="W16" s="821">
        <v>537.96</v>
      </c>
      <c r="X16" s="822">
        <v>538.024</v>
      </c>
      <c r="Y16" s="822">
        <v>537.43399999999997</v>
      </c>
      <c r="Z16" s="822">
        <v>538.67999999999995</v>
      </c>
      <c r="AA16" s="822">
        <v>568.04</v>
      </c>
      <c r="AB16" s="821">
        <v>9.8729999999999993</v>
      </c>
      <c r="AC16" s="821" t="s">
        <v>1434</v>
      </c>
      <c r="AD16" s="821">
        <v>25.931000000000001</v>
      </c>
      <c r="AE16" s="821" t="s">
        <v>1434</v>
      </c>
      <c r="AF16" s="821" t="s">
        <v>1434</v>
      </c>
      <c r="AG16" s="821">
        <v>171.71100000000001</v>
      </c>
      <c r="AH16" s="821">
        <v>171.721</v>
      </c>
      <c r="AI16" s="821">
        <v>170.61</v>
      </c>
      <c r="AJ16" s="821">
        <v>160.11000000000001</v>
      </c>
      <c r="AK16" s="821">
        <v>1.1299999999999999</v>
      </c>
      <c r="AL16" s="821">
        <v>1.1299999999999999</v>
      </c>
      <c r="AM16" s="821">
        <v>1</v>
      </c>
      <c r="AN16" s="821">
        <v>1</v>
      </c>
      <c r="AO16" s="821">
        <v>0</v>
      </c>
      <c r="AP16" s="821">
        <v>0</v>
      </c>
      <c r="AQ16" s="821">
        <v>0</v>
      </c>
      <c r="AR16" s="821">
        <v>0</v>
      </c>
      <c r="AS16" s="822">
        <v>11.121</v>
      </c>
      <c r="AT16" s="822">
        <v>9.9190000000000005</v>
      </c>
      <c r="AU16" s="822">
        <v>8.3829999999999991</v>
      </c>
      <c r="AV16" s="822">
        <v>7.93</v>
      </c>
      <c r="AW16" s="822">
        <v>7.4050000000000002</v>
      </c>
      <c r="AX16" s="822">
        <v>3.556</v>
      </c>
      <c r="AY16" s="822">
        <v>3.3010000000000002</v>
      </c>
      <c r="AZ16" s="822">
        <v>3.125</v>
      </c>
      <c r="BA16" s="822">
        <v>3.089</v>
      </c>
      <c r="BB16" s="822">
        <v>3.056</v>
      </c>
      <c r="BC16" s="823" t="s">
        <v>1434</v>
      </c>
      <c r="BD16" s="823" t="s">
        <v>1434</v>
      </c>
      <c r="BE16" s="823" t="s">
        <v>1434</v>
      </c>
      <c r="BF16" s="823" t="s">
        <v>1434</v>
      </c>
      <c r="BG16" s="823" t="s">
        <v>1434</v>
      </c>
      <c r="BH16" s="822" t="s">
        <v>1434</v>
      </c>
      <c r="BI16" s="822" t="s">
        <v>1434</v>
      </c>
      <c r="BJ16" s="822" t="s">
        <v>1434</v>
      </c>
      <c r="BK16" s="822" t="s">
        <v>1434</v>
      </c>
      <c r="BL16" s="822" t="s">
        <v>1434</v>
      </c>
      <c r="BM16" s="821">
        <v>10.89</v>
      </c>
      <c r="BN16" s="821">
        <v>9.6917000000000009</v>
      </c>
      <c r="BO16" s="821">
        <v>8.157</v>
      </c>
      <c r="BP16" s="821">
        <v>7.73</v>
      </c>
      <c r="BQ16" s="821">
        <v>7.2050000000000001</v>
      </c>
      <c r="BR16" s="821">
        <v>3.556</v>
      </c>
      <c r="BS16" s="821">
        <v>3.3010000000000002</v>
      </c>
      <c r="BT16" s="821">
        <v>3.125</v>
      </c>
      <c r="BU16" s="821">
        <v>3.089</v>
      </c>
      <c r="BV16" s="821">
        <v>3.056</v>
      </c>
      <c r="BW16" s="821" t="s">
        <v>1434</v>
      </c>
      <c r="BX16" s="821" t="s">
        <v>1434</v>
      </c>
      <c r="BY16" s="821" t="s">
        <v>1434</v>
      </c>
      <c r="BZ16" s="821" t="s">
        <v>1434</v>
      </c>
      <c r="CA16" s="821" t="s">
        <v>1434</v>
      </c>
      <c r="CB16" s="821" t="s">
        <v>1434</v>
      </c>
      <c r="CC16" s="821" t="s">
        <v>1434</v>
      </c>
      <c r="CD16" s="821" t="s">
        <v>1434</v>
      </c>
      <c r="CE16" s="821" t="s">
        <v>1434</v>
      </c>
      <c r="CF16" s="821" t="s">
        <v>1434</v>
      </c>
      <c r="CG16" s="821">
        <v>0.23100000000000001</v>
      </c>
      <c r="CH16" s="821">
        <v>0.2276</v>
      </c>
      <c r="CI16" s="821">
        <v>0.22600000000000001</v>
      </c>
      <c r="CJ16" s="821">
        <v>0.2</v>
      </c>
      <c r="CK16" s="821">
        <v>0.2</v>
      </c>
      <c r="CL16" s="821">
        <v>0</v>
      </c>
      <c r="CM16" s="821">
        <v>0</v>
      </c>
      <c r="CN16" s="821">
        <v>0</v>
      </c>
      <c r="CO16" s="821">
        <v>0</v>
      </c>
      <c r="CP16" s="821">
        <v>0</v>
      </c>
      <c r="CQ16" s="821" t="s">
        <v>1434</v>
      </c>
      <c r="CR16" s="821" t="s">
        <v>1434</v>
      </c>
      <c r="CS16" s="821" t="s">
        <v>1434</v>
      </c>
      <c r="CT16" s="821" t="s">
        <v>1434</v>
      </c>
      <c r="CU16" s="821" t="s">
        <v>1434</v>
      </c>
      <c r="CV16" s="821" t="s">
        <v>1434</v>
      </c>
      <c r="CW16" s="821" t="s">
        <v>1434</v>
      </c>
      <c r="CX16" s="821" t="s">
        <v>1434</v>
      </c>
      <c r="CY16" s="821" t="s">
        <v>1434</v>
      </c>
      <c r="CZ16" s="821" t="s">
        <v>1434</v>
      </c>
      <c r="DA16" s="821">
        <v>9.6917000000000009</v>
      </c>
      <c r="DB16" s="821">
        <v>8.157</v>
      </c>
      <c r="DC16" s="821">
        <v>7.73</v>
      </c>
      <c r="DD16" s="821">
        <v>7.2050000000000001</v>
      </c>
      <c r="DE16" s="821">
        <v>0.2276</v>
      </c>
      <c r="DF16" s="821">
        <v>0.22600000000000001</v>
      </c>
      <c r="DG16" s="821">
        <v>0.2</v>
      </c>
      <c r="DH16" s="821">
        <v>0.2</v>
      </c>
      <c r="DI16" s="821">
        <v>0</v>
      </c>
      <c r="DJ16" s="821">
        <v>0</v>
      </c>
      <c r="DK16" s="821">
        <v>0</v>
      </c>
      <c r="DL16" s="821">
        <v>0</v>
      </c>
      <c r="DM16" s="821" t="s">
        <v>2452</v>
      </c>
      <c r="DN16" s="821" t="s">
        <v>2453</v>
      </c>
      <c r="DO16" s="821">
        <v>8.0030000000000001</v>
      </c>
      <c r="DP16" s="821">
        <v>7.415</v>
      </c>
      <c r="DQ16" s="821" t="s">
        <v>1434</v>
      </c>
      <c r="DR16" s="821" t="s">
        <v>1434</v>
      </c>
      <c r="DS16" s="821"/>
      <c r="DT16" s="821"/>
      <c r="DU16" s="821"/>
      <c r="DV16" s="821"/>
      <c r="DW16" s="821"/>
      <c r="DX16" s="821"/>
      <c r="DY16" s="821"/>
      <c r="DZ16" s="821"/>
      <c r="EA16" s="821"/>
      <c r="EB16" s="821"/>
      <c r="EC16" s="821"/>
      <c r="ED16" s="821"/>
      <c r="EE16" s="821"/>
      <c r="EF16" s="821"/>
      <c r="EG16" s="821"/>
      <c r="EH16" s="821"/>
      <c r="EI16" s="821"/>
      <c r="EJ16" s="821"/>
      <c r="EK16" s="821"/>
      <c r="EL16" s="821"/>
      <c r="EM16" s="821"/>
      <c r="EN16" s="821"/>
      <c r="EO16" s="821"/>
      <c r="EP16" s="821"/>
      <c r="EQ16" s="821"/>
      <c r="ER16" s="821"/>
      <c r="ES16" s="821"/>
      <c r="ET16" s="821"/>
      <c r="EU16" s="821"/>
      <c r="EV16" s="821"/>
      <c r="EW16" s="821"/>
      <c r="EX16" s="821"/>
      <c r="EY16" s="821"/>
      <c r="EZ16" s="821"/>
      <c r="FA16" s="821"/>
      <c r="FB16" s="821"/>
      <c r="FC16" s="821"/>
      <c r="FD16" s="821"/>
      <c r="FE16" s="821"/>
      <c r="FF16" s="821"/>
      <c r="FG16" s="821"/>
      <c r="FH16" s="821"/>
      <c r="FI16" s="821"/>
      <c r="FJ16" s="821"/>
      <c r="FK16" s="821"/>
      <c r="FL16" s="821"/>
      <c r="FM16" s="821"/>
      <c r="FN16" s="821"/>
      <c r="FO16" s="821"/>
      <c r="FP16" s="821"/>
      <c r="FQ16" s="821"/>
      <c r="FR16" s="821"/>
      <c r="FS16" s="821"/>
      <c r="FT16" s="821"/>
      <c r="FU16" s="821">
        <v>1.9159999999999999</v>
      </c>
      <c r="FV16" s="821">
        <v>0.96799999999999997</v>
      </c>
      <c r="FW16" s="821" t="s">
        <v>1434</v>
      </c>
      <c r="FX16" s="821" t="s">
        <v>1434</v>
      </c>
      <c r="FY16" s="821">
        <v>9.9190000000000005</v>
      </c>
      <c r="FZ16" s="821">
        <v>8.3829999999999991</v>
      </c>
      <c r="GA16" s="821" t="s">
        <v>1434</v>
      </c>
      <c r="GB16" s="821" t="s">
        <v>1434</v>
      </c>
      <c r="GC16" s="822"/>
      <c r="GD16" s="822"/>
      <c r="GE16" s="822"/>
      <c r="GF16" s="822"/>
      <c r="GG16" s="822"/>
      <c r="GH16" s="822"/>
      <c r="GI16" s="822"/>
      <c r="GJ16" s="822"/>
      <c r="GK16" s="821"/>
      <c r="GL16" s="821"/>
      <c r="GM16" s="821"/>
      <c r="GN16" s="821"/>
      <c r="GO16" s="821"/>
      <c r="GP16" s="821"/>
      <c r="GQ16" s="821"/>
      <c r="GR16" s="821"/>
      <c r="GS16" s="821"/>
      <c r="GT16" s="821"/>
      <c r="GU16" s="821"/>
      <c r="GV16" s="821"/>
      <c r="GW16" s="822"/>
      <c r="GX16" s="821"/>
      <c r="GY16" s="821"/>
      <c r="GZ16" s="821"/>
      <c r="HA16" s="821"/>
      <c r="HB16" s="821"/>
      <c r="HC16" s="821"/>
      <c r="HD16" s="821"/>
      <c r="HE16" s="821"/>
      <c r="HF16" s="821"/>
      <c r="HG16" s="821"/>
      <c r="HH16" s="821"/>
      <c r="HI16" s="821"/>
      <c r="HJ16" s="821"/>
      <c r="HK16" s="821"/>
      <c r="HL16" s="821"/>
      <c r="HM16" s="821"/>
      <c r="HN16" s="821"/>
      <c r="HO16" s="821"/>
      <c r="HP16" s="821"/>
      <c r="HQ16" s="821"/>
      <c r="HR16" s="821"/>
      <c r="HS16" s="821"/>
      <c r="HT16" s="821"/>
      <c r="HU16" s="821"/>
      <c r="HV16" s="821"/>
      <c r="HW16" s="821"/>
      <c r="HX16" s="821"/>
      <c r="HY16" s="821"/>
      <c r="HZ16" s="821"/>
      <c r="IA16" s="821"/>
      <c r="IB16" s="821"/>
      <c r="IC16" s="821"/>
      <c r="ID16" s="821"/>
      <c r="IE16" s="821"/>
      <c r="IF16" s="821"/>
      <c r="IG16" s="821"/>
      <c r="IH16" s="821"/>
      <c r="II16" s="821"/>
      <c r="IJ16" s="821"/>
      <c r="IK16" s="821"/>
      <c r="IL16" s="821"/>
      <c r="IM16" s="821"/>
      <c r="IN16" s="821"/>
      <c r="IO16" s="821"/>
      <c r="IP16" s="821"/>
      <c r="IQ16" s="821"/>
      <c r="IR16" s="821"/>
      <c r="IS16" s="821"/>
      <c r="IT16" s="821"/>
      <c r="IU16" s="821"/>
      <c r="IV16" s="821"/>
      <c r="IW16" s="821"/>
      <c r="IX16" s="821"/>
      <c r="IY16" s="821"/>
      <c r="IZ16" s="821"/>
      <c r="JA16" s="821"/>
      <c r="JB16" s="821"/>
      <c r="JC16" s="821"/>
      <c r="JD16" s="821"/>
      <c r="JE16" s="822"/>
      <c r="JF16" s="822"/>
      <c r="JG16" s="822"/>
      <c r="JH16" s="822"/>
      <c r="JI16" s="822"/>
      <c r="JJ16" s="822"/>
      <c r="JK16" s="822"/>
      <c r="JL16" s="822"/>
      <c r="JM16" s="821"/>
      <c r="JN16" s="821"/>
      <c r="JO16" s="821"/>
      <c r="JP16" s="821"/>
      <c r="JQ16" s="821"/>
      <c r="JR16" s="821"/>
      <c r="JS16" s="821"/>
      <c r="JT16" s="821"/>
      <c r="JU16" s="821"/>
      <c r="JV16" s="821"/>
      <c r="JW16" s="821"/>
      <c r="JX16" s="821"/>
      <c r="JY16" s="821"/>
      <c r="JZ16" s="821"/>
      <c r="KA16" s="821"/>
      <c r="KB16" s="821"/>
      <c r="KC16" s="821"/>
      <c r="KD16" s="821"/>
      <c r="KE16" s="821"/>
      <c r="KF16" s="821"/>
      <c r="KG16" s="821"/>
      <c r="KH16" s="821"/>
      <c r="KI16" s="821"/>
      <c r="KJ16" s="821"/>
      <c r="KK16" s="821"/>
      <c r="KL16" s="821"/>
      <c r="KM16" s="821"/>
      <c r="KN16" s="821"/>
      <c r="KO16" s="821"/>
      <c r="KP16" s="821"/>
      <c r="KQ16" s="821"/>
      <c r="KR16" s="821"/>
      <c r="KS16" s="821"/>
      <c r="KT16" s="821"/>
      <c r="KU16" s="821"/>
      <c r="KV16" s="821"/>
      <c r="KW16" s="821"/>
      <c r="KX16" s="821"/>
      <c r="KY16" s="821"/>
      <c r="KZ16" s="821"/>
      <c r="LA16" s="821"/>
      <c r="LB16" s="821"/>
      <c r="LC16" s="821"/>
      <c r="LD16" s="821"/>
      <c r="LE16" s="821"/>
      <c r="LF16" s="821"/>
      <c r="LG16" s="821"/>
      <c r="LH16" s="821"/>
      <c r="LI16" s="821"/>
      <c r="LJ16" s="821"/>
      <c r="LK16" s="821"/>
      <c r="LL16" s="821"/>
      <c r="LM16" s="821"/>
      <c r="LN16" s="821"/>
      <c r="LO16" s="821"/>
      <c r="LP16" s="821"/>
      <c r="LQ16" s="821"/>
      <c r="LR16" s="821"/>
      <c r="LS16" s="821"/>
      <c r="LT16" s="821"/>
      <c r="LU16" s="821"/>
      <c r="LV16" s="821"/>
      <c r="LW16" s="821"/>
      <c r="LX16" s="821"/>
      <c r="LY16" s="821"/>
      <c r="LZ16" s="821"/>
      <c r="MA16" s="821"/>
      <c r="MB16" s="821"/>
      <c r="MC16" s="821"/>
      <c r="MD16" s="821"/>
      <c r="ME16" s="821"/>
      <c r="MF16" s="821"/>
      <c r="MG16" s="821"/>
      <c r="MH16" s="821"/>
      <c r="MI16" s="821"/>
      <c r="MJ16" s="821"/>
      <c r="MK16" s="821"/>
      <c r="ML16" s="821"/>
      <c r="MM16" s="821"/>
      <c r="MN16" s="821"/>
      <c r="MO16" s="821"/>
      <c r="MP16" s="821"/>
      <c r="MQ16" s="821"/>
      <c r="MR16" s="821"/>
      <c r="MS16" s="821"/>
      <c r="MT16" s="821"/>
      <c r="MU16" s="821"/>
      <c r="MV16" s="821"/>
      <c r="MW16" s="821"/>
      <c r="MX16" s="821"/>
      <c r="MY16" s="821"/>
      <c r="MZ16" s="821"/>
      <c r="NA16" s="822">
        <v>172.84100000000001</v>
      </c>
      <c r="NB16" s="822">
        <v>172.851</v>
      </c>
      <c r="NC16" s="822">
        <v>171.61</v>
      </c>
      <c r="ND16" s="822">
        <v>161.11000000000001</v>
      </c>
      <c r="NE16" s="821">
        <v>41.399000000000001</v>
      </c>
      <c r="NF16" s="821">
        <v>41.399000000000001</v>
      </c>
      <c r="NG16" s="821">
        <v>43.173000000000002</v>
      </c>
      <c r="NH16" s="821">
        <v>43.222000000000001</v>
      </c>
      <c r="NI16" s="822">
        <v>9.9190000000000005</v>
      </c>
      <c r="NJ16" s="822">
        <v>8.3829999999999991</v>
      </c>
      <c r="NK16" s="822">
        <v>7.93</v>
      </c>
      <c r="NL16" s="822">
        <v>7.4050000000000002</v>
      </c>
      <c r="NM16" s="821">
        <v>3.3010000000000002</v>
      </c>
      <c r="NN16" s="821">
        <v>3.125</v>
      </c>
      <c r="NO16" s="821">
        <v>3.089</v>
      </c>
      <c r="NP16" s="821">
        <v>3.056</v>
      </c>
      <c r="NQ16" s="822" t="s">
        <v>1434</v>
      </c>
      <c r="NR16" s="822" t="s">
        <v>1434</v>
      </c>
      <c r="NS16" s="822" t="s">
        <v>1434</v>
      </c>
      <c r="NT16" s="822" t="s">
        <v>1434</v>
      </c>
      <c r="NU16" s="821">
        <v>166.38900000000001</v>
      </c>
      <c r="NV16" s="821">
        <v>164.58799999999999</v>
      </c>
      <c r="NW16" s="821">
        <v>172.57</v>
      </c>
      <c r="NX16" s="821">
        <v>190.19</v>
      </c>
      <c r="NY16" s="822" t="s">
        <v>1434</v>
      </c>
      <c r="NZ16" s="822" t="s">
        <v>1434</v>
      </c>
      <c r="OA16" s="822" t="s">
        <v>1434</v>
      </c>
      <c r="OB16" s="822" t="s">
        <v>1434</v>
      </c>
      <c r="OC16" s="821">
        <v>1234.3309999999999</v>
      </c>
      <c r="OD16" s="821">
        <v>814.27599999999995</v>
      </c>
      <c r="OE16" s="821">
        <v>802.45</v>
      </c>
      <c r="OF16" s="821">
        <v>795.33799999999997</v>
      </c>
      <c r="OG16" s="822" t="s">
        <v>1434</v>
      </c>
      <c r="OH16" s="822" t="s">
        <v>1434</v>
      </c>
      <c r="OI16" s="822" t="s">
        <v>1434</v>
      </c>
      <c r="OJ16" s="822" t="s">
        <v>1434</v>
      </c>
      <c r="OK16" s="821">
        <v>1375.1020000000001</v>
      </c>
      <c r="OL16" s="821">
        <v>1689.1890000000001</v>
      </c>
      <c r="OM16" s="821">
        <v>1648.0119999999999</v>
      </c>
      <c r="ON16" s="821">
        <v>1582.0309999999999</v>
      </c>
      <c r="OO16" s="822" t="s">
        <v>1434</v>
      </c>
      <c r="OP16" s="822" t="s">
        <v>1434</v>
      </c>
      <c r="OQ16" s="822" t="s">
        <v>1434</v>
      </c>
      <c r="OR16" s="822" t="s">
        <v>1434</v>
      </c>
      <c r="OS16" s="821">
        <v>524.73</v>
      </c>
      <c r="OT16" s="821">
        <v>456.947</v>
      </c>
      <c r="OU16" s="821">
        <v>465.93900000000002</v>
      </c>
      <c r="OV16" s="821">
        <v>488.411</v>
      </c>
      <c r="OW16" s="822" t="s">
        <v>1434</v>
      </c>
      <c r="OX16" s="822" t="s">
        <v>1434</v>
      </c>
      <c r="OY16" s="822" t="s">
        <v>1434</v>
      </c>
      <c r="OZ16" s="822" t="s">
        <v>1434</v>
      </c>
      <c r="PA16" s="821">
        <v>0</v>
      </c>
      <c r="PB16" s="821">
        <v>0</v>
      </c>
      <c r="PC16" s="821">
        <v>0</v>
      </c>
      <c r="PD16" s="821">
        <v>0</v>
      </c>
      <c r="PE16" s="822">
        <v>2.903</v>
      </c>
      <c r="PF16" s="822">
        <v>2.589</v>
      </c>
      <c r="PG16" s="822">
        <v>2.1880000000000002</v>
      </c>
      <c r="PH16" s="823">
        <v>2.0699999999999998</v>
      </c>
      <c r="PI16" s="823">
        <v>1.9330000000000001</v>
      </c>
      <c r="PJ16" s="822" t="s">
        <v>1434</v>
      </c>
      <c r="PK16" s="821" t="s">
        <v>1434</v>
      </c>
      <c r="PL16" s="821" t="s">
        <v>1434</v>
      </c>
      <c r="PM16" s="821" t="s">
        <v>1434</v>
      </c>
      <c r="PN16" s="821" t="s">
        <v>1434</v>
      </c>
      <c r="PO16" s="821" t="s">
        <v>1434</v>
      </c>
      <c r="PP16" s="821" t="s">
        <v>1434</v>
      </c>
      <c r="PQ16" s="821" t="s">
        <v>1434</v>
      </c>
      <c r="PR16" s="821" t="s">
        <v>1434</v>
      </c>
      <c r="PS16" s="821" t="s">
        <v>1434</v>
      </c>
      <c r="PT16" s="822">
        <v>0.92900000000000005</v>
      </c>
      <c r="PU16" s="822">
        <v>0.82799999999999996</v>
      </c>
      <c r="PV16" s="822">
        <v>0.7</v>
      </c>
      <c r="PW16" s="822">
        <v>0.66300000000000003</v>
      </c>
      <c r="PX16" s="822">
        <v>0.61899999999999999</v>
      </c>
      <c r="PY16" s="822" t="s">
        <v>1434</v>
      </c>
      <c r="PZ16" s="821" t="s">
        <v>1434</v>
      </c>
      <c r="QA16" s="821" t="s">
        <v>1434</v>
      </c>
      <c r="QB16" s="821" t="s">
        <v>1434</v>
      </c>
      <c r="QC16" s="821" t="s">
        <v>1434</v>
      </c>
      <c r="QD16" s="821" t="s">
        <v>1434</v>
      </c>
      <c r="QE16" s="821" t="s">
        <v>1434</v>
      </c>
      <c r="QF16" s="821" t="s">
        <v>1434</v>
      </c>
      <c r="QG16" s="821" t="s">
        <v>1434</v>
      </c>
      <c r="QH16" s="821" t="s">
        <v>1434</v>
      </c>
      <c r="QI16" s="822" t="s">
        <v>1434</v>
      </c>
      <c r="QJ16" s="822" t="s">
        <v>1434</v>
      </c>
      <c r="QK16" s="822" t="s">
        <v>1434</v>
      </c>
      <c r="QL16" s="822" t="s">
        <v>1434</v>
      </c>
      <c r="QM16" s="822" t="s">
        <v>1434</v>
      </c>
      <c r="QN16" s="822" t="s">
        <v>1434</v>
      </c>
      <c r="QO16" s="821" t="s">
        <v>1434</v>
      </c>
      <c r="QP16" s="821" t="s">
        <v>1434</v>
      </c>
      <c r="QQ16" s="821" t="s">
        <v>1434</v>
      </c>
      <c r="QR16" s="821" t="s">
        <v>1434</v>
      </c>
      <c r="QS16" s="821" t="s">
        <v>1434</v>
      </c>
      <c r="QT16" s="821" t="s">
        <v>1434</v>
      </c>
      <c r="QU16" s="821" t="s">
        <v>1434</v>
      </c>
      <c r="QV16" s="821" t="s">
        <v>1434</v>
      </c>
      <c r="QW16" s="821" t="s">
        <v>1434</v>
      </c>
      <c r="QX16" s="822" t="s">
        <v>1434</v>
      </c>
      <c r="QY16" s="822" t="s">
        <v>1434</v>
      </c>
      <c r="QZ16" s="822" t="s">
        <v>1434</v>
      </c>
      <c r="RA16" s="822" t="s">
        <v>1434</v>
      </c>
      <c r="RB16" s="822" t="s">
        <v>1434</v>
      </c>
      <c r="RC16" s="822" t="s">
        <v>1434</v>
      </c>
      <c r="RD16" s="821" t="s">
        <v>1434</v>
      </c>
      <c r="RE16" s="821" t="s">
        <v>1434</v>
      </c>
      <c r="RF16" s="821" t="s">
        <v>1434</v>
      </c>
      <c r="RG16" s="821" t="s">
        <v>1434</v>
      </c>
      <c r="RH16" s="821" t="s">
        <v>1434</v>
      </c>
      <c r="RI16" s="821" t="s">
        <v>1434</v>
      </c>
      <c r="RJ16" s="821" t="s">
        <v>1434</v>
      </c>
      <c r="RK16" s="821" t="s">
        <v>1434</v>
      </c>
      <c r="RL16" s="821" t="s">
        <v>1434</v>
      </c>
      <c r="RM16" s="822">
        <v>3.887</v>
      </c>
      <c r="RN16" s="822">
        <v>3.8889999999999998</v>
      </c>
      <c r="RO16" s="822">
        <v>3.8889999999999998</v>
      </c>
      <c r="RP16" s="822">
        <v>3.8610000000000002</v>
      </c>
      <c r="RQ16" s="822">
        <v>3.625</v>
      </c>
      <c r="RR16" s="822">
        <v>4.8040000000000003</v>
      </c>
      <c r="RS16" s="821">
        <v>4.7990000000000004</v>
      </c>
      <c r="RT16" s="821">
        <v>4.8120000000000003</v>
      </c>
      <c r="RU16" s="821">
        <v>4.8120000000000003</v>
      </c>
      <c r="RV16" s="821">
        <v>4.3879999999999999</v>
      </c>
      <c r="RW16" s="821">
        <v>8.6910000000000007</v>
      </c>
      <c r="RX16" s="821">
        <v>8.6880000000000006</v>
      </c>
      <c r="RY16" s="821">
        <v>8.7010000000000005</v>
      </c>
      <c r="RZ16" s="821">
        <v>8.673</v>
      </c>
      <c r="SA16" s="821">
        <v>8.0129999999999999</v>
      </c>
      <c r="SB16" s="822">
        <v>5.407</v>
      </c>
      <c r="SC16" s="822">
        <v>10.1</v>
      </c>
      <c r="SD16" s="822" t="s">
        <v>1434</v>
      </c>
      <c r="SE16" s="822" t="s">
        <v>1434</v>
      </c>
      <c r="SF16" s="822" t="s">
        <v>1434</v>
      </c>
      <c r="SG16" s="821" t="s">
        <v>1434</v>
      </c>
      <c r="SH16" s="821" t="s">
        <v>1434</v>
      </c>
      <c r="SI16" s="821" t="s">
        <v>1434</v>
      </c>
      <c r="SJ16" s="821">
        <v>5.407</v>
      </c>
      <c r="SK16" s="821">
        <v>10.1</v>
      </c>
      <c r="SL16" s="821" t="s">
        <v>1434</v>
      </c>
      <c r="SM16" s="821" t="s">
        <v>1434</v>
      </c>
      <c r="SN16" s="822">
        <v>1.228</v>
      </c>
      <c r="SO16" s="822">
        <v>6.3</v>
      </c>
      <c r="SP16" s="822" t="s">
        <v>1434</v>
      </c>
      <c r="SQ16" s="822" t="s">
        <v>1434</v>
      </c>
      <c r="SR16" s="822" t="s">
        <v>1434</v>
      </c>
      <c r="SS16" s="821" t="s">
        <v>1434</v>
      </c>
      <c r="ST16" s="821" t="s">
        <v>1434</v>
      </c>
      <c r="SU16" s="821" t="s">
        <v>1434</v>
      </c>
      <c r="SV16" s="821">
        <v>1.228</v>
      </c>
      <c r="SW16" s="821">
        <v>6.3</v>
      </c>
      <c r="SX16" s="821" t="s">
        <v>1434</v>
      </c>
      <c r="SY16" s="821" t="s">
        <v>1434</v>
      </c>
      <c r="SZ16" s="822">
        <v>3.9</v>
      </c>
      <c r="TA16" s="822">
        <v>3.8</v>
      </c>
      <c r="TB16" s="822" t="s">
        <v>1434</v>
      </c>
      <c r="TC16" s="822" t="s">
        <v>1434</v>
      </c>
      <c r="TD16" s="822" t="s">
        <v>1434</v>
      </c>
      <c r="TE16" s="821" t="s">
        <v>1434</v>
      </c>
      <c r="TF16" s="821" t="s">
        <v>1434</v>
      </c>
      <c r="TG16" s="821" t="s">
        <v>1434</v>
      </c>
      <c r="TH16" s="821">
        <v>3.9</v>
      </c>
      <c r="TI16" s="821">
        <v>3.8</v>
      </c>
      <c r="TJ16" s="821" t="s">
        <v>1434</v>
      </c>
      <c r="TK16" s="821" t="s">
        <v>1434</v>
      </c>
      <c r="TL16" s="822">
        <v>0</v>
      </c>
      <c r="TM16" s="822">
        <v>0</v>
      </c>
      <c r="TN16" s="822" t="s">
        <v>1434</v>
      </c>
      <c r="TO16" s="822" t="s">
        <v>1434</v>
      </c>
      <c r="TP16" s="822" t="s">
        <v>1434</v>
      </c>
      <c r="TQ16" s="821" t="s">
        <v>1434</v>
      </c>
      <c r="TR16" s="821" t="s">
        <v>1434</v>
      </c>
      <c r="TS16" s="821" t="s">
        <v>1434</v>
      </c>
      <c r="TT16" s="821">
        <v>0</v>
      </c>
      <c r="TU16" s="821">
        <v>0</v>
      </c>
      <c r="TV16" s="821" t="s">
        <v>1434</v>
      </c>
      <c r="TW16" s="821" t="s">
        <v>1434</v>
      </c>
      <c r="TX16" s="822">
        <v>0</v>
      </c>
      <c r="TY16" s="822">
        <v>0</v>
      </c>
      <c r="TZ16" s="822">
        <v>0</v>
      </c>
      <c r="UA16" s="822">
        <v>0</v>
      </c>
      <c r="UB16" s="822">
        <v>0</v>
      </c>
      <c r="UC16" s="821">
        <v>0</v>
      </c>
      <c r="UD16" s="821">
        <v>0</v>
      </c>
      <c r="UE16" s="821">
        <v>0</v>
      </c>
      <c r="UF16" s="821">
        <v>0</v>
      </c>
      <c r="UG16" s="821">
        <v>0</v>
      </c>
      <c r="UH16" s="821">
        <v>0</v>
      </c>
      <c r="UI16" s="821">
        <v>0</v>
      </c>
      <c r="UJ16" s="822">
        <v>0</v>
      </c>
      <c r="UK16" s="822">
        <v>0</v>
      </c>
      <c r="UL16" s="822">
        <v>0</v>
      </c>
      <c r="UM16" s="822">
        <v>0</v>
      </c>
      <c r="UN16" s="822">
        <v>0</v>
      </c>
      <c r="UO16" s="821">
        <v>0</v>
      </c>
      <c r="UP16" s="821">
        <v>0</v>
      </c>
      <c r="UQ16" s="821">
        <v>0</v>
      </c>
      <c r="UR16" s="821">
        <v>0</v>
      </c>
      <c r="US16" s="821">
        <v>0</v>
      </c>
      <c r="UT16" s="821">
        <v>0</v>
      </c>
      <c r="UU16" s="821">
        <v>0</v>
      </c>
      <c r="UV16" s="822">
        <v>0.27900000000000003</v>
      </c>
      <c r="UW16" s="822">
        <v>5.8000000000000003E-2</v>
      </c>
      <c r="UX16" s="822">
        <v>2.141</v>
      </c>
      <c r="UY16" s="822">
        <v>8.9999999999999993E-3</v>
      </c>
      <c r="UZ16" s="822">
        <v>1.28</v>
      </c>
      <c r="VA16" s="821">
        <v>0.90500000000000003</v>
      </c>
      <c r="VB16" s="821">
        <v>5.0860000000000003</v>
      </c>
      <c r="VC16" s="821">
        <v>0.30499999999999999</v>
      </c>
      <c r="VD16" s="821">
        <v>1.5589999999999999</v>
      </c>
      <c r="VE16" s="821">
        <v>0.96199999999999997</v>
      </c>
      <c r="VF16" s="821">
        <v>7.2270000000000003</v>
      </c>
      <c r="VG16" s="821">
        <v>0.314</v>
      </c>
      <c r="VH16" s="821">
        <v>0.27900000000000003</v>
      </c>
      <c r="VI16" s="821">
        <v>5.8000000000000003E-2</v>
      </c>
      <c r="VJ16" s="821">
        <v>2.141</v>
      </c>
      <c r="VK16" s="821">
        <v>8.0000000000000002E-3</v>
      </c>
      <c r="VL16" s="821">
        <v>1.28</v>
      </c>
      <c r="VM16" s="821">
        <v>0.90400000000000003</v>
      </c>
      <c r="VN16" s="821">
        <v>5.0860000000000003</v>
      </c>
      <c r="VO16" s="821">
        <v>0.3</v>
      </c>
      <c r="VP16" s="821">
        <v>1.5589999999999999</v>
      </c>
      <c r="VQ16" s="821">
        <v>0.96199999999999997</v>
      </c>
      <c r="VR16" s="821">
        <v>7.2270000000000003</v>
      </c>
      <c r="VS16" s="821">
        <v>0.308</v>
      </c>
      <c r="VT16" s="821">
        <v>0</v>
      </c>
      <c r="VU16" s="821">
        <v>0</v>
      </c>
      <c r="VV16" s="821">
        <v>0</v>
      </c>
      <c r="VW16" s="821">
        <v>0</v>
      </c>
      <c r="VX16" s="821">
        <v>0</v>
      </c>
      <c r="VY16" s="821">
        <v>0</v>
      </c>
      <c r="VZ16" s="821">
        <v>0</v>
      </c>
      <c r="WA16" s="821">
        <v>0</v>
      </c>
      <c r="WB16" s="821">
        <v>0</v>
      </c>
      <c r="WC16" s="821">
        <v>0</v>
      </c>
      <c r="WD16" s="821">
        <v>0</v>
      </c>
      <c r="WE16" s="821">
        <v>0</v>
      </c>
      <c r="WF16" s="821">
        <v>51.58</v>
      </c>
      <c r="WG16" s="821">
        <v>44.7</v>
      </c>
      <c r="WH16" s="821">
        <v>46.2</v>
      </c>
      <c r="WI16" s="821">
        <v>49.6</v>
      </c>
      <c r="WJ16" s="822">
        <v>4.71</v>
      </c>
      <c r="WK16" s="822">
        <v>4.7</v>
      </c>
      <c r="WL16" s="822">
        <v>4.2</v>
      </c>
      <c r="WM16" s="822">
        <v>3.1</v>
      </c>
      <c r="WN16" s="822">
        <v>46.87</v>
      </c>
      <c r="WO16" s="822">
        <v>40</v>
      </c>
      <c r="WP16" s="822">
        <v>42</v>
      </c>
      <c r="WQ16" s="822">
        <v>46.5</v>
      </c>
      <c r="WR16" s="822">
        <v>9.3089999999999993</v>
      </c>
      <c r="WS16" s="822">
        <v>10.398999999999999</v>
      </c>
      <c r="WT16" s="822">
        <v>24.190999999999999</v>
      </c>
      <c r="WU16" s="822">
        <v>51.5</v>
      </c>
      <c r="WV16" s="821" t="s">
        <v>1434</v>
      </c>
      <c r="WW16" s="821" t="s">
        <v>1434</v>
      </c>
      <c r="WX16" s="821" t="s">
        <v>1434</v>
      </c>
      <c r="WY16" s="821" t="s">
        <v>1434</v>
      </c>
      <c r="WZ16" s="824">
        <v>15.74</v>
      </c>
      <c r="XA16" s="824">
        <v>10.6</v>
      </c>
      <c r="XB16" s="824">
        <v>8.81</v>
      </c>
      <c r="XC16" s="824">
        <v>9.4</v>
      </c>
      <c r="XD16" s="829" t="s">
        <v>1434</v>
      </c>
      <c r="XE16" s="829" t="s">
        <v>1434</v>
      </c>
      <c r="XF16" s="832" t="s">
        <v>1434</v>
      </c>
      <c r="XG16" s="829" t="s">
        <v>1434</v>
      </c>
      <c r="XH16" s="829" t="s">
        <v>1434</v>
      </c>
      <c r="XI16" s="829" t="s">
        <v>1434</v>
      </c>
      <c r="XJ16" s="829" t="s">
        <v>1434</v>
      </c>
      <c r="XK16" s="832" t="s">
        <v>1434</v>
      </c>
      <c r="XL16" s="829" t="s">
        <v>1434</v>
      </c>
      <c r="XM16" s="829" t="s">
        <v>1434</v>
      </c>
      <c r="XN16" s="829" t="s">
        <v>1434</v>
      </c>
      <c r="XO16" s="829" t="s">
        <v>1434</v>
      </c>
      <c r="XP16" s="832" t="s">
        <v>1434</v>
      </c>
      <c r="XQ16" s="829" t="s">
        <v>1434</v>
      </c>
      <c r="XR16" s="829" t="s">
        <v>1434</v>
      </c>
      <c r="XS16" s="829" t="s">
        <v>1434</v>
      </c>
      <c r="XT16" s="829" t="s">
        <v>1434</v>
      </c>
      <c r="XU16" s="829" t="s">
        <v>1434</v>
      </c>
      <c r="XV16" s="829" t="s">
        <v>1434</v>
      </c>
      <c r="XW16" s="829" t="s">
        <v>1434</v>
      </c>
      <c r="XX16" s="829" t="s">
        <v>1434</v>
      </c>
      <c r="XY16" s="829" t="s">
        <v>1434</v>
      </c>
      <c r="XZ16" s="832" t="s">
        <v>1434</v>
      </c>
      <c r="YA16" s="829" t="s">
        <v>1434</v>
      </c>
      <c r="YB16" s="829" t="s">
        <v>1434</v>
      </c>
      <c r="YC16" s="824">
        <v>2.86</v>
      </c>
      <c r="YD16" s="824">
        <v>3.11</v>
      </c>
      <c r="YE16" s="824">
        <v>3.98</v>
      </c>
      <c r="YF16" s="824">
        <v>3.73</v>
      </c>
      <c r="YG16" s="829" t="s">
        <v>1434</v>
      </c>
      <c r="YH16" s="829" t="s">
        <v>1434</v>
      </c>
      <c r="YI16" s="832" t="s">
        <v>1434</v>
      </c>
      <c r="YJ16" s="829" t="s">
        <v>1434</v>
      </c>
      <c r="YK16" s="829" t="s">
        <v>1434</v>
      </c>
      <c r="YL16" s="829" t="s">
        <v>1434</v>
      </c>
      <c r="YM16" s="829" t="s">
        <v>1434</v>
      </c>
      <c r="YN16" s="832" t="s">
        <v>1434</v>
      </c>
      <c r="YO16" s="829" t="s">
        <v>1434</v>
      </c>
      <c r="YP16" s="829" t="s">
        <v>1434</v>
      </c>
      <c r="YQ16" s="829" t="s">
        <v>1434</v>
      </c>
      <c r="YR16" s="829" t="s">
        <v>1434</v>
      </c>
      <c r="YS16" s="832" t="s">
        <v>1434</v>
      </c>
      <c r="YT16" s="829" t="s">
        <v>1434</v>
      </c>
      <c r="YU16" s="829" t="s">
        <v>1434</v>
      </c>
      <c r="YV16" s="829" t="s">
        <v>1434</v>
      </c>
      <c r="YW16" s="829" t="s">
        <v>1434</v>
      </c>
      <c r="YX16" s="829" t="s">
        <v>1434</v>
      </c>
      <c r="YY16" s="829" t="s">
        <v>1434</v>
      </c>
      <c r="YZ16" s="829" t="s">
        <v>1434</v>
      </c>
      <c r="ZA16" s="829" t="s">
        <v>1434</v>
      </c>
      <c r="ZB16" s="829" t="s">
        <v>1434</v>
      </c>
      <c r="ZC16" s="832" t="s">
        <v>1434</v>
      </c>
      <c r="ZD16" s="829" t="s">
        <v>1434</v>
      </c>
      <c r="ZE16" s="829" t="s">
        <v>1434</v>
      </c>
      <c r="ZF16" s="824">
        <v>12.88</v>
      </c>
      <c r="ZG16" s="824">
        <v>7.49</v>
      </c>
      <c r="ZH16" s="824">
        <v>4.83</v>
      </c>
      <c r="ZI16" s="824">
        <v>5.67</v>
      </c>
      <c r="ZJ16" s="829" t="s">
        <v>1434</v>
      </c>
      <c r="ZK16" s="829" t="s">
        <v>1434</v>
      </c>
      <c r="ZL16" s="832" t="s">
        <v>1434</v>
      </c>
      <c r="ZM16" s="829" t="s">
        <v>1434</v>
      </c>
      <c r="ZN16" s="829" t="s">
        <v>1434</v>
      </c>
      <c r="ZO16" s="829" t="s">
        <v>1434</v>
      </c>
      <c r="ZP16" s="829" t="s">
        <v>1434</v>
      </c>
      <c r="ZQ16" s="832" t="s">
        <v>1434</v>
      </c>
      <c r="ZR16" s="829" t="s">
        <v>1434</v>
      </c>
      <c r="ZS16" s="829" t="s">
        <v>1434</v>
      </c>
      <c r="ZT16" s="829" t="s">
        <v>1434</v>
      </c>
      <c r="ZU16" s="829" t="s">
        <v>1434</v>
      </c>
      <c r="ZV16" s="832" t="s">
        <v>1434</v>
      </c>
      <c r="ZW16" s="829" t="s">
        <v>1434</v>
      </c>
      <c r="ZX16" s="829" t="s">
        <v>1434</v>
      </c>
      <c r="ZY16" s="829" t="s">
        <v>1434</v>
      </c>
      <c r="ZZ16" s="829" t="s">
        <v>1434</v>
      </c>
      <c r="AAA16" s="829" t="s">
        <v>1434</v>
      </c>
      <c r="AAB16" s="829" t="s">
        <v>1434</v>
      </c>
      <c r="AAC16" s="829" t="s">
        <v>1434</v>
      </c>
      <c r="AAD16" s="829" t="s">
        <v>1434</v>
      </c>
      <c r="AAE16" s="829" t="s">
        <v>1434</v>
      </c>
      <c r="AAF16" s="832" t="s">
        <v>1434</v>
      </c>
      <c r="AAG16" s="829" t="s">
        <v>1434</v>
      </c>
      <c r="AAH16" s="829" t="s">
        <v>1434</v>
      </c>
      <c r="AAI16" s="821" t="s">
        <v>2533</v>
      </c>
      <c r="AAJ16" s="821" t="s">
        <v>2452</v>
      </c>
      <c r="AAK16" s="821" t="s">
        <v>2513</v>
      </c>
      <c r="AAL16" s="821">
        <v>0.83</v>
      </c>
      <c r="AAM16" s="821">
        <v>0.83</v>
      </c>
      <c r="AAN16" s="821">
        <v>9.5</v>
      </c>
      <c r="AAO16" s="821" t="s">
        <v>768</v>
      </c>
      <c r="AAP16" s="821" t="s">
        <v>2722</v>
      </c>
      <c r="AAQ16" s="821" t="s">
        <v>2452</v>
      </c>
      <c r="AAR16" s="821" t="s">
        <v>2723</v>
      </c>
      <c r="AAS16" s="821">
        <v>1.2929999999999999</v>
      </c>
      <c r="AAT16" s="821">
        <v>1.2929999999999999</v>
      </c>
      <c r="AAU16" s="821">
        <v>71.430000000000007</v>
      </c>
      <c r="AAV16" s="821" t="s">
        <v>768</v>
      </c>
      <c r="AAW16" s="821" t="s">
        <v>2724</v>
      </c>
      <c r="AAX16" s="821" t="s">
        <v>2725</v>
      </c>
      <c r="AAY16" s="821" t="s">
        <v>2723</v>
      </c>
      <c r="AAZ16" s="821">
        <v>0.45</v>
      </c>
      <c r="ABA16" s="821">
        <v>0.45</v>
      </c>
      <c r="ABB16" s="821">
        <v>0.27</v>
      </c>
      <c r="ABC16" s="821" t="s">
        <v>763</v>
      </c>
      <c r="ABD16" s="821" t="s">
        <v>2726</v>
      </c>
      <c r="ABE16" s="821" t="s">
        <v>2452</v>
      </c>
      <c r="ABF16" s="821" t="s">
        <v>2727</v>
      </c>
      <c r="ABG16" s="821">
        <v>0.10199999999999999</v>
      </c>
      <c r="ABH16" s="821">
        <v>0.10199999999999999</v>
      </c>
      <c r="ABI16" s="821">
        <v>0.09</v>
      </c>
      <c r="ABJ16" s="821" t="s">
        <v>768</v>
      </c>
      <c r="ABK16" s="821"/>
      <c r="ABL16" s="821"/>
      <c r="ABM16" s="821"/>
      <c r="ABN16" s="821"/>
      <c r="ABO16" s="821"/>
      <c r="ABP16" s="821"/>
      <c r="ABQ16" s="821"/>
      <c r="ABR16" s="821"/>
      <c r="ABS16" s="821"/>
      <c r="ABT16" s="821"/>
      <c r="ABU16" s="821"/>
      <c r="ABV16" s="821"/>
      <c r="ABW16" s="821"/>
      <c r="ABX16" s="821"/>
      <c r="ABY16" s="821"/>
      <c r="ABZ16" s="821"/>
      <c r="ACA16" s="821"/>
      <c r="ACB16" s="821"/>
      <c r="ACC16" s="821"/>
      <c r="ACD16" s="821"/>
      <c r="ACE16" s="821"/>
      <c r="ACF16" s="821"/>
      <c r="ACG16" s="821"/>
      <c r="ACH16" s="821"/>
      <c r="ACI16" s="821"/>
      <c r="ACJ16" s="821"/>
      <c r="ACK16" s="821"/>
      <c r="ACL16" s="821"/>
      <c r="ACM16" s="821"/>
      <c r="ACN16" s="821"/>
      <c r="ACO16" s="821"/>
      <c r="ACP16" s="821"/>
      <c r="ACQ16" s="821"/>
      <c r="ACR16" s="821"/>
      <c r="ACS16" s="821"/>
      <c r="ACT16" s="821"/>
      <c r="ACU16" s="821"/>
      <c r="ACV16" s="821"/>
      <c r="ACW16" s="821"/>
      <c r="ACX16" s="821"/>
      <c r="ACY16" s="821"/>
      <c r="ACZ16" s="821"/>
      <c r="ADA16" s="821" t="s">
        <v>1434</v>
      </c>
      <c r="ADB16" s="821" t="s">
        <v>1434</v>
      </c>
      <c r="ADC16" s="821" t="s">
        <v>1434</v>
      </c>
      <c r="ADD16" s="821" t="s">
        <v>990</v>
      </c>
      <c r="ADE16" s="821" t="s">
        <v>2825</v>
      </c>
      <c r="ADF16" s="821" t="s">
        <v>2826</v>
      </c>
      <c r="ADG16" s="821">
        <v>46.384999999999998</v>
      </c>
      <c r="ADH16" s="821" t="s">
        <v>788</v>
      </c>
      <c r="ADI16" s="821" t="s">
        <v>1268</v>
      </c>
      <c r="ADJ16" s="821" t="s">
        <v>2825</v>
      </c>
      <c r="ADK16" s="821" t="s">
        <v>2826</v>
      </c>
      <c r="ADL16" s="821">
        <v>96.798000000000002</v>
      </c>
      <c r="ADM16" s="821" t="s">
        <v>794</v>
      </c>
      <c r="ADN16" s="821"/>
      <c r="ADO16" s="821"/>
      <c r="ADP16" s="821"/>
      <c r="ADQ16" s="821"/>
      <c r="ADR16" s="821"/>
      <c r="ADS16" s="821"/>
      <c r="ADT16" s="821"/>
      <c r="ADU16" s="821"/>
      <c r="ADV16" s="821"/>
      <c r="ADW16" s="821"/>
      <c r="ADX16" s="821"/>
      <c r="ADY16" s="821"/>
      <c r="ADZ16" s="821"/>
      <c r="AEA16" s="821"/>
      <c r="AEB16" s="821"/>
      <c r="AEC16" s="821"/>
      <c r="AED16" s="821"/>
      <c r="AEE16" s="821"/>
      <c r="AEF16" s="821"/>
      <c r="AEG16" s="821"/>
      <c r="AEH16" s="821"/>
      <c r="AEI16" s="821"/>
      <c r="AEJ16" s="821"/>
      <c r="AEK16" s="821"/>
      <c r="AEL16" s="821"/>
      <c r="AEM16" s="821"/>
      <c r="AEN16" s="821"/>
      <c r="AEO16" s="821"/>
      <c r="AEP16" s="821"/>
      <c r="AEQ16" s="821"/>
      <c r="AER16" s="821"/>
      <c r="AES16" s="821"/>
      <c r="AET16" s="821"/>
      <c r="AEU16" s="821"/>
      <c r="AEV16" s="821"/>
      <c r="AEW16" s="821"/>
      <c r="AEX16" s="821"/>
      <c r="AEY16" s="821"/>
      <c r="AEZ16" s="821"/>
      <c r="AFA16" s="821"/>
      <c r="AFB16" s="821">
        <v>0</v>
      </c>
      <c r="AFC16" s="821">
        <v>143.18299999999999</v>
      </c>
      <c r="AFD16" s="822">
        <v>169.34</v>
      </c>
      <c r="AFE16" s="822">
        <v>169.35</v>
      </c>
      <c r="AFF16" s="822">
        <v>169.11</v>
      </c>
      <c r="AFG16" s="822">
        <v>158.61000000000001</v>
      </c>
      <c r="AFH16" s="821" t="s">
        <v>1434</v>
      </c>
      <c r="AFI16" s="822" t="s">
        <v>1434</v>
      </c>
      <c r="AFJ16" s="822" t="s">
        <v>1434</v>
      </c>
      <c r="AFK16" s="822" t="s">
        <v>1434</v>
      </c>
      <c r="AFL16" s="821" t="s">
        <v>1434</v>
      </c>
      <c r="AFM16" s="821" t="s">
        <v>1434</v>
      </c>
      <c r="AFN16" s="821" t="s">
        <v>1434</v>
      </c>
      <c r="AFO16" s="821" t="s">
        <v>1434</v>
      </c>
      <c r="AFP16" s="822">
        <v>3.5</v>
      </c>
      <c r="AFQ16" s="822">
        <v>3.5</v>
      </c>
      <c r="AFR16" s="822">
        <v>2.5</v>
      </c>
      <c r="AFS16" s="822">
        <v>2.5</v>
      </c>
      <c r="AFT16" s="821" t="s">
        <v>1434</v>
      </c>
      <c r="AFU16" s="821" t="s">
        <v>1434</v>
      </c>
      <c r="AFV16" s="821" t="s">
        <v>1434</v>
      </c>
      <c r="AFW16" s="821" t="s">
        <v>1434</v>
      </c>
      <c r="AFX16" s="821" t="s">
        <v>1434</v>
      </c>
      <c r="AFY16" s="821" t="s">
        <v>1434</v>
      </c>
      <c r="AFZ16" s="821" t="s">
        <v>1434</v>
      </c>
      <c r="AGA16" s="821" t="s">
        <v>1434</v>
      </c>
      <c r="AGB16" s="822">
        <v>0</v>
      </c>
      <c r="AGC16" s="822">
        <v>0</v>
      </c>
      <c r="AGD16" s="822">
        <v>0</v>
      </c>
      <c r="AGE16" s="822">
        <v>0</v>
      </c>
      <c r="AGF16" s="821" t="s">
        <v>1434</v>
      </c>
      <c r="AGG16" s="821" t="s">
        <v>1434</v>
      </c>
      <c r="AGH16" s="821" t="s">
        <v>1434</v>
      </c>
      <c r="AGI16" s="821" t="s">
        <v>1434</v>
      </c>
      <c r="AGJ16" s="821" t="s">
        <v>1434</v>
      </c>
      <c r="AGK16" s="821" t="s">
        <v>1434</v>
      </c>
      <c r="AGL16" s="821" t="s">
        <v>1434</v>
      </c>
      <c r="AGM16" s="821" t="s">
        <v>1434</v>
      </c>
      <c r="AGN16" s="822">
        <v>0</v>
      </c>
      <c r="AGO16" s="822">
        <v>0</v>
      </c>
      <c r="AGP16" s="822">
        <v>0</v>
      </c>
      <c r="AGQ16" s="822">
        <v>0</v>
      </c>
      <c r="AGR16" s="821" t="s">
        <v>1434</v>
      </c>
      <c r="AGS16" s="821" t="s">
        <v>1434</v>
      </c>
      <c r="AGT16" s="821" t="s">
        <v>1434</v>
      </c>
      <c r="AGU16" s="821" t="s">
        <v>1434</v>
      </c>
      <c r="AGV16" s="821" t="s">
        <v>1434</v>
      </c>
      <c r="AGW16" s="821" t="s">
        <v>1434</v>
      </c>
      <c r="AGX16" s="821" t="s">
        <v>1434</v>
      </c>
      <c r="AGY16" s="821" t="s">
        <v>1434</v>
      </c>
      <c r="AGZ16" s="822">
        <v>142.417</v>
      </c>
      <c r="AHA16" s="822">
        <v>143.417</v>
      </c>
      <c r="AHB16" s="822">
        <v>144.05199999999999</v>
      </c>
      <c r="AHC16" s="822">
        <v>136.76499999999999</v>
      </c>
      <c r="AHD16" s="822">
        <v>30.423999999999999</v>
      </c>
      <c r="AHE16" s="822">
        <v>29.434000000000001</v>
      </c>
      <c r="AHF16" s="822">
        <v>27.558</v>
      </c>
      <c r="AHG16" s="822">
        <v>24.344999999999999</v>
      </c>
      <c r="AHH16" s="822">
        <v>0</v>
      </c>
      <c r="AHI16" s="822">
        <v>0</v>
      </c>
      <c r="AHJ16" s="822">
        <v>0</v>
      </c>
      <c r="AHK16" s="822">
        <v>0</v>
      </c>
      <c r="AHL16" s="822">
        <v>1.9E-2</v>
      </c>
      <c r="AHM16" s="822">
        <v>0.124</v>
      </c>
      <c r="AHN16" s="821">
        <v>0.252</v>
      </c>
      <c r="AHO16" s="821">
        <v>0.32100000000000001</v>
      </c>
      <c r="AHP16" s="822" t="s">
        <v>1434</v>
      </c>
      <c r="AHQ16" s="822" t="s">
        <v>1434</v>
      </c>
      <c r="AHR16" s="821" t="s">
        <v>1434</v>
      </c>
      <c r="AHS16" s="821" t="s">
        <v>1434</v>
      </c>
      <c r="AHT16" s="822" t="s">
        <v>1434</v>
      </c>
      <c r="AHU16" s="822" t="s">
        <v>1434</v>
      </c>
      <c r="AHV16" s="821" t="s">
        <v>1434</v>
      </c>
      <c r="AHW16" s="821" t="s">
        <v>1434</v>
      </c>
      <c r="AHX16" s="822">
        <v>0.22900000000000001</v>
      </c>
      <c r="AHY16" s="822">
        <v>0.187</v>
      </c>
      <c r="AHZ16" s="821">
        <v>0.06</v>
      </c>
      <c r="AIA16" s="821">
        <v>7.8E-2</v>
      </c>
      <c r="AIB16" s="822">
        <v>0</v>
      </c>
      <c r="AIC16" s="822">
        <v>0</v>
      </c>
      <c r="AID16" s="821">
        <v>0</v>
      </c>
      <c r="AIE16" s="821">
        <v>0</v>
      </c>
      <c r="AIF16" s="822">
        <v>13.241</v>
      </c>
      <c r="AIG16" s="822">
        <v>13.241</v>
      </c>
      <c r="AIH16" s="822">
        <v>13.241</v>
      </c>
      <c r="AII16" s="822">
        <v>13.241</v>
      </c>
      <c r="AIJ16" s="822">
        <v>13.241</v>
      </c>
      <c r="AIK16" s="822" t="s">
        <v>1434</v>
      </c>
      <c r="AIL16" s="821" t="s">
        <v>1434</v>
      </c>
      <c r="AIM16" s="821" t="s">
        <v>1434</v>
      </c>
      <c r="AIN16" s="821" t="s">
        <v>1434</v>
      </c>
      <c r="AIO16" s="821" t="s">
        <v>1434</v>
      </c>
      <c r="AIP16" s="822" t="s">
        <v>1434</v>
      </c>
      <c r="AIQ16" s="821" t="s">
        <v>1434</v>
      </c>
      <c r="AIR16" s="821" t="s">
        <v>1434</v>
      </c>
      <c r="AIS16" s="821" t="s">
        <v>1434</v>
      </c>
      <c r="AIT16" s="821" t="s">
        <v>1434</v>
      </c>
      <c r="AIU16" s="822">
        <v>128.714</v>
      </c>
      <c r="AIV16" s="822">
        <v>129.17599999999999</v>
      </c>
      <c r="AIW16" s="822">
        <v>130.17599999999999</v>
      </c>
      <c r="AIX16" s="822">
        <v>130.81100000000001</v>
      </c>
      <c r="AIY16" s="822">
        <v>123.524</v>
      </c>
      <c r="AIZ16" s="822" t="s">
        <v>1434</v>
      </c>
      <c r="AJA16" s="821" t="s">
        <v>1434</v>
      </c>
      <c r="AJB16" s="821" t="s">
        <v>1434</v>
      </c>
      <c r="AJC16" s="821" t="s">
        <v>1434</v>
      </c>
      <c r="AJD16" s="821" t="s">
        <v>1434</v>
      </c>
      <c r="AJE16" s="822" t="s">
        <v>1434</v>
      </c>
      <c r="AJF16" s="821" t="s">
        <v>1434</v>
      </c>
      <c r="AJG16" s="821" t="s">
        <v>1434</v>
      </c>
      <c r="AJH16" s="821" t="s">
        <v>1434</v>
      </c>
      <c r="AJI16" s="821" t="s">
        <v>1434</v>
      </c>
      <c r="AJJ16" s="822">
        <v>30.745000000000001</v>
      </c>
      <c r="AJK16" s="822">
        <v>30.423999999999999</v>
      </c>
      <c r="AJL16" s="822">
        <v>29.434000000000001</v>
      </c>
      <c r="AJM16" s="822">
        <v>27.558</v>
      </c>
      <c r="AJN16" s="822">
        <v>24.344999999999999</v>
      </c>
      <c r="AJO16" s="822" t="s">
        <v>1434</v>
      </c>
      <c r="AJP16" s="821" t="s">
        <v>1434</v>
      </c>
      <c r="AJQ16" s="821" t="s">
        <v>1434</v>
      </c>
      <c r="AJR16" s="821" t="s">
        <v>1434</v>
      </c>
      <c r="AJS16" s="821" t="s">
        <v>1434</v>
      </c>
      <c r="AJT16" s="822" t="s">
        <v>1434</v>
      </c>
      <c r="AJU16" s="821" t="s">
        <v>1434</v>
      </c>
      <c r="AJV16" s="821" t="s">
        <v>1434</v>
      </c>
      <c r="AJW16" s="821" t="s">
        <v>1434</v>
      </c>
      <c r="AJX16" s="821" t="s">
        <v>1434</v>
      </c>
      <c r="AJY16" s="822">
        <v>1.4</v>
      </c>
      <c r="AJZ16" s="822">
        <v>1.4</v>
      </c>
      <c r="AKA16" s="822">
        <v>1.4</v>
      </c>
      <c r="AKB16" s="822">
        <v>1.4</v>
      </c>
      <c r="AKC16" s="822">
        <v>1.399</v>
      </c>
      <c r="AKD16" s="821" t="s">
        <v>1434</v>
      </c>
      <c r="AKE16" s="821" t="s">
        <v>1434</v>
      </c>
      <c r="AKF16" s="821" t="s">
        <v>1434</v>
      </c>
      <c r="AKG16" s="821" t="s">
        <v>1434</v>
      </c>
      <c r="AKH16" s="821" t="s">
        <v>1434</v>
      </c>
      <c r="AKI16" s="821" t="s">
        <v>1434</v>
      </c>
      <c r="AKJ16" s="821" t="s">
        <v>1434</v>
      </c>
      <c r="AKK16" s="821" t="s">
        <v>1434</v>
      </c>
      <c r="AKL16" s="822" t="s">
        <v>1434</v>
      </c>
      <c r="AKM16" s="822" t="s">
        <v>1434</v>
      </c>
      <c r="AKN16" s="822" t="s">
        <v>1434</v>
      </c>
      <c r="AKO16" s="822" t="s">
        <v>1434</v>
      </c>
      <c r="AKP16" s="822" t="s">
        <v>1434</v>
      </c>
      <c r="AKQ16" s="821" t="s">
        <v>1434</v>
      </c>
      <c r="AKR16" s="821" t="s">
        <v>1434</v>
      </c>
      <c r="AKS16" s="821" t="s">
        <v>1434</v>
      </c>
      <c r="AKT16" s="821" t="s">
        <v>1434</v>
      </c>
      <c r="AKU16" s="821">
        <v>0.56999999999999995</v>
      </c>
      <c r="AKV16" s="821">
        <v>0.56999999999999995</v>
      </c>
      <c r="AKW16" s="821">
        <v>0.56999999999999995</v>
      </c>
      <c r="AKX16" s="821">
        <v>0.56999999999999995</v>
      </c>
      <c r="AKY16" s="821" t="s">
        <v>2922</v>
      </c>
      <c r="AKZ16" s="821" t="s">
        <v>1434</v>
      </c>
      <c r="ALA16" s="821" t="s">
        <v>1434</v>
      </c>
      <c r="ALB16" s="821" t="s">
        <v>2415</v>
      </c>
      <c r="ALC16" s="821" t="s">
        <v>1434</v>
      </c>
      <c r="ALD16" s="821" t="s">
        <v>1434</v>
      </c>
      <c r="ALE16" s="821" t="s">
        <v>2406</v>
      </c>
      <c r="ALF16" s="821" t="s">
        <v>1434</v>
      </c>
      <c r="ALG16" s="821" t="s">
        <v>1434</v>
      </c>
      <c r="ALH16" s="821" t="s">
        <v>2333</v>
      </c>
      <c r="ALI16" s="821" t="s">
        <v>1434</v>
      </c>
      <c r="ALJ16" s="821" t="s">
        <v>1434</v>
      </c>
      <c r="ALK16" s="821"/>
      <c r="ALL16" s="821"/>
      <c r="ALM16" s="821"/>
      <c r="ALN16" s="821"/>
      <c r="ALO16" s="821"/>
      <c r="ALP16" s="821"/>
      <c r="ALQ16" s="821"/>
      <c r="ALR16" s="821"/>
      <c r="ALS16" s="821"/>
      <c r="ALT16" s="821"/>
      <c r="ALU16" s="821"/>
      <c r="ALV16" s="821"/>
      <c r="ALW16" s="821" t="s">
        <v>2942</v>
      </c>
      <c r="ALX16" s="821">
        <v>0.02</v>
      </c>
      <c r="ALY16" s="821">
        <v>0.02</v>
      </c>
      <c r="ALZ16" s="821" t="s">
        <v>2952</v>
      </c>
      <c r="AMA16" s="821">
        <v>0.5</v>
      </c>
      <c r="AMB16" s="821">
        <v>0.5</v>
      </c>
      <c r="AMC16" s="821" t="s">
        <v>2953</v>
      </c>
      <c r="AMD16" s="821">
        <v>0.05</v>
      </c>
      <c r="AME16" s="821">
        <v>0.05</v>
      </c>
      <c r="AMF16" s="821"/>
      <c r="AMG16" s="821"/>
      <c r="AMH16" s="821"/>
      <c r="AMI16" s="821"/>
      <c r="AMJ16" s="821"/>
      <c r="AMK16" s="821"/>
      <c r="AML16" s="821"/>
      <c r="AMM16" s="821"/>
      <c r="AMN16" s="821"/>
      <c r="AMO16" s="821"/>
      <c r="AMP16" s="821"/>
      <c r="AMQ16" s="821"/>
      <c r="AMR16" s="822" t="s">
        <v>1434</v>
      </c>
      <c r="AMS16" s="822" t="s">
        <v>1434</v>
      </c>
      <c r="AMT16" s="822" t="s">
        <v>1434</v>
      </c>
      <c r="AMU16" s="822" t="s">
        <v>1434</v>
      </c>
      <c r="AMV16" s="822" t="s">
        <v>1434</v>
      </c>
      <c r="AMW16" s="822" t="s">
        <v>1434</v>
      </c>
      <c r="AMX16" s="822" t="s">
        <v>1434</v>
      </c>
      <c r="AMY16" s="822" t="s">
        <v>1434</v>
      </c>
      <c r="AMZ16" s="821" t="s">
        <v>1434</v>
      </c>
      <c r="ANA16" s="821" t="s">
        <v>1434</v>
      </c>
      <c r="ANB16" s="821" t="s">
        <v>1434</v>
      </c>
      <c r="ANC16" s="821" t="s">
        <v>1434</v>
      </c>
      <c r="AND16" s="822">
        <v>0.92549999999999999</v>
      </c>
      <c r="ANE16" s="822">
        <v>0.94</v>
      </c>
      <c r="ANF16" s="822">
        <v>0.94</v>
      </c>
      <c r="ANG16" s="822">
        <v>0.71</v>
      </c>
      <c r="ANH16" s="821" t="s">
        <v>1434</v>
      </c>
      <c r="ANI16" s="821" t="s">
        <v>1434</v>
      </c>
      <c r="ANJ16" s="821" t="s">
        <v>1434</v>
      </c>
      <c r="ANK16" s="821" t="s">
        <v>1434</v>
      </c>
      <c r="ANL16" s="821" t="s">
        <v>1434</v>
      </c>
      <c r="ANM16" s="821" t="s">
        <v>1434</v>
      </c>
      <c r="ANN16" s="821" t="s">
        <v>1434</v>
      </c>
      <c r="ANO16" s="821" t="s">
        <v>1434</v>
      </c>
      <c r="ANP16" s="822" t="s">
        <v>1434</v>
      </c>
      <c r="ANQ16" s="822" t="s">
        <v>1434</v>
      </c>
      <c r="ANR16" s="822" t="s">
        <v>1434</v>
      </c>
      <c r="ANS16" s="822" t="s">
        <v>1434</v>
      </c>
      <c r="ANT16" s="821" t="s">
        <v>1434</v>
      </c>
      <c r="ANU16" s="821" t="s">
        <v>1434</v>
      </c>
      <c r="ANV16" s="821" t="s">
        <v>1434</v>
      </c>
      <c r="ANW16" s="821" t="s">
        <v>1434</v>
      </c>
      <c r="ANX16" s="821" t="s">
        <v>1434</v>
      </c>
      <c r="ANY16" s="821" t="s">
        <v>1434</v>
      </c>
      <c r="ANZ16" s="821" t="s">
        <v>1434</v>
      </c>
      <c r="AOA16" s="821" t="s">
        <v>1434</v>
      </c>
      <c r="AOB16" s="821" t="s">
        <v>1434</v>
      </c>
      <c r="AOC16" s="821" t="s">
        <v>1434</v>
      </c>
      <c r="AOD16" s="821">
        <v>0.92549999999999999</v>
      </c>
      <c r="AOE16" s="821" t="s">
        <v>1434</v>
      </c>
      <c r="AOF16" s="821" t="s">
        <v>1434</v>
      </c>
      <c r="AOG16" s="821" t="s">
        <v>1434</v>
      </c>
      <c r="AOH16" s="822">
        <v>36</v>
      </c>
      <c r="AOI16" s="821">
        <v>35</v>
      </c>
      <c r="AOJ16" s="821">
        <v>35</v>
      </c>
      <c r="AOK16" s="821">
        <v>35</v>
      </c>
      <c r="AOL16" s="822">
        <v>240</v>
      </c>
      <c r="AOM16" s="821">
        <v>240</v>
      </c>
      <c r="AON16" s="821">
        <v>240</v>
      </c>
      <c r="AOO16" s="821">
        <v>240</v>
      </c>
      <c r="AOP16" s="822">
        <v>29</v>
      </c>
      <c r="AOQ16" s="821">
        <v>28</v>
      </c>
      <c r="AOR16" s="821">
        <v>28</v>
      </c>
      <c r="AOS16" s="821">
        <v>28</v>
      </c>
      <c r="AOT16" s="822">
        <v>22</v>
      </c>
      <c r="AOU16" s="821">
        <v>22</v>
      </c>
      <c r="AOV16" s="821">
        <v>22</v>
      </c>
      <c r="AOW16" s="821">
        <v>22</v>
      </c>
      <c r="AOX16" s="822" t="s">
        <v>1434</v>
      </c>
      <c r="AOY16" s="821" t="s">
        <v>1434</v>
      </c>
      <c r="AOZ16" s="821" t="s">
        <v>1434</v>
      </c>
      <c r="APA16" s="821" t="s">
        <v>1434</v>
      </c>
      <c r="APB16" s="822">
        <v>1628</v>
      </c>
      <c r="APC16" s="821">
        <v>1738</v>
      </c>
      <c r="APD16" s="821">
        <v>1738</v>
      </c>
      <c r="APE16" s="821">
        <v>1738</v>
      </c>
      <c r="APF16" s="822" t="s">
        <v>1434</v>
      </c>
      <c r="APG16" s="821" t="s">
        <v>1434</v>
      </c>
      <c r="APH16" s="821" t="s">
        <v>1434</v>
      </c>
      <c r="API16" s="821" t="s">
        <v>1434</v>
      </c>
      <c r="APJ16" s="822">
        <v>2</v>
      </c>
      <c r="APK16" s="821">
        <v>1</v>
      </c>
      <c r="APL16" s="821">
        <v>1</v>
      </c>
      <c r="APM16" s="821">
        <v>1</v>
      </c>
      <c r="APN16" s="822">
        <v>0</v>
      </c>
      <c r="APO16" s="821">
        <v>3</v>
      </c>
      <c r="APP16" s="821">
        <v>3</v>
      </c>
      <c r="APQ16" s="821">
        <v>3</v>
      </c>
      <c r="APR16" s="822">
        <v>0</v>
      </c>
      <c r="APS16" s="821">
        <v>1</v>
      </c>
      <c r="APT16" s="821">
        <v>1</v>
      </c>
      <c r="APU16" s="821">
        <v>1</v>
      </c>
      <c r="APV16" s="822">
        <v>0</v>
      </c>
      <c r="APW16" s="821">
        <v>1</v>
      </c>
      <c r="APX16" s="821">
        <v>1</v>
      </c>
      <c r="APY16" s="821">
        <v>1</v>
      </c>
      <c r="APZ16" s="822" t="s">
        <v>1434</v>
      </c>
      <c r="AQA16" s="821" t="s">
        <v>1434</v>
      </c>
      <c r="AQB16" s="821" t="s">
        <v>1434</v>
      </c>
      <c r="AQC16" s="821" t="s">
        <v>1434</v>
      </c>
      <c r="AQD16" s="822">
        <v>59</v>
      </c>
      <c r="AQE16" s="821">
        <v>8</v>
      </c>
      <c r="AQF16" s="821">
        <v>8</v>
      </c>
      <c r="AQG16" s="821">
        <v>8</v>
      </c>
      <c r="AQH16" s="822" t="s">
        <v>1434</v>
      </c>
      <c r="AQI16" s="821" t="s">
        <v>1434</v>
      </c>
      <c r="AQJ16" s="821" t="s">
        <v>1434</v>
      </c>
      <c r="AQK16" s="821" t="s">
        <v>1434</v>
      </c>
      <c r="AQL16" s="822">
        <v>1</v>
      </c>
      <c r="AQM16" s="821">
        <v>0</v>
      </c>
      <c r="AQN16" s="821">
        <v>0</v>
      </c>
      <c r="AQO16" s="821">
        <v>0</v>
      </c>
      <c r="AQP16" s="822">
        <v>3</v>
      </c>
      <c r="AQQ16" s="821">
        <v>3</v>
      </c>
      <c r="AQR16" s="821">
        <v>3</v>
      </c>
      <c r="AQS16" s="821">
        <v>3</v>
      </c>
      <c r="AQT16" s="822">
        <v>1</v>
      </c>
      <c r="AQU16" s="821">
        <v>0</v>
      </c>
      <c r="AQV16" s="821">
        <v>0</v>
      </c>
      <c r="AQW16" s="821">
        <v>0</v>
      </c>
      <c r="AQX16" s="822">
        <v>2</v>
      </c>
      <c r="AQY16" s="821">
        <v>1</v>
      </c>
      <c r="AQZ16" s="821">
        <v>1</v>
      </c>
      <c r="ARA16" s="821">
        <v>1</v>
      </c>
      <c r="ARB16" s="822" t="s">
        <v>1434</v>
      </c>
      <c r="ARC16" s="821" t="s">
        <v>1434</v>
      </c>
      <c r="ARD16" s="821" t="s">
        <v>1434</v>
      </c>
      <c r="ARE16" s="821" t="s">
        <v>1434</v>
      </c>
      <c r="ARF16" s="822">
        <v>23</v>
      </c>
      <c r="ARG16" s="821">
        <v>9</v>
      </c>
      <c r="ARH16" s="821">
        <v>9</v>
      </c>
      <c r="ARI16" s="821">
        <v>9</v>
      </c>
      <c r="ARJ16" s="822" t="s">
        <v>1434</v>
      </c>
      <c r="ARK16" s="821" t="s">
        <v>1434</v>
      </c>
      <c r="ARL16" s="821" t="s">
        <v>1434</v>
      </c>
      <c r="ARM16" s="821" t="s">
        <v>1434</v>
      </c>
      <c r="ARN16" s="822">
        <v>1</v>
      </c>
      <c r="ARO16" s="821">
        <v>0</v>
      </c>
      <c r="ARP16" s="821">
        <v>0</v>
      </c>
      <c r="ARQ16" s="821">
        <v>0</v>
      </c>
      <c r="ARR16" s="822">
        <v>0</v>
      </c>
      <c r="ARS16" s="821">
        <v>3</v>
      </c>
      <c r="ART16" s="821">
        <v>3</v>
      </c>
      <c r="ARU16" s="821">
        <v>3</v>
      </c>
      <c r="ARV16" s="822">
        <v>0</v>
      </c>
      <c r="ARW16" s="821">
        <v>0</v>
      </c>
      <c r="ARX16" s="821">
        <v>0</v>
      </c>
      <c r="ARY16" s="821">
        <v>0</v>
      </c>
      <c r="ARZ16" s="822">
        <v>0</v>
      </c>
      <c r="ASA16" s="821">
        <v>0</v>
      </c>
      <c r="ASB16" s="821">
        <v>0</v>
      </c>
      <c r="ASC16" s="821">
        <v>0</v>
      </c>
      <c r="ASD16" s="822" t="s">
        <v>1434</v>
      </c>
      <c r="ASE16" s="821" t="s">
        <v>1434</v>
      </c>
      <c r="ASF16" s="821" t="s">
        <v>1434</v>
      </c>
      <c r="ASG16" s="821" t="s">
        <v>1434</v>
      </c>
      <c r="ASH16" s="822">
        <v>10</v>
      </c>
      <c r="ASI16" s="821">
        <v>0</v>
      </c>
      <c r="ASJ16" s="821">
        <v>0</v>
      </c>
      <c r="ASK16" s="821">
        <v>0</v>
      </c>
      <c r="ASL16" s="822" t="s">
        <v>1434</v>
      </c>
      <c r="ASM16" s="821" t="s">
        <v>1434</v>
      </c>
      <c r="ASN16" s="821" t="s">
        <v>1434</v>
      </c>
      <c r="ASO16" s="821" t="s">
        <v>1434</v>
      </c>
      <c r="ASP16" s="822">
        <v>0</v>
      </c>
      <c r="ASQ16" s="821">
        <v>0</v>
      </c>
      <c r="ASR16" s="821">
        <v>0</v>
      </c>
      <c r="ASS16" s="821">
        <v>0</v>
      </c>
      <c r="AST16" s="822">
        <v>3</v>
      </c>
      <c r="ASU16" s="821">
        <v>3</v>
      </c>
      <c r="ASV16" s="821">
        <v>3</v>
      </c>
      <c r="ASW16" s="821">
        <v>3</v>
      </c>
      <c r="ASX16" s="822">
        <v>0</v>
      </c>
      <c r="ASY16" s="821">
        <v>0</v>
      </c>
      <c r="ASZ16" s="821">
        <v>0</v>
      </c>
      <c r="ATA16" s="821">
        <v>0</v>
      </c>
      <c r="ATB16" s="822">
        <v>0</v>
      </c>
      <c r="ATC16" s="821">
        <v>0</v>
      </c>
      <c r="ATD16" s="821">
        <v>0</v>
      </c>
      <c r="ATE16" s="821">
        <v>0</v>
      </c>
      <c r="ATF16" s="822" t="s">
        <v>1434</v>
      </c>
      <c r="ATG16" s="821" t="s">
        <v>1434</v>
      </c>
      <c r="ATH16" s="821" t="s">
        <v>1434</v>
      </c>
      <c r="ATI16" s="821" t="s">
        <v>1434</v>
      </c>
      <c r="ATJ16" s="822">
        <v>10</v>
      </c>
      <c r="ATK16" s="821">
        <v>0</v>
      </c>
      <c r="ATL16" s="821">
        <v>0</v>
      </c>
      <c r="ATM16" s="821">
        <v>0</v>
      </c>
      <c r="ATN16" s="822" t="s">
        <v>1434</v>
      </c>
      <c r="ATO16" s="821" t="s">
        <v>1434</v>
      </c>
      <c r="ATP16" s="821" t="s">
        <v>1434</v>
      </c>
      <c r="ATQ16" s="821" t="s">
        <v>1434</v>
      </c>
      <c r="ATR16" s="822">
        <v>3.387</v>
      </c>
      <c r="ATS16" s="822">
        <v>3.387</v>
      </c>
      <c r="ATT16" s="822">
        <v>3.387</v>
      </c>
      <c r="ATU16" s="822">
        <v>3.387</v>
      </c>
      <c r="ATV16" s="822">
        <v>0.76400000000000001</v>
      </c>
      <c r="ATW16" s="821">
        <v>1.401</v>
      </c>
      <c r="ATX16" s="821">
        <v>1.401</v>
      </c>
      <c r="ATY16" s="821">
        <v>1.401</v>
      </c>
      <c r="ATZ16" s="821">
        <v>1.401</v>
      </c>
      <c r="AUA16" s="821">
        <v>5.8999999999999997E-2</v>
      </c>
      <c r="AUB16" s="822">
        <v>4.7880000000000003</v>
      </c>
      <c r="AUC16" s="822">
        <v>4.7880000000000003</v>
      </c>
      <c r="AUD16" s="822">
        <v>4.7880000000000003</v>
      </c>
      <c r="AUE16" s="822">
        <v>4.7880000000000003</v>
      </c>
      <c r="AUF16" s="822">
        <v>0.82299999999999995</v>
      </c>
      <c r="AUG16" s="822">
        <v>13.448</v>
      </c>
      <c r="AUH16" s="822">
        <v>13.448</v>
      </c>
      <c r="AUI16" s="822">
        <v>13.448</v>
      </c>
      <c r="AUJ16" s="822">
        <v>10.584</v>
      </c>
      <c r="AUK16" s="822">
        <v>2.2999999999999998</v>
      </c>
      <c r="AUL16" s="821">
        <v>8.173</v>
      </c>
      <c r="AUM16" s="821">
        <v>8.173</v>
      </c>
      <c r="AUN16" s="821">
        <v>8.173</v>
      </c>
      <c r="AUO16" s="821">
        <v>6.1440000000000001</v>
      </c>
      <c r="AUP16" s="821">
        <v>5.05</v>
      </c>
      <c r="AUQ16" s="822">
        <v>21.620999999999999</v>
      </c>
      <c r="AUR16" s="822">
        <v>21.620999999999999</v>
      </c>
      <c r="AUS16" s="822">
        <v>21.620999999999999</v>
      </c>
      <c r="AUT16" s="822">
        <v>16.728000000000002</v>
      </c>
      <c r="AUU16" s="822">
        <v>7.35</v>
      </c>
      <c r="AUV16" s="822">
        <v>0</v>
      </c>
      <c r="AUW16" s="822">
        <v>0</v>
      </c>
      <c r="AUX16" s="822">
        <v>0</v>
      </c>
      <c r="AUY16" s="822">
        <v>0</v>
      </c>
      <c r="AUZ16" s="822">
        <v>0</v>
      </c>
      <c r="AVA16" s="821">
        <v>0</v>
      </c>
      <c r="AVB16" s="821">
        <v>0</v>
      </c>
      <c r="AVC16" s="821">
        <v>0</v>
      </c>
      <c r="AVD16" s="821">
        <v>0</v>
      </c>
      <c r="AVE16" s="821">
        <v>0</v>
      </c>
      <c r="AVF16" s="822">
        <v>0</v>
      </c>
      <c r="AVG16" s="822">
        <v>0</v>
      </c>
      <c r="AVH16" s="822">
        <v>0</v>
      </c>
      <c r="AVI16" s="822">
        <v>0</v>
      </c>
      <c r="AVJ16" s="822">
        <v>0</v>
      </c>
      <c r="AVK16" s="822">
        <v>0</v>
      </c>
      <c r="AVL16" s="822">
        <v>0</v>
      </c>
      <c r="AVM16" s="822">
        <v>0</v>
      </c>
      <c r="AVN16" s="822">
        <v>0</v>
      </c>
      <c r="AVO16" s="822">
        <v>0</v>
      </c>
      <c r="AVP16" s="821">
        <v>0</v>
      </c>
      <c r="AVQ16" s="821">
        <v>0</v>
      </c>
      <c r="AVR16" s="821">
        <v>0</v>
      </c>
      <c r="AVS16" s="821">
        <v>0</v>
      </c>
      <c r="AVT16" s="821">
        <v>0</v>
      </c>
      <c r="AVU16" s="822">
        <v>0</v>
      </c>
      <c r="AVV16" s="822">
        <v>0</v>
      </c>
      <c r="AVW16" s="822">
        <v>0</v>
      </c>
      <c r="AVX16" s="822">
        <v>0</v>
      </c>
      <c r="AVY16" s="822">
        <v>0</v>
      </c>
      <c r="AVZ16" s="822">
        <v>0</v>
      </c>
      <c r="AWA16" s="822">
        <v>0</v>
      </c>
      <c r="AWB16" s="822">
        <v>0</v>
      </c>
      <c r="AWC16" s="822">
        <v>0</v>
      </c>
      <c r="AWD16" s="822">
        <v>0</v>
      </c>
      <c r="AWE16" s="821">
        <v>0</v>
      </c>
      <c r="AWF16" s="821">
        <v>0</v>
      </c>
      <c r="AWG16" s="821">
        <v>0</v>
      </c>
      <c r="AWH16" s="821">
        <v>0</v>
      </c>
      <c r="AWI16" s="821">
        <v>0</v>
      </c>
      <c r="AWJ16" s="822">
        <v>0</v>
      </c>
      <c r="AWK16" s="822">
        <v>0</v>
      </c>
      <c r="AWL16" s="822">
        <v>0</v>
      </c>
      <c r="AWM16" s="822">
        <v>0</v>
      </c>
      <c r="AWN16" s="822">
        <v>0</v>
      </c>
      <c r="AWO16" s="822">
        <v>0</v>
      </c>
      <c r="AWP16" s="822">
        <v>0</v>
      </c>
      <c r="AWQ16" s="822">
        <v>0</v>
      </c>
      <c r="AWR16" s="822">
        <v>0</v>
      </c>
      <c r="AWS16" s="822">
        <v>0</v>
      </c>
      <c r="AWT16" s="822">
        <v>0</v>
      </c>
      <c r="AWU16" s="822">
        <v>0</v>
      </c>
      <c r="AWV16" s="822">
        <v>0</v>
      </c>
      <c r="AWW16" s="822">
        <v>0</v>
      </c>
      <c r="AWX16" s="822">
        <v>0</v>
      </c>
      <c r="AWY16" s="822">
        <v>0</v>
      </c>
      <c r="AWZ16" s="822">
        <v>0</v>
      </c>
      <c r="AXA16" s="822">
        <v>0</v>
      </c>
      <c r="AXB16" s="822">
        <v>0</v>
      </c>
      <c r="AXC16" s="822">
        <v>0</v>
      </c>
      <c r="AXD16" s="821">
        <v>0</v>
      </c>
      <c r="AXE16" s="821">
        <v>0</v>
      </c>
      <c r="AXF16" s="821">
        <v>0</v>
      </c>
      <c r="AXG16" s="821">
        <v>0</v>
      </c>
      <c r="AXH16" s="821">
        <v>0</v>
      </c>
      <c r="AXI16" s="821">
        <v>0</v>
      </c>
      <c r="AXJ16" s="821">
        <v>0</v>
      </c>
      <c r="AXK16" s="821">
        <v>0</v>
      </c>
      <c r="AXL16" s="821">
        <v>0</v>
      </c>
      <c r="AXM16" s="821">
        <v>0</v>
      </c>
      <c r="AXN16" s="821">
        <v>0</v>
      </c>
      <c r="AXO16" s="821">
        <v>0</v>
      </c>
      <c r="AXP16" s="821">
        <v>0</v>
      </c>
      <c r="AXQ16" s="821">
        <v>0</v>
      </c>
      <c r="AXR16" s="821">
        <v>0</v>
      </c>
      <c r="AXS16" s="822">
        <v>118.92100000000001</v>
      </c>
      <c r="AXT16" s="822">
        <v>118.84099999999999</v>
      </c>
      <c r="AXU16" s="822">
        <v>105.8</v>
      </c>
      <c r="AXV16" s="822">
        <v>105.8</v>
      </c>
      <c r="AXW16" s="822">
        <v>53.92</v>
      </c>
      <c r="AXX16" s="822">
        <v>54.01</v>
      </c>
      <c r="AXY16" s="822">
        <v>65.81</v>
      </c>
      <c r="AXZ16" s="822">
        <v>55.31</v>
      </c>
      <c r="AYA16" s="821">
        <v>0</v>
      </c>
      <c r="AYB16" s="821">
        <v>0</v>
      </c>
      <c r="AYC16" s="821">
        <v>0</v>
      </c>
      <c r="AYD16" s="822">
        <v>0</v>
      </c>
      <c r="AYE16" s="822">
        <v>4</v>
      </c>
      <c r="AYF16" s="822">
        <v>4</v>
      </c>
      <c r="AYG16" s="822">
        <v>4</v>
      </c>
      <c r="AYH16" s="822">
        <v>4</v>
      </c>
      <c r="AYI16" s="822" t="s">
        <v>1434</v>
      </c>
      <c r="AYJ16" s="822" t="s">
        <v>1434</v>
      </c>
      <c r="AYK16" s="822" t="s">
        <v>1434</v>
      </c>
      <c r="AYL16" s="822" t="s">
        <v>1434</v>
      </c>
      <c r="AYM16" s="821">
        <v>0</v>
      </c>
      <c r="AYN16" s="821">
        <v>0</v>
      </c>
      <c r="AYO16" s="821">
        <v>0</v>
      </c>
      <c r="AYP16" s="821">
        <v>0</v>
      </c>
      <c r="AYQ16" s="822">
        <v>0</v>
      </c>
      <c r="AYR16" s="821">
        <v>0</v>
      </c>
      <c r="AYS16" s="821">
        <v>0</v>
      </c>
      <c r="AYT16" s="821">
        <v>0</v>
      </c>
      <c r="AYU16" s="822" t="s">
        <v>1434</v>
      </c>
      <c r="AYV16" s="821" t="s">
        <v>1434</v>
      </c>
      <c r="AYW16" s="821" t="s">
        <v>1434</v>
      </c>
      <c r="AYX16" s="821" t="s">
        <v>1434</v>
      </c>
      <c r="AYY16" s="821">
        <v>0</v>
      </c>
      <c r="AYZ16" s="821">
        <v>0</v>
      </c>
      <c r="AZA16" s="821">
        <v>0</v>
      </c>
      <c r="AZB16" s="821">
        <v>0</v>
      </c>
      <c r="AZC16" s="822">
        <v>0</v>
      </c>
      <c r="AZD16" s="821">
        <v>0</v>
      </c>
      <c r="AZE16" s="821">
        <v>0</v>
      </c>
      <c r="AZF16" s="821">
        <v>0</v>
      </c>
      <c r="AZG16" s="822" t="s">
        <v>1434</v>
      </c>
      <c r="AZH16" s="821" t="s">
        <v>1434</v>
      </c>
      <c r="AZI16" s="821" t="s">
        <v>1434</v>
      </c>
      <c r="AZJ16" s="821" t="s">
        <v>1434</v>
      </c>
      <c r="AZK16" s="821">
        <v>0</v>
      </c>
      <c r="AZL16" s="821">
        <v>0</v>
      </c>
      <c r="AZM16" s="821">
        <v>0</v>
      </c>
      <c r="AZN16" s="821">
        <v>0</v>
      </c>
      <c r="AZO16" s="821">
        <v>0</v>
      </c>
      <c r="AZP16" s="821">
        <v>0</v>
      </c>
      <c r="AZQ16" s="821">
        <v>0</v>
      </c>
      <c r="AZR16" s="821">
        <v>0</v>
      </c>
      <c r="AZS16" s="821" t="s">
        <v>1434</v>
      </c>
      <c r="AZT16" s="821" t="s">
        <v>1434</v>
      </c>
      <c r="AZU16" s="821" t="s">
        <v>1434</v>
      </c>
      <c r="AZV16" s="821" t="s">
        <v>1434</v>
      </c>
      <c r="AZW16" s="821">
        <v>0</v>
      </c>
      <c r="AZX16" s="821">
        <v>0</v>
      </c>
      <c r="AZY16" s="821">
        <v>0</v>
      </c>
      <c r="AZZ16" s="821">
        <v>0</v>
      </c>
      <c r="BAA16" s="822">
        <v>0</v>
      </c>
      <c r="BAB16" s="821">
        <v>0</v>
      </c>
      <c r="BAC16" s="821">
        <v>0</v>
      </c>
      <c r="BAD16" s="821">
        <v>0</v>
      </c>
      <c r="BAE16" s="822" t="s">
        <v>1434</v>
      </c>
      <c r="BAF16" s="821" t="s">
        <v>1434</v>
      </c>
      <c r="BAG16" s="821" t="s">
        <v>1434</v>
      </c>
      <c r="BAH16" s="821" t="s">
        <v>1434</v>
      </c>
      <c r="BAI16" s="821">
        <v>0</v>
      </c>
      <c r="BAJ16" s="821">
        <v>0</v>
      </c>
      <c r="BAK16" s="821">
        <v>0</v>
      </c>
      <c r="BAL16" s="821">
        <v>0</v>
      </c>
      <c r="BAM16" s="821">
        <v>118.92100000000001</v>
      </c>
      <c r="BAN16" s="821">
        <v>118.84099999999999</v>
      </c>
      <c r="BAO16" s="821">
        <v>105.8</v>
      </c>
      <c r="BAP16" s="821">
        <v>105.8</v>
      </c>
      <c r="BAQ16" s="821" t="s">
        <v>1434</v>
      </c>
      <c r="BAR16" s="821" t="s">
        <v>1434</v>
      </c>
      <c r="BAS16" s="821" t="s">
        <v>1434</v>
      </c>
      <c r="BAT16" s="821" t="s">
        <v>1434</v>
      </c>
      <c r="BAU16" s="821">
        <v>0</v>
      </c>
      <c r="BAV16" s="821">
        <v>0</v>
      </c>
      <c r="BAW16" s="821">
        <v>0</v>
      </c>
      <c r="BAX16" s="821">
        <v>0</v>
      </c>
      <c r="BAY16" s="822">
        <v>4</v>
      </c>
      <c r="BAZ16" s="821">
        <v>4</v>
      </c>
      <c r="BBA16" s="821">
        <v>4</v>
      </c>
      <c r="BBB16" s="821">
        <v>4</v>
      </c>
      <c r="BBC16" s="822" t="s">
        <v>1434</v>
      </c>
      <c r="BBD16" s="821" t="s">
        <v>1434</v>
      </c>
      <c r="BBE16" s="821" t="s">
        <v>1434</v>
      </c>
      <c r="BBF16" s="821" t="s">
        <v>1434</v>
      </c>
      <c r="BBG16" s="821">
        <v>0</v>
      </c>
      <c r="BBH16" s="821">
        <v>0</v>
      </c>
      <c r="BBI16" s="821">
        <v>0</v>
      </c>
      <c r="BBJ16" s="821">
        <v>0</v>
      </c>
      <c r="BBK16" s="826" t="s">
        <v>1434</v>
      </c>
      <c r="BBL16" s="826">
        <v>2.4</v>
      </c>
      <c r="BBM16" s="826">
        <v>2.1</v>
      </c>
      <c r="BBN16" s="826">
        <v>16.5</v>
      </c>
      <c r="BBO16" s="826">
        <v>14.1</v>
      </c>
      <c r="BBP16" s="826" t="s">
        <v>1434</v>
      </c>
      <c r="BBQ16" s="826">
        <v>0.02</v>
      </c>
      <c r="BBR16" s="826">
        <v>0.02</v>
      </c>
      <c r="BBS16" s="826">
        <v>0.1</v>
      </c>
      <c r="BBT16" s="826">
        <v>0.09</v>
      </c>
      <c r="BBU16" s="826" t="s">
        <v>1434</v>
      </c>
      <c r="BBV16" s="826">
        <v>53.7</v>
      </c>
      <c r="BBW16" s="826">
        <v>67.900000000000006</v>
      </c>
      <c r="BBX16" s="826">
        <v>66.400000000000006</v>
      </c>
      <c r="BBY16" s="826">
        <v>32.799999999999997</v>
      </c>
      <c r="BBZ16" s="826" t="s">
        <v>1434</v>
      </c>
      <c r="BCA16" s="826">
        <v>0.56000000000000005</v>
      </c>
      <c r="BCB16" s="826">
        <v>0.52</v>
      </c>
      <c r="BCC16" s="826">
        <v>0.39</v>
      </c>
      <c r="BCD16" s="826">
        <v>0.21</v>
      </c>
      <c r="BCE16" s="826" t="s">
        <v>1434</v>
      </c>
      <c r="BCF16" s="826">
        <v>17.7</v>
      </c>
      <c r="BCG16" s="826">
        <v>19.7</v>
      </c>
      <c r="BCH16" s="826">
        <v>18.8</v>
      </c>
      <c r="BCI16" s="826">
        <v>14.7</v>
      </c>
      <c r="BCJ16" s="826" t="s">
        <v>1434</v>
      </c>
      <c r="BCK16" s="826">
        <v>0.18</v>
      </c>
      <c r="BCL16" s="826">
        <v>0.15</v>
      </c>
      <c r="BCM16" s="826">
        <v>0.11</v>
      </c>
      <c r="BCN16" s="826">
        <v>0.09</v>
      </c>
      <c r="BCO16" s="818" t="s">
        <v>1434</v>
      </c>
      <c r="BCP16" s="818" t="s">
        <v>1434</v>
      </c>
      <c r="BCQ16" s="818">
        <v>0</v>
      </c>
      <c r="BCR16" s="818" t="s">
        <v>1434</v>
      </c>
      <c r="BCS16" s="818">
        <v>2.4700000000000002</v>
      </c>
      <c r="BCT16" s="818" t="s">
        <v>1434</v>
      </c>
      <c r="BCU16" s="818" t="s">
        <v>1434</v>
      </c>
      <c r="BCV16" s="818">
        <v>0</v>
      </c>
      <c r="BCW16" s="818" t="s">
        <v>1434</v>
      </c>
      <c r="BCX16" s="818">
        <v>-0.68</v>
      </c>
      <c r="BCY16" s="818" t="s">
        <v>1434</v>
      </c>
      <c r="BCZ16" s="818" t="s">
        <v>1434</v>
      </c>
      <c r="BDA16" s="818">
        <v>0</v>
      </c>
      <c r="BDB16" s="818">
        <v>0</v>
      </c>
      <c r="BDC16" s="818" t="s">
        <v>1434</v>
      </c>
      <c r="BDD16" s="818" t="s">
        <v>1434</v>
      </c>
      <c r="BDE16" s="818" t="s">
        <v>1434</v>
      </c>
      <c r="BDF16" s="818">
        <v>1.63</v>
      </c>
      <c r="BDG16" s="818">
        <v>1.38</v>
      </c>
      <c r="BDH16" s="818">
        <v>0.8</v>
      </c>
      <c r="BDI16" s="818" t="s">
        <v>1434</v>
      </c>
      <c r="BDJ16" s="818" t="s">
        <v>1434</v>
      </c>
      <c r="BDK16" s="818">
        <v>0</v>
      </c>
      <c r="BDL16" s="818">
        <v>0</v>
      </c>
      <c r="BDM16" s="818" t="s">
        <v>1434</v>
      </c>
      <c r="BDN16" s="818" t="s">
        <v>1434</v>
      </c>
      <c r="BDO16" s="818" t="s">
        <v>1434</v>
      </c>
      <c r="BDP16" s="818">
        <v>1.63</v>
      </c>
      <c r="BDQ16" s="818">
        <v>1.38</v>
      </c>
      <c r="BDR16" s="818">
        <v>0.8</v>
      </c>
      <c r="BDS16" s="818" t="s">
        <v>1434</v>
      </c>
      <c r="BDT16" s="818" t="s">
        <v>1434</v>
      </c>
      <c r="BDU16" s="818">
        <v>0</v>
      </c>
      <c r="BDV16" s="818" t="s">
        <v>1434</v>
      </c>
      <c r="BDW16" s="818" t="s">
        <v>1434</v>
      </c>
      <c r="BDX16" s="818" t="s">
        <v>1434</v>
      </c>
      <c r="BDY16" s="818" t="s">
        <v>1434</v>
      </c>
      <c r="BDZ16" s="818">
        <v>0</v>
      </c>
      <c r="BEA16" s="818" t="s">
        <v>1434</v>
      </c>
      <c r="BEB16" s="818" t="s">
        <v>1434</v>
      </c>
      <c r="BEC16" s="818" t="s">
        <v>1434</v>
      </c>
      <c r="BED16" s="818">
        <v>0.66700000000000004</v>
      </c>
      <c r="BEE16" s="818">
        <v>0.9</v>
      </c>
      <c r="BEF16" s="818">
        <v>0.93300000000000005</v>
      </c>
      <c r="BEG16" s="818">
        <v>0.7</v>
      </c>
      <c r="BEH16" s="818" t="s">
        <v>1434</v>
      </c>
      <c r="BEI16" s="818">
        <v>0.56699999999999995</v>
      </c>
      <c r="BEJ16" s="818">
        <v>0.75</v>
      </c>
      <c r="BEK16" s="818">
        <v>0.83299999999999996</v>
      </c>
      <c r="BEL16" s="818">
        <v>0.63300000000000001</v>
      </c>
      <c r="BEM16" s="818" t="s">
        <v>1434</v>
      </c>
      <c r="BEN16" s="818" t="s">
        <v>1434</v>
      </c>
      <c r="BEO16" s="818" t="s">
        <v>1434</v>
      </c>
      <c r="BEP16" s="818" t="s">
        <v>1434</v>
      </c>
      <c r="BEQ16" s="818" t="s">
        <v>1434</v>
      </c>
      <c r="BER16" s="818" t="s">
        <v>1434</v>
      </c>
      <c r="BES16" s="818">
        <v>2.7669999999999999</v>
      </c>
      <c r="BET16" s="818">
        <v>3</v>
      </c>
      <c r="BEU16" s="818">
        <v>2.7</v>
      </c>
      <c r="BEV16" s="818">
        <v>2</v>
      </c>
      <c r="BEW16" s="818" t="s">
        <v>1434</v>
      </c>
      <c r="BEX16" s="818">
        <v>2.633</v>
      </c>
      <c r="BEY16" s="818">
        <v>2.8</v>
      </c>
      <c r="BEZ16" s="818">
        <v>2.367</v>
      </c>
      <c r="BFA16" s="818">
        <v>1.833</v>
      </c>
      <c r="BFB16" s="818" t="s">
        <v>1434</v>
      </c>
      <c r="BFC16" s="818" t="s">
        <v>1434</v>
      </c>
      <c r="BFD16" s="818" t="s">
        <v>1434</v>
      </c>
      <c r="BFE16" s="818" t="s">
        <v>1434</v>
      </c>
      <c r="BFF16" s="818" t="s">
        <v>1434</v>
      </c>
      <c r="BFG16" s="818" t="s">
        <v>1434</v>
      </c>
      <c r="BFH16" s="818">
        <v>0.9</v>
      </c>
      <c r="BFI16" s="818">
        <v>0.8</v>
      </c>
      <c r="BFJ16" s="818">
        <v>0.7</v>
      </c>
      <c r="BFK16" s="818" t="s">
        <v>1434</v>
      </c>
      <c r="BFL16" s="818" t="s">
        <v>1434</v>
      </c>
      <c r="BFM16" s="818">
        <v>0.6</v>
      </c>
      <c r="BFN16" s="818" t="s">
        <v>1434</v>
      </c>
      <c r="BFO16" s="818" t="s">
        <v>1434</v>
      </c>
      <c r="BFP16" s="818" t="s">
        <v>1434</v>
      </c>
      <c r="BFQ16" s="818" t="s">
        <v>1434</v>
      </c>
      <c r="BFR16" s="818" t="s">
        <v>1434</v>
      </c>
      <c r="BFS16" s="818">
        <v>0.6</v>
      </c>
      <c r="BFT16" s="818">
        <v>0.6</v>
      </c>
      <c r="BFU16" s="818" t="s">
        <v>1434</v>
      </c>
      <c r="BFV16" s="819" t="s">
        <v>1434</v>
      </c>
      <c r="BFW16" s="819">
        <v>0.55000000000000004</v>
      </c>
      <c r="BFX16" s="819">
        <v>0.7</v>
      </c>
      <c r="BFY16" s="819" t="s">
        <v>1434</v>
      </c>
      <c r="BFZ16" s="819" t="s">
        <v>1434</v>
      </c>
      <c r="BGA16" s="819" t="s">
        <v>1434</v>
      </c>
      <c r="BGB16" s="819" t="s">
        <v>1434</v>
      </c>
      <c r="BGC16" s="819" t="s">
        <v>1434</v>
      </c>
      <c r="BGD16" s="819">
        <v>0.5</v>
      </c>
      <c r="BGE16" s="819" t="s">
        <v>1434</v>
      </c>
      <c r="BGF16" s="819" t="s">
        <v>1434</v>
      </c>
      <c r="BGG16" s="819" t="s">
        <v>1434</v>
      </c>
      <c r="BGH16" s="819" t="s">
        <v>1434</v>
      </c>
      <c r="BGI16" s="819" t="s">
        <v>1434</v>
      </c>
      <c r="BGJ16" s="819" t="s">
        <v>1434</v>
      </c>
      <c r="BGK16" s="819" t="s">
        <v>1434</v>
      </c>
      <c r="BGL16" s="819">
        <v>2.133</v>
      </c>
      <c r="BGM16" s="819">
        <v>1.6</v>
      </c>
      <c r="BGN16" s="819">
        <v>1.2330000000000001</v>
      </c>
      <c r="BGO16" s="819">
        <v>0.7</v>
      </c>
      <c r="BGP16" s="819" t="s">
        <v>1434</v>
      </c>
      <c r="BGQ16" s="819">
        <v>0.63300000000000001</v>
      </c>
      <c r="BGR16" s="819">
        <v>1.367</v>
      </c>
      <c r="BGS16" s="819">
        <v>1.3</v>
      </c>
      <c r="BGT16" s="819">
        <v>1.133</v>
      </c>
      <c r="BGU16" s="819" t="s">
        <v>1434</v>
      </c>
      <c r="BGV16" s="819" t="s">
        <v>1434</v>
      </c>
      <c r="BGW16" s="819" t="s">
        <v>1434</v>
      </c>
      <c r="BGX16" s="819" t="s">
        <v>1434</v>
      </c>
      <c r="BGY16" s="819" t="s">
        <v>1434</v>
      </c>
      <c r="BGZ16" s="819" t="s">
        <v>1434</v>
      </c>
      <c r="BHA16" s="819" t="s">
        <v>1434</v>
      </c>
      <c r="BHB16" s="819" t="s">
        <v>1434</v>
      </c>
      <c r="BHC16" s="819" t="s">
        <v>1434</v>
      </c>
      <c r="BHD16" s="819" t="s">
        <v>1434</v>
      </c>
      <c r="BHE16" s="819" t="s">
        <v>1434</v>
      </c>
      <c r="BHF16" s="819" t="s">
        <v>1434</v>
      </c>
      <c r="BHG16" s="819" t="s">
        <v>1434</v>
      </c>
      <c r="BHH16" s="819" t="s">
        <v>1434</v>
      </c>
      <c r="BHI16" s="819" t="s">
        <v>1434</v>
      </c>
      <c r="BHJ16" s="819" t="s">
        <v>1434</v>
      </c>
      <c r="BHK16" s="819" t="s">
        <v>1434</v>
      </c>
      <c r="BHL16" s="819" t="s">
        <v>1434</v>
      </c>
      <c r="BHM16" s="819" t="s">
        <v>1434</v>
      </c>
      <c r="BHN16" s="819" t="s">
        <v>1434</v>
      </c>
      <c r="BHO16" s="819" t="s">
        <v>1434</v>
      </c>
      <c r="BHP16" s="819">
        <v>0.6</v>
      </c>
      <c r="BHQ16" s="819">
        <v>0.65</v>
      </c>
      <c r="BHR16" s="819">
        <v>0.93300000000000005</v>
      </c>
      <c r="BHS16" s="819">
        <v>0.7</v>
      </c>
      <c r="BHT16" s="819" t="s">
        <v>1434</v>
      </c>
      <c r="BHU16" s="819" t="s">
        <v>1434</v>
      </c>
      <c r="BHV16" s="819" t="s">
        <v>1434</v>
      </c>
      <c r="BHW16" s="819" t="s">
        <v>1434</v>
      </c>
      <c r="BHX16" s="819" t="s">
        <v>1434</v>
      </c>
      <c r="BHY16" s="819" t="s">
        <v>1434</v>
      </c>
      <c r="BHZ16" s="819">
        <v>1.5669999999999999</v>
      </c>
      <c r="BIA16" s="819">
        <v>1.7</v>
      </c>
      <c r="BIB16" s="819">
        <v>1.633</v>
      </c>
      <c r="BIC16" s="819">
        <v>1.4330000000000001</v>
      </c>
      <c r="BID16" s="819" t="s">
        <v>1434</v>
      </c>
      <c r="BIE16" s="819">
        <v>1.2</v>
      </c>
      <c r="BIF16" s="819">
        <v>1.3</v>
      </c>
      <c r="BIG16" s="819">
        <v>1.0669999999999999</v>
      </c>
      <c r="BIH16" s="819">
        <v>0.75</v>
      </c>
      <c r="BII16" s="819" t="s">
        <v>1434</v>
      </c>
      <c r="BIJ16" s="819">
        <v>0.8</v>
      </c>
      <c r="BIK16" s="819">
        <v>0.8</v>
      </c>
      <c r="BIL16" s="819">
        <v>0.7</v>
      </c>
      <c r="BIM16" s="819" t="s">
        <v>1434</v>
      </c>
      <c r="BIN16" s="819" t="s">
        <v>1434</v>
      </c>
      <c r="BIO16" s="819" t="s">
        <v>1434</v>
      </c>
      <c r="BIP16" s="819" t="s">
        <v>1434</v>
      </c>
      <c r="BIQ16" s="819" t="s">
        <v>1434</v>
      </c>
      <c r="BIR16" s="819" t="s">
        <v>1434</v>
      </c>
      <c r="BIS16" s="822">
        <v>0</v>
      </c>
      <c r="BIT16" s="822">
        <v>0.2</v>
      </c>
      <c r="BIU16" s="822">
        <v>0</v>
      </c>
      <c r="BIV16" s="822" t="s">
        <v>1434</v>
      </c>
      <c r="BIW16" s="822">
        <v>0</v>
      </c>
      <c r="BIX16" s="822">
        <v>0.24</v>
      </c>
      <c r="BIY16" s="822">
        <v>0</v>
      </c>
      <c r="BIZ16" s="822" t="s">
        <v>1434</v>
      </c>
      <c r="BJA16" s="822">
        <v>10.8</v>
      </c>
      <c r="BJB16" s="822">
        <v>13.2</v>
      </c>
      <c r="BJC16" s="822">
        <v>6.2</v>
      </c>
      <c r="BJD16" s="822" t="s">
        <v>1434</v>
      </c>
      <c r="BJE16" s="822">
        <v>11.441000000000001</v>
      </c>
      <c r="BJF16" s="822">
        <v>15.846</v>
      </c>
      <c r="BJG16" s="822">
        <v>9.2539999999999996</v>
      </c>
      <c r="BJH16" s="822" t="s">
        <v>1434</v>
      </c>
      <c r="BJI16" s="824">
        <v>84335</v>
      </c>
      <c r="BJJ16" s="824">
        <v>80833</v>
      </c>
      <c r="BJK16" s="824">
        <v>99146</v>
      </c>
      <c r="BJL16" s="824">
        <v>105732</v>
      </c>
      <c r="BJM16" s="824">
        <v>102085</v>
      </c>
      <c r="BJN16" s="824">
        <v>6132</v>
      </c>
      <c r="BJO16" s="824">
        <v>5621</v>
      </c>
      <c r="BJP16" s="824">
        <v>5058</v>
      </c>
      <c r="BJQ16" s="824">
        <v>4184</v>
      </c>
      <c r="BJR16" s="824">
        <v>3064</v>
      </c>
      <c r="BJS16" s="827">
        <v>24.435320166666667</v>
      </c>
      <c r="BJT16" s="827">
        <v>18.791</v>
      </c>
      <c r="BJU16" s="827">
        <v>16.605</v>
      </c>
      <c r="BJV16" s="827">
        <v>12.885579999999999</v>
      </c>
      <c r="BJW16" s="827">
        <v>6.6486000000000001</v>
      </c>
      <c r="BJX16" s="827">
        <v>4.8145091666666673</v>
      </c>
      <c r="BJY16" s="827">
        <v>4.899</v>
      </c>
      <c r="BJZ16" s="827">
        <v>4.2700000000000005</v>
      </c>
      <c r="BKA16" s="827">
        <v>2.004</v>
      </c>
      <c r="BKB16" s="827">
        <v>1.68</v>
      </c>
      <c r="BKC16" s="827">
        <v>2.507179166666667</v>
      </c>
      <c r="BKD16" s="827">
        <v>1.0760000000000001</v>
      </c>
      <c r="BKE16" s="827">
        <v>0.4</v>
      </c>
      <c r="BKF16" s="827">
        <v>1.099</v>
      </c>
      <c r="BKG16" s="827">
        <v>0.84</v>
      </c>
      <c r="BKH16" s="827">
        <v>2.3073300000000003</v>
      </c>
      <c r="BKI16" s="827">
        <v>3.823</v>
      </c>
      <c r="BKJ16" s="827">
        <v>3.87</v>
      </c>
      <c r="BKK16" s="827">
        <v>0.90500000000000003</v>
      </c>
      <c r="BKL16" s="827">
        <v>0.84</v>
      </c>
      <c r="BKM16" s="827">
        <v>0.65061099999999994</v>
      </c>
      <c r="BKN16" s="827">
        <v>1.2430000000000001</v>
      </c>
      <c r="BKO16" s="827">
        <v>1.335</v>
      </c>
      <c r="BKP16" s="827">
        <v>0.73399999999999999</v>
      </c>
      <c r="BKQ16" s="827">
        <v>0.64259999999999995</v>
      </c>
      <c r="BKR16" s="827">
        <v>0.65061099999999994</v>
      </c>
      <c r="BKS16" s="827">
        <v>1.2430000000000001</v>
      </c>
      <c r="BKT16" s="827">
        <v>1.335</v>
      </c>
      <c r="BKU16" s="827">
        <v>0.73399999999999999</v>
      </c>
      <c r="BKV16" s="827">
        <v>0.64259999999999995</v>
      </c>
      <c r="BKW16" s="827">
        <v>18.970199999999998</v>
      </c>
      <c r="BKX16" s="827">
        <v>12.649000000000001</v>
      </c>
      <c r="BKY16" s="827">
        <v>11</v>
      </c>
      <c r="BKZ16" s="827">
        <v>10.14758</v>
      </c>
      <c r="BLA16" s="827">
        <v>4.3260000000000005</v>
      </c>
      <c r="BLB16" s="827">
        <v>16.716400000000004</v>
      </c>
      <c r="BLC16" s="827">
        <v>11.150400000000001</v>
      </c>
      <c r="BLD16" s="827">
        <v>10.147600000000001</v>
      </c>
      <c r="BLE16" s="827">
        <v>9.0491200000000003</v>
      </c>
      <c r="BLF16" s="827">
        <v>8.2800000000000011</v>
      </c>
      <c r="BLG16" s="827" t="s">
        <v>1434</v>
      </c>
      <c r="BLH16" s="827" t="s">
        <v>1434</v>
      </c>
      <c r="BLI16" s="827" t="s">
        <v>1434</v>
      </c>
      <c r="BLJ16" s="827" t="s">
        <v>1434</v>
      </c>
      <c r="BLK16" s="827" t="s">
        <v>1434</v>
      </c>
      <c r="BLL16" s="827" t="s">
        <v>1434</v>
      </c>
      <c r="BLM16" s="827" t="s">
        <v>1434</v>
      </c>
      <c r="BLN16" s="827" t="s">
        <v>1434</v>
      </c>
      <c r="BLO16" s="827" t="s">
        <v>1434</v>
      </c>
      <c r="BLP16" s="827" t="s">
        <v>1434</v>
      </c>
      <c r="BLQ16" s="827">
        <v>493.83782056833337</v>
      </c>
      <c r="BLR16" s="827">
        <v>379.76611000000003</v>
      </c>
      <c r="BLS16" s="827">
        <v>335.58705000000003</v>
      </c>
      <c r="BLT16" s="827">
        <v>260.41757180000002</v>
      </c>
      <c r="BLU16" s="827">
        <v>134.36820600000001</v>
      </c>
      <c r="BLV16" s="827">
        <v>97.301230258333348</v>
      </c>
      <c r="BLW16" s="827">
        <v>99.008790000000005</v>
      </c>
      <c r="BLX16" s="827">
        <v>86.296700000000016</v>
      </c>
      <c r="BLY16" s="827">
        <v>40.500840000000004</v>
      </c>
      <c r="BLZ16" s="827">
        <v>33.952800000000003</v>
      </c>
      <c r="BMA16" s="827">
        <v>50.67009095833334</v>
      </c>
      <c r="BMB16" s="827">
        <v>21.745960000000004</v>
      </c>
      <c r="BMC16" s="827">
        <v>8.0840000000000014</v>
      </c>
      <c r="BMD16" s="827">
        <v>22.210789999999999</v>
      </c>
      <c r="BME16" s="827">
        <v>16.976400000000002</v>
      </c>
      <c r="BMF16" s="827">
        <v>46.631139300000008</v>
      </c>
      <c r="BMG16" s="827">
        <v>77.262830000000008</v>
      </c>
      <c r="BMH16" s="827">
        <v>78.212700000000012</v>
      </c>
      <c r="BMI16" s="827">
        <v>18.290050000000001</v>
      </c>
      <c r="BMJ16" s="827">
        <v>16.976400000000002</v>
      </c>
      <c r="BMK16" s="827">
        <v>13.14884831</v>
      </c>
      <c r="BML16" s="827">
        <v>25.121030000000005</v>
      </c>
      <c r="BMM16" s="827">
        <v>26.980350000000001</v>
      </c>
      <c r="BMN16" s="827">
        <v>14.83414</v>
      </c>
      <c r="BMO16" s="827">
        <v>12.986946</v>
      </c>
      <c r="BMP16" s="827">
        <v>13.14884831</v>
      </c>
      <c r="BMQ16" s="827">
        <v>25.121030000000005</v>
      </c>
      <c r="BMR16" s="827">
        <v>26.980350000000001</v>
      </c>
      <c r="BMS16" s="827">
        <v>14.83414</v>
      </c>
      <c r="BMT16" s="827">
        <v>12.986946</v>
      </c>
      <c r="BMU16" s="827">
        <v>383.387742</v>
      </c>
      <c r="BMV16" s="827">
        <v>255.63629000000003</v>
      </c>
      <c r="BMW16" s="827">
        <v>222.31</v>
      </c>
      <c r="BMX16" s="827">
        <v>205.08259179999999</v>
      </c>
      <c r="BMY16" s="827">
        <v>87.428460000000015</v>
      </c>
      <c r="BMZ16" s="827" t="s">
        <v>1434</v>
      </c>
      <c r="BNA16" s="827" t="s">
        <v>1434</v>
      </c>
      <c r="BNB16" s="827" t="s">
        <v>1434</v>
      </c>
      <c r="BNC16" s="827" t="s">
        <v>1434</v>
      </c>
      <c r="BND16" s="827" t="s">
        <v>1434</v>
      </c>
      <c r="BNE16" s="827" t="s">
        <v>1434</v>
      </c>
      <c r="BNF16" s="827" t="s">
        <v>1434</v>
      </c>
      <c r="BNG16" s="827" t="s">
        <v>1434</v>
      </c>
      <c r="BNH16" s="827" t="s">
        <v>1434</v>
      </c>
      <c r="BNI16" s="827" t="s">
        <v>1434</v>
      </c>
      <c r="BNJ16" s="822">
        <v>157.74299999999999</v>
      </c>
      <c r="BNK16" s="821">
        <v>157.786</v>
      </c>
      <c r="BNL16" s="821">
        <v>156.54</v>
      </c>
      <c r="BNM16" s="821">
        <v>156.54</v>
      </c>
      <c r="BNN16" s="822">
        <v>40.853000000000002</v>
      </c>
      <c r="BNO16" s="821">
        <v>40.802</v>
      </c>
      <c r="BNP16" s="821">
        <v>40.61</v>
      </c>
      <c r="BNQ16" s="821">
        <v>43.957999999999998</v>
      </c>
      <c r="BNR16" s="822">
        <v>15.73982</v>
      </c>
      <c r="BNS16" s="821">
        <v>15.627000000000001</v>
      </c>
      <c r="BNT16" s="821">
        <v>10.754</v>
      </c>
      <c r="BNU16" s="821">
        <v>0.97399999999999998</v>
      </c>
      <c r="BNV16" s="822">
        <v>4.0759999999999996</v>
      </c>
      <c r="BNW16" s="821">
        <v>4.0410000000000004</v>
      </c>
      <c r="BNX16" s="821">
        <v>2.79</v>
      </c>
      <c r="BNY16" s="821">
        <v>0.27400000000000002</v>
      </c>
    </row>
    <row r="17" spans="1:1741" s="789" customFormat="1">
      <c r="A17" s="607" t="s">
        <v>1973</v>
      </c>
      <c r="B17" s="821" t="s">
        <v>1181</v>
      </c>
      <c r="C17" s="822">
        <v>2667.4119999999998</v>
      </c>
      <c r="D17" s="822">
        <v>2657.3760000000002</v>
      </c>
      <c r="E17" s="822">
        <v>2647.4160000000002</v>
      </c>
      <c r="F17" s="822">
        <v>2637.29</v>
      </c>
      <c r="G17" s="822">
        <v>2629.42</v>
      </c>
      <c r="H17" s="822">
        <v>2300.7855876649046</v>
      </c>
      <c r="I17" s="822">
        <v>2310.3712640358444</v>
      </c>
      <c r="J17" s="822">
        <v>2518.5457441386084</v>
      </c>
      <c r="K17" s="822">
        <v>2561</v>
      </c>
      <c r="L17" s="822">
        <v>2575</v>
      </c>
      <c r="M17" s="823">
        <v>0</v>
      </c>
      <c r="N17" s="823">
        <v>0</v>
      </c>
      <c r="O17" s="823">
        <v>0</v>
      </c>
      <c r="P17" s="823">
        <v>0</v>
      </c>
      <c r="Q17" s="823">
        <v>0</v>
      </c>
      <c r="R17" s="822">
        <v>2667.41</v>
      </c>
      <c r="S17" s="822">
        <v>2657.38</v>
      </c>
      <c r="T17" s="822">
        <v>2647.42</v>
      </c>
      <c r="U17" s="822">
        <v>2637.29</v>
      </c>
      <c r="V17" s="822">
        <v>2629.42</v>
      </c>
      <c r="W17" s="821">
        <v>5054.17</v>
      </c>
      <c r="X17" s="822">
        <v>5066.0200000000004</v>
      </c>
      <c r="Y17" s="822">
        <v>5078.3599999999997</v>
      </c>
      <c r="Z17" s="822">
        <v>5089.2299999999996</v>
      </c>
      <c r="AA17" s="822">
        <v>5097.28</v>
      </c>
      <c r="AB17" s="821">
        <v>93</v>
      </c>
      <c r="AC17" s="821">
        <v>94</v>
      </c>
      <c r="AD17" s="821">
        <v>95</v>
      </c>
      <c r="AE17" s="821">
        <v>97</v>
      </c>
      <c r="AF17" s="821">
        <v>96</v>
      </c>
      <c r="AG17" s="821">
        <v>1837.5668651710437</v>
      </c>
      <c r="AH17" s="821">
        <v>1878.9566356234748</v>
      </c>
      <c r="AI17" s="821" t="s">
        <v>1434</v>
      </c>
      <c r="AJ17" s="821" t="s">
        <v>1434</v>
      </c>
      <c r="AK17" s="821">
        <v>420.02627578441314</v>
      </c>
      <c r="AL17" s="821">
        <v>392.53150568164926</v>
      </c>
      <c r="AM17" s="821" t="s">
        <v>1434</v>
      </c>
      <c r="AN17" s="821" t="s">
        <v>1434</v>
      </c>
      <c r="AO17" s="821">
        <v>399.7828590445435</v>
      </c>
      <c r="AP17" s="821">
        <v>375.92785869487585</v>
      </c>
      <c r="AQ17" s="821" t="s">
        <v>1434</v>
      </c>
      <c r="AR17" s="821" t="s">
        <v>1434</v>
      </c>
      <c r="AS17" s="822">
        <v>791.24359746343032</v>
      </c>
      <c r="AT17" s="822">
        <v>754.61365475592675</v>
      </c>
      <c r="AU17" s="822">
        <v>735.07666840403738</v>
      </c>
      <c r="AV17" s="822">
        <v>698.68014066737555</v>
      </c>
      <c r="AW17" s="822">
        <v>624.43077892190081</v>
      </c>
      <c r="AX17" s="822">
        <v>670.897666031781</v>
      </c>
      <c r="AY17" s="822">
        <v>667.86225976790513</v>
      </c>
      <c r="AZ17" s="822">
        <v>704.29176906223404</v>
      </c>
      <c r="BA17" s="822">
        <v>678</v>
      </c>
      <c r="BB17" s="822">
        <v>614</v>
      </c>
      <c r="BC17" s="823">
        <v>0</v>
      </c>
      <c r="BD17" s="823">
        <v>0</v>
      </c>
      <c r="BE17" s="823">
        <v>0</v>
      </c>
      <c r="BF17" s="823">
        <v>0</v>
      </c>
      <c r="BG17" s="823">
        <v>0</v>
      </c>
      <c r="BH17" s="822">
        <v>791.24359746343032</v>
      </c>
      <c r="BI17" s="822">
        <v>754.61365475592675</v>
      </c>
      <c r="BJ17" s="822">
        <v>735.07666840403738</v>
      </c>
      <c r="BK17" s="822">
        <v>698.68014066737555</v>
      </c>
      <c r="BL17" s="822">
        <v>624.43077892190081</v>
      </c>
      <c r="BM17" s="821">
        <v>642.3759465885779</v>
      </c>
      <c r="BN17" s="821">
        <v>617.56520036520044</v>
      </c>
      <c r="BO17" s="821">
        <v>606.60119460119461</v>
      </c>
      <c r="BP17" s="821">
        <v>580.28269368269366</v>
      </c>
      <c r="BQ17" s="821">
        <v>534.53255453255451</v>
      </c>
      <c r="BR17" s="821">
        <v>560.54084304084301</v>
      </c>
      <c r="BS17" s="821">
        <v>558.99113069113071</v>
      </c>
      <c r="BT17" s="821" t="s">
        <v>1434</v>
      </c>
      <c r="BU17" s="821" t="s">
        <v>1434</v>
      </c>
      <c r="BV17" s="821" t="s">
        <v>1434</v>
      </c>
      <c r="BW17" s="821">
        <v>0</v>
      </c>
      <c r="BX17" s="821">
        <v>0</v>
      </c>
      <c r="BY17" s="821">
        <v>0</v>
      </c>
      <c r="BZ17" s="821">
        <v>0</v>
      </c>
      <c r="CA17" s="821">
        <v>0</v>
      </c>
      <c r="CB17" s="821">
        <v>642.3759465885779</v>
      </c>
      <c r="CC17" s="821">
        <v>617.56520036520044</v>
      </c>
      <c r="CD17" s="821">
        <v>606.60119460119461</v>
      </c>
      <c r="CE17" s="821">
        <v>580.28269368269366</v>
      </c>
      <c r="CF17" s="821">
        <v>534.53255453255451</v>
      </c>
      <c r="CG17" s="821">
        <v>148.86765087485242</v>
      </c>
      <c r="CH17" s="821">
        <v>137.04845439072633</v>
      </c>
      <c r="CI17" s="821">
        <v>128.4754738028428</v>
      </c>
      <c r="CJ17" s="821">
        <v>118.39744698468189</v>
      </c>
      <c r="CK17" s="821">
        <v>89.898224389346325</v>
      </c>
      <c r="CL17" s="821">
        <v>110.35682299093793</v>
      </c>
      <c r="CM17" s="821">
        <v>108.87112907677445</v>
      </c>
      <c r="CN17" s="821" t="s">
        <v>1434</v>
      </c>
      <c r="CO17" s="821" t="s">
        <v>1434</v>
      </c>
      <c r="CP17" s="821" t="s">
        <v>1434</v>
      </c>
      <c r="CQ17" s="821">
        <v>0</v>
      </c>
      <c r="CR17" s="821">
        <v>0</v>
      </c>
      <c r="CS17" s="821">
        <v>0</v>
      </c>
      <c r="CT17" s="821">
        <v>0</v>
      </c>
      <c r="CU17" s="821">
        <v>0</v>
      </c>
      <c r="CV17" s="821">
        <v>148.86765087485242</v>
      </c>
      <c r="CW17" s="821">
        <v>137.04845439072633</v>
      </c>
      <c r="CX17" s="821">
        <v>128.4754738028428</v>
      </c>
      <c r="CY17" s="821">
        <v>118.39744698468189</v>
      </c>
      <c r="CZ17" s="821">
        <v>89.898224389346325</v>
      </c>
      <c r="DA17" s="821">
        <v>565.89095354396545</v>
      </c>
      <c r="DB17" s="821">
        <v>559.13065365601983</v>
      </c>
      <c r="DC17" s="821" t="s">
        <v>1434</v>
      </c>
      <c r="DD17" s="821" t="s">
        <v>1434</v>
      </c>
      <c r="DE17" s="821">
        <v>95.768479948629746</v>
      </c>
      <c r="DF17" s="821">
        <v>88.759523526515736</v>
      </c>
      <c r="DG17" s="821" t="s">
        <v>1434</v>
      </c>
      <c r="DH17" s="821" t="s">
        <v>1434</v>
      </c>
      <c r="DI17" s="821">
        <v>92.95422126333159</v>
      </c>
      <c r="DJ17" s="821">
        <v>87.186491221501768</v>
      </c>
      <c r="DK17" s="821" t="s">
        <v>1434</v>
      </c>
      <c r="DL17" s="821" t="s">
        <v>1434</v>
      </c>
      <c r="DM17" s="821" t="s">
        <v>2111</v>
      </c>
      <c r="DN17" s="821" t="s">
        <v>2172</v>
      </c>
      <c r="DO17" s="821">
        <v>462.18145838145841</v>
      </c>
      <c r="DP17" s="821">
        <v>456.35153065153071</v>
      </c>
      <c r="DQ17" s="821">
        <v>439.39802329802336</v>
      </c>
      <c r="DR17" s="821">
        <v>403.26425326425328</v>
      </c>
      <c r="DS17" s="821" t="s">
        <v>2121</v>
      </c>
      <c r="DT17" s="821" t="s">
        <v>2170</v>
      </c>
      <c r="DU17" s="821">
        <v>110.4840631840632</v>
      </c>
      <c r="DV17" s="821">
        <v>108.58486288486289</v>
      </c>
      <c r="DW17" s="821">
        <v>104.27991727991729</v>
      </c>
      <c r="DX17" s="821">
        <v>101.15291115291116</v>
      </c>
      <c r="DY17" s="821" t="s">
        <v>2316</v>
      </c>
      <c r="DZ17" s="821" t="s">
        <v>2110</v>
      </c>
      <c r="EA17" s="821">
        <v>49.699598647591884</v>
      </c>
      <c r="EB17" s="821">
        <v>46.892372004232023</v>
      </c>
      <c r="EC17" s="821">
        <v>42.940881595289568</v>
      </c>
      <c r="ED17" s="821">
        <v>34.339781038686226</v>
      </c>
      <c r="EE17" s="821" t="s">
        <v>2113</v>
      </c>
      <c r="EF17" s="821" t="s">
        <v>2114</v>
      </c>
      <c r="EG17" s="821">
        <v>27.722322783936701</v>
      </c>
      <c r="EH17" s="821">
        <v>31.373020838125029</v>
      </c>
      <c r="EI17" s="821">
        <v>32.122206633239799</v>
      </c>
      <c r="EJ17" s="821">
        <v>27.939762638575832</v>
      </c>
      <c r="EK17" s="821" t="s">
        <v>2201</v>
      </c>
      <c r="EL17" s="821" t="s">
        <v>2126</v>
      </c>
      <c r="EM17" s="821">
        <v>32.193203093203095</v>
      </c>
      <c r="EN17" s="821">
        <v>29.501762201762205</v>
      </c>
      <c r="EO17" s="821">
        <v>25.24741004741005</v>
      </c>
      <c r="EP17" s="821">
        <v>18.741928741928742</v>
      </c>
      <c r="EQ17" s="821" t="s">
        <v>2147</v>
      </c>
      <c r="ER17" s="821" t="s">
        <v>2124</v>
      </c>
      <c r="ES17" s="821">
        <v>9.948250839505036</v>
      </c>
      <c r="ET17" s="821">
        <v>9.7027232163392974</v>
      </c>
      <c r="EU17" s="821">
        <v>9.5189279635677799</v>
      </c>
      <c r="EV17" s="821">
        <v>5.9100004600027596</v>
      </c>
      <c r="EW17" s="821" t="s">
        <v>2127</v>
      </c>
      <c r="EX17" s="821" t="s">
        <v>2252</v>
      </c>
      <c r="EY17" s="821">
        <v>8.8106106106106115</v>
      </c>
      <c r="EZ17" s="821">
        <v>8.6555148555148556</v>
      </c>
      <c r="FA17" s="821">
        <v>8.4829235829235845</v>
      </c>
      <c r="FB17" s="821">
        <v>10.741730741730743</v>
      </c>
      <c r="FC17" s="821" t="s">
        <v>2317</v>
      </c>
      <c r="FD17" s="821" t="s">
        <v>2318</v>
      </c>
      <c r="FE17" s="821">
        <v>6.6859768158608945</v>
      </c>
      <c r="FF17" s="821">
        <v>6.1262857077142456</v>
      </c>
      <c r="FG17" s="821">
        <v>5.4960761764570583</v>
      </c>
      <c r="FH17" s="821">
        <v>3.392865357192143</v>
      </c>
      <c r="FI17" s="821" t="s">
        <v>2117</v>
      </c>
      <c r="FJ17" s="821" t="s">
        <v>2118</v>
      </c>
      <c r="FK17" s="821">
        <v>6.5806603339620038</v>
      </c>
      <c r="FL17" s="821">
        <v>5.9401823910943463</v>
      </c>
      <c r="FM17" s="821">
        <v>5.2181919591517545</v>
      </c>
      <c r="FN17" s="821">
        <v>4.5525323151938908</v>
      </c>
      <c r="FO17" s="821" t="s">
        <v>2212</v>
      </c>
      <c r="FP17" s="821" t="s">
        <v>2319</v>
      </c>
      <c r="FQ17" s="821">
        <v>5.6913921983531903</v>
      </c>
      <c r="FR17" s="821">
        <v>5.4616392198353187</v>
      </c>
      <c r="FS17" s="821">
        <v>5.1930171581029478</v>
      </c>
      <c r="FT17" s="821">
        <v>3.766042596255577</v>
      </c>
      <c r="FU17" s="821">
        <v>34.616117867381718</v>
      </c>
      <c r="FV17" s="821">
        <v>26.486774433026426</v>
      </c>
      <c r="FW17" s="821">
        <v>20.782564973292324</v>
      </c>
      <c r="FX17" s="821">
        <v>10.628970615170488</v>
      </c>
      <c r="FY17" s="821">
        <v>754.61365475592675</v>
      </c>
      <c r="FZ17" s="821">
        <v>735.07666840403738</v>
      </c>
      <c r="GA17" s="821">
        <v>698.68014066737567</v>
      </c>
      <c r="GB17" s="821">
        <v>624.43077892190081</v>
      </c>
      <c r="GC17" s="822">
        <v>2657.3760000000002</v>
      </c>
      <c r="GD17" s="822">
        <v>2647.4160000000002</v>
      </c>
      <c r="GE17" s="822">
        <v>2637.29</v>
      </c>
      <c r="GF17" s="822">
        <v>2629.4180000000001</v>
      </c>
      <c r="GG17" s="822">
        <v>2310.3712640358444</v>
      </c>
      <c r="GH17" s="822">
        <v>2518.5459999999998</v>
      </c>
      <c r="GI17" s="822">
        <v>2561</v>
      </c>
      <c r="GJ17" s="822">
        <v>2575</v>
      </c>
      <c r="GK17" s="821">
        <v>1644.7068823118721</v>
      </c>
      <c r="GL17" s="821">
        <v>1802.0035467815826</v>
      </c>
      <c r="GM17" s="821" t="s">
        <v>1434</v>
      </c>
      <c r="GN17" s="821" t="s">
        <v>1434</v>
      </c>
      <c r="GO17" s="821">
        <v>328.20843485899167</v>
      </c>
      <c r="GP17" s="821">
        <v>360.05672949277118</v>
      </c>
      <c r="GQ17" s="821" t="s">
        <v>1434</v>
      </c>
      <c r="GR17" s="821" t="s">
        <v>1434</v>
      </c>
      <c r="GS17" s="821">
        <v>337.4559468649806</v>
      </c>
      <c r="GT17" s="821">
        <v>356.48546786425476</v>
      </c>
      <c r="GU17" s="821" t="s">
        <v>1434</v>
      </c>
      <c r="GV17" s="821" t="s">
        <v>1434</v>
      </c>
      <c r="GW17" s="822">
        <v>457.02552745552401</v>
      </c>
      <c r="GX17" s="821">
        <v>455.7801220332575</v>
      </c>
      <c r="GY17" s="821">
        <v>472.3641095376089</v>
      </c>
      <c r="GZ17" s="821" t="s">
        <v>1434</v>
      </c>
      <c r="HA17" s="821">
        <v>391.6344322948658</v>
      </c>
      <c r="HB17" s="821">
        <v>435.52102961675598</v>
      </c>
      <c r="HC17" s="821" t="s">
        <v>1434</v>
      </c>
      <c r="HD17" s="821" t="s">
        <v>1434</v>
      </c>
      <c r="HE17" s="821">
        <v>263.03161178512329</v>
      </c>
      <c r="HF17" s="821">
        <v>312.4544803685551</v>
      </c>
      <c r="HG17" s="821" t="s">
        <v>1434</v>
      </c>
      <c r="HH17" s="821" t="s">
        <v>1434</v>
      </c>
      <c r="HI17" s="821">
        <v>49.361489071477884</v>
      </c>
      <c r="HJ17" s="821">
        <v>46.093113837064131</v>
      </c>
      <c r="HK17" s="821" t="s">
        <v>1434</v>
      </c>
      <c r="HL17" s="821" t="s">
        <v>1434</v>
      </c>
      <c r="HM17" s="821">
        <v>79.241331438264666</v>
      </c>
      <c r="HN17" s="821">
        <v>76.973435411136791</v>
      </c>
      <c r="HO17" s="821" t="s">
        <v>1434</v>
      </c>
      <c r="HP17" s="821" t="s">
        <v>1434</v>
      </c>
      <c r="HQ17" s="821">
        <v>1709.9097944642881</v>
      </c>
      <c r="HR17" s="821">
        <v>1742.672217934225</v>
      </c>
      <c r="HS17" s="821">
        <v>1750.0501338939271</v>
      </c>
      <c r="HT17" s="821" t="s">
        <v>1434</v>
      </c>
      <c r="HU17" s="821">
        <v>1520.0002896855397</v>
      </c>
      <c r="HV17" s="821">
        <v>1679.7304621190749</v>
      </c>
      <c r="HW17" s="821" t="s">
        <v>1434</v>
      </c>
      <c r="HX17" s="821" t="s">
        <v>1434</v>
      </c>
      <c r="HY17" s="821">
        <v>1071.697780229098</v>
      </c>
      <c r="HZ17" s="821">
        <v>1183.5158022597082</v>
      </c>
      <c r="IA17" s="821" t="s">
        <v>1434</v>
      </c>
      <c r="IB17" s="821" t="s">
        <v>1434</v>
      </c>
      <c r="IC17" s="821">
        <v>238.39274436157768</v>
      </c>
      <c r="ID17" s="821">
        <v>268.71085332341676</v>
      </c>
      <c r="IE17" s="821" t="s">
        <v>1434</v>
      </c>
      <c r="IF17" s="821" t="s">
        <v>1434</v>
      </c>
      <c r="IG17" s="821">
        <v>209.90976509486407</v>
      </c>
      <c r="IH17" s="821">
        <v>227.50380653595013</v>
      </c>
      <c r="II17" s="821" t="s">
        <v>1434</v>
      </c>
      <c r="IJ17" s="821" t="s">
        <v>1434</v>
      </c>
      <c r="IK17" s="821">
        <v>490.29062446730012</v>
      </c>
      <c r="IL17" s="821">
        <v>448.81403893935254</v>
      </c>
      <c r="IM17" s="821">
        <v>414.87575656846411</v>
      </c>
      <c r="IN17" s="821" t="s">
        <v>1434</v>
      </c>
      <c r="IO17" s="821">
        <v>398.73654205543841</v>
      </c>
      <c r="IP17" s="821">
        <v>403.14463130961269</v>
      </c>
      <c r="IQ17" s="821" t="s">
        <v>1434</v>
      </c>
      <c r="IR17" s="821" t="s">
        <v>1434</v>
      </c>
      <c r="IS17" s="821">
        <v>309.97749029765043</v>
      </c>
      <c r="IT17" s="821">
        <v>305.90598196215615</v>
      </c>
      <c r="IU17" s="821" t="s">
        <v>1434</v>
      </c>
      <c r="IV17" s="821" t="s">
        <v>1434</v>
      </c>
      <c r="IW17" s="821">
        <v>40.45420142593602</v>
      </c>
      <c r="IX17" s="821">
        <v>45.252762332290324</v>
      </c>
      <c r="IY17" s="821" t="s">
        <v>1434</v>
      </c>
      <c r="IZ17" s="821" t="s">
        <v>1434</v>
      </c>
      <c r="JA17" s="821">
        <v>48.304850331851931</v>
      </c>
      <c r="JB17" s="821">
        <v>51.985887015166291</v>
      </c>
      <c r="JC17" s="821" t="s">
        <v>1434</v>
      </c>
      <c r="JD17" s="821" t="s">
        <v>1434</v>
      </c>
      <c r="JE17" s="822">
        <v>0.15005361288751609</v>
      </c>
      <c r="JF17" s="822">
        <v>0.14962109316501937</v>
      </c>
      <c r="JG17" s="822">
        <v>0</v>
      </c>
      <c r="JH17" s="822" t="s">
        <v>1434</v>
      </c>
      <c r="JI17" s="822">
        <v>0</v>
      </c>
      <c r="JJ17" s="822">
        <v>0.14962109316501937</v>
      </c>
      <c r="JK17" s="822" t="s">
        <v>1434</v>
      </c>
      <c r="JL17" s="822" t="s">
        <v>1434</v>
      </c>
      <c r="JM17" s="821">
        <v>0</v>
      </c>
      <c r="JN17" s="821">
        <v>0.12728219116356346</v>
      </c>
      <c r="JO17" s="821" t="s">
        <v>1434</v>
      </c>
      <c r="JP17" s="821" t="s">
        <v>1434</v>
      </c>
      <c r="JQ17" s="821">
        <v>0</v>
      </c>
      <c r="JR17" s="821">
        <v>0</v>
      </c>
      <c r="JS17" s="821" t="s">
        <v>1434</v>
      </c>
      <c r="JT17" s="821" t="s">
        <v>1434</v>
      </c>
      <c r="JU17" s="821">
        <v>0</v>
      </c>
      <c r="JV17" s="821">
        <v>2.2338902001455909E-2</v>
      </c>
      <c r="JW17" s="821" t="s">
        <v>1434</v>
      </c>
      <c r="JX17" s="821" t="s">
        <v>1434</v>
      </c>
      <c r="JY17" s="821">
        <v>666866.27852158854</v>
      </c>
      <c r="JZ17" s="821">
        <v>704291.76906223386</v>
      </c>
      <c r="KA17" s="821" t="s">
        <v>1434</v>
      </c>
      <c r="KB17" s="821" t="s">
        <v>1434</v>
      </c>
      <c r="KC17" s="821">
        <v>516469.83136983146</v>
      </c>
      <c r="KD17" s="821">
        <v>542228.91132891132</v>
      </c>
      <c r="KE17" s="821" t="s">
        <v>1434</v>
      </c>
      <c r="KF17" s="821" t="s">
        <v>1434</v>
      </c>
      <c r="KG17" s="821">
        <v>72569.20626523759</v>
      </c>
      <c r="KH17" s="821">
        <v>80731.250287501724</v>
      </c>
      <c r="KI17" s="821" t="s">
        <v>1434</v>
      </c>
      <c r="KJ17" s="821" t="s">
        <v>1434</v>
      </c>
      <c r="KK17" s="821">
        <v>77827.24088651959</v>
      </c>
      <c r="KL17" s="821">
        <v>81331.607445820904</v>
      </c>
      <c r="KM17" s="821" t="s">
        <v>1434</v>
      </c>
      <c r="KN17" s="821" t="s">
        <v>1434</v>
      </c>
      <c r="KO17" s="821">
        <v>3269.7595022250666</v>
      </c>
      <c r="KP17" s="821">
        <v>2972.5748936430487</v>
      </c>
      <c r="KQ17" s="821" t="s">
        <v>1434</v>
      </c>
      <c r="KR17" s="821" t="s">
        <v>1434</v>
      </c>
      <c r="KS17" s="821">
        <v>2534.5609345609346</v>
      </c>
      <c r="KT17" s="821">
        <v>2313.801713801714</v>
      </c>
      <c r="KU17" s="821" t="s">
        <v>1434</v>
      </c>
      <c r="KV17" s="821" t="s">
        <v>1434</v>
      </c>
      <c r="KW17" s="821">
        <v>323.11168867013197</v>
      </c>
      <c r="KX17" s="821">
        <v>320.40687244123461</v>
      </c>
      <c r="KY17" s="821" t="s">
        <v>1434</v>
      </c>
      <c r="KZ17" s="821" t="s">
        <v>1434</v>
      </c>
      <c r="LA17" s="821">
        <v>412.08687899399996</v>
      </c>
      <c r="LB17" s="821">
        <v>338.36630740009997</v>
      </c>
      <c r="LC17" s="821" t="s">
        <v>1434</v>
      </c>
      <c r="LD17" s="821" t="s">
        <v>1434</v>
      </c>
      <c r="LE17" s="821">
        <v>482221.83541618072</v>
      </c>
      <c r="LF17" s="821">
        <v>520466.36841711996</v>
      </c>
      <c r="LG17" s="821" t="s">
        <v>1434</v>
      </c>
      <c r="LH17" s="821" t="s">
        <v>1434</v>
      </c>
      <c r="LI17" s="821">
        <v>368726.49242649245</v>
      </c>
      <c r="LJ17" s="821">
        <v>399690.22209022212</v>
      </c>
      <c r="LK17" s="821" t="s">
        <v>1434</v>
      </c>
      <c r="LL17" s="821" t="s">
        <v>1434</v>
      </c>
      <c r="LM17" s="821">
        <v>56938.874833248992</v>
      </c>
      <c r="LN17" s="821">
        <v>62307.416394498359</v>
      </c>
      <c r="LO17" s="821" t="s">
        <v>1434</v>
      </c>
      <c r="LP17" s="821" t="s">
        <v>1434</v>
      </c>
      <c r="LQ17" s="821">
        <v>56556.468156439296</v>
      </c>
      <c r="LR17" s="821">
        <v>58468.729932399496</v>
      </c>
      <c r="LS17" s="821" t="s">
        <v>1434</v>
      </c>
      <c r="LT17" s="821" t="s">
        <v>1434</v>
      </c>
      <c r="LU17" s="821">
        <v>181374.68360318278</v>
      </c>
      <c r="LV17" s="821">
        <v>180798.07852112051</v>
      </c>
      <c r="LW17" s="821" t="s">
        <v>1434</v>
      </c>
      <c r="LX17" s="821" t="s">
        <v>1434</v>
      </c>
      <c r="LY17" s="821">
        <v>145208.77800877803</v>
      </c>
      <c r="LZ17" s="821">
        <v>140178.6874786875</v>
      </c>
      <c r="MA17" s="821" t="s">
        <v>1434</v>
      </c>
      <c r="MB17" s="821" t="s">
        <v>1434</v>
      </c>
      <c r="MC17" s="821">
        <v>15307.219743318459</v>
      </c>
      <c r="MD17" s="821">
        <v>18103.427020562121</v>
      </c>
      <c r="ME17" s="821" t="s">
        <v>1434</v>
      </c>
      <c r="MF17" s="821" t="s">
        <v>1434</v>
      </c>
      <c r="MG17" s="821">
        <v>20858.685851086298</v>
      </c>
      <c r="MH17" s="821">
        <v>22515.964021870899</v>
      </c>
      <c r="MI17" s="821" t="s">
        <v>1434</v>
      </c>
      <c r="MJ17" s="821" t="s">
        <v>1434</v>
      </c>
      <c r="MK17" s="821">
        <v>0</v>
      </c>
      <c r="ML17" s="821">
        <v>54.747230350446202</v>
      </c>
      <c r="MM17" s="821" t="s">
        <v>1434</v>
      </c>
      <c r="MN17" s="821" t="s">
        <v>1434</v>
      </c>
      <c r="MO17" s="821">
        <v>0</v>
      </c>
      <c r="MP17" s="821">
        <v>46.200046200046202</v>
      </c>
      <c r="MQ17" s="821" t="s">
        <v>1434</v>
      </c>
      <c r="MR17" s="821" t="s">
        <v>1434</v>
      </c>
      <c r="MS17" s="821">
        <v>0</v>
      </c>
      <c r="MT17" s="821">
        <v>0</v>
      </c>
      <c r="MU17" s="821" t="s">
        <v>1434</v>
      </c>
      <c r="MV17" s="821" t="s">
        <v>1434</v>
      </c>
      <c r="MW17" s="821">
        <v>0</v>
      </c>
      <c r="MX17" s="821">
        <v>8.5471841503999997</v>
      </c>
      <c r="MY17" s="821" t="s">
        <v>1434</v>
      </c>
      <c r="MZ17" s="821" t="s">
        <v>1434</v>
      </c>
      <c r="NA17" s="822"/>
      <c r="NB17" s="822"/>
      <c r="NC17" s="822"/>
      <c r="ND17" s="822"/>
      <c r="NE17" s="821"/>
      <c r="NF17" s="821"/>
      <c r="NG17" s="821"/>
      <c r="NH17" s="821"/>
      <c r="NI17" s="822"/>
      <c r="NJ17" s="822"/>
      <c r="NK17" s="822"/>
      <c r="NL17" s="822"/>
      <c r="NM17" s="821"/>
      <c r="NN17" s="821"/>
      <c r="NO17" s="821"/>
      <c r="NP17" s="821"/>
      <c r="NQ17" s="822"/>
      <c r="NR17" s="822"/>
      <c r="NS17" s="822"/>
      <c r="NT17" s="822"/>
      <c r="NU17" s="821"/>
      <c r="NV17" s="821"/>
      <c r="NW17" s="821"/>
      <c r="NX17" s="821"/>
      <c r="NY17" s="822"/>
      <c r="NZ17" s="822"/>
      <c r="OA17" s="822"/>
      <c r="OB17" s="822"/>
      <c r="OC17" s="821"/>
      <c r="OD17" s="821"/>
      <c r="OE17" s="821"/>
      <c r="OF17" s="821"/>
      <c r="OG17" s="822"/>
      <c r="OH17" s="822"/>
      <c r="OI17" s="822"/>
      <c r="OJ17" s="822"/>
      <c r="OK17" s="821"/>
      <c r="OL17" s="821"/>
      <c r="OM17" s="821"/>
      <c r="ON17" s="821"/>
      <c r="OO17" s="822"/>
      <c r="OP17" s="822"/>
      <c r="OQ17" s="822"/>
      <c r="OR17" s="822"/>
      <c r="OS17" s="821"/>
      <c r="OT17" s="821"/>
      <c r="OU17" s="821"/>
      <c r="OV17" s="821"/>
      <c r="OW17" s="822"/>
      <c r="OX17" s="822"/>
      <c r="OY17" s="822"/>
      <c r="OZ17" s="822"/>
      <c r="PA17" s="821"/>
      <c r="PB17" s="821"/>
      <c r="PC17" s="821"/>
      <c r="PD17" s="821"/>
      <c r="PE17" s="822">
        <v>308.75099958753685</v>
      </c>
      <c r="PF17" s="822">
        <v>294.45763726266995</v>
      </c>
      <c r="PG17" s="822">
        <v>286.83411388199238</v>
      </c>
      <c r="PH17" s="822">
        <v>272.63183236434736</v>
      </c>
      <c r="PI17" s="822">
        <v>243.65900436151293</v>
      </c>
      <c r="PJ17" s="822">
        <v>0</v>
      </c>
      <c r="PK17" s="821">
        <v>0</v>
      </c>
      <c r="PL17" s="821">
        <v>0</v>
      </c>
      <c r="PM17" s="821">
        <v>0</v>
      </c>
      <c r="PN17" s="821">
        <v>0</v>
      </c>
      <c r="PO17" s="821">
        <v>308.75099958753685</v>
      </c>
      <c r="PP17" s="821">
        <v>294.45763726266995</v>
      </c>
      <c r="PQ17" s="821">
        <v>286.83411388199238</v>
      </c>
      <c r="PR17" s="821">
        <v>272.63183236434736</v>
      </c>
      <c r="PS17" s="821">
        <v>243.65900436151293</v>
      </c>
      <c r="PT17" s="822">
        <v>57.452680487694195</v>
      </c>
      <c r="PU17" s="822">
        <v>54.466875987877266</v>
      </c>
      <c r="PV17" s="822">
        <v>52.724205325563815</v>
      </c>
      <c r="PW17" s="822">
        <v>49.86766671420763</v>
      </c>
      <c r="PX17" s="822">
        <v>43.514860557130937</v>
      </c>
      <c r="PY17" s="822">
        <v>0</v>
      </c>
      <c r="PZ17" s="821">
        <v>0</v>
      </c>
      <c r="QA17" s="821">
        <v>0</v>
      </c>
      <c r="QB17" s="821">
        <v>0</v>
      </c>
      <c r="QC17" s="821">
        <v>0</v>
      </c>
      <c r="QD17" s="821">
        <v>57.452680487694195</v>
      </c>
      <c r="QE17" s="821">
        <v>54.466875987877266</v>
      </c>
      <c r="QF17" s="821">
        <v>52.724205325563815</v>
      </c>
      <c r="QG17" s="821">
        <v>49.86766671420763</v>
      </c>
      <c r="QH17" s="821">
        <v>43.514860557130937</v>
      </c>
      <c r="QI17" s="822">
        <v>16.849504963200001</v>
      </c>
      <c r="QJ17" s="822">
        <v>16.786112716800002</v>
      </c>
      <c r="QK17" s="822">
        <v>16.723197388800003</v>
      </c>
      <c r="QL17" s="822">
        <v>16.659233472</v>
      </c>
      <c r="QM17" s="822">
        <v>16.609507622400002</v>
      </c>
      <c r="QN17" s="822">
        <v>0</v>
      </c>
      <c r="QO17" s="821">
        <v>0</v>
      </c>
      <c r="QP17" s="821">
        <v>0</v>
      </c>
      <c r="QQ17" s="821">
        <v>0</v>
      </c>
      <c r="QR17" s="821">
        <v>0</v>
      </c>
      <c r="QS17" s="821">
        <v>16.849504963200001</v>
      </c>
      <c r="QT17" s="821">
        <v>16.786112716800002</v>
      </c>
      <c r="QU17" s="821">
        <v>16.723197388800003</v>
      </c>
      <c r="QV17" s="821">
        <v>16.659233472</v>
      </c>
      <c r="QW17" s="821">
        <v>16.609507622400002</v>
      </c>
      <c r="QX17" s="822">
        <v>17.193558794212066</v>
      </c>
      <c r="QY17" s="822">
        <v>16.3975977582061</v>
      </c>
      <c r="QZ17" s="822">
        <v>15.973063108472701</v>
      </c>
      <c r="RA17" s="822">
        <v>15.182174131232813</v>
      </c>
      <c r="RB17" s="822">
        <v>13.568750944370889</v>
      </c>
      <c r="RC17" s="822">
        <v>0</v>
      </c>
      <c r="RD17" s="821">
        <v>0</v>
      </c>
      <c r="RE17" s="821">
        <v>0</v>
      </c>
      <c r="RF17" s="821">
        <v>0</v>
      </c>
      <c r="RG17" s="821">
        <v>0</v>
      </c>
      <c r="RH17" s="821">
        <v>17.193558794212066</v>
      </c>
      <c r="RI17" s="821">
        <v>16.3975977582061</v>
      </c>
      <c r="RJ17" s="821">
        <v>15.973063108472701</v>
      </c>
      <c r="RK17" s="821">
        <v>15.182174131232813</v>
      </c>
      <c r="RL17" s="821">
        <v>13.568750944370889</v>
      </c>
      <c r="RM17" s="822">
        <v>170.714336</v>
      </c>
      <c r="RN17" s="822">
        <v>170.07206400000001</v>
      </c>
      <c r="RO17" s="822">
        <v>169.43462400000001</v>
      </c>
      <c r="RP17" s="822">
        <v>168.78656000000001</v>
      </c>
      <c r="RQ17" s="822">
        <v>168.28275199999999</v>
      </c>
      <c r="RR17" s="822">
        <v>0</v>
      </c>
      <c r="RS17" s="821">
        <v>0</v>
      </c>
      <c r="RT17" s="821">
        <v>0</v>
      </c>
      <c r="RU17" s="821">
        <v>0</v>
      </c>
      <c r="RV17" s="821">
        <v>0</v>
      </c>
      <c r="RW17" s="821">
        <v>170.714336</v>
      </c>
      <c r="RX17" s="821">
        <v>170.07206400000001</v>
      </c>
      <c r="RY17" s="821">
        <v>169.43462400000001</v>
      </c>
      <c r="RZ17" s="821">
        <v>168.78656000000001</v>
      </c>
      <c r="SA17" s="821">
        <v>168.28275199999999</v>
      </c>
      <c r="SB17" s="822">
        <v>73.697360073204209</v>
      </c>
      <c r="SC17" s="822">
        <v>69.295295660780326</v>
      </c>
      <c r="SD17" s="822">
        <v>45.791856452692095</v>
      </c>
      <c r="SE17" s="822">
        <v>50.800000000000004</v>
      </c>
      <c r="SF17" s="822">
        <v>0</v>
      </c>
      <c r="SG17" s="821">
        <v>0</v>
      </c>
      <c r="SH17" s="821">
        <v>0</v>
      </c>
      <c r="SI17" s="821">
        <v>0</v>
      </c>
      <c r="SJ17" s="821">
        <v>73.697360073204209</v>
      </c>
      <c r="SK17" s="821">
        <v>69.295295660780326</v>
      </c>
      <c r="SL17" s="821">
        <v>45.791856452692095</v>
      </c>
      <c r="SM17" s="821">
        <v>50.800000000000004</v>
      </c>
      <c r="SN17" s="822">
        <v>56.556005817120202</v>
      </c>
      <c r="SO17" s="822">
        <v>57.233904089180598</v>
      </c>
      <c r="SP17" s="822">
        <v>32.833755409173463</v>
      </c>
      <c r="SQ17" s="822">
        <v>27</v>
      </c>
      <c r="SR17" s="822">
        <v>0</v>
      </c>
      <c r="SS17" s="821">
        <v>0</v>
      </c>
      <c r="ST17" s="821">
        <v>0</v>
      </c>
      <c r="SU17" s="821">
        <v>0</v>
      </c>
      <c r="SV17" s="821">
        <v>56.556005817120202</v>
      </c>
      <c r="SW17" s="821">
        <v>57.233904089180598</v>
      </c>
      <c r="SX17" s="821">
        <v>32.833755409173463</v>
      </c>
      <c r="SY17" s="821">
        <v>27</v>
      </c>
      <c r="SZ17" s="822">
        <v>1.3188571428571432</v>
      </c>
      <c r="TA17" s="822">
        <v>1.6293333333333333</v>
      </c>
      <c r="TB17" s="822">
        <v>1.73184</v>
      </c>
      <c r="TC17" s="822" t="s">
        <v>1434</v>
      </c>
      <c r="TD17" s="822">
        <v>0</v>
      </c>
      <c r="TE17" s="821">
        <v>0</v>
      </c>
      <c r="TF17" s="821">
        <v>0</v>
      </c>
      <c r="TG17" s="821">
        <v>0</v>
      </c>
      <c r="TH17" s="821">
        <v>1.3188571428571432</v>
      </c>
      <c r="TI17" s="821">
        <v>1.6293333333333333</v>
      </c>
      <c r="TJ17" s="821">
        <v>1.73184</v>
      </c>
      <c r="TK17" s="821" t="s">
        <v>1434</v>
      </c>
      <c r="TL17" s="822" t="s">
        <v>1434</v>
      </c>
      <c r="TM17" s="822" t="s">
        <v>1434</v>
      </c>
      <c r="TN17" s="822" t="s">
        <v>1434</v>
      </c>
      <c r="TO17" s="822" t="s">
        <v>1434</v>
      </c>
      <c r="TP17" s="822">
        <v>0</v>
      </c>
      <c r="TQ17" s="821">
        <v>0</v>
      </c>
      <c r="TR17" s="821">
        <v>0</v>
      </c>
      <c r="TS17" s="821">
        <v>0</v>
      </c>
      <c r="TT17" s="821" t="s">
        <v>1434</v>
      </c>
      <c r="TU17" s="821" t="s">
        <v>1434</v>
      </c>
      <c r="TV17" s="821" t="s">
        <v>1434</v>
      </c>
      <c r="TW17" s="821" t="s">
        <v>1434</v>
      </c>
      <c r="TX17" s="822" t="s">
        <v>1434</v>
      </c>
      <c r="TY17" s="822" t="s">
        <v>1434</v>
      </c>
      <c r="TZ17" s="822" t="s">
        <v>1434</v>
      </c>
      <c r="UA17" s="822" t="s">
        <v>1434</v>
      </c>
      <c r="UB17" s="822">
        <v>0</v>
      </c>
      <c r="UC17" s="821">
        <v>0</v>
      </c>
      <c r="UD17" s="821">
        <v>0</v>
      </c>
      <c r="UE17" s="821">
        <v>0</v>
      </c>
      <c r="UF17" s="821" t="s">
        <v>1434</v>
      </c>
      <c r="UG17" s="821" t="s">
        <v>1434</v>
      </c>
      <c r="UH17" s="821" t="s">
        <v>1434</v>
      </c>
      <c r="UI17" s="821" t="s">
        <v>1434</v>
      </c>
      <c r="UJ17" s="822">
        <v>15.617497113226872</v>
      </c>
      <c r="UK17" s="822">
        <v>10.206058238266396</v>
      </c>
      <c r="UL17" s="822">
        <v>10.851261043518631</v>
      </c>
      <c r="UM17" s="822">
        <v>23.1</v>
      </c>
      <c r="UN17" s="822">
        <v>0</v>
      </c>
      <c r="UO17" s="821">
        <v>0</v>
      </c>
      <c r="UP17" s="821">
        <v>0</v>
      </c>
      <c r="UQ17" s="821">
        <v>0</v>
      </c>
      <c r="UR17" s="821">
        <v>15.617497113226872</v>
      </c>
      <c r="US17" s="821">
        <v>10.206058238266396</v>
      </c>
      <c r="UT17" s="821">
        <v>10.851261043518631</v>
      </c>
      <c r="UU17" s="821">
        <v>23.1</v>
      </c>
      <c r="UV17" s="822">
        <v>0.20499999999999999</v>
      </c>
      <c r="UW17" s="822">
        <v>0.22600000000000001</v>
      </c>
      <c r="UX17" s="822">
        <v>0.375</v>
      </c>
      <c r="UY17" s="822">
        <v>0.7</v>
      </c>
      <c r="UZ17" s="822">
        <v>0</v>
      </c>
      <c r="VA17" s="821">
        <v>0</v>
      </c>
      <c r="VB17" s="821">
        <v>0</v>
      </c>
      <c r="VC17" s="821">
        <v>0</v>
      </c>
      <c r="VD17" s="821">
        <v>0.20499999999999999</v>
      </c>
      <c r="VE17" s="821">
        <v>0.22600000000000001</v>
      </c>
      <c r="VF17" s="821">
        <v>0.375</v>
      </c>
      <c r="VG17" s="821">
        <v>0.7</v>
      </c>
      <c r="VH17" s="821" t="s">
        <v>1434</v>
      </c>
      <c r="VI17" s="821" t="s">
        <v>1434</v>
      </c>
      <c r="VJ17" s="821" t="s">
        <v>1434</v>
      </c>
      <c r="VK17" s="821" t="s">
        <v>1434</v>
      </c>
      <c r="VL17" s="821">
        <v>0</v>
      </c>
      <c r="VM17" s="821">
        <v>0</v>
      </c>
      <c r="VN17" s="821">
        <v>0</v>
      </c>
      <c r="VO17" s="821">
        <v>0</v>
      </c>
      <c r="VP17" s="821" t="s">
        <v>1434</v>
      </c>
      <c r="VQ17" s="821" t="s">
        <v>1434</v>
      </c>
      <c r="VR17" s="821" t="s">
        <v>1434</v>
      </c>
      <c r="VS17" s="821" t="s">
        <v>1434</v>
      </c>
      <c r="VT17" s="821" t="s">
        <v>1434</v>
      </c>
      <c r="VU17" s="821" t="s">
        <v>1434</v>
      </c>
      <c r="VV17" s="821" t="s">
        <v>1434</v>
      </c>
      <c r="VW17" s="821" t="s">
        <v>1434</v>
      </c>
      <c r="VX17" s="821">
        <v>0</v>
      </c>
      <c r="VY17" s="821">
        <v>0</v>
      </c>
      <c r="VZ17" s="821">
        <v>0</v>
      </c>
      <c r="WA17" s="821">
        <v>0</v>
      </c>
      <c r="WB17" s="821" t="s">
        <v>1434</v>
      </c>
      <c r="WC17" s="821" t="s">
        <v>1434</v>
      </c>
      <c r="WD17" s="821" t="s">
        <v>1434</v>
      </c>
      <c r="WE17" s="821" t="s">
        <v>1434</v>
      </c>
      <c r="WF17" s="821" t="s">
        <v>1434</v>
      </c>
      <c r="WG17" s="821" t="s">
        <v>1434</v>
      </c>
      <c r="WH17" s="821" t="s">
        <v>1434</v>
      </c>
      <c r="WI17" s="821" t="s">
        <v>1434</v>
      </c>
      <c r="WJ17" s="822" t="s">
        <v>1434</v>
      </c>
      <c r="WK17" s="822" t="s">
        <v>1434</v>
      </c>
      <c r="WL17" s="822" t="s">
        <v>1434</v>
      </c>
      <c r="WM17" s="822" t="s">
        <v>1434</v>
      </c>
      <c r="WN17" s="822">
        <v>20462.973308339766</v>
      </c>
      <c r="WO17" s="822">
        <v>21566.336827006071</v>
      </c>
      <c r="WP17" s="822">
        <v>20923.788826916531</v>
      </c>
      <c r="WQ17" s="822">
        <v>18776.706362334658</v>
      </c>
      <c r="WR17" s="822">
        <v>17435.857029976356</v>
      </c>
      <c r="WS17" s="822">
        <v>18212.27319869645</v>
      </c>
      <c r="WT17" s="822">
        <v>15824.463782192062</v>
      </c>
      <c r="WU17" s="822">
        <v>12776.356898829472</v>
      </c>
      <c r="WV17" s="821">
        <v>6847.7647708726199</v>
      </c>
      <c r="WW17" s="821">
        <v>9093.3527641599976</v>
      </c>
      <c r="WX17" s="821">
        <v>3867.9554829999997</v>
      </c>
      <c r="WY17" s="821">
        <v>7523.9492221249993</v>
      </c>
      <c r="WZ17" s="824">
        <v>16472</v>
      </c>
      <c r="XA17" s="824">
        <v>16163</v>
      </c>
      <c r="XB17" s="824">
        <v>15476</v>
      </c>
      <c r="XC17" s="824">
        <v>15331</v>
      </c>
      <c r="XD17" s="829">
        <v>15061</v>
      </c>
      <c r="XE17" s="829">
        <v>15381</v>
      </c>
      <c r="XF17" s="832">
        <v>16736</v>
      </c>
      <c r="XG17" s="829">
        <v>15502</v>
      </c>
      <c r="XH17" s="829">
        <v>16187</v>
      </c>
      <c r="XI17" s="829">
        <v>18508</v>
      </c>
      <c r="XJ17" s="829">
        <v>17678</v>
      </c>
      <c r="XK17" s="832">
        <v>15510</v>
      </c>
      <c r="XL17" s="829">
        <v>15601</v>
      </c>
      <c r="XM17" s="829">
        <v>15140</v>
      </c>
      <c r="XN17" s="829">
        <v>14541</v>
      </c>
      <c r="XO17" s="829">
        <v>14374</v>
      </c>
      <c r="XP17" s="832">
        <v>14441</v>
      </c>
      <c r="XQ17" s="829">
        <v>14203</v>
      </c>
      <c r="XR17" s="829">
        <v>13991</v>
      </c>
      <c r="XS17" s="829">
        <v>13491</v>
      </c>
      <c r="XT17" s="829">
        <v>12600</v>
      </c>
      <c r="XU17" s="829">
        <v>12365</v>
      </c>
      <c r="XV17" s="829">
        <v>11950</v>
      </c>
      <c r="XW17" s="829">
        <v>10406</v>
      </c>
      <c r="XX17" s="829">
        <v>9850</v>
      </c>
      <c r="XY17" s="829">
        <v>10751</v>
      </c>
      <c r="XZ17" s="832">
        <v>13332</v>
      </c>
      <c r="YA17" s="829">
        <v>12303</v>
      </c>
      <c r="YB17" s="829">
        <v>12632</v>
      </c>
      <c r="YC17" s="824">
        <v>14082</v>
      </c>
      <c r="YD17" s="824">
        <v>13827</v>
      </c>
      <c r="YE17" s="824">
        <v>13365</v>
      </c>
      <c r="YF17" s="824">
        <v>13149</v>
      </c>
      <c r="YG17" s="829">
        <v>13041</v>
      </c>
      <c r="YH17" s="829">
        <v>13467</v>
      </c>
      <c r="YI17" s="832">
        <v>14771</v>
      </c>
      <c r="YJ17" s="829">
        <v>13769</v>
      </c>
      <c r="YK17" s="829">
        <v>14307</v>
      </c>
      <c r="YL17" s="829">
        <v>16738</v>
      </c>
      <c r="YM17" s="829">
        <v>16333</v>
      </c>
      <c r="YN17" s="832">
        <v>14285</v>
      </c>
      <c r="YO17" s="829">
        <v>14411</v>
      </c>
      <c r="YP17" s="829">
        <v>13960</v>
      </c>
      <c r="YQ17" s="829">
        <v>13534</v>
      </c>
      <c r="YR17" s="829">
        <v>13364</v>
      </c>
      <c r="YS17" s="832">
        <v>13501</v>
      </c>
      <c r="YT17" s="829">
        <v>13363</v>
      </c>
      <c r="YU17" s="829">
        <v>13171</v>
      </c>
      <c r="YV17" s="829">
        <v>12881</v>
      </c>
      <c r="YW17" s="829">
        <v>11882</v>
      </c>
      <c r="YX17" s="829">
        <v>11716</v>
      </c>
      <c r="YY17" s="829">
        <v>11172</v>
      </c>
      <c r="YZ17" s="829">
        <v>9706</v>
      </c>
      <c r="ZA17" s="829" t="s">
        <v>1434</v>
      </c>
      <c r="ZB17" s="829" t="s">
        <v>1434</v>
      </c>
      <c r="ZC17" s="832" t="s">
        <v>1434</v>
      </c>
      <c r="ZD17" s="829" t="s">
        <v>1434</v>
      </c>
      <c r="ZE17" s="829" t="s">
        <v>1434</v>
      </c>
      <c r="ZF17" s="824">
        <v>2390</v>
      </c>
      <c r="ZG17" s="824">
        <v>2336</v>
      </c>
      <c r="ZH17" s="824">
        <v>2111</v>
      </c>
      <c r="ZI17" s="824">
        <v>2182</v>
      </c>
      <c r="ZJ17" s="829">
        <v>2020</v>
      </c>
      <c r="ZK17" s="829">
        <v>1914</v>
      </c>
      <c r="ZL17" s="832">
        <v>1965</v>
      </c>
      <c r="ZM17" s="829">
        <v>1733</v>
      </c>
      <c r="ZN17" s="829">
        <v>1880</v>
      </c>
      <c r="ZO17" s="829">
        <v>1770</v>
      </c>
      <c r="ZP17" s="829">
        <v>1345</v>
      </c>
      <c r="ZQ17" s="832">
        <v>1225</v>
      </c>
      <c r="ZR17" s="829">
        <v>1190</v>
      </c>
      <c r="ZS17" s="829">
        <v>1180</v>
      </c>
      <c r="ZT17" s="829">
        <v>1007</v>
      </c>
      <c r="ZU17" s="829">
        <v>1010</v>
      </c>
      <c r="ZV17" s="832">
        <v>940</v>
      </c>
      <c r="ZW17" s="829">
        <v>840</v>
      </c>
      <c r="ZX17" s="829">
        <v>820</v>
      </c>
      <c r="ZY17" s="829">
        <v>610</v>
      </c>
      <c r="ZZ17" s="829">
        <v>718</v>
      </c>
      <c r="AAA17" s="829">
        <v>649</v>
      </c>
      <c r="AAB17" s="829">
        <v>778</v>
      </c>
      <c r="AAC17" s="829">
        <v>700</v>
      </c>
      <c r="AAD17" s="829" t="s">
        <v>1434</v>
      </c>
      <c r="AAE17" s="829" t="s">
        <v>1434</v>
      </c>
      <c r="AAF17" s="832" t="s">
        <v>1434</v>
      </c>
      <c r="AAG17" s="829" t="s">
        <v>1434</v>
      </c>
      <c r="AAH17" s="829" t="s">
        <v>1434</v>
      </c>
      <c r="AAI17" s="821" t="s">
        <v>2518</v>
      </c>
      <c r="AAJ17" s="821" t="s">
        <v>1434</v>
      </c>
      <c r="AAK17" s="821" t="s">
        <v>2556</v>
      </c>
      <c r="AAL17" s="821">
        <v>24700</v>
      </c>
      <c r="AAM17" s="821" t="s">
        <v>1434</v>
      </c>
      <c r="AAN17" s="821" t="s">
        <v>1434</v>
      </c>
      <c r="AAO17" s="821" t="s">
        <v>761</v>
      </c>
      <c r="AAP17" s="821" t="s">
        <v>2599</v>
      </c>
      <c r="AAQ17" s="821" t="s">
        <v>2600</v>
      </c>
      <c r="AAR17" s="821" t="s">
        <v>2556</v>
      </c>
      <c r="AAS17" s="821">
        <v>9400</v>
      </c>
      <c r="AAT17" s="821" t="s">
        <v>1434</v>
      </c>
      <c r="AAU17" s="821" t="s">
        <v>1434</v>
      </c>
      <c r="AAV17" s="821" t="s">
        <v>761</v>
      </c>
      <c r="AAW17" s="821" t="s">
        <v>2601</v>
      </c>
      <c r="AAX17" s="821" t="s">
        <v>2602</v>
      </c>
      <c r="AAY17" s="821" t="s">
        <v>2556</v>
      </c>
      <c r="AAZ17" s="821">
        <v>7209.2</v>
      </c>
      <c r="ABA17" s="821" t="s">
        <v>1434</v>
      </c>
      <c r="ABB17" s="821" t="s">
        <v>1434</v>
      </c>
      <c r="ABC17" s="821" t="s">
        <v>772</v>
      </c>
      <c r="ABD17" s="821" t="s">
        <v>2603</v>
      </c>
      <c r="ABE17" s="821" t="s">
        <v>2604</v>
      </c>
      <c r="ABF17" s="821" t="s">
        <v>2556</v>
      </c>
      <c r="ABG17" s="821">
        <v>2100</v>
      </c>
      <c r="ABH17" s="821" t="s">
        <v>1434</v>
      </c>
      <c r="ABI17" s="821" t="s">
        <v>1434</v>
      </c>
      <c r="ABJ17" s="821" t="s">
        <v>761</v>
      </c>
      <c r="ABK17" s="821" t="s">
        <v>2605</v>
      </c>
      <c r="ABL17" s="821" t="s">
        <v>2606</v>
      </c>
      <c r="ABM17" s="821" t="s">
        <v>2556</v>
      </c>
      <c r="ABN17" s="821">
        <v>1800</v>
      </c>
      <c r="ABO17" s="821" t="s">
        <v>1434</v>
      </c>
      <c r="ABP17" s="821" t="s">
        <v>1434</v>
      </c>
      <c r="ABQ17" s="821" t="s">
        <v>761</v>
      </c>
      <c r="ABR17" s="821" t="s">
        <v>2557</v>
      </c>
      <c r="ABS17" s="821" t="s">
        <v>2607</v>
      </c>
      <c r="ABT17" s="821" t="s">
        <v>2556</v>
      </c>
      <c r="ABU17" s="821">
        <v>1802.6</v>
      </c>
      <c r="ABV17" s="821" t="s">
        <v>1434</v>
      </c>
      <c r="ABW17" s="821" t="s">
        <v>1434</v>
      </c>
      <c r="ABX17" s="821" t="s">
        <v>772</v>
      </c>
      <c r="ABY17" s="821" t="s">
        <v>2608</v>
      </c>
      <c r="ABZ17" s="821" t="s">
        <v>2609</v>
      </c>
      <c r="ACA17" s="821" t="s">
        <v>2556</v>
      </c>
      <c r="ACB17" s="821">
        <v>1635.8</v>
      </c>
      <c r="ACC17" s="821" t="s">
        <v>1434</v>
      </c>
      <c r="ACD17" s="821" t="s">
        <v>1434</v>
      </c>
      <c r="ACE17" s="821" t="s">
        <v>772</v>
      </c>
      <c r="ACF17" s="821" t="s">
        <v>2610</v>
      </c>
      <c r="ACG17" s="821" t="s">
        <v>2611</v>
      </c>
      <c r="ACH17" s="821" t="s">
        <v>2556</v>
      </c>
      <c r="ACI17" s="821">
        <v>700</v>
      </c>
      <c r="ACJ17" s="821" t="s">
        <v>1434</v>
      </c>
      <c r="ACK17" s="821" t="s">
        <v>1434</v>
      </c>
      <c r="ACL17" s="821" t="s">
        <v>763</v>
      </c>
      <c r="ACM17" s="821" t="s">
        <v>2612</v>
      </c>
      <c r="ACN17" s="821" t="s">
        <v>2613</v>
      </c>
      <c r="ACO17" s="821" t="s">
        <v>2556</v>
      </c>
      <c r="ACP17" s="821">
        <v>300</v>
      </c>
      <c r="ACQ17" s="821" t="s">
        <v>1434</v>
      </c>
      <c r="ACR17" s="821" t="s">
        <v>1434</v>
      </c>
      <c r="ACS17" s="821" t="s">
        <v>761</v>
      </c>
      <c r="ACT17" s="821" t="s">
        <v>2614</v>
      </c>
      <c r="ACU17" s="821" t="s">
        <v>2615</v>
      </c>
      <c r="ACV17" s="821" t="s">
        <v>2556</v>
      </c>
      <c r="ACW17" s="821">
        <v>423.5</v>
      </c>
      <c r="ACX17" s="821" t="s">
        <v>1434</v>
      </c>
      <c r="ACY17" s="821" t="s">
        <v>1434</v>
      </c>
      <c r="ACZ17" s="821" t="s">
        <v>772</v>
      </c>
      <c r="ADA17" s="821" t="s">
        <v>1434</v>
      </c>
      <c r="ADB17" s="821" t="s">
        <v>1434</v>
      </c>
      <c r="ADC17" s="821" t="s">
        <v>1434</v>
      </c>
      <c r="ADD17" s="821" t="s">
        <v>1434</v>
      </c>
      <c r="ADE17" s="821" t="s">
        <v>1434</v>
      </c>
      <c r="ADF17" s="821" t="s">
        <v>1434</v>
      </c>
      <c r="ADG17" s="821" t="s">
        <v>1434</v>
      </c>
      <c r="ADH17" s="821" t="s">
        <v>1434</v>
      </c>
      <c r="ADI17" s="821"/>
      <c r="ADJ17" s="821"/>
      <c r="ADK17" s="821"/>
      <c r="ADL17" s="821"/>
      <c r="ADM17" s="821"/>
      <c r="ADN17" s="821"/>
      <c r="ADO17" s="821"/>
      <c r="ADP17" s="821"/>
      <c r="ADQ17" s="821"/>
      <c r="ADR17" s="821"/>
      <c r="ADS17" s="821"/>
      <c r="ADT17" s="821"/>
      <c r="ADU17" s="821"/>
      <c r="ADV17" s="821"/>
      <c r="ADW17" s="821"/>
      <c r="ADX17" s="821"/>
      <c r="ADY17" s="821"/>
      <c r="ADZ17" s="821"/>
      <c r="AEA17" s="821"/>
      <c r="AEB17" s="821"/>
      <c r="AEC17" s="821"/>
      <c r="AED17" s="821"/>
      <c r="AEE17" s="821"/>
      <c r="AEF17" s="821"/>
      <c r="AEG17" s="821"/>
      <c r="AEH17" s="821"/>
      <c r="AEI17" s="821"/>
      <c r="AEJ17" s="821"/>
      <c r="AEK17" s="821"/>
      <c r="AEL17" s="821"/>
      <c r="AEM17" s="821"/>
      <c r="AEN17" s="821"/>
      <c r="AEO17" s="821"/>
      <c r="AEP17" s="821"/>
      <c r="AEQ17" s="821"/>
      <c r="AER17" s="821"/>
      <c r="AES17" s="821"/>
      <c r="AET17" s="821"/>
      <c r="AEU17" s="821"/>
      <c r="AEV17" s="821"/>
      <c r="AEW17" s="821"/>
      <c r="AEX17" s="821"/>
      <c r="AEY17" s="821"/>
      <c r="AEZ17" s="821"/>
      <c r="AFA17" s="821"/>
      <c r="AFB17" s="821" t="s">
        <v>1434</v>
      </c>
      <c r="AFC17" s="821" t="s">
        <v>1434</v>
      </c>
      <c r="AFD17" s="822">
        <v>438.78809168297272</v>
      </c>
      <c r="AFE17" s="822">
        <v>489.13060589112155</v>
      </c>
      <c r="AFF17" s="822" t="s">
        <v>1434</v>
      </c>
      <c r="AFG17" s="822" t="s">
        <v>1434</v>
      </c>
      <c r="AFH17" s="821">
        <v>0</v>
      </c>
      <c r="AFI17" s="822">
        <v>0</v>
      </c>
      <c r="AFJ17" s="822">
        <v>0</v>
      </c>
      <c r="AFK17" s="822">
        <v>0</v>
      </c>
      <c r="AFL17" s="821">
        <v>438.78809168297272</v>
      </c>
      <c r="AFM17" s="821">
        <v>489.13060589112155</v>
      </c>
      <c r="AFN17" s="821" t="s">
        <v>1434</v>
      </c>
      <c r="AFO17" s="821" t="s">
        <v>1434</v>
      </c>
      <c r="AFP17" s="822">
        <v>1172.5085472356761</v>
      </c>
      <c r="AFQ17" s="822">
        <v>1211.7201215749853</v>
      </c>
      <c r="AFR17" s="822" t="s">
        <v>1434</v>
      </c>
      <c r="AFS17" s="822" t="s">
        <v>1434</v>
      </c>
      <c r="AFT17" s="821">
        <v>0</v>
      </c>
      <c r="AFU17" s="821">
        <v>0</v>
      </c>
      <c r="AFV17" s="821">
        <v>0</v>
      </c>
      <c r="AFW17" s="821">
        <v>0</v>
      </c>
      <c r="AFX17" s="821">
        <v>1172.5085472356761</v>
      </c>
      <c r="AFY17" s="821">
        <v>1211.7201215749853</v>
      </c>
      <c r="AFZ17" s="821" t="s">
        <v>1434</v>
      </c>
      <c r="AGA17" s="821" t="s">
        <v>1434</v>
      </c>
      <c r="AGB17" s="822">
        <v>716.55699947476558</v>
      </c>
      <c r="AGC17" s="822">
        <v>674.75609402202258</v>
      </c>
      <c r="AGD17" s="822" t="s">
        <v>1434</v>
      </c>
      <c r="AGE17" s="822" t="s">
        <v>1434</v>
      </c>
      <c r="AGF17" s="821">
        <v>0</v>
      </c>
      <c r="AGG17" s="821">
        <v>0</v>
      </c>
      <c r="AGH17" s="821">
        <v>0</v>
      </c>
      <c r="AGI17" s="821">
        <v>0</v>
      </c>
      <c r="AGJ17" s="821">
        <v>716.55699947476558</v>
      </c>
      <c r="AGK17" s="821">
        <v>674.75609402202258</v>
      </c>
      <c r="AGL17" s="821" t="s">
        <v>1434</v>
      </c>
      <c r="AGM17" s="821" t="s">
        <v>1434</v>
      </c>
      <c r="AGN17" s="822">
        <v>329.52232019534932</v>
      </c>
      <c r="AGO17" s="835">
        <v>271.80915786593573</v>
      </c>
      <c r="AGP17" s="822" t="s">
        <v>1434</v>
      </c>
      <c r="AGQ17" s="822" t="s">
        <v>1434</v>
      </c>
      <c r="AGR17" s="821">
        <v>0</v>
      </c>
      <c r="AGS17" s="821">
        <v>0</v>
      </c>
      <c r="AGT17" s="821">
        <v>0</v>
      </c>
      <c r="AGU17" s="821">
        <v>0</v>
      </c>
      <c r="AGV17" s="821">
        <v>329.52232019534932</v>
      </c>
      <c r="AGW17" s="821">
        <v>271.80915786593573</v>
      </c>
      <c r="AGX17" s="821" t="s">
        <v>1434</v>
      </c>
      <c r="AGY17" s="821" t="s">
        <v>1434</v>
      </c>
      <c r="AGZ17" s="822">
        <v>9.9920000000000009</v>
      </c>
      <c r="AHA17" s="822">
        <v>9.2892299999999999</v>
      </c>
      <c r="AHB17" s="822">
        <v>9.2892299999999999</v>
      </c>
      <c r="AHC17" s="822" t="s">
        <v>1434</v>
      </c>
      <c r="AHD17" s="822">
        <v>2638.8777300000002</v>
      </c>
      <c r="AHE17" s="822">
        <v>2632.2781199999999</v>
      </c>
      <c r="AHF17" s="822">
        <v>2624.5142999999998</v>
      </c>
      <c r="AHG17" s="822" t="s">
        <v>1434</v>
      </c>
      <c r="AHH17" s="822">
        <v>8.5062700000000007</v>
      </c>
      <c r="AHI17" s="822">
        <v>5.8486499999999992</v>
      </c>
      <c r="AHJ17" s="822">
        <v>3.4864699999999997</v>
      </c>
      <c r="AHK17" s="822" t="s">
        <v>1434</v>
      </c>
      <c r="AHL17" s="822">
        <v>0.39479999999999998</v>
      </c>
      <c r="AHM17" s="822">
        <v>0.77900000000000003</v>
      </c>
      <c r="AHN17" s="821">
        <v>0.8196</v>
      </c>
      <c r="AHO17" s="821" t="s">
        <v>1434</v>
      </c>
      <c r="AHP17" s="822" t="s">
        <v>1434</v>
      </c>
      <c r="AHQ17" s="822" t="s">
        <v>1434</v>
      </c>
      <c r="AHR17" s="821" t="s">
        <v>1434</v>
      </c>
      <c r="AHS17" s="821" t="s">
        <v>1434</v>
      </c>
      <c r="AHT17" s="822">
        <v>4.7625999999999982</v>
      </c>
      <c r="AHU17" s="822">
        <v>4.0839999999999996</v>
      </c>
      <c r="AHV17" s="821">
        <v>3.2798256446991436</v>
      </c>
      <c r="AHW17" s="821">
        <v>0.51</v>
      </c>
      <c r="AHX17" s="822">
        <v>20.861000000000001</v>
      </c>
      <c r="AHY17" s="822">
        <v>18.354599999999998</v>
      </c>
      <c r="AHZ17" s="821">
        <v>21.303574355300857</v>
      </c>
      <c r="AIA17" s="821">
        <v>32.436750000000004</v>
      </c>
      <c r="AIB17" s="822" t="s">
        <v>1434</v>
      </c>
      <c r="AIC17" s="822" t="s">
        <v>1434</v>
      </c>
      <c r="AID17" s="821" t="s">
        <v>1434</v>
      </c>
      <c r="AIE17" s="821" t="s">
        <v>1434</v>
      </c>
      <c r="AIF17" s="822">
        <v>10.067</v>
      </c>
      <c r="AIG17" s="822">
        <v>9.9920000000000009</v>
      </c>
      <c r="AIH17" s="822">
        <v>9.2892299999999999</v>
      </c>
      <c r="AII17" s="822">
        <v>9.2892299999999999</v>
      </c>
      <c r="AIJ17" s="822">
        <v>9.2892299999999999</v>
      </c>
      <c r="AIK17" s="822">
        <v>0</v>
      </c>
      <c r="AIL17" s="821">
        <v>0</v>
      </c>
      <c r="AIM17" s="821">
        <v>0</v>
      </c>
      <c r="AIN17" s="821">
        <v>0</v>
      </c>
      <c r="AIO17" s="821">
        <v>0</v>
      </c>
      <c r="AIP17" s="822">
        <v>10.067</v>
      </c>
      <c r="AIQ17" s="821">
        <v>9.9920000000000009</v>
      </c>
      <c r="AIR17" s="821">
        <v>9.2892299999999999</v>
      </c>
      <c r="AIS17" s="821">
        <v>9.2892299999999999</v>
      </c>
      <c r="AIT17" s="821">
        <v>9.2892299999999999</v>
      </c>
      <c r="AIU17" s="822">
        <v>2657.3449999999998</v>
      </c>
      <c r="AIV17" s="822">
        <v>2647.384</v>
      </c>
      <c r="AIW17" s="822">
        <v>2638.1267700000003</v>
      </c>
      <c r="AIX17" s="822">
        <v>2628.0007700000001</v>
      </c>
      <c r="AIY17" s="822">
        <v>2620.1287700000003</v>
      </c>
      <c r="AIZ17" s="822">
        <v>0</v>
      </c>
      <c r="AJA17" s="821">
        <v>0</v>
      </c>
      <c r="AJB17" s="821">
        <v>0</v>
      </c>
      <c r="AJC17" s="821">
        <v>0</v>
      </c>
      <c r="AJD17" s="821">
        <v>0</v>
      </c>
      <c r="AJE17" s="822">
        <v>2657.3449999999998</v>
      </c>
      <c r="AJF17" s="821">
        <v>2647.384</v>
      </c>
      <c r="AJG17" s="821">
        <v>2638.1267700000003</v>
      </c>
      <c r="AJH17" s="821">
        <v>2628.0007700000001</v>
      </c>
      <c r="AJI17" s="821">
        <v>2620.1287700000003</v>
      </c>
      <c r="AJJ17" s="822">
        <v>0</v>
      </c>
      <c r="AJK17" s="822">
        <v>0</v>
      </c>
      <c r="AJL17" s="822">
        <v>0</v>
      </c>
      <c r="AJM17" s="822">
        <v>0</v>
      </c>
      <c r="AJN17" s="822">
        <v>0</v>
      </c>
      <c r="AJO17" s="822">
        <v>0</v>
      </c>
      <c r="AJP17" s="821">
        <v>0</v>
      </c>
      <c r="AJQ17" s="821">
        <v>0</v>
      </c>
      <c r="AJR17" s="821">
        <v>0</v>
      </c>
      <c r="AJS17" s="821">
        <v>0</v>
      </c>
      <c r="AJT17" s="822">
        <v>0</v>
      </c>
      <c r="AJU17" s="821">
        <v>0</v>
      </c>
      <c r="AJV17" s="821">
        <v>0</v>
      </c>
      <c r="AJW17" s="821">
        <v>0</v>
      </c>
      <c r="AJX17" s="821">
        <v>0</v>
      </c>
      <c r="AJY17" s="822">
        <v>24.752510000000001</v>
      </c>
      <c r="AJZ17" s="822">
        <v>27.629559999999998</v>
      </c>
      <c r="AKA17" s="822">
        <v>29</v>
      </c>
      <c r="AKB17" s="822" t="s">
        <v>1434</v>
      </c>
      <c r="AKC17" s="822" t="s">
        <v>1434</v>
      </c>
      <c r="AKD17" s="821">
        <v>0</v>
      </c>
      <c r="AKE17" s="821">
        <v>0</v>
      </c>
      <c r="AKF17" s="821">
        <v>0</v>
      </c>
      <c r="AKG17" s="821">
        <v>0</v>
      </c>
      <c r="AKH17" s="821">
        <v>27.629559999999998</v>
      </c>
      <c r="AKI17" s="821">
        <v>29</v>
      </c>
      <c r="AKJ17" s="821" t="s">
        <v>1434</v>
      </c>
      <c r="AKK17" s="821" t="s">
        <v>1434</v>
      </c>
      <c r="AKL17" s="822">
        <v>0</v>
      </c>
      <c r="AKM17" s="822">
        <v>0</v>
      </c>
      <c r="AKN17" s="822">
        <v>0</v>
      </c>
      <c r="AKO17" s="822">
        <v>0</v>
      </c>
      <c r="AKP17" s="822">
        <v>0</v>
      </c>
      <c r="AKQ17" s="821">
        <v>0</v>
      </c>
      <c r="AKR17" s="821">
        <v>0</v>
      </c>
      <c r="AKS17" s="821">
        <v>0</v>
      </c>
      <c r="AKT17" s="821">
        <v>0</v>
      </c>
      <c r="AKU17" s="821">
        <v>0</v>
      </c>
      <c r="AKV17" s="821">
        <v>0</v>
      </c>
      <c r="AKW17" s="821">
        <v>0</v>
      </c>
      <c r="AKX17" s="821">
        <v>0</v>
      </c>
      <c r="AKY17" s="821" t="s">
        <v>2333</v>
      </c>
      <c r="AKZ17" s="821">
        <v>14.225520000000001</v>
      </c>
      <c r="ALA17" s="821">
        <v>14.226120000000002</v>
      </c>
      <c r="ALB17" s="821" t="s">
        <v>2882</v>
      </c>
      <c r="ALC17" s="821">
        <v>10.63245</v>
      </c>
      <c r="ALD17" s="821">
        <v>11.85158</v>
      </c>
      <c r="ALE17" s="821" t="s">
        <v>2281</v>
      </c>
      <c r="ALF17" s="821">
        <v>5.5851699999999997</v>
      </c>
      <c r="ALG17" s="821">
        <v>4.9991899999999996</v>
      </c>
      <c r="ALH17" s="821" t="s">
        <v>2253</v>
      </c>
      <c r="ALI17" s="821">
        <v>5.41615</v>
      </c>
      <c r="ALJ17" s="821">
        <v>4.8085200000000006</v>
      </c>
      <c r="ALK17" s="821" t="s">
        <v>2210</v>
      </c>
      <c r="ALL17" s="821">
        <v>3.7053199999999999</v>
      </c>
      <c r="ALM17" s="821">
        <v>3.7666599999999999</v>
      </c>
      <c r="ALN17" s="821" t="s">
        <v>2880</v>
      </c>
      <c r="ALO17" s="821">
        <v>2.87493</v>
      </c>
      <c r="ALP17" s="821">
        <v>3.0811899999999999</v>
      </c>
      <c r="ALQ17" s="821" t="s">
        <v>2883</v>
      </c>
      <c r="ALR17" s="821">
        <v>2.67062</v>
      </c>
      <c r="ALS17" s="821">
        <v>2.7147399999999999</v>
      </c>
      <c r="ALT17" s="821" t="s">
        <v>1434</v>
      </c>
      <c r="ALU17" s="821" t="s">
        <v>1434</v>
      </c>
      <c r="ALV17" s="821" t="s">
        <v>1434</v>
      </c>
      <c r="ALW17" s="821" t="s">
        <v>1434</v>
      </c>
      <c r="ALX17" s="821">
        <v>0</v>
      </c>
      <c r="ALY17" s="821">
        <v>0</v>
      </c>
      <c r="ALZ17" s="821"/>
      <c r="AMA17" s="821"/>
      <c r="AMB17" s="821"/>
      <c r="AMC17" s="821"/>
      <c r="AMD17" s="821"/>
      <c r="AME17" s="821"/>
      <c r="AMF17" s="821"/>
      <c r="AMG17" s="821"/>
      <c r="AMH17" s="821"/>
      <c r="AMI17" s="821"/>
      <c r="AMJ17" s="821"/>
      <c r="AMK17" s="821"/>
      <c r="AML17" s="821"/>
      <c r="AMM17" s="821"/>
      <c r="AMN17" s="821"/>
      <c r="AMO17" s="821"/>
      <c r="AMP17" s="821"/>
      <c r="AMQ17" s="821"/>
      <c r="AMR17" s="822">
        <v>11.6</v>
      </c>
      <c r="AMS17" s="822">
        <v>11.6</v>
      </c>
      <c r="AMT17" s="822" t="s">
        <v>1434</v>
      </c>
      <c r="AMU17" s="822" t="s">
        <v>1434</v>
      </c>
      <c r="AMV17" s="822">
        <v>0</v>
      </c>
      <c r="AMW17" s="822">
        <v>0</v>
      </c>
      <c r="AMX17" s="822">
        <v>0</v>
      </c>
      <c r="AMY17" s="822">
        <v>0</v>
      </c>
      <c r="AMZ17" s="821">
        <v>11.6</v>
      </c>
      <c r="ANA17" s="821">
        <v>11.6</v>
      </c>
      <c r="ANB17" s="821" t="s">
        <v>1434</v>
      </c>
      <c r="ANC17" s="821" t="s">
        <v>1434</v>
      </c>
      <c r="AND17" s="822">
        <v>4.8</v>
      </c>
      <c r="ANE17" s="822">
        <v>4.8</v>
      </c>
      <c r="ANF17" s="822" t="s">
        <v>1434</v>
      </c>
      <c r="ANG17" s="822" t="s">
        <v>1434</v>
      </c>
      <c r="ANH17" s="821">
        <v>0</v>
      </c>
      <c r="ANI17" s="821">
        <v>0</v>
      </c>
      <c r="ANJ17" s="821">
        <v>0</v>
      </c>
      <c r="ANK17" s="821">
        <v>0</v>
      </c>
      <c r="ANL17" s="821">
        <v>4.8</v>
      </c>
      <c r="ANM17" s="821">
        <v>4.8</v>
      </c>
      <c r="ANN17" s="821" t="s">
        <v>1434</v>
      </c>
      <c r="ANO17" s="821" t="s">
        <v>1434</v>
      </c>
      <c r="ANP17" s="822">
        <v>6.8</v>
      </c>
      <c r="ANQ17" s="822">
        <v>6.8</v>
      </c>
      <c r="ANR17" s="822" t="s">
        <v>1434</v>
      </c>
      <c r="ANS17" s="822" t="s">
        <v>1434</v>
      </c>
      <c r="ANT17" s="821">
        <v>0</v>
      </c>
      <c r="ANU17" s="821">
        <v>0</v>
      </c>
      <c r="ANV17" s="821">
        <v>0</v>
      </c>
      <c r="ANW17" s="821">
        <v>0</v>
      </c>
      <c r="ANX17" s="821">
        <v>6.8</v>
      </c>
      <c r="ANY17" s="821">
        <v>6.8</v>
      </c>
      <c r="ANZ17" s="821" t="s">
        <v>1434</v>
      </c>
      <c r="AOA17" s="821" t="s">
        <v>1434</v>
      </c>
      <c r="AOB17" s="821" t="s">
        <v>1434</v>
      </c>
      <c r="AOC17" s="821" t="s">
        <v>1434</v>
      </c>
      <c r="AOD17" s="821" t="s">
        <v>1434</v>
      </c>
      <c r="AOE17" s="821" t="s">
        <v>1434</v>
      </c>
      <c r="AOF17" s="821" t="s">
        <v>1434</v>
      </c>
      <c r="AOG17" s="821" t="s">
        <v>1434</v>
      </c>
      <c r="AOH17" s="822">
        <v>280</v>
      </c>
      <c r="AOI17" s="821">
        <v>280</v>
      </c>
      <c r="AOJ17" s="821">
        <v>280</v>
      </c>
      <c r="AOK17" s="821">
        <v>280</v>
      </c>
      <c r="AOL17" s="822">
        <v>210</v>
      </c>
      <c r="AOM17" s="821">
        <v>210</v>
      </c>
      <c r="AON17" s="821">
        <v>210</v>
      </c>
      <c r="AOO17" s="821">
        <v>210</v>
      </c>
      <c r="AOP17" s="822">
        <v>91</v>
      </c>
      <c r="AOQ17" s="821">
        <v>91</v>
      </c>
      <c r="AOR17" s="821">
        <v>91</v>
      </c>
      <c r="AOS17" s="821">
        <v>91</v>
      </c>
      <c r="AOT17" s="822">
        <v>94</v>
      </c>
      <c r="AOU17" s="821">
        <v>94</v>
      </c>
      <c r="AOV17" s="821">
        <v>94</v>
      </c>
      <c r="AOW17" s="821">
        <v>94</v>
      </c>
      <c r="AOX17" s="822">
        <v>32000</v>
      </c>
      <c r="AOY17" s="821">
        <v>32000</v>
      </c>
      <c r="AOZ17" s="821">
        <v>32000</v>
      </c>
      <c r="APA17" s="821">
        <v>32000</v>
      </c>
      <c r="APB17" s="822">
        <v>3557</v>
      </c>
      <c r="APC17" s="821">
        <v>3557</v>
      </c>
      <c r="APD17" s="821">
        <v>3557</v>
      </c>
      <c r="APE17" s="821">
        <v>3557</v>
      </c>
      <c r="APF17" s="822">
        <v>6412</v>
      </c>
      <c r="APG17" s="821">
        <v>6412</v>
      </c>
      <c r="APH17" s="821">
        <v>6412</v>
      </c>
      <c r="API17" s="821">
        <v>6412</v>
      </c>
      <c r="APJ17" s="822">
        <v>1</v>
      </c>
      <c r="APK17" s="821">
        <v>1</v>
      </c>
      <c r="APL17" s="821">
        <v>1</v>
      </c>
      <c r="APM17" s="821">
        <v>1</v>
      </c>
      <c r="APN17" s="822">
        <v>0</v>
      </c>
      <c r="APO17" s="821">
        <v>0</v>
      </c>
      <c r="APP17" s="821">
        <v>0</v>
      </c>
      <c r="APQ17" s="821">
        <v>0</v>
      </c>
      <c r="APR17" s="822">
        <v>0</v>
      </c>
      <c r="APS17" s="821">
        <v>0</v>
      </c>
      <c r="APT17" s="821">
        <v>0</v>
      </c>
      <c r="APU17" s="821">
        <v>0</v>
      </c>
      <c r="APV17" s="822">
        <v>0</v>
      </c>
      <c r="APW17" s="821">
        <v>0</v>
      </c>
      <c r="APX17" s="821">
        <v>0</v>
      </c>
      <c r="APY17" s="821">
        <v>0</v>
      </c>
      <c r="APZ17" s="822">
        <v>0</v>
      </c>
      <c r="AQA17" s="821">
        <v>0</v>
      </c>
      <c r="AQB17" s="821">
        <v>0</v>
      </c>
      <c r="AQC17" s="821">
        <v>0</v>
      </c>
      <c r="AQD17" s="822">
        <v>0</v>
      </c>
      <c r="AQE17" s="821">
        <v>0</v>
      </c>
      <c r="AQF17" s="821">
        <v>0</v>
      </c>
      <c r="AQG17" s="821">
        <v>0</v>
      </c>
      <c r="AQH17" s="822">
        <v>0</v>
      </c>
      <c r="AQI17" s="821">
        <v>0</v>
      </c>
      <c r="AQJ17" s="821">
        <v>0</v>
      </c>
      <c r="AQK17" s="821">
        <v>0</v>
      </c>
      <c r="AQL17" s="822">
        <v>14</v>
      </c>
      <c r="AQM17" s="821">
        <v>14</v>
      </c>
      <c r="AQN17" s="821">
        <v>14</v>
      </c>
      <c r="AQO17" s="821" t="s">
        <v>1434</v>
      </c>
      <c r="AQP17" s="822">
        <v>248</v>
      </c>
      <c r="AQQ17" s="821">
        <v>248</v>
      </c>
      <c r="AQR17" s="821">
        <v>248</v>
      </c>
      <c r="AQS17" s="821" t="s">
        <v>1434</v>
      </c>
      <c r="AQT17" s="822">
        <v>31</v>
      </c>
      <c r="AQU17" s="821">
        <v>31</v>
      </c>
      <c r="AQV17" s="821">
        <v>31</v>
      </c>
      <c r="AQW17" s="821" t="s">
        <v>1434</v>
      </c>
      <c r="AQX17" s="822">
        <v>47</v>
      </c>
      <c r="AQY17" s="821">
        <v>47</v>
      </c>
      <c r="AQZ17" s="821">
        <v>47</v>
      </c>
      <c r="ARA17" s="821" t="s">
        <v>1434</v>
      </c>
      <c r="ARB17" s="822" t="s">
        <v>1434</v>
      </c>
      <c r="ARC17" s="821" t="s">
        <v>1434</v>
      </c>
      <c r="ARD17" s="821" t="s">
        <v>1434</v>
      </c>
      <c r="ARE17" s="821" t="s">
        <v>1434</v>
      </c>
      <c r="ARF17" s="822">
        <v>771</v>
      </c>
      <c r="ARG17" s="821">
        <v>771</v>
      </c>
      <c r="ARH17" s="821">
        <v>771</v>
      </c>
      <c r="ARI17" s="821" t="s">
        <v>1434</v>
      </c>
      <c r="ARJ17" s="822">
        <v>582</v>
      </c>
      <c r="ARK17" s="821">
        <v>582</v>
      </c>
      <c r="ARL17" s="821">
        <v>582</v>
      </c>
      <c r="ARM17" s="821" t="s">
        <v>1434</v>
      </c>
      <c r="ARN17" s="822">
        <v>0</v>
      </c>
      <c r="ARO17" s="821">
        <v>0</v>
      </c>
      <c r="ARP17" s="821">
        <v>0</v>
      </c>
      <c r="ARQ17" s="821">
        <v>0</v>
      </c>
      <c r="ARR17" s="822">
        <v>0</v>
      </c>
      <c r="ARS17" s="821">
        <v>0</v>
      </c>
      <c r="ART17" s="821">
        <v>0</v>
      </c>
      <c r="ARU17" s="821">
        <v>0</v>
      </c>
      <c r="ARV17" s="822">
        <v>0</v>
      </c>
      <c r="ARW17" s="821">
        <v>0</v>
      </c>
      <c r="ARX17" s="821">
        <v>0</v>
      </c>
      <c r="ARY17" s="821">
        <v>0</v>
      </c>
      <c r="ARZ17" s="822">
        <v>0</v>
      </c>
      <c r="ASA17" s="821">
        <v>0</v>
      </c>
      <c r="ASB17" s="821">
        <v>0</v>
      </c>
      <c r="ASC17" s="821">
        <v>0</v>
      </c>
      <c r="ASD17" s="822">
        <v>0</v>
      </c>
      <c r="ASE17" s="821">
        <v>0</v>
      </c>
      <c r="ASF17" s="821">
        <v>0</v>
      </c>
      <c r="ASG17" s="821">
        <v>0</v>
      </c>
      <c r="ASH17" s="822">
        <v>0</v>
      </c>
      <c r="ASI17" s="821">
        <v>0</v>
      </c>
      <c r="ASJ17" s="821">
        <v>0</v>
      </c>
      <c r="ASK17" s="821">
        <v>0</v>
      </c>
      <c r="ASL17" s="822">
        <v>0</v>
      </c>
      <c r="ASM17" s="821">
        <v>0</v>
      </c>
      <c r="ASN17" s="821">
        <v>0</v>
      </c>
      <c r="ASO17" s="821">
        <v>0</v>
      </c>
      <c r="ASP17" s="822">
        <v>0</v>
      </c>
      <c r="ASQ17" s="821">
        <v>0</v>
      </c>
      <c r="ASR17" s="821">
        <v>0</v>
      </c>
      <c r="ASS17" s="821">
        <v>0</v>
      </c>
      <c r="AST17" s="822">
        <v>0</v>
      </c>
      <c r="ASU17" s="821">
        <v>0</v>
      </c>
      <c r="ASV17" s="821">
        <v>0</v>
      </c>
      <c r="ASW17" s="821">
        <v>0</v>
      </c>
      <c r="ASX17" s="822">
        <v>0</v>
      </c>
      <c r="ASY17" s="821">
        <v>0</v>
      </c>
      <c r="ASZ17" s="821">
        <v>0</v>
      </c>
      <c r="ATA17" s="821">
        <v>0</v>
      </c>
      <c r="ATB17" s="822">
        <v>0</v>
      </c>
      <c r="ATC17" s="821">
        <v>0</v>
      </c>
      <c r="ATD17" s="821">
        <v>0</v>
      </c>
      <c r="ATE17" s="821">
        <v>0</v>
      </c>
      <c r="ATF17" s="822">
        <v>0</v>
      </c>
      <c r="ATG17" s="821">
        <v>0</v>
      </c>
      <c r="ATH17" s="821">
        <v>0</v>
      </c>
      <c r="ATI17" s="821">
        <v>0</v>
      </c>
      <c r="ATJ17" s="822">
        <v>0</v>
      </c>
      <c r="ATK17" s="821">
        <v>0</v>
      </c>
      <c r="ATL17" s="821">
        <v>0</v>
      </c>
      <c r="ATM17" s="821">
        <v>0</v>
      </c>
      <c r="ATN17" s="822">
        <v>0</v>
      </c>
      <c r="ATO17" s="821">
        <v>0</v>
      </c>
      <c r="ATP17" s="821">
        <v>0</v>
      </c>
      <c r="ATQ17" s="821">
        <v>0</v>
      </c>
      <c r="ATR17" s="822">
        <v>26.2</v>
      </c>
      <c r="ATS17" s="822">
        <v>26</v>
      </c>
      <c r="ATT17" s="822">
        <v>24.6</v>
      </c>
      <c r="ATU17" s="822">
        <v>24.470999999999997</v>
      </c>
      <c r="ATV17" s="822" t="s">
        <v>1434</v>
      </c>
      <c r="ATW17" s="821">
        <v>0</v>
      </c>
      <c r="ATX17" s="821">
        <v>0</v>
      </c>
      <c r="ATY17" s="821">
        <v>0</v>
      </c>
      <c r="ATZ17" s="821">
        <v>0</v>
      </c>
      <c r="AUA17" s="821">
        <v>0</v>
      </c>
      <c r="AUB17" s="822">
        <v>26.2</v>
      </c>
      <c r="AUC17" s="822">
        <v>26</v>
      </c>
      <c r="AUD17" s="822">
        <v>24.6</v>
      </c>
      <c r="AUE17" s="822">
        <v>24.470999999999997</v>
      </c>
      <c r="AUF17" s="822" t="s">
        <v>1434</v>
      </c>
      <c r="AUG17" s="822">
        <v>104.5</v>
      </c>
      <c r="AUH17" s="822">
        <v>104</v>
      </c>
      <c r="AUI17" s="822">
        <v>104</v>
      </c>
      <c r="AUJ17" s="822">
        <v>95.7</v>
      </c>
      <c r="AUK17" s="822" t="s">
        <v>1434</v>
      </c>
      <c r="AUL17" s="821">
        <v>0</v>
      </c>
      <c r="AUM17" s="821">
        <v>0</v>
      </c>
      <c r="AUN17" s="821">
        <v>0</v>
      </c>
      <c r="AUO17" s="821">
        <v>0</v>
      </c>
      <c r="AUP17" s="821">
        <v>0</v>
      </c>
      <c r="AUQ17" s="822">
        <v>104.5</v>
      </c>
      <c r="AUR17" s="822">
        <v>104</v>
      </c>
      <c r="AUS17" s="822">
        <v>104</v>
      </c>
      <c r="AUT17" s="822">
        <v>95.7</v>
      </c>
      <c r="AUU17" s="822" t="s">
        <v>1434</v>
      </c>
      <c r="AUV17" s="822">
        <v>32.4</v>
      </c>
      <c r="AUW17" s="822">
        <v>32.4</v>
      </c>
      <c r="AUX17" s="822">
        <v>35</v>
      </c>
      <c r="AUY17" s="822">
        <v>32.805999999999997</v>
      </c>
      <c r="AUZ17" s="822" t="s">
        <v>1434</v>
      </c>
      <c r="AVA17" s="821">
        <v>0</v>
      </c>
      <c r="AVB17" s="821">
        <v>0</v>
      </c>
      <c r="AVC17" s="821">
        <v>0</v>
      </c>
      <c r="AVD17" s="821">
        <v>0</v>
      </c>
      <c r="AVE17" s="821">
        <v>0</v>
      </c>
      <c r="AVF17" s="822">
        <v>32.4</v>
      </c>
      <c r="AVG17" s="822">
        <v>32.4</v>
      </c>
      <c r="AVH17" s="822">
        <v>35</v>
      </c>
      <c r="AVI17" s="822">
        <v>32.805999999999997</v>
      </c>
      <c r="AVJ17" s="822" t="s">
        <v>1434</v>
      </c>
      <c r="AVK17" s="822">
        <v>588.5</v>
      </c>
      <c r="AVL17" s="822">
        <v>588.5</v>
      </c>
      <c r="AVM17" s="822">
        <v>588.5</v>
      </c>
      <c r="AVN17" s="822">
        <v>562.68000000000006</v>
      </c>
      <c r="AVO17" s="822" t="s">
        <v>1434</v>
      </c>
      <c r="AVP17" s="821">
        <v>0</v>
      </c>
      <c r="AVQ17" s="821">
        <v>0</v>
      </c>
      <c r="AVR17" s="821">
        <v>0</v>
      </c>
      <c r="AVS17" s="821">
        <v>0</v>
      </c>
      <c r="AVT17" s="821">
        <v>0</v>
      </c>
      <c r="AVU17" s="822">
        <v>588.5</v>
      </c>
      <c r="AVV17" s="822">
        <v>588.5</v>
      </c>
      <c r="AVW17" s="822">
        <v>588.5</v>
      </c>
      <c r="AVX17" s="822">
        <v>562.68000000000006</v>
      </c>
      <c r="AVY17" s="822" t="s">
        <v>1434</v>
      </c>
      <c r="AVZ17" s="822">
        <v>278.22227509118221</v>
      </c>
      <c r="AWA17" s="822">
        <v>251.32850958275867</v>
      </c>
      <c r="AWB17" s="822">
        <v>228.58728136599751</v>
      </c>
      <c r="AWC17" s="822">
        <v>170.34809966223577</v>
      </c>
      <c r="AWD17" s="822" t="s">
        <v>1434</v>
      </c>
      <c r="AWE17" s="821">
        <v>0</v>
      </c>
      <c r="AWF17" s="821">
        <v>0</v>
      </c>
      <c r="AWG17" s="821">
        <v>0</v>
      </c>
      <c r="AWH17" s="821">
        <v>0</v>
      </c>
      <c r="AWI17" s="821">
        <v>0</v>
      </c>
      <c r="AWJ17" s="822">
        <v>278.22227509118221</v>
      </c>
      <c r="AWK17" s="822">
        <v>251.32850958275867</v>
      </c>
      <c r="AWL17" s="822">
        <v>228.58728136599751</v>
      </c>
      <c r="AWM17" s="822">
        <v>170.34809966223577</v>
      </c>
      <c r="AWN17" s="822" t="s">
        <v>1434</v>
      </c>
      <c r="AWO17" s="822">
        <v>312.27228648240481</v>
      </c>
      <c r="AWP17" s="822">
        <v>281.24761177462108</v>
      </c>
      <c r="AWQ17" s="822">
        <v>251.56420453367829</v>
      </c>
      <c r="AWR17" s="822">
        <v>179.97084802962581</v>
      </c>
      <c r="AWS17" s="822" t="s">
        <v>1434</v>
      </c>
      <c r="AWT17" s="822">
        <v>0</v>
      </c>
      <c r="AWU17" s="822">
        <v>0</v>
      </c>
      <c r="AWV17" s="822">
        <v>0</v>
      </c>
      <c r="AWW17" s="822">
        <v>0</v>
      </c>
      <c r="AWX17" s="822">
        <v>0</v>
      </c>
      <c r="AWY17" s="822">
        <v>312.27228648240481</v>
      </c>
      <c r="AWZ17" s="822">
        <v>281.24761177462108</v>
      </c>
      <c r="AXA17" s="822">
        <v>251.56420453367829</v>
      </c>
      <c r="AXB17" s="822">
        <v>179.97084802962581</v>
      </c>
      <c r="AXC17" s="822" t="s">
        <v>1434</v>
      </c>
      <c r="AXD17" s="821">
        <v>312.27228648240481</v>
      </c>
      <c r="AXE17" s="821">
        <v>281.24761177462108</v>
      </c>
      <c r="AXF17" s="821">
        <v>251.56420453367829</v>
      </c>
      <c r="AXG17" s="821">
        <v>179.97084802962581</v>
      </c>
      <c r="AXH17" s="821" t="s">
        <v>1434</v>
      </c>
      <c r="AXI17" s="821">
        <v>0</v>
      </c>
      <c r="AXJ17" s="821">
        <v>0</v>
      </c>
      <c r="AXK17" s="821">
        <v>0</v>
      </c>
      <c r="AXL17" s="821">
        <v>0</v>
      </c>
      <c r="AXM17" s="821">
        <v>0</v>
      </c>
      <c r="AXN17" s="821">
        <v>312.27228648240481</v>
      </c>
      <c r="AXO17" s="821">
        <v>281.24761177462108</v>
      </c>
      <c r="AXP17" s="821">
        <v>251.56420453367829</v>
      </c>
      <c r="AXQ17" s="821">
        <v>179.97084802962581</v>
      </c>
      <c r="AXR17" s="821" t="s">
        <v>1434</v>
      </c>
      <c r="AXS17" s="822">
        <v>2036.7136750835591</v>
      </c>
      <c r="AXT17" s="822">
        <v>2105.1148425071924</v>
      </c>
      <c r="AXU17" s="822" t="s">
        <v>1434</v>
      </c>
      <c r="AXV17" s="822" t="s">
        <v>1434</v>
      </c>
      <c r="AXW17" s="822">
        <v>620.66232491643996</v>
      </c>
      <c r="AXX17" s="822">
        <v>542.30114727468811</v>
      </c>
      <c r="AXY17" s="822" t="s">
        <v>1434</v>
      </c>
      <c r="AXZ17" s="822" t="s">
        <v>1434</v>
      </c>
      <c r="AYA17" s="821">
        <v>0</v>
      </c>
      <c r="AYB17" s="821">
        <v>0</v>
      </c>
      <c r="AYC17" s="821">
        <v>0</v>
      </c>
      <c r="AYD17" s="822">
        <v>0</v>
      </c>
      <c r="AYE17" s="822">
        <v>7657</v>
      </c>
      <c r="AYF17" s="822">
        <v>5387</v>
      </c>
      <c r="AYG17" s="822" t="s">
        <v>1434</v>
      </c>
      <c r="AYH17" s="822" t="s">
        <v>1434</v>
      </c>
      <c r="AYI17" s="822">
        <v>281439</v>
      </c>
      <c r="AYJ17" s="822">
        <v>206598</v>
      </c>
      <c r="AYK17" s="822" t="s">
        <v>1434</v>
      </c>
      <c r="AYL17" s="822" t="s">
        <v>1434</v>
      </c>
      <c r="AYM17" s="821">
        <v>0</v>
      </c>
      <c r="AYN17" s="821">
        <v>0</v>
      </c>
      <c r="AYO17" s="821" t="s">
        <v>1434</v>
      </c>
      <c r="AYP17" s="821" t="s">
        <v>1434</v>
      </c>
      <c r="AYQ17" s="822">
        <v>9.0104932560531079</v>
      </c>
      <c r="AYR17" s="821">
        <v>5.979847853324217</v>
      </c>
      <c r="AYS17" s="821" t="s">
        <v>1434</v>
      </c>
      <c r="AYT17" s="821" t="s">
        <v>1434</v>
      </c>
      <c r="AYU17" s="822">
        <v>286.3900388772949</v>
      </c>
      <c r="AYV17" s="821">
        <v>231.20775252821954</v>
      </c>
      <c r="AYW17" s="821" t="s">
        <v>1434</v>
      </c>
      <c r="AYX17" s="821" t="s">
        <v>1434</v>
      </c>
      <c r="AYY17" s="821">
        <v>0</v>
      </c>
      <c r="AYZ17" s="821">
        <v>0</v>
      </c>
      <c r="AZA17" s="821" t="s">
        <v>1434</v>
      </c>
      <c r="AZB17" s="821" t="s">
        <v>1434</v>
      </c>
      <c r="AZC17" s="822">
        <v>4127</v>
      </c>
      <c r="AZD17" s="821">
        <v>2509</v>
      </c>
      <c r="AZE17" s="821" t="s">
        <v>1434</v>
      </c>
      <c r="AZF17" s="821" t="s">
        <v>1434</v>
      </c>
      <c r="AZG17" s="822">
        <v>277686</v>
      </c>
      <c r="AZH17" s="821">
        <v>203035</v>
      </c>
      <c r="AZI17" s="821" t="s">
        <v>1434</v>
      </c>
      <c r="AZJ17" s="821" t="s">
        <v>1434</v>
      </c>
      <c r="AZK17" s="821">
        <v>0</v>
      </c>
      <c r="AZL17" s="821">
        <v>0</v>
      </c>
      <c r="AZM17" s="821" t="s">
        <v>1434</v>
      </c>
      <c r="AZN17" s="821" t="s">
        <v>1434</v>
      </c>
      <c r="AZO17" s="821">
        <v>271.86750045228354</v>
      </c>
      <c r="AZP17" s="821">
        <v>227.61198025805507</v>
      </c>
      <c r="AZQ17" s="821" t="s">
        <v>1434</v>
      </c>
      <c r="AZR17" s="821" t="s">
        <v>1434</v>
      </c>
      <c r="AZS17" s="821">
        <v>137.08213297208351</v>
      </c>
      <c r="AZT17" s="821">
        <v>133.18103743717506</v>
      </c>
      <c r="AZU17" s="821" t="s">
        <v>1434</v>
      </c>
      <c r="AZV17" s="821" t="s">
        <v>1434</v>
      </c>
      <c r="AZW17" s="821">
        <v>0</v>
      </c>
      <c r="AZX17" s="821">
        <v>0</v>
      </c>
      <c r="AZY17" s="821" t="s">
        <v>1434</v>
      </c>
      <c r="AZZ17" s="821" t="s">
        <v>1434</v>
      </c>
      <c r="BAA17" s="822">
        <v>3229</v>
      </c>
      <c r="BAB17" s="821">
        <v>2579</v>
      </c>
      <c r="BAC17" s="821" t="s">
        <v>1434</v>
      </c>
      <c r="BAD17" s="821" t="s">
        <v>1434</v>
      </c>
      <c r="BAE17" s="822">
        <v>3631</v>
      </c>
      <c r="BAF17" s="821">
        <v>3452</v>
      </c>
      <c r="BAG17" s="821" t="s">
        <v>1434</v>
      </c>
      <c r="BAH17" s="821" t="s">
        <v>1434</v>
      </c>
      <c r="BAI17" s="821">
        <v>0</v>
      </c>
      <c r="BAJ17" s="821">
        <v>0</v>
      </c>
      <c r="BAK17" s="821" t="s">
        <v>1434</v>
      </c>
      <c r="BAL17" s="821" t="s">
        <v>1434</v>
      </c>
      <c r="BAM17" s="821">
        <v>1755.8356813752225</v>
      </c>
      <c r="BAN17" s="821">
        <v>1871.5230143958129</v>
      </c>
      <c r="BAO17" s="821" t="s">
        <v>1434</v>
      </c>
      <c r="BAP17" s="821" t="s">
        <v>1434</v>
      </c>
      <c r="BAQ17" s="821">
        <v>197.19015306706143</v>
      </c>
      <c r="BAR17" s="821">
        <v>177.91235730929358</v>
      </c>
      <c r="BAS17" s="821" t="s">
        <v>1434</v>
      </c>
      <c r="BAT17" s="821" t="s">
        <v>1434</v>
      </c>
      <c r="BAU17" s="821">
        <v>0</v>
      </c>
      <c r="BAV17" s="821">
        <v>0</v>
      </c>
      <c r="BAW17" s="821" t="s">
        <v>1434</v>
      </c>
      <c r="BAX17" s="821" t="s">
        <v>1434</v>
      </c>
      <c r="BAY17" s="822">
        <v>301</v>
      </c>
      <c r="BAZ17" s="821">
        <v>299</v>
      </c>
      <c r="BBA17" s="821" t="s">
        <v>1434</v>
      </c>
      <c r="BBB17" s="821" t="s">
        <v>1434</v>
      </c>
      <c r="BBC17" s="822">
        <v>122</v>
      </c>
      <c r="BBD17" s="821">
        <v>111</v>
      </c>
      <c r="BBE17" s="821" t="s">
        <v>1434</v>
      </c>
      <c r="BBF17" s="821" t="s">
        <v>1434</v>
      </c>
      <c r="BBG17" s="821">
        <v>0</v>
      </c>
      <c r="BBH17" s="821">
        <v>0</v>
      </c>
      <c r="BBI17" s="821" t="s">
        <v>1434</v>
      </c>
      <c r="BBJ17" s="821" t="s">
        <v>1434</v>
      </c>
      <c r="BBK17" s="826" t="s">
        <v>1434</v>
      </c>
      <c r="BBL17" s="826">
        <v>18016</v>
      </c>
      <c r="BBM17" s="826">
        <v>21596</v>
      </c>
      <c r="BBN17" s="826">
        <v>21065</v>
      </c>
      <c r="BBO17" s="826">
        <v>29273</v>
      </c>
      <c r="BBP17" s="826" t="s">
        <v>1434</v>
      </c>
      <c r="BBQ17" s="826">
        <v>0.83</v>
      </c>
      <c r="BBR17" s="826">
        <v>0.73</v>
      </c>
      <c r="BBS17" s="826">
        <v>0.59</v>
      </c>
      <c r="BBT17" s="826">
        <v>0.71</v>
      </c>
      <c r="BBU17" s="826" t="s">
        <v>1434</v>
      </c>
      <c r="BBV17" s="826">
        <v>17110</v>
      </c>
      <c r="BBW17" s="826">
        <v>24382</v>
      </c>
      <c r="BBX17" s="826">
        <v>22715</v>
      </c>
      <c r="BBY17" s="826">
        <v>24926</v>
      </c>
      <c r="BBZ17" s="826" t="s">
        <v>1434</v>
      </c>
      <c r="BCA17" s="826">
        <v>0.79</v>
      </c>
      <c r="BCB17" s="826">
        <v>0.83</v>
      </c>
      <c r="BCC17" s="826">
        <v>0.63</v>
      </c>
      <c r="BCD17" s="826">
        <v>0.6</v>
      </c>
      <c r="BCE17" s="826" t="s">
        <v>1434</v>
      </c>
      <c r="BCF17" s="826">
        <v>13616</v>
      </c>
      <c r="BCG17" s="826">
        <v>15114</v>
      </c>
      <c r="BCH17" s="826">
        <v>14918</v>
      </c>
      <c r="BCI17" s="826">
        <v>18097</v>
      </c>
      <c r="BCJ17" s="826" t="s">
        <v>1434</v>
      </c>
      <c r="BCK17" s="826">
        <v>0.63</v>
      </c>
      <c r="BCL17" s="826">
        <v>0.51</v>
      </c>
      <c r="BCM17" s="826">
        <v>0.42</v>
      </c>
      <c r="BCN17" s="826">
        <v>0.44</v>
      </c>
      <c r="BCO17" s="818" t="s">
        <v>1434</v>
      </c>
      <c r="BCP17" s="818" t="s">
        <v>1434</v>
      </c>
      <c r="BCQ17" s="818">
        <v>13263.4</v>
      </c>
      <c r="BCR17" s="818">
        <v>14744</v>
      </c>
      <c r="BCS17" s="818">
        <v>21540.9</v>
      </c>
      <c r="BCT17" s="818" t="s">
        <v>1434</v>
      </c>
      <c r="BCU17" s="818" t="s">
        <v>1434</v>
      </c>
      <c r="BCV17" s="818">
        <v>7603.1</v>
      </c>
      <c r="BCW17" s="818">
        <v>8880.1</v>
      </c>
      <c r="BCX17" s="818">
        <v>15772</v>
      </c>
      <c r="BCY17" s="818" t="s">
        <v>1434</v>
      </c>
      <c r="BCZ17" s="818" t="s">
        <v>1434</v>
      </c>
      <c r="BDA17" s="818" t="s">
        <v>1434</v>
      </c>
      <c r="BDB17" s="818" t="s">
        <v>1434</v>
      </c>
      <c r="BDC17" s="818">
        <v>0</v>
      </c>
      <c r="BDD17" s="818" t="s">
        <v>1434</v>
      </c>
      <c r="BDE17" s="818" t="s">
        <v>1434</v>
      </c>
      <c r="BDF17" s="818">
        <v>1800.3</v>
      </c>
      <c r="BDG17" s="818">
        <v>1877.2</v>
      </c>
      <c r="BDH17" s="818">
        <v>2827.7</v>
      </c>
      <c r="BDI17" s="818" t="s">
        <v>1434</v>
      </c>
      <c r="BDJ17" s="818" t="s">
        <v>1434</v>
      </c>
      <c r="BDK17" s="818">
        <v>80.599999999999994</v>
      </c>
      <c r="BDL17" s="818">
        <v>177.1</v>
      </c>
      <c r="BDM17" s="818">
        <v>217.8</v>
      </c>
      <c r="BDN17" s="818" t="s">
        <v>1434</v>
      </c>
      <c r="BDO17" s="818" t="s">
        <v>1434</v>
      </c>
      <c r="BDP17" s="818">
        <v>1880.9</v>
      </c>
      <c r="BDQ17" s="818">
        <v>2054.3000000000002</v>
      </c>
      <c r="BDR17" s="818">
        <v>3045.5</v>
      </c>
      <c r="BDS17" s="818" t="s">
        <v>1434</v>
      </c>
      <c r="BDT17" s="818" t="s">
        <v>1434</v>
      </c>
      <c r="BDU17" s="818">
        <v>1935.8</v>
      </c>
      <c r="BDV17" s="818">
        <v>2351.8000000000002</v>
      </c>
      <c r="BDW17" s="818">
        <v>2934.2</v>
      </c>
      <c r="BDX17" s="818" t="s">
        <v>1434</v>
      </c>
      <c r="BDY17" s="818" t="s">
        <v>1434</v>
      </c>
      <c r="BDZ17" s="818">
        <v>122.1</v>
      </c>
      <c r="BEA17" s="818">
        <v>463.2</v>
      </c>
      <c r="BEB17" s="818">
        <v>278.10000000000002</v>
      </c>
      <c r="BEC17" s="818" t="s">
        <v>1434</v>
      </c>
      <c r="BED17" s="818">
        <v>43.8</v>
      </c>
      <c r="BEE17" s="818">
        <v>35.6</v>
      </c>
      <c r="BEF17" s="818">
        <v>31.067</v>
      </c>
      <c r="BEG17" s="818">
        <v>28.132999999999999</v>
      </c>
      <c r="BEH17" s="818" t="s">
        <v>1434</v>
      </c>
      <c r="BEI17" s="818">
        <v>34.799999999999997</v>
      </c>
      <c r="BEJ17" s="818">
        <v>28.832999999999998</v>
      </c>
      <c r="BEK17" s="818">
        <v>26.533000000000001</v>
      </c>
      <c r="BEL17" s="818">
        <v>24.1</v>
      </c>
      <c r="BEM17" s="818" t="s">
        <v>1434</v>
      </c>
      <c r="BEN17" s="818">
        <v>9</v>
      </c>
      <c r="BEO17" s="818">
        <v>6.8</v>
      </c>
      <c r="BEP17" s="818">
        <v>4.5670000000000002</v>
      </c>
      <c r="BEQ17" s="818">
        <v>4.0670000000000002</v>
      </c>
      <c r="BER17" s="818" t="s">
        <v>1434</v>
      </c>
      <c r="BES17" s="818">
        <v>64.566999999999993</v>
      </c>
      <c r="BET17" s="818">
        <v>65.566999999999993</v>
      </c>
      <c r="BEU17" s="818">
        <v>47.6</v>
      </c>
      <c r="BEV17" s="818">
        <v>45.6</v>
      </c>
      <c r="BEW17" s="818" t="s">
        <v>1434</v>
      </c>
      <c r="BEX17" s="818">
        <v>52.366999999999997</v>
      </c>
      <c r="BEY17" s="818">
        <v>52.9</v>
      </c>
      <c r="BEZ17" s="818">
        <v>39.232999999999997</v>
      </c>
      <c r="BFA17" s="818">
        <v>38.167000000000002</v>
      </c>
      <c r="BFB17" s="818" t="s">
        <v>1434</v>
      </c>
      <c r="BFC17" s="818">
        <v>12.167</v>
      </c>
      <c r="BFD17" s="818">
        <v>12.567</v>
      </c>
      <c r="BFE17" s="818">
        <v>8.4</v>
      </c>
      <c r="BFF17" s="818">
        <v>7.4329999999999998</v>
      </c>
      <c r="BFG17" s="818" t="s">
        <v>1434</v>
      </c>
      <c r="BFH17" s="818">
        <v>24.3</v>
      </c>
      <c r="BFI17" s="818">
        <v>25.733000000000001</v>
      </c>
      <c r="BFJ17" s="818">
        <v>23.466999999999999</v>
      </c>
      <c r="BFK17" s="818">
        <v>21.7</v>
      </c>
      <c r="BFL17" s="818" t="s">
        <v>1434</v>
      </c>
      <c r="BFM17" s="818">
        <v>13.567</v>
      </c>
      <c r="BFN17" s="818">
        <v>14.3</v>
      </c>
      <c r="BFO17" s="818">
        <v>13.567</v>
      </c>
      <c r="BFP17" s="818">
        <v>11.9</v>
      </c>
      <c r="BFQ17" s="818" t="s">
        <v>1434</v>
      </c>
      <c r="BFR17" s="818">
        <v>10.7</v>
      </c>
      <c r="BFS17" s="818">
        <v>11.433</v>
      </c>
      <c r="BFT17" s="818">
        <v>9.9329999999999998</v>
      </c>
      <c r="BFU17" s="818">
        <v>9.8000000000000007</v>
      </c>
      <c r="BFV17" s="819" t="s">
        <v>1434</v>
      </c>
      <c r="BFW17" s="819">
        <v>7.9</v>
      </c>
      <c r="BFX17" s="819">
        <v>4.5670000000000002</v>
      </c>
      <c r="BFY17" s="819">
        <v>2.5</v>
      </c>
      <c r="BFZ17" s="819">
        <v>1.833</v>
      </c>
      <c r="BGA17" s="819" t="s">
        <v>1434</v>
      </c>
      <c r="BGB17" s="819">
        <v>33.9</v>
      </c>
      <c r="BGC17" s="819">
        <v>27.867000000000001</v>
      </c>
      <c r="BGD17" s="819">
        <v>25.067</v>
      </c>
      <c r="BGE17" s="834">
        <v>22.4</v>
      </c>
      <c r="BGF17" s="834" t="s">
        <v>1434</v>
      </c>
      <c r="BGG17" s="834">
        <v>2.0329999999999999</v>
      </c>
      <c r="BGH17" s="834">
        <v>3.133</v>
      </c>
      <c r="BGI17" s="834">
        <v>3.5</v>
      </c>
      <c r="BGJ17" s="834">
        <v>3.867</v>
      </c>
      <c r="BGK17" s="834" t="s">
        <v>1434</v>
      </c>
      <c r="BGL17" s="834">
        <v>8.5670000000000002</v>
      </c>
      <c r="BGM17" s="819">
        <v>5.7329999999999997</v>
      </c>
      <c r="BGN17" s="819">
        <v>3.367</v>
      </c>
      <c r="BGO17" s="819">
        <v>2.4</v>
      </c>
      <c r="BGP17" s="819" t="s">
        <v>1434</v>
      </c>
      <c r="BGQ17" s="819">
        <v>55.033000000000001</v>
      </c>
      <c r="BGR17" s="819">
        <v>57.232999999999997</v>
      </c>
      <c r="BGS17" s="819">
        <v>42.433</v>
      </c>
      <c r="BGT17" s="819">
        <v>41</v>
      </c>
      <c r="BGU17" s="819" t="s">
        <v>1434</v>
      </c>
      <c r="BGV17" s="819">
        <v>1.1000000000000001</v>
      </c>
      <c r="BGW17" s="819">
        <v>2.633</v>
      </c>
      <c r="BGX17" s="819">
        <v>1.7</v>
      </c>
      <c r="BGY17" s="819">
        <v>2.1669999999999998</v>
      </c>
      <c r="BGZ17" s="819" t="s">
        <v>1434</v>
      </c>
      <c r="BHA17" s="819">
        <v>5.7329999999999997</v>
      </c>
      <c r="BHB17" s="819">
        <v>3.2330000000000001</v>
      </c>
      <c r="BHC17" s="819">
        <v>2.2330000000000001</v>
      </c>
      <c r="BHD17" s="819">
        <v>1.833</v>
      </c>
      <c r="BHE17" s="819" t="s">
        <v>1434</v>
      </c>
      <c r="BHF17" s="819">
        <v>17.832999999999998</v>
      </c>
      <c r="BHG17" s="819">
        <v>21.067</v>
      </c>
      <c r="BHH17" s="819">
        <v>19.966999999999999</v>
      </c>
      <c r="BHI17" s="819">
        <v>18.067</v>
      </c>
      <c r="BHJ17" s="819" t="s">
        <v>1434</v>
      </c>
      <c r="BHK17" s="819">
        <v>1</v>
      </c>
      <c r="BHL17" s="819">
        <v>1.4330000000000001</v>
      </c>
      <c r="BHM17" s="819">
        <v>1.2330000000000001</v>
      </c>
      <c r="BHN17" s="819">
        <v>1.8</v>
      </c>
      <c r="BHO17" s="819" t="s">
        <v>1434</v>
      </c>
      <c r="BHP17" s="819">
        <v>33.332999999999998</v>
      </c>
      <c r="BHQ17" s="819">
        <v>24.966999999999999</v>
      </c>
      <c r="BHR17" s="819">
        <v>17.600000000000001</v>
      </c>
      <c r="BHS17" s="819">
        <v>15.1</v>
      </c>
      <c r="BHT17" s="819" t="s">
        <v>1434</v>
      </c>
      <c r="BHU17" s="819">
        <v>10.467000000000001</v>
      </c>
      <c r="BHV17" s="819">
        <v>10.632999999999999</v>
      </c>
      <c r="BHW17" s="819">
        <v>13.467000000000001</v>
      </c>
      <c r="BHX17" s="819">
        <v>13.067</v>
      </c>
      <c r="BHY17" s="819" t="s">
        <v>1434</v>
      </c>
      <c r="BHZ17" s="819">
        <v>50.567</v>
      </c>
      <c r="BIA17" s="819">
        <v>48.567</v>
      </c>
      <c r="BIB17" s="819">
        <v>38.067</v>
      </c>
      <c r="BIC17" s="819">
        <v>33.332999999999998</v>
      </c>
      <c r="BID17" s="819" t="s">
        <v>1434</v>
      </c>
      <c r="BIE17" s="819">
        <v>13.967000000000001</v>
      </c>
      <c r="BIF17" s="819">
        <v>17</v>
      </c>
      <c r="BIG17" s="819">
        <v>9.5670000000000002</v>
      </c>
      <c r="BIH17" s="819">
        <v>12.233000000000001</v>
      </c>
      <c r="BII17" s="819" t="s">
        <v>1434</v>
      </c>
      <c r="BIJ17" s="819">
        <v>23.7</v>
      </c>
      <c r="BIK17" s="819">
        <v>25.033000000000001</v>
      </c>
      <c r="BIL17" s="819">
        <v>22.9</v>
      </c>
      <c r="BIM17" s="819">
        <v>21.632999999999999</v>
      </c>
      <c r="BIN17" s="819" t="s">
        <v>1434</v>
      </c>
      <c r="BIO17" s="819" t="s">
        <v>1434</v>
      </c>
      <c r="BIP17" s="819">
        <v>0.9</v>
      </c>
      <c r="BIQ17" s="819">
        <v>1.5</v>
      </c>
      <c r="BIR17" s="819" t="s">
        <v>1434</v>
      </c>
      <c r="BIS17" s="822">
        <v>5.8</v>
      </c>
      <c r="BIT17" s="822">
        <v>6</v>
      </c>
      <c r="BIU17" s="822">
        <v>6.2</v>
      </c>
      <c r="BIV17" s="822" t="s">
        <v>1434</v>
      </c>
      <c r="BIW17" s="822">
        <v>0.38717257216095696</v>
      </c>
      <c r="BIX17" s="822">
        <v>0.28436827587514335</v>
      </c>
      <c r="BIY17" s="822">
        <v>0.20796039532548691</v>
      </c>
      <c r="BIZ17" s="822" t="s">
        <v>1434</v>
      </c>
      <c r="BJA17" s="822">
        <v>455.2</v>
      </c>
      <c r="BJB17" s="822">
        <v>850.2</v>
      </c>
      <c r="BJC17" s="822">
        <v>1228.3333333333333</v>
      </c>
      <c r="BJD17" s="822" t="s">
        <v>1434</v>
      </c>
      <c r="BJE17" s="822">
        <v>30.386371525459936</v>
      </c>
      <c r="BJF17" s="822">
        <v>40.294984691507814</v>
      </c>
      <c r="BJG17" s="822">
        <v>41.200755740560169</v>
      </c>
      <c r="BJH17" s="822" t="s">
        <v>1434</v>
      </c>
      <c r="BJI17" s="824">
        <v>1764645</v>
      </c>
      <c r="BJJ17" s="824">
        <v>1810009</v>
      </c>
      <c r="BJK17" s="824">
        <v>1822125</v>
      </c>
      <c r="BJL17" s="824">
        <v>1782255</v>
      </c>
      <c r="BJM17" s="824">
        <v>1934456</v>
      </c>
      <c r="BJN17" s="824">
        <v>179147</v>
      </c>
      <c r="BJO17" s="824">
        <v>169550</v>
      </c>
      <c r="BJP17" s="824">
        <v>144000</v>
      </c>
      <c r="BJQ17" s="824">
        <v>119000</v>
      </c>
      <c r="BJR17" s="824">
        <v>97104</v>
      </c>
      <c r="BJS17" s="827">
        <v>5574.1104397816343</v>
      </c>
      <c r="BJT17" s="827">
        <v>4699.4488000000001</v>
      </c>
      <c r="BJU17" s="827">
        <v>4148</v>
      </c>
      <c r="BJV17" s="827">
        <v>3838</v>
      </c>
      <c r="BJW17" s="827" t="s">
        <v>1434</v>
      </c>
      <c r="BJX17" s="827">
        <v>3492.6687010468886</v>
      </c>
      <c r="BJY17" s="827">
        <v>2586</v>
      </c>
      <c r="BJZ17" s="827">
        <v>2349</v>
      </c>
      <c r="BKA17" s="827">
        <v>2261</v>
      </c>
      <c r="BKB17" s="827" t="s">
        <v>1434</v>
      </c>
      <c r="BKC17" s="827">
        <v>2550.2609735447018</v>
      </c>
      <c r="BKD17" s="827">
        <v>1612</v>
      </c>
      <c r="BKE17" s="827">
        <v>919</v>
      </c>
      <c r="BKF17" s="827">
        <v>867</v>
      </c>
      <c r="BKG17" s="827" t="s">
        <v>1434</v>
      </c>
      <c r="BKH17" s="827">
        <v>803.89873018919525</v>
      </c>
      <c r="BKI17" s="827">
        <v>800</v>
      </c>
      <c r="BKJ17" s="827">
        <v>730</v>
      </c>
      <c r="BKK17" s="827">
        <v>694</v>
      </c>
      <c r="BKL17" s="827" t="s">
        <v>1434</v>
      </c>
      <c r="BKM17" s="827">
        <v>1880.4017387347465</v>
      </c>
      <c r="BKN17" s="827">
        <v>1934</v>
      </c>
      <c r="BKO17" s="827">
        <v>1667</v>
      </c>
      <c r="BKP17" s="827">
        <v>1501</v>
      </c>
      <c r="BKQ17" s="827" t="s">
        <v>1434</v>
      </c>
      <c r="BKR17" s="827">
        <v>1295.9392960424389</v>
      </c>
      <c r="BKS17" s="827">
        <v>870</v>
      </c>
      <c r="BKT17" s="827">
        <v>787</v>
      </c>
      <c r="BKU17" s="827">
        <v>660</v>
      </c>
      <c r="BKV17" s="827" t="s">
        <v>1434</v>
      </c>
      <c r="BKW17" s="827">
        <v>201.04000000000002</v>
      </c>
      <c r="BKX17" s="827">
        <v>159</v>
      </c>
      <c r="BKY17" s="827">
        <v>132</v>
      </c>
      <c r="BKZ17" s="827">
        <v>76</v>
      </c>
      <c r="BLA17" s="827" t="s">
        <v>1434</v>
      </c>
      <c r="BLB17" s="827">
        <v>73.324000000000012</v>
      </c>
      <c r="BLC17" s="827">
        <v>81.88000000000001</v>
      </c>
      <c r="BLD17" s="827">
        <v>66.966799999999992</v>
      </c>
      <c r="BLE17" s="827">
        <v>37.72</v>
      </c>
      <c r="BLF17" s="827">
        <v>4.6000000000000005</v>
      </c>
      <c r="BLG17" s="827" t="s">
        <v>1434</v>
      </c>
      <c r="BLH17" s="827">
        <v>20.448800000000002</v>
      </c>
      <c r="BLI17" s="827" t="s">
        <v>1434</v>
      </c>
      <c r="BLJ17" s="827" t="s">
        <v>1434</v>
      </c>
      <c r="BLK17" s="827" t="s">
        <v>1434</v>
      </c>
      <c r="BLL17" s="827" t="s">
        <v>1434</v>
      </c>
      <c r="BLM17" s="827" t="s">
        <v>1434</v>
      </c>
      <c r="BLN17" s="827" t="s">
        <v>1434</v>
      </c>
      <c r="BLO17" s="827" t="s">
        <v>1434</v>
      </c>
      <c r="BLP17" s="827" t="s">
        <v>1434</v>
      </c>
      <c r="BLQ17" s="827">
        <v>112652.77198798684</v>
      </c>
      <c r="BLR17" s="827">
        <v>94975.860248000012</v>
      </c>
      <c r="BLS17" s="827">
        <v>83831.08</v>
      </c>
      <c r="BLT17" s="827">
        <v>77565.98000000001</v>
      </c>
      <c r="BLU17" s="827" t="s">
        <v>1434</v>
      </c>
      <c r="BLV17" s="827">
        <v>70586.83444815762</v>
      </c>
      <c r="BLW17" s="827">
        <v>52263.060000000005</v>
      </c>
      <c r="BLX17" s="827">
        <v>47473.29</v>
      </c>
      <c r="BLY17" s="827">
        <v>45694.810000000005</v>
      </c>
      <c r="BLZ17" s="827" t="s">
        <v>1434</v>
      </c>
      <c r="BMA17" s="827">
        <v>51540.774275338423</v>
      </c>
      <c r="BMB17" s="827">
        <v>32578.52</v>
      </c>
      <c r="BMC17" s="827">
        <v>18572.990000000002</v>
      </c>
      <c r="BMD17" s="827">
        <v>17522.07</v>
      </c>
      <c r="BME17" s="827" t="s">
        <v>1434</v>
      </c>
      <c r="BMF17" s="827">
        <v>16246.793337123636</v>
      </c>
      <c r="BMG17" s="827">
        <v>16168</v>
      </c>
      <c r="BMH17" s="827">
        <v>14753.300000000001</v>
      </c>
      <c r="BMI17" s="827">
        <v>14025.74</v>
      </c>
      <c r="BMJ17" s="827" t="s">
        <v>1434</v>
      </c>
      <c r="BMK17" s="827">
        <v>38002.919139829224</v>
      </c>
      <c r="BML17" s="827">
        <v>39086.14</v>
      </c>
      <c r="BMM17" s="827">
        <v>33690.07</v>
      </c>
      <c r="BMN17" s="827">
        <v>30335.210000000003</v>
      </c>
      <c r="BMO17" s="827" t="s">
        <v>1434</v>
      </c>
      <c r="BMP17" s="827">
        <v>26190.933173017689</v>
      </c>
      <c r="BMQ17" s="827">
        <v>17582.7</v>
      </c>
      <c r="BMR17" s="827">
        <v>15905.27</v>
      </c>
      <c r="BMS17" s="827">
        <v>13338.6</v>
      </c>
      <c r="BMT17" s="827" t="s">
        <v>1434</v>
      </c>
      <c r="BMU17" s="827">
        <v>4063.0184000000004</v>
      </c>
      <c r="BMV17" s="827">
        <v>3213.3900000000003</v>
      </c>
      <c r="BMW17" s="827">
        <v>2667.7200000000003</v>
      </c>
      <c r="BMX17" s="827">
        <v>1535.96</v>
      </c>
      <c r="BMY17" s="827" t="s">
        <v>1434</v>
      </c>
      <c r="BMZ17" s="827" t="s">
        <v>1434</v>
      </c>
      <c r="BNA17" s="827">
        <v>413.27024800000004</v>
      </c>
      <c r="BNB17" s="827" t="s">
        <v>1434</v>
      </c>
      <c r="BNC17" s="827" t="s">
        <v>1434</v>
      </c>
      <c r="BND17" s="827" t="s">
        <v>1434</v>
      </c>
      <c r="BNE17" s="827" t="s">
        <v>1434</v>
      </c>
      <c r="BNF17" s="827" t="s">
        <v>1434</v>
      </c>
      <c r="BNG17" s="827" t="s">
        <v>1434</v>
      </c>
      <c r="BNH17" s="827" t="s">
        <v>1434</v>
      </c>
      <c r="BNI17" s="827" t="s">
        <v>1434</v>
      </c>
      <c r="BNJ17" s="822">
        <v>2657.38</v>
      </c>
      <c r="BNK17" s="821">
        <v>2647.42</v>
      </c>
      <c r="BNL17" s="821">
        <v>2637.29</v>
      </c>
      <c r="BNM17" s="821" t="s">
        <v>1434</v>
      </c>
      <c r="BNN17" s="822">
        <v>100</v>
      </c>
      <c r="BNO17" s="821">
        <v>100</v>
      </c>
      <c r="BNP17" s="821">
        <v>100</v>
      </c>
      <c r="BNQ17" s="821" t="s">
        <v>1434</v>
      </c>
      <c r="BNR17" s="822">
        <v>28.217122303641293</v>
      </c>
      <c r="BNS17" s="821">
        <v>22.760431871298447</v>
      </c>
      <c r="BNT17" s="821">
        <v>9.4112718472522037</v>
      </c>
      <c r="BNU17" s="821" t="s">
        <v>1434</v>
      </c>
      <c r="BNV17" s="822">
        <v>1.0618399439914989</v>
      </c>
      <c r="BNW17" s="821">
        <v>0.85972123317412596</v>
      </c>
      <c r="BNX17" s="821">
        <v>0.35685388589242001</v>
      </c>
      <c r="BNY17" s="821" t="s">
        <v>1434</v>
      </c>
    </row>
    <row r="18" spans="1:1741" s="789" customFormat="1">
      <c r="A18" s="607" t="s">
        <v>1954</v>
      </c>
      <c r="B18" s="821" t="s">
        <v>1182</v>
      </c>
      <c r="C18" s="822">
        <v>612.22528135528034</v>
      </c>
      <c r="D18" s="822">
        <v>587.07744408844269</v>
      </c>
      <c r="E18" s="822">
        <v>557.71881084729057</v>
      </c>
      <c r="F18" s="822">
        <v>585.45444166666721</v>
      </c>
      <c r="G18" s="822">
        <v>543.24900000000002</v>
      </c>
      <c r="H18" s="823">
        <v>572.22528135528034</v>
      </c>
      <c r="I18" s="823">
        <v>552.07744408844269</v>
      </c>
      <c r="J18" s="823">
        <v>533.55381084729061</v>
      </c>
      <c r="K18" s="823">
        <v>566.45444166666721</v>
      </c>
      <c r="L18" s="823">
        <v>538.24900000000002</v>
      </c>
      <c r="M18" s="822">
        <v>45.467750025177899</v>
      </c>
      <c r="N18" s="822">
        <v>47.001735082294402</v>
      </c>
      <c r="O18" s="822">
        <v>41.579163171344597</v>
      </c>
      <c r="P18" s="822">
        <v>136</v>
      </c>
      <c r="Q18" s="822">
        <v>136</v>
      </c>
      <c r="R18" s="822">
        <v>657.69303138045825</v>
      </c>
      <c r="S18" s="822">
        <v>634.07917917073712</v>
      </c>
      <c r="T18" s="822">
        <v>599.29797401863516</v>
      </c>
      <c r="U18" s="822">
        <v>721.45444166666721</v>
      </c>
      <c r="V18" s="822">
        <v>679.24900000000002</v>
      </c>
      <c r="W18" s="821">
        <v>3585.3069686195417</v>
      </c>
      <c r="X18" s="822">
        <v>3608.920820829263</v>
      </c>
      <c r="Y18" s="822">
        <v>3643.7020259813648</v>
      </c>
      <c r="Z18" s="822">
        <v>3521.5455583333328</v>
      </c>
      <c r="AA18" s="822">
        <v>3563.7510000000002</v>
      </c>
      <c r="AB18" s="821">
        <v>3.105</v>
      </c>
      <c r="AC18" s="821">
        <v>3.7839999999999998</v>
      </c>
      <c r="AD18" s="821">
        <v>4.1859999999999999</v>
      </c>
      <c r="AE18" s="821">
        <v>8</v>
      </c>
      <c r="AF18" s="821">
        <v>7</v>
      </c>
      <c r="AG18" s="821">
        <v>262</v>
      </c>
      <c r="AH18" s="821">
        <v>252</v>
      </c>
      <c r="AI18" s="821">
        <v>354</v>
      </c>
      <c r="AJ18" s="821">
        <v>327</v>
      </c>
      <c r="AK18" s="821">
        <v>235</v>
      </c>
      <c r="AL18" s="821">
        <v>204</v>
      </c>
      <c r="AM18" s="821">
        <v>210</v>
      </c>
      <c r="AN18" s="821">
        <v>175</v>
      </c>
      <c r="AO18" s="821">
        <v>72</v>
      </c>
      <c r="AP18" s="821">
        <v>82</v>
      </c>
      <c r="AQ18" s="821" t="s">
        <v>1434</v>
      </c>
      <c r="AR18" s="821" t="s">
        <v>1434</v>
      </c>
      <c r="AS18" s="822">
        <v>125.17610603256769</v>
      </c>
      <c r="AT18" s="822">
        <v>118.01670351407243</v>
      </c>
      <c r="AU18" s="822">
        <v>114.3347104803815</v>
      </c>
      <c r="AV18" s="822">
        <v>93.818471957698947</v>
      </c>
      <c r="AW18" s="822">
        <v>67.265213258426968</v>
      </c>
      <c r="AX18" s="822">
        <v>115.70100515074412</v>
      </c>
      <c r="AY18" s="822">
        <v>109.13197980832139</v>
      </c>
      <c r="AZ18" s="822">
        <v>104.58537408046635</v>
      </c>
      <c r="BA18" s="822">
        <v>90.773741505024049</v>
      </c>
      <c r="BB18" s="822">
        <v>66.646112134831455</v>
      </c>
      <c r="BC18" s="822">
        <v>0.52078860069988164</v>
      </c>
      <c r="BD18" s="822">
        <v>0.88999952709990016</v>
      </c>
      <c r="BE18" s="822">
        <v>0.93941645575448518</v>
      </c>
      <c r="BF18" s="822">
        <v>3.6999999999999997</v>
      </c>
      <c r="BG18" s="822">
        <v>3.6999999999999997</v>
      </c>
      <c r="BH18" s="822">
        <v>125.69689463326758</v>
      </c>
      <c r="BI18" s="822">
        <v>118.90670304117234</v>
      </c>
      <c r="BJ18" s="822">
        <v>115.27412693613599</v>
      </c>
      <c r="BK18" s="822">
        <v>97.518471957698949</v>
      </c>
      <c r="BL18" s="822">
        <v>70.965213258426957</v>
      </c>
      <c r="BM18" s="821">
        <v>55.836130014074627</v>
      </c>
      <c r="BN18" s="821">
        <v>53.599621995968874</v>
      </c>
      <c r="BO18" s="821">
        <v>53.12954547986029</v>
      </c>
      <c r="BP18" s="821">
        <v>58.779144087825827</v>
      </c>
      <c r="BQ18" s="821">
        <v>38.088469213483144</v>
      </c>
      <c r="BR18" s="821">
        <v>54.307825185017485</v>
      </c>
      <c r="BS18" s="821">
        <v>52.14894747983562</v>
      </c>
      <c r="BT18" s="821">
        <v>51.627286983467762</v>
      </c>
      <c r="BU18" s="821" t="s">
        <v>1434</v>
      </c>
      <c r="BV18" s="821" t="s">
        <v>1434</v>
      </c>
      <c r="BW18" s="821">
        <v>0.12654226166760579</v>
      </c>
      <c r="BX18" s="821">
        <v>0.12272045498633963</v>
      </c>
      <c r="BY18" s="821">
        <v>0.11423129633527719</v>
      </c>
      <c r="BZ18" s="821">
        <v>0.4</v>
      </c>
      <c r="CA18" s="821">
        <v>0.4</v>
      </c>
      <c r="CB18" s="821">
        <v>55.962672275742236</v>
      </c>
      <c r="CC18" s="821">
        <v>53.722342450955217</v>
      </c>
      <c r="CD18" s="821">
        <v>53.243776776195567</v>
      </c>
      <c r="CE18" s="821">
        <v>59.179144087825826</v>
      </c>
      <c r="CF18" s="821">
        <v>38.488469213483143</v>
      </c>
      <c r="CG18" s="821">
        <v>69.339976018493061</v>
      </c>
      <c r="CH18" s="821">
        <v>64.417081518103558</v>
      </c>
      <c r="CI18" s="821">
        <v>61.205165000521212</v>
      </c>
      <c r="CJ18" s="821">
        <v>35.039327869873119</v>
      </c>
      <c r="CK18" s="821">
        <v>29.176744044943817</v>
      </c>
      <c r="CL18" s="821">
        <v>61.393179965726645</v>
      </c>
      <c r="CM18" s="821">
        <v>56.98303232848577</v>
      </c>
      <c r="CN18" s="821">
        <v>52.95808709699859</v>
      </c>
      <c r="CO18" s="821" t="s">
        <v>1434</v>
      </c>
      <c r="CP18" s="821" t="s">
        <v>1434</v>
      </c>
      <c r="CQ18" s="821">
        <v>0.39424633903227585</v>
      </c>
      <c r="CR18" s="821">
        <v>0.7672790721135605</v>
      </c>
      <c r="CS18" s="821">
        <v>0.825185159419208</v>
      </c>
      <c r="CT18" s="821">
        <v>3.3</v>
      </c>
      <c r="CU18" s="821">
        <v>3.3</v>
      </c>
      <c r="CV18" s="821">
        <v>69.73422235752534</v>
      </c>
      <c r="CW18" s="821">
        <v>65.184360590217125</v>
      </c>
      <c r="CX18" s="821">
        <v>62.030350159940419</v>
      </c>
      <c r="CY18" s="821">
        <v>38.339327869873117</v>
      </c>
      <c r="CZ18" s="821">
        <v>32.476744044943814</v>
      </c>
      <c r="DA18" s="821">
        <v>48.336903207823276</v>
      </c>
      <c r="DB18" s="821">
        <v>46.676134693626246</v>
      </c>
      <c r="DC18" s="821">
        <v>58.779144087825827</v>
      </c>
      <c r="DD18" s="821">
        <v>38.088469213483144</v>
      </c>
      <c r="DE18" s="821">
        <v>58.456731308620604</v>
      </c>
      <c r="DF18" s="821">
        <v>52.907595511065374</v>
      </c>
      <c r="DG18" s="821">
        <v>35.039327869873119</v>
      </c>
      <c r="DH18" s="821">
        <v>29.176744044943817</v>
      </c>
      <c r="DI18" s="821">
        <v>11.223068997628594</v>
      </c>
      <c r="DJ18" s="821">
        <v>14.75098027568994</v>
      </c>
      <c r="DK18" s="821" t="s">
        <v>1434</v>
      </c>
      <c r="DL18" s="821" t="s">
        <v>1434</v>
      </c>
      <c r="DM18" s="821" t="s">
        <v>2109</v>
      </c>
      <c r="DN18" s="821" t="s">
        <v>2110</v>
      </c>
      <c r="DO18" s="821">
        <v>29.062369869044396</v>
      </c>
      <c r="DP18" s="821">
        <v>29.156899544596818</v>
      </c>
      <c r="DQ18" s="821">
        <v>18.266999999999999</v>
      </c>
      <c r="DR18" s="821">
        <v>17.3</v>
      </c>
      <c r="DS18" s="821" t="s">
        <v>2111</v>
      </c>
      <c r="DT18" s="821" t="s">
        <v>2112</v>
      </c>
      <c r="DU18" s="821">
        <v>21.425959954005222</v>
      </c>
      <c r="DV18" s="821">
        <v>23.184825517510404</v>
      </c>
      <c r="DW18" s="821">
        <v>25.15</v>
      </c>
      <c r="DX18" s="821">
        <v>18.899999999999999</v>
      </c>
      <c r="DY18" s="821" t="s">
        <v>2113</v>
      </c>
      <c r="DZ18" s="821" t="s">
        <v>2114</v>
      </c>
      <c r="EA18" s="821">
        <v>11.626370562540265</v>
      </c>
      <c r="EB18" s="821">
        <v>9.6665976718154383</v>
      </c>
      <c r="EC18" s="821">
        <v>4.835</v>
      </c>
      <c r="ED18" s="821">
        <v>3.6</v>
      </c>
      <c r="EE18" s="821" t="s">
        <v>2115</v>
      </c>
      <c r="EF18" s="821" t="s">
        <v>2116</v>
      </c>
      <c r="EG18" s="821">
        <v>7.6395655558423288</v>
      </c>
      <c r="EH18" s="821">
        <v>7.3684759574334091</v>
      </c>
      <c r="EI18" s="821">
        <v>6.5780000000000003</v>
      </c>
      <c r="EJ18" s="821">
        <v>4.9000000000000004</v>
      </c>
      <c r="EK18" s="821" t="s">
        <v>2117</v>
      </c>
      <c r="EL18" s="821" t="s">
        <v>2118</v>
      </c>
      <c r="EM18" s="821">
        <v>5.4096984408911606</v>
      </c>
      <c r="EN18" s="821">
        <v>5.4927726140863076</v>
      </c>
      <c r="EO18" s="821">
        <v>1.292</v>
      </c>
      <c r="EP18" s="821">
        <v>1</v>
      </c>
      <c r="EQ18" s="821" t="s">
        <v>2119</v>
      </c>
      <c r="ER18" s="821" t="s">
        <v>2120</v>
      </c>
      <c r="ES18" s="821">
        <v>5.1059282888911959</v>
      </c>
      <c r="ET18" s="821">
        <v>4.877374241399707</v>
      </c>
      <c r="EU18" s="821">
        <v>1.21</v>
      </c>
      <c r="EV18" s="821">
        <v>0.8</v>
      </c>
      <c r="EW18" s="821" t="s">
        <v>2121</v>
      </c>
      <c r="EX18" s="821" t="s">
        <v>2122</v>
      </c>
      <c r="EY18" s="821">
        <v>4.8311681296870859</v>
      </c>
      <c r="EZ18" s="821">
        <v>4.8667009197481761</v>
      </c>
      <c r="FA18" s="821">
        <v>5.7610000000000001</v>
      </c>
      <c r="FB18" s="821">
        <v>0</v>
      </c>
      <c r="FC18" s="821" t="s">
        <v>2123</v>
      </c>
      <c r="FD18" s="821" t="s">
        <v>2124</v>
      </c>
      <c r="FE18" s="821">
        <v>4.2788116706011712</v>
      </c>
      <c r="FF18" s="821">
        <v>4.3580147508382225</v>
      </c>
      <c r="FG18" s="821">
        <v>3.4830000000000001</v>
      </c>
      <c r="FH18" s="821">
        <v>1.2</v>
      </c>
      <c r="FI18" s="821" t="s">
        <v>2125</v>
      </c>
      <c r="FJ18" s="821" t="s">
        <v>2126</v>
      </c>
      <c r="FK18" s="821">
        <v>4.0988122693138651</v>
      </c>
      <c r="FL18" s="821">
        <v>3.7499985424702387</v>
      </c>
      <c r="FM18" s="821">
        <v>3.6459999999999999</v>
      </c>
      <c r="FN18" s="821">
        <v>0</v>
      </c>
      <c r="FO18" s="821" t="s">
        <v>2127</v>
      </c>
      <c r="FP18" s="821" t="s">
        <v>2128</v>
      </c>
      <c r="FQ18" s="821">
        <v>3.7376519905136671</v>
      </c>
      <c r="FR18" s="821">
        <v>2.461600806804916</v>
      </c>
      <c r="FS18" s="821">
        <v>4.4050000000000002</v>
      </c>
      <c r="FT18" s="821">
        <v>3.1</v>
      </c>
      <c r="FU18" s="821">
        <v>20.800366782742074</v>
      </c>
      <c r="FV18" s="821">
        <v>19.151449913677865</v>
      </c>
      <c r="FW18" s="821">
        <v>19.191471957698937</v>
      </c>
      <c r="FX18" s="821">
        <v>16.465213258426964</v>
      </c>
      <c r="FY18" s="821">
        <v>118.01670351407243</v>
      </c>
      <c r="FZ18" s="821">
        <v>114.3347104803815</v>
      </c>
      <c r="GA18" s="821">
        <v>93.818471957698947</v>
      </c>
      <c r="GB18" s="821">
        <v>67.265213258426968</v>
      </c>
      <c r="GC18" s="822">
        <v>474.54339134910634</v>
      </c>
      <c r="GD18" s="822">
        <v>447.67654809224467</v>
      </c>
      <c r="GE18" s="822" t="s">
        <v>1434</v>
      </c>
      <c r="GF18" s="822" t="s">
        <v>1434</v>
      </c>
      <c r="GG18" s="822">
        <v>455.55123129243066</v>
      </c>
      <c r="GH18" s="822">
        <v>426.73918907191677</v>
      </c>
      <c r="GI18" s="822" t="s">
        <v>1434</v>
      </c>
      <c r="GJ18" s="822" t="s">
        <v>1434</v>
      </c>
      <c r="GK18" s="821">
        <v>248.88093115041903</v>
      </c>
      <c r="GL18" s="821">
        <v>236.19303850136939</v>
      </c>
      <c r="GM18" s="821" t="s">
        <v>1434</v>
      </c>
      <c r="GN18" s="821" t="s">
        <v>1434</v>
      </c>
      <c r="GO18" s="821">
        <v>153.25186762508116</v>
      </c>
      <c r="GP18" s="821">
        <v>135.5203331380163</v>
      </c>
      <c r="GQ18" s="821" t="s">
        <v>1434</v>
      </c>
      <c r="GR18" s="821" t="s">
        <v>1434</v>
      </c>
      <c r="GS18" s="821">
        <v>53.418432516930402</v>
      </c>
      <c r="GT18" s="821">
        <v>55.025817432531085</v>
      </c>
      <c r="GU18" s="821" t="s">
        <v>1434</v>
      </c>
      <c r="GV18" s="821" t="s">
        <v>1434</v>
      </c>
      <c r="GW18" s="822" t="s">
        <v>1434</v>
      </c>
      <c r="GX18" s="821" t="s">
        <v>1434</v>
      </c>
      <c r="GY18" s="821" t="s">
        <v>1434</v>
      </c>
      <c r="GZ18" s="821" t="s">
        <v>1434</v>
      </c>
      <c r="HA18" s="821" t="s">
        <v>1434</v>
      </c>
      <c r="HB18" s="821" t="s">
        <v>1434</v>
      </c>
      <c r="HC18" s="821" t="s">
        <v>1434</v>
      </c>
      <c r="HD18" s="821" t="s">
        <v>1434</v>
      </c>
      <c r="HE18" s="821" t="s">
        <v>1434</v>
      </c>
      <c r="HF18" s="821" t="s">
        <v>1434</v>
      </c>
      <c r="HG18" s="821" t="s">
        <v>1434</v>
      </c>
      <c r="HH18" s="821" t="s">
        <v>1434</v>
      </c>
      <c r="HI18" s="821" t="s">
        <v>1434</v>
      </c>
      <c r="HJ18" s="821" t="s">
        <v>1434</v>
      </c>
      <c r="HK18" s="821" t="s">
        <v>1434</v>
      </c>
      <c r="HL18" s="821" t="s">
        <v>1434</v>
      </c>
      <c r="HM18" s="821" t="s">
        <v>1434</v>
      </c>
      <c r="HN18" s="821" t="s">
        <v>1434</v>
      </c>
      <c r="HO18" s="821" t="s">
        <v>1434</v>
      </c>
      <c r="HP18" s="821" t="s">
        <v>1434</v>
      </c>
      <c r="HQ18" s="821" t="s">
        <v>1434</v>
      </c>
      <c r="HR18" s="821" t="s">
        <v>1434</v>
      </c>
      <c r="HS18" s="821" t="s">
        <v>1434</v>
      </c>
      <c r="HT18" s="821" t="s">
        <v>1434</v>
      </c>
      <c r="HU18" s="821" t="s">
        <v>1434</v>
      </c>
      <c r="HV18" s="821" t="s">
        <v>1434</v>
      </c>
      <c r="HW18" s="821" t="s">
        <v>1434</v>
      </c>
      <c r="HX18" s="821" t="s">
        <v>1434</v>
      </c>
      <c r="HY18" s="821" t="s">
        <v>1434</v>
      </c>
      <c r="HZ18" s="821" t="s">
        <v>1434</v>
      </c>
      <c r="IA18" s="821" t="s">
        <v>1434</v>
      </c>
      <c r="IB18" s="821" t="s">
        <v>1434</v>
      </c>
      <c r="IC18" s="821" t="s">
        <v>1434</v>
      </c>
      <c r="ID18" s="821" t="s">
        <v>1434</v>
      </c>
      <c r="IE18" s="821" t="s">
        <v>1434</v>
      </c>
      <c r="IF18" s="821" t="s">
        <v>1434</v>
      </c>
      <c r="IG18" s="821" t="s">
        <v>1434</v>
      </c>
      <c r="IH18" s="821" t="s">
        <v>1434</v>
      </c>
      <c r="II18" s="821" t="s">
        <v>1434</v>
      </c>
      <c r="IJ18" s="821" t="s">
        <v>1434</v>
      </c>
      <c r="IK18" s="821" t="s">
        <v>1434</v>
      </c>
      <c r="IL18" s="821" t="s">
        <v>1434</v>
      </c>
      <c r="IM18" s="821" t="s">
        <v>1434</v>
      </c>
      <c r="IN18" s="821" t="s">
        <v>1434</v>
      </c>
      <c r="IO18" s="821" t="s">
        <v>1434</v>
      </c>
      <c r="IP18" s="821" t="s">
        <v>1434</v>
      </c>
      <c r="IQ18" s="821" t="s">
        <v>1434</v>
      </c>
      <c r="IR18" s="821" t="s">
        <v>1434</v>
      </c>
      <c r="IS18" s="821" t="s">
        <v>1434</v>
      </c>
      <c r="IT18" s="821" t="s">
        <v>1434</v>
      </c>
      <c r="IU18" s="821" t="s">
        <v>1434</v>
      </c>
      <c r="IV18" s="821" t="s">
        <v>1434</v>
      </c>
      <c r="IW18" s="821" t="s">
        <v>1434</v>
      </c>
      <c r="IX18" s="821" t="s">
        <v>1434</v>
      </c>
      <c r="IY18" s="821" t="s">
        <v>1434</v>
      </c>
      <c r="IZ18" s="821" t="s">
        <v>1434</v>
      </c>
      <c r="JA18" s="821" t="s">
        <v>1434</v>
      </c>
      <c r="JB18" s="821" t="s">
        <v>1434</v>
      </c>
      <c r="JC18" s="821" t="s">
        <v>1434</v>
      </c>
      <c r="JD18" s="821" t="s">
        <v>1434</v>
      </c>
      <c r="JE18" s="822">
        <v>474.54339134910634</v>
      </c>
      <c r="JF18" s="822">
        <v>447.67654809224467</v>
      </c>
      <c r="JG18" s="822" t="s">
        <v>1434</v>
      </c>
      <c r="JH18" s="822" t="s">
        <v>1434</v>
      </c>
      <c r="JI18" s="822">
        <v>455.55123129243066</v>
      </c>
      <c r="JJ18" s="822">
        <v>426.73918907191677</v>
      </c>
      <c r="JK18" s="822" t="s">
        <v>1434</v>
      </c>
      <c r="JL18" s="822" t="s">
        <v>1434</v>
      </c>
      <c r="JM18" s="821">
        <v>248.88093115041903</v>
      </c>
      <c r="JN18" s="821">
        <v>236.19303850136939</v>
      </c>
      <c r="JO18" s="821" t="s">
        <v>1434</v>
      </c>
      <c r="JP18" s="821" t="s">
        <v>1434</v>
      </c>
      <c r="JQ18" s="821">
        <v>153.25186762508116</v>
      </c>
      <c r="JR18" s="821">
        <v>135.5203331380163</v>
      </c>
      <c r="JS18" s="821" t="s">
        <v>1434</v>
      </c>
      <c r="JT18" s="821" t="s">
        <v>1434</v>
      </c>
      <c r="JU18" s="821">
        <v>53.418432516930402</v>
      </c>
      <c r="JV18" s="821">
        <v>55.025817432531085</v>
      </c>
      <c r="JW18" s="821" t="s">
        <v>1434</v>
      </c>
      <c r="JX18" s="821" t="s">
        <v>1434</v>
      </c>
      <c r="JY18" s="821">
        <v>93577.947888075272</v>
      </c>
      <c r="JZ18" s="821">
        <v>92439.311022479043</v>
      </c>
      <c r="KA18" s="821" t="s">
        <v>1434</v>
      </c>
      <c r="KB18" s="821" t="s">
        <v>1434</v>
      </c>
      <c r="KC18" s="821">
        <v>46670.672756669825</v>
      </c>
      <c r="KD18" s="821">
        <v>45165.303492255422</v>
      </c>
      <c r="KE18" s="821" t="s">
        <v>1434</v>
      </c>
      <c r="KF18" s="821" t="s">
        <v>1434</v>
      </c>
      <c r="KG18" s="821">
        <v>38670.748812928272</v>
      </c>
      <c r="KH18" s="821">
        <v>36887.685527194211</v>
      </c>
      <c r="KI18" s="821" t="s">
        <v>1434</v>
      </c>
      <c r="KJ18" s="821" t="s">
        <v>1434</v>
      </c>
      <c r="KK18" s="821">
        <v>8236.5263184771811</v>
      </c>
      <c r="KL18" s="821">
        <v>10386.322003029416</v>
      </c>
      <c r="KM18" s="821" t="s">
        <v>1434</v>
      </c>
      <c r="KN18" s="821" t="s">
        <v>1434</v>
      </c>
      <c r="KO18" s="821" t="s">
        <v>1434</v>
      </c>
      <c r="KP18" s="821" t="s">
        <v>1434</v>
      </c>
      <c r="KQ18" s="821" t="s">
        <v>1434</v>
      </c>
      <c r="KR18" s="821" t="s">
        <v>1434</v>
      </c>
      <c r="KS18" s="821" t="s">
        <v>1434</v>
      </c>
      <c r="KT18" s="821" t="s">
        <v>1434</v>
      </c>
      <c r="KU18" s="821" t="s">
        <v>1434</v>
      </c>
      <c r="KV18" s="821" t="s">
        <v>1434</v>
      </c>
      <c r="KW18" s="821" t="s">
        <v>1434</v>
      </c>
      <c r="KX18" s="821" t="s">
        <v>1434</v>
      </c>
      <c r="KY18" s="821" t="s">
        <v>1434</v>
      </c>
      <c r="KZ18" s="821" t="s">
        <v>1434</v>
      </c>
      <c r="LA18" s="821" t="s">
        <v>1434</v>
      </c>
      <c r="LB18" s="821" t="s">
        <v>1434</v>
      </c>
      <c r="LC18" s="821" t="s">
        <v>1434</v>
      </c>
      <c r="LD18" s="821" t="s">
        <v>1434</v>
      </c>
      <c r="LE18" s="821" t="s">
        <v>1434</v>
      </c>
      <c r="LF18" s="821" t="s">
        <v>1434</v>
      </c>
      <c r="LG18" s="821" t="s">
        <v>1434</v>
      </c>
      <c r="LH18" s="821" t="s">
        <v>1434</v>
      </c>
      <c r="LI18" s="821" t="s">
        <v>1434</v>
      </c>
      <c r="LJ18" s="821" t="s">
        <v>1434</v>
      </c>
      <c r="LK18" s="821" t="s">
        <v>1434</v>
      </c>
      <c r="LL18" s="821" t="s">
        <v>1434</v>
      </c>
      <c r="LM18" s="821" t="s">
        <v>1434</v>
      </c>
      <c r="LN18" s="821" t="s">
        <v>1434</v>
      </c>
      <c r="LO18" s="821" t="s">
        <v>1434</v>
      </c>
      <c r="LP18" s="821" t="s">
        <v>1434</v>
      </c>
      <c r="LQ18" s="821" t="s">
        <v>1434</v>
      </c>
      <c r="LR18" s="821" t="s">
        <v>1434</v>
      </c>
      <c r="LS18" s="821" t="s">
        <v>1434</v>
      </c>
      <c r="LT18" s="821" t="s">
        <v>1434</v>
      </c>
      <c r="LU18" s="821" t="s">
        <v>1434</v>
      </c>
      <c r="LV18" s="821" t="s">
        <v>1434</v>
      </c>
      <c r="LW18" s="821" t="s">
        <v>1434</v>
      </c>
      <c r="LX18" s="821" t="s">
        <v>1434</v>
      </c>
      <c r="LY18" s="821" t="s">
        <v>1434</v>
      </c>
      <c r="LZ18" s="821" t="s">
        <v>1434</v>
      </c>
      <c r="MA18" s="821" t="s">
        <v>1434</v>
      </c>
      <c r="MB18" s="821" t="s">
        <v>1434</v>
      </c>
      <c r="MC18" s="821" t="s">
        <v>1434</v>
      </c>
      <c r="MD18" s="821" t="s">
        <v>1434</v>
      </c>
      <c r="ME18" s="821" t="s">
        <v>1434</v>
      </c>
      <c r="MF18" s="821" t="s">
        <v>1434</v>
      </c>
      <c r="MG18" s="821" t="s">
        <v>1434</v>
      </c>
      <c r="MH18" s="821" t="s">
        <v>1434</v>
      </c>
      <c r="MI18" s="821" t="s">
        <v>1434</v>
      </c>
      <c r="MJ18" s="821" t="s">
        <v>1434</v>
      </c>
      <c r="MK18" s="821">
        <v>93577.947888075272</v>
      </c>
      <c r="ML18" s="821">
        <v>92439.311022479043</v>
      </c>
      <c r="MM18" s="821" t="s">
        <v>1434</v>
      </c>
      <c r="MN18" s="821" t="s">
        <v>1434</v>
      </c>
      <c r="MO18" s="821">
        <v>46670.672756669825</v>
      </c>
      <c r="MP18" s="821">
        <v>45165.303492255422</v>
      </c>
      <c r="MQ18" s="821" t="s">
        <v>1434</v>
      </c>
      <c r="MR18" s="821" t="s">
        <v>1434</v>
      </c>
      <c r="MS18" s="821">
        <v>38670.748812928272</v>
      </c>
      <c r="MT18" s="821">
        <v>36887.685527194211</v>
      </c>
      <c r="MU18" s="821" t="s">
        <v>1434</v>
      </c>
      <c r="MV18" s="821" t="s">
        <v>1434</v>
      </c>
      <c r="MW18" s="821">
        <v>8236.5263184771811</v>
      </c>
      <c r="MX18" s="821">
        <v>10386.322003029416</v>
      </c>
      <c r="MY18" s="821" t="s">
        <v>1434</v>
      </c>
      <c r="MZ18" s="821" t="s">
        <v>1434</v>
      </c>
      <c r="NA18" s="822">
        <v>79.362892228807723</v>
      </c>
      <c r="NB18" s="822">
        <v>72.859940885003752</v>
      </c>
      <c r="NC18" s="822" t="s">
        <v>1434</v>
      </c>
      <c r="ND18" s="822" t="s">
        <v>1434</v>
      </c>
      <c r="NE18" s="821">
        <v>69.145147727200751</v>
      </c>
      <c r="NF18" s="821">
        <v>60.119753803469628</v>
      </c>
      <c r="NG18" s="821" t="s">
        <v>1434</v>
      </c>
      <c r="NH18" s="821" t="s">
        <v>1434</v>
      </c>
      <c r="NI18" s="822">
        <v>18290.310363187979</v>
      </c>
      <c r="NJ18" s="822">
        <v>14985.700454003605</v>
      </c>
      <c r="NK18" s="822" t="s">
        <v>1434</v>
      </c>
      <c r="NL18" s="822" t="s">
        <v>1434</v>
      </c>
      <c r="NM18" s="821">
        <v>15418.647967294297</v>
      </c>
      <c r="NN18" s="821">
        <v>11950.157470443215</v>
      </c>
      <c r="NO18" s="821" t="s">
        <v>1434</v>
      </c>
      <c r="NP18" s="821" t="s">
        <v>1434</v>
      </c>
      <c r="NQ18" s="822">
        <v>3312.9571926650356</v>
      </c>
      <c r="NR18" s="822">
        <v>2710.87851751581</v>
      </c>
      <c r="NS18" s="822" t="s">
        <v>1434</v>
      </c>
      <c r="NT18" s="822" t="s">
        <v>1434</v>
      </c>
      <c r="NU18" s="821">
        <v>2846.5368101840618</v>
      </c>
      <c r="NV18" s="821">
        <v>2280.4550579225943</v>
      </c>
      <c r="NW18" s="821" t="s">
        <v>1434</v>
      </c>
      <c r="NX18" s="821" t="s">
        <v>1434</v>
      </c>
      <c r="NY18" s="822">
        <v>7318.0380763974799</v>
      </c>
      <c r="NZ18" s="822">
        <v>6354.0832378627238</v>
      </c>
      <c r="OA18" s="822" t="s">
        <v>1434</v>
      </c>
      <c r="OB18" s="822" t="s">
        <v>1434</v>
      </c>
      <c r="OC18" s="821">
        <v>6258.1225222464282</v>
      </c>
      <c r="OD18" s="821">
        <v>4933.9944756895511</v>
      </c>
      <c r="OE18" s="821" t="s">
        <v>1434</v>
      </c>
      <c r="OF18" s="821" t="s">
        <v>1434</v>
      </c>
      <c r="OG18" s="822">
        <v>4194.2128412167658</v>
      </c>
      <c r="OH18" s="822">
        <v>3229.8167107607842</v>
      </c>
      <c r="OI18" s="822" t="s">
        <v>1434</v>
      </c>
      <c r="OJ18" s="822" t="s">
        <v>1434</v>
      </c>
      <c r="OK18" s="821">
        <v>3490.7536329354343</v>
      </c>
      <c r="OL18" s="821">
        <v>2697.3528910150012</v>
      </c>
      <c r="OM18" s="821" t="s">
        <v>1434</v>
      </c>
      <c r="ON18" s="821" t="s">
        <v>1434</v>
      </c>
      <c r="OO18" s="822">
        <v>3465.1022529086963</v>
      </c>
      <c r="OP18" s="822">
        <v>2690.9219878642871</v>
      </c>
      <c r="OQ18" s="822" t="s">
        <v>1434</v>
      </c>
      <c r="OR18" s="822" t="s">
        <v>1434</v>
      </c>
      <c r="OS18" s="821">
        <v>2823.2350019283717</v>
      </c>
      <c r="OT18" s="821">
        <v>2038.3550458160673</v>
      </c>
      <c r="OU18" s="821" t="s">
        <v>1434</v>
      </c>
      <c r="OV18" s="821" t="s">
        <v>1434</v>
      </c>
      <c r="OW18" s="822">
        <v>0</v>
      </c>
      <c r="OX18" s="822">
        <v>0</v>
      </c>
      <c r="OY18" s="822" t="s">
        <v>1434</v>
      </c>
      <c r="OZ18" s="822" t="s">
        <v>1434</v>
      </c>
      <c r="PA18" s="821">
        <v>0</v>
      </c>
      <c r="PB18" s="821">
        <v>0</v>
      </c>
      <c r="PC18" s="821" t="s">
        <v>1434</v>
      </c>
      <c r="PD18" s="821" t="s">
        <v>1434</v>
      </c>
      <c r="PE18" s="822">
        <v>34.231967883549927</v>
      </c>
      <c r="PF18" s="822">
        <v>32.330649999999999</v>
      </c>
      <c r="PG18" s="822">
        <v>30.697563108609284</v>
      </c>
      <c r="PH18" s="822">
        <v>31.65446</v>
      </c>
      <c r="PI18" s="822">
        <v>29.312999999999999</v>
      </c>
      <c r="PJ18" s="822">
        <v>0.1671158248412514</v>
      </c>
      <c r="PK18" s="821">
        <v>0.26943336998001483</v>
      </c>
      <c r="PL18" s="821">
        <v>0.28668436915849971</v>
      </c>
      <c r="PM18" s="821">
        <v>0.93770704438867436</v>
      </c>
      <c r="PN18" s="821">
        <v>0.93770704438867436</v>
      </c>
      <c r="PO18" s="821">
        <v>34.399083708391181</v>
      </c>
      <c r="PP18" s="821">
        <v>32.600083369980013</v>
      </c>
      <c r="PQ18" s="821">
        <v>30.984247477767784</v>
      </c>
      <c r="PR18" s="821">
        <v>32.592167044388674</v>
      </c>
      <c r="PS18" s="821">
        <v>30.250707044388673</v>
      </c>
      <c r="PT18" s="822">
        <v>6.758208044363343</v>
      </c>
      <c r="PU18" s="822">
        <v>6.3590499999999999</v>
      </c>
      <c r="PV18" s="822">
        <v>5.8403785588115618</v>
      </c>
      <c r="PW18" s="822">
        <v>5.0958900000000007</v>
      </c>
      <c r="PX18" s="822">
        <v>4.7210000000000001</v>
      </c>
      <c r="PY18" s="822">
        <v>3.6257414934144881E-2</v>
      </c>
      <c r="PZ18" s="821">
        <v>6.3985956020949988E-2</v>
      </c>
      <c r="QA18" s="821">
        <v>6.8171727570068119E-2</v>
      </c>
      <c r="QB18" s="821">
        <v>0.2229807971681082</v>
      </c>
      <c r="QC18" s="821">
        <v>0.2229807971681082</v>
      </c>
      <c r="QD18" s="821">
        <v>6.7944654592974878</v>
      </c>
      <c r="QE18" s="821">
        <v>6.42303595602095</v>
      </c>
      <c r="QF18" s="821">
        <v>5.9085502863816295</v>
      </c>
      <c r="QG18" s="821">
        <v>5.3188707971681088</v>
      </c>
      <c r="QH18" s="821">
        <v>4.9439807971681082</v>
      </c>
      <c r="QI18" s="822">
        <v>0.68936724087958245</v>
      </c>
      <c r="QJ18" s="822">
        <v>0.64970500000000009</v>
      </c>
      <c r="QK18" s="822">
        <v>0.59472180979473166</v>
      </c>
      <c r="QL18" s="822">
        <v>0.52555799999999997</v>
      </c>
      <c r="QM18" s="822">
        <v>0.46633999999999998</v>
      </c>
      <c r="QN18" s="822">
        <v>1.5331719993541479E-2</v>
      </c>
      <c r="QO18" s="821">
        <v>2.0642639710676904E-2</v>
      </c>
      <c r="QP18" s="821">
        <v>6.0435374059199911E-3</v>
      </c>
      <c r="QQ18" s="821">
        <v>1.9767619752664188E-2</v>
      </c>
      <c r="QR18" s="821">
        <v>1.9767619752664188E-2</v>
      </c>
      <c r="QS18" s="821">
        <v>0.70469896087312389</v>
      </c>
      <c r="QT18" s="821">
        <v>0.67034763971067701</v>
      </c>
      <c r="QU18" s="821">
        <v>0.60076534720065167</v>
      </c>
      <c r="QV18" s="821">
        <v>0.54532561975266414</v>
      </c>
      <c r="QW18" s="821">
        <v>0.48610761975266414</v>
      </c>
      <c r="QX18" s="822">
        <v>7.8007627526205487</v>
      </c>
      <c r="QY18" s="822">
        <v>6.9517499999999997</v>
      </c>
      <c r="QZ18" s="822">
        <v>5.8310864007353196</v>
      </c>
      <c r="RA18" s="822">
        <v>6.5001502926983949</v>
      </c>
      <c r="RB18" s="822">
        <v>6.7097902019682589</v>
      </c>
      <c r="RC18" s="822">
        <v>0.4397737947962464</v>
      </c>
      <c r="RD18" s="821">
        <v>0.48153255300920234</v>
      </c>
      <c r="RE18" s="821">
        <v>0.60997704160852784</v>
      </c>
      <c r="RF18" s="821">
        <v>1.9951550567985399</v>
      </c>
      <c r="RG18" s="821">
        <v>1.9951550567985399</v>
      </c>
      <c r="RH18" s="821">
        <v>8.2405365474167951</v>
      </c>
      <c r="RI18" s="821">
        <v>7.4332825530092022</v>
      </c>
      <c r="RJ18" s="821">
        <v>6.4410634423438475</v>
      </c>
      <c r="RK18" s="821">
        <v>8.4953053494969346</v>
      </c>
      <c r="RL18" s="821">
        <v>8.7049452587667986</v>
      </c>
      <c r="RM18" s="822">
        <v>103.0120069142866</v>
      </c>
      <c r="RN18" s="822">
        <v>105.91666861650008</v>
      </c>
      <c r="RO18" s="822">
        <v>102.83604691966647</v>
      </c>
      <c r="RP18" s="822">
        <v>99.414739477144394</v>
      </c>
      <c r="RQ18" s="822">
        <v>92.401781719255709</v>
      </c>
      <c r="RR18" s="822">
        <v>9.4638159575815806</v>
      </c>
      <c r="RS18" s="821">
        <v>10.357554553442375</v>
      </c>
      <c r="RT18" s="821">
        <v>8.7448506334622014</v>
      </c>
      <c r="RU18" s="821">
        <v>28.603261716688358</v>
      </c>
      <c r="RV18" s="821">
        <v>28.603261716688358</v>
      </c>
      <c r="RW18" s="821">
        <v>112.47582287186819</v>
      </c>
      <c r="RX18" s="821">
        <v>116.27422316994245</v>
      </c>
      <c r="RY18" s="821">
        <v>111.58089755312868</v>
      </c>
      <c r="RZ18" s="821">
        <v>128.01800119383276</v>
      </c>
      <c r="SA18" s="821">
        <v>121.00504343594406</v>
      </c>
      <c r="SB18" s="822">
        <v>11.654243636301491</v>
      </c>
      <c r="SC18" s="822">
        <v>14.136100074395346</v>
      </c>
      <c r="SD18" s="822" t="s">
        <v>1434</v>
      </c>
      <c r="SE18" s="822" t="s">
        <v>1434</v>
      </c>
      <c r="SF18" s="822">
        <v>0</v>
      </c>
      <c r="SG18" s="821">
        <v>0.32312661452961361</v>
      </c>
      <c r="SH18" s="821" t="s">
        <v>1434</v>
      </c>
      <c r="SI18" s="821" t="s">
        <v>1434</v>
      </c>
      <c r="SJ18" s="821">
        <v>11.654243636301491</v>
      </c>
      <c r="SK18" s="821">
        <v>14.459226688924959</v>
      </c>
      <c r="SL18" s="821" t="s">
        <v>1434</v>
      </c>
      <c r="SM18" s="821" t="s">
        <v>1434</v>
      </c>
      <c r="SN18" s="822">
        <v>6.2511443962201607</v>
      </c>
      <c r="SO18" s="822">
        <v>3.526862807022749</v>
      </c>
      <c r="SP18" s="822" t="s">
        <v>1434</v>
      </c>
      <c r="SQ18" s="822" t="s">
        <v>1434</v>
      </c>
      <c r="SR18" s="822">
        <v>0</v>
      </c>
      <c r="SS18" s="821">
        <v>0</v>
      </c>
      <c r="ST18" s="821" t="s">
        <v>1434</v>
      </c>
      <c r="SU18" s="821" t="s">
        <v>1434</v>
      </c>
      <c r="SV18" s="821">
        <v>6.2511443962201607</v>
      </c>
      <c r="SW18" s="821">
        <v>3.526862807022749</v>
      </c>
      <c r="SX18" s="821" t="s">
        <v>1434</v>
      </c>
      <c r="SY18" s="821" t="s">
        <v>1434</v>
      </c>
      <c r="SZ18" s="822">
        <v>2.0559731769887444</v>
      </c>
      <c r="TA18" s="822">
        <v>4.4904200669375243</v>
      </c>
      <c r="TB18" s="822" t="s">
        <v>1434</v>
      </c>
      <c r="TC18" s="822" t="s">
        <v>1434</v>
      </c>
      <c r="TD18" s="822">
        <v>0</v>
      </c>
      <c r="TE18" s="821">
        <v>0.19011517492506527</v>
      </c>
      <c r="TF18" s="821" t="s">
        <v>1434</v>
      </c>
      <c r="TG18" s="821" t="s">
        <v>1434</v>
      </c>
      <c r="TH18" s="821">
        <v>2.0559731769887444</v>
      </c>
      <c r="TI18" s="821">
        <v>4.6805352418625894</v>
      </c>
      <c r="TJ18" s="821" t="s">
        <v>1434</v>
      </c>
      <c r="TK18" s="821" t="s">
        <v>1434</v>
      </c>
      <c r="TL18" s="822">
        <v>0</v>
      </c>
      <c r="TM18" s="822">
        <v>0</v>
      </c>
      <c r="TN18" s="822" t="s">
        <v>1434</v>
      </c>
      <c r="TO18" s="822" t="s">
        <v>1434</v>
      </c>
      <c r="TP18" s="822">
        <v>0</v>
      </c>
      <c r="TQ18" s="821">
        <v>0</v>
      </c>
      <c r="TR18" s="821" t="s">
        <v>1434</v>
      </c>
      <c r="TS18" s="821" t="s">
        <v>1434</v>
      </c>
      <c r="TT18" s="821">
        <v>0</v>
      </c>
      <c r="TU18" s="821">
        <v>0</v>
      </c>
      <c r="TV18" s="821" t="s">
        <v>1434</v>
      </c>
      <c r="TW18" s="821" t="s">
        <v>1434</v>
      </c>
      <c r="TX18" s="822">
        <v>0.72672219520241355</v>
      </c>
      <c r="TY18" s="822">
        <v>3.4984133325449012</v>
      </c>
      <c r="TZ18" s="822" t="s">
        <v>1434</v>
      </c>
      <c r="UA18" s="822" t="s">
        <v>1434</v>
      </c>
      <c r="UB18" s="822">
        <v>0</v>
      </c>
      <c r="UC18" s="821">
        <v>0</v>
      </c>
      <c r="UD18" s="821" t="s">
        <v>1434</v>
      </c>
      <c r="UE18" s="821" t="s">
        <v>1434</v>
      </c>
      <c r="UF18" s="821">
        <v>0.72672219520241355</v>
      </c>
      <c r="UG18" s="821">
        <v>3.4984133325449012</v>
      </c>
      <c r="UH18" s="821" t="s">
        <v>1434</v>
      </c>
      <c r="UI18" s="821" t="s">
        <v>1434</v>
      </c>
      <c r="UJ18" s="822">
        <v>2.5138643257163604</v>
      </c>
      <c r="UK18" s="822">
        <v>2.5138643257163604</v>
      </c>
      <c r="UL18" s="822">
        <v>20</v>
      </c>
      <c r="UM18" s="822" t="s">
        <v>1434</v>
      </c>
      <c r="UN18" s="822">
        <v>0</v>
      </c>
      <c r="UO18" s="821">
        <v>0.13301143960454834</v>
      </c>
      <c r="UP18" s="821" t="s">
        <v>1434</v>
      </c>
      <c r="UQ18" s="821" t="s">
        <v>1434</v>
      </c>
      <c r="UR18" s="821">
        <v>2.5138643257163604</v>
      </c>
      <c r="US18" s="821">
        <v>2.646875765320909</v>
      </c>
      <c r="UT18" s="821" t="s">
        <v>1434</v>
      </c>
      <c r="UU18" s="821" t="s">
        <v>1434</v>
      </c>
      <c r="UV18" s="822">
        <v>0</v>
      </c>
      <c r="UW18" s="822">
        <v>0</v>
      </c>
      <c r="UX18" s="822" t="s">
        <v>1434</v>
      </c>
      <c r="UY18" s="822" t="s">
        <v>1434</v>
      </c>
      <c r="UZ18" s="822">
        <v>0</v>
      </c>
      <c r="VA18" s="821">
        <v>0</v>
      </c>
      <c r="VB18" s="821" t="s">
        <v>1434</v>
      </c>
      <c r="VC18" s="821" t="s">
        <v>1434</v>
      </c>
      <c r="VD18" s="821">
        <v>0</v>
      </c>
      <c r="VE18" s="821">
        <v>0</v>
      </c>
      <c r="VF18" s="821" t="s">
        <v>1434</v>
      </c>
      <c r="VG18" s="821" t="s">
        <v>1434</v>
      </c>
      <c r="VH18" s="821">
        <v>0</v>
      </c>
      <c r="VI18" s="821">
        <v>0</v>
      </c>
      <c r="VJ18" s="821" t="s">
        <v>1434</v>
      </c>
      <c r="VK18" s="821" t="s">
        <v>1434</v>
      </c>
      <c r="VL18" s="821">
        <v>0</v>
      </c>
      <c r="VM18" s="821">
        <v>0</v>
      </c>
      <c r="VN18" s="821" t="s">
        <v>1434</v>
      </c>
      <c r="VO18" s="821" t="s">
        <v>1434</v>
      </c>
      <c r="VP18" s="821">
        <v>0</v>
      </c>
      <c r="VQ18" s="821">
        <v>0</v>
      </c>
      <c r="VR18" s="821" t="s">
        <v>1434</v>
      </c>
      <c r="VS18" s="821" t="s">
        <v>1434</v>
      </c>
      <c r="VT18" s="821">
        <v>0.10653954217381127</v>
      </c>
      <c r="VU18" s="821">
        <v>0.10653954217381127</v>
      </c>
      <c r="VV18" s="821" t="s">
        <v>1434</v>
      </c>
      <c r="VW18" s="821" t="s">
        <v>1434</v>
      </c>
      <c r="VX18" s="821">
        <v>0</v>
      </c>
      <c r="VY18" s="821">
        <v>0</v>
      </c>
      <c r="VZ18" s="821" t="s">
        <v>1434</v>
      </c>
      <c r="WA18" s="821" t="s">
        <v>1434</v>
      </c>
      <c r="WB18" s="821">
        <v>0.10653954217381127</v>
      </c>
      <c r="WC18" s="821">
        <v>0.10653954217381127</v>
      </c>
      <c r="WD18" s="821" t="s">
        <v>1434</v>
      </c>
      <c r="WE18" s="821" t="s">
        <v>1434</v>
      </c>
      <c r="WF18" s="821">
        <v>6708.3227530811018</v>
      </c>
      <c r="WG18" s="821">
        <v>4626.2529059028157</v>
      </c>
      <c r="WH18" s="821">
        <v>5156.1322005066968</v>
      </c>
      <c r="WI18" s="821">
        <v>4658.2704322200252</v>
      </c>
      <c r="WJ18" s="822">
        <v>444.96012190225611</v>
      </c>
      <c r="WK18" s="822">
        <v>431.9832960184616</v>
      </c>
      <c r="WL18" s="822">
        <v>454.16284365746691</v>
      </c>
      <c r="WM18" s="822">
        <v>404.01387522256175</v>
      </c>
      <c r="WN18" s="822">
        <v>6263.3626311788457</v>
      </c>
      <c r="WO18" s="822">
        <v>4194.2696098843544</v>
      </c>
      <c r="WP18" s="822">
        <v>4701.9693568492303</v>
      </c>
      <c r="WQ18" s="822">
        <v>4254.2565569974631</v>
      </c>
      <c r="WR18" s="822">
        <v>3924.6928350070889</v>
      </c>
      <c r="WS18" s="822">
        <v>4235.0804396313833</v>
      </c>
      <c r="WT18" s="822">
        <v>4724.2545218008372</v>
      </c>
      <c r="WU18" s="822">
        <v>4269.0389954594766</v>
      </c>
      <c r="WV18" s="821">
        <v>41.816102952199294</v>
      </c>
      <c r="WW18" s="821">
        <v>39.857962493824381</v>
      </c>
      <c r="WX18" s="821">
        <v>35.906215064432892</v>
      </c>
      <c r="WY18" s="821">
        <v>30.474826879117458</v>
      </c>
      <c r="WZ18" s="824">
        <v>3526.8</v>
      </c>
      <c r="XA18" s="824">
        <v>3526.8</v>
      </c>
      <c r="XB18" s="824">
        <v>3455.65</v>
      </c>
      <c r="XC18" s="824">
        <v>3179.76</v>
      </c>
      <c r="XD18" s="829">
        <v>3111</v>
      </c>
      <c r="XE18" s="829">
        <v>2565</v>
      </c>
      <c r="XF18" s="832">
        <v>2655.3</v>
      </c>
      <c r="XG18" s="829">
        <v>2404.8000000000002</v>
      </c>
      <c r="XH18" s="829">
        <v>2371.1999999999998</v>
      </c>
      <c r="XI18" s="829">
        <v>2549.6</v>
      </c>
      <c r="XJ18" s="829">
        <v>2349.1</v>
      </c>
      <c r="XK18" s="832">
        <v>2962.3</v>
      </c>
      <c r="XL18" s="829">
        <v>1866.6999999999998</v>
      </c>
      <c r="XM18" s="829">
        <v>1807.6</v>
      </c>
      <c r="XN18" s="829">
        <v>1606.9</v>
      </c>
      <c r="XO18" s="829">
        <v>1792.7</v>
      </c>
      <c r="XP18" s="832">
        <v>3671.5</v>
      </c>
      <c r="XQ18" s="829">
        <v>1715.4</v>
      </c>
      <c r="XR18" s="829">
        <v>1710.4</v>
      </c>
      <c r="XS18" s="829">
        <v>1817.5</v>
      </c>
      <c r="XT18" s="829">
        <v>1876.3000000000002</v>
      </c>
      <c r="XU18" s="829">
        <v>1925.8000000000002</v>
      </c>
      <c r="XV18" s="829">
        <v>1852.4</v>
      </c>
      <c r="XW18" s="829">
        <v>1777.8</v>
      </c>
      <c r="XX18" s="829">
        <v>1915.5</v>
      </c>
      <c r="XY18" s="829">
        <v>1913.5</v>
      </c>
      <c r="XZ18" s="832">
        <v>2017.8000000000002</v>
      </c>
      <c r="YA18" s="829" t="s">
        <v>1434</v>
      </c>
      <c r="YB18" s="829" t="s">
        <v>1434</v>
      </c>
      <c r="YC18" s="824">
        <v>1512.21</v>
      </c>
      <c r="YD18" s="824">
        <v>1512.21</v>
      </c>
      <c r="YE18" s="824">
        <v>1237.6500000000001</v>
      </c>
      <c r="YF18" s="824">
        <v>1230.1300000000001</v>
      </c>
      <c r="YG18" s="829">
        <v>1283.3</v>
      </c>
      <c r="YH18" s="829">
        <v>1148.5</v>
      </c>
      <c r="YI18" s="832">
        <v>1293.2</v>
      </c>
      <c r="YJ18" s="829">
        <v>1013.8</v>
      </c>
      <c r="YK18" s="829">
        <v>1315.1</v>
      </c>
      <c r="YL18" s="829">
        <v>1455</v>
      </c>
      <c r="YM18" s="829">
        <v>1193.5999999999999</v>
      </c>
      <c r="YN18" s="832">
        <v>1681.5</v>
      </c>
      <c r="YO18" s="829">
        <v>917</v>
      </c>
      <c r="YP18" s="829">
        <v>900.4</v>
      </c>
      <c r="YQ18" s="829">
        <v>876.7</v>
      </c>
      <c r="YR18" s="829">
        <v>1107.5</v>
      </c>
      <c r="YS18" s="832">
        <v>2972.3</v>
      </c>
      <c r="YT18" s="829">
        <v>1159</v>
      </c>
      <c r="YU18" s="829">
        <v>1163.5</v>
      </c>
      <c r="YV18" s="829">
        <v>1192.2</v>
      </c>
      <c r="YW18" s="829">
        <v>1248.9000000000001</v>
      </c>
      <c r="YX18" s="829">
        <v>1365.2</v>
      </c>
      <c r="YY18" s="829">
        <v>1296.5</v>
      </c>
      <c r="YZ18" s="829">
        <v>1236.5</v>
      </c>
      <c r="ZA18" s="829">
        <v>1430.2</v>
      </c>
      <c r="ZB18" s="829">
        <v>1451.8</v>
      </c>
      <c r="ZC18" s="832">
        <v>1612.2</v>
      </c>
      <c r="ZD18" s="829" t="s">
        <v>1434</v>
      </c>
      <c r="ZE18" s="829" t="s">
        <v>1434</v>
      </c>
      <c r="ZF18" s="824">
        <v>2014.59</v>
      </c>
      <c r="ZG18" s="824">
        <v>2014.59</v>
      </c>
      <c r="ZH18" s="824">
        <v>2218</v>
      </c>
      <c r="ZI18" s="824">
        <v>1949.63</v>
      </c>
      <c r="ZJ18" s="829">
        <v>1827.6999999999998</v>
      </c>
      <c r="ZK18" s="829">
        <v>1416.5</v>
      </c>
      <c r="ZL18" s="832">
        <v>1362.1</v>
      </c>
      <c r="ZM18" s="829">
        <v>1391</v>
      </c>
      <c r="ZN18" s="829">
        <v>1056.0999999999999</v>
      </c>
      <c r="ZO18" s="829">
        <v>1094.5999999999999</v>
      </c>
      <c r="ZP18" s="829">
        <v>1155.5</v>
      </c>
      <c r="ZQ18" s="832">
        <v>1280.8</v>
      </c>
      <c r="ZR18" s="829">
        <v>949.69999999999993</v>
      </c>
      <c r="ZS18" s="829">
        <v>907.19999999999993</v>
      </c>
      <c r="ZT18" s="829">
        <v>730.2</v>
      </c>
      <c r="ZU18" s="829">
        <v>685.2</v>
      </c>
      <c r="ZV18" s="832">
        <v>699.2</v>
      </c>
      <c r="ZW18" s="829">
        <v>556.4</v>
      </c>
      <c r="ZX18" s="829">
        <v>546.9</v>
      </c>
      <c r="ZY18" s="829">
        <v>625.29999999999995</v>
      </c>
      <c r="ZZ18" s="829">
        <v>627.40000000000009</v>
      </c>
      <c r="AAA18" s="829">
        <v>560.6</v>
      </c>
      <c r="AAB18" s="829">
        <v>555.9</v>
      </c>
      <c r="AAC18" s="829">
        <v>541.29999999999995</v>
      </c>
      <c r="AAD18" s="829">
        <v>485.3</v>
      </c>
      <c r="AAE18" s="829">
        <v>461.7</v>
      </c>
      <c r="AAF18" s="832">
        <v>405.6</v>
      </c>
      <c r="AAG18" s="829" t="s">
        <v>1434</v>
      </c>
      <c r="AAH18" s="829" t="s">
        <v>1434</v>
      </c>
      <c r="AAI18" s="821" t="s">
        <v>2492</v>
      </c>
      <c r="AAJ18" s="821" t="s">
        <v>2493</v>
      </c>
      <c r="AAK18" s="821" t="s">
        <v>2494</v>
      </c>
      <c r="AAL18" s="821">
        <v>10</v>
      </c>
      <c r="AAM18" s="821">
        <v>10</v>
      </c>
      <c r="AAN18" s="821">
        <v>1055000</v>
      </c>
      <c r="AAO18" s="821" t="s">
        <v>766</v>
      </c>
      <c r="AAP18" s="821" t="s">
        <v>2495</v>
      </c>
      <c r="AAQ18" s="821" t="s">
        <v>2496</v>
      </c>
      <c r="AAR18" s="821" t="s">
        <v>2497</v>
      </c>
      <c r="AAS18" s="821">
        <v>31</v>
      </c>
      <c r="AAT18" s="821">
        <v>31</v>
      </c>
      <c r="AAU18" s="821" t="s">
        <v>1434</v>
      </c>
      <c r="AAV18" s="821" t="s">
        <v>766</v>
      </c>
      <c r="AAW18" s="821"/>
      <c r="AAX18" s="821"/>
      <c r="AAY18" s="821"/>
      <c r="AAZ18" s="821"/>
      <c r="ABA18" s="821"/>
      <c r="ABB18" s="821"/>
      <c r="ABC18" s="821"/>
      <c r="ABD18" s="821"/>
      <c r="ABE18" s="821"/>
      <c r="ABF18" s="821"/>
      <c r="ABG18" s="821"/>
      <c r="ABH18" s="821"/>
      <c r="ABI18" s="821"/>
      <c r="ABJ18" s="821"/>
      <c r="ABK18" s="821"/>
      <c r="ABL18" s="821"/>
      <c r="ABM18" s="821"/>
      <c r="ABN18" s="821"/>
      <c r="ABO18" s="821"/>
      <c r="ABP18" s="821"/>
      <c r="ABQ18" s="821"/>
      <c r="ABR18" s="821"/>
      <c r="ABS18" s="821"/>
      <c r="ABT18" s="821"/>
      <c r="ABU18" s="821"/>
      <c r="ABV18" s="821"/>
      <c r="ABW18" s="821"/>
      <c r="ABX18" s="821"/>
      <c r="ABY18" s="821"/>
      <c r="ABZ18" s="821"/>
      <c r="ACA18" s="821"/>
      <c r="ACB18" s="821"/>
      <c r="ACC18" s="821"/>
      <c r="ACD18" s="821"/>
      <c r="ACE18" s="821"/>
      <c r="ACF18" s="821"/>
      <c r="ACG18" s="821"/>
      <c r="ACH18" s="821"/>
      <c r="ACI18" s="821"/>
      <c r="ACJ18" s="821"/>
      <c r="ACK18" s="821"/>
      <c r="ACL18" s="821"/>
      <c r="ACM18" s="821"/>
      <c r="ACN18" s="821"/>
      <c r="ACO18" s="821"/>
      <c r="ACP18" s="821"/>
      <c r="ACQ18" s="821"/>
      <c r="ACR18" s="821"/>
      <c r="ACS18" s="821"/>
      <c r="ACT18" s="821"/>
      <c r="ACU18" s="821"/>
      <c r="ACV18" s="821"/>
      <c r="ACW18" s="821"/>
      <c r="ACX18" s="821"/>
      <c r="ACY18" s="821"/>
      <c r="ACZ18" s="821"/>
      <c r="ADA18" s="821" t="s">
        <v>1434</v>
      </c>
      <c r="ADB18" s="821" t="s">
        <v>1434</v>
      </c>
      <c r="ADC18" s="821">
        <v>1055000</v>
      </c>
      <c r="ADD18" s="821" t="s">
        <v>2778</v>
      </c>
      <c r="ADE18" s="821" t="s">
        <v>2779</v>
      </c>
      <c r="ADF18" s="821" t="s">
        <v>1434</v>
      </c>
      <c r="ADG18" s="821" t="s">
        <v>1434</v>
      </c>
      <c r="ADH18" s="821" t="s">
        <v>631</v>
      </c>
      <c r="ADI18" s="821"/>
      <c r="ADJ18" s="821"/>
      <c r="ADK18" s="821"/>
      <c r="ADL18" s="821"/>
      <c r="ADM18" s="821"/>
      <c r="ADN18" s="821"/>
      <c r="ADO18" s="821"/>
      <c r="ADP18" s="821"/>
      <c r="ADQ18" s="821"/>
      <c r="ADR18" s="821"/>
      <c r="ADS18" s="821"/>
      <c r="ADT18" s="821"/>
      <c r="ADU18" s="821"/>
      <c r="ADV18" s="821"/>
      <c r="ADW18" s="821"/>
      <c r="ADX18" s="821"/>
      <c r="ADY18" s="821"/>
      <c r="ADZ18" s="821"/>
      <c r="AEA18" s="821"/>
      <c r="AEB18" s="821"/>
      <c r="AEC18" s="821"/>
      <c r="AED18" s="821"/>
      <c r="AEE18" s="821"/>
      <c r="AEF18" s="821"/>
      <c r="AEG18" s="821"/>
      <c r="AEH18" s="821"/>
      <c r="AEI18" s="821"/>
      <c r="AEJ18" s="821"/>
      <c r="AEK18" s="821"/>
      <c r="AEL18" s="821"/>
      <c r="AEM18" s="821"/>
      <c r="AEN18" s="821"/>
      <c r="AEO18" s="821"/>
      <c r="AEP18" s="821"/>
      <c r="AEQ18" s="821"/>
      <c r="AER18" s="821"/>
      <c r="AES18" s="821"/>
      <c r="AET18" s="821"/>
      <c r="AEU18" s="821"/>
      <c r="AEV18" s="821"/>
      <c r="AEW18" s="821"/>
      <c r="AEX18" s="821"/>
      <c r="AEY18" s="821"/>
      <c r="AEZ18" s="821"/>
      <c r="AFA18" s="821"/>
      <c r="AFB18" s="821" t="s">
        <v>1434</v>
      </c>
      <c r="AFC18" s="821" t="s">
        <v>1434</v>
      </c>
      <c r="AFD18" s="822">
        <v>171.57946714319527</v>
      </c>
      <c r="AFE18" s="822">
        <v>171.97613163465147</v>
      </c>
      <c r="AFF18" s="822" t="s">
        <v>1434</v>
      </c>
      <c r="AFG18" s="822" t="s">
        <v>1434</v>
      </c>
      <c r="AFH18" s="821">
        <v>12.717709017334457</v>
      </c>
      <c r="AFI18" s="822">
        <v>16.260263462439077</v>
      </c>
      <c r="AFJ18" s="822" t="s">
        <v>1434</v>
      </c>
      <c r="AFK18" s="822" t="s">
        <v>1434</v>
      </c>
      <c r="AFL18" s="821">
        <v>184.29717616052972</v>
      </c>
      <c r="AFM18" s="821">
        <v>188.23639509709054</v>
      </c>
      <c r="AFN18" s="821" t="s">
        <v>1434</v>
      </c>
      <c r="AFO18" s="821" t="s">
        <v>1434</v>
      </c>
      <c r="AFP18" s="822">
        <v>249.30220365942671</v>
      </c>
      <c r="AFQ18" s="822">
        <v>244.83563924681823</v>
      </c>
      <c r="AFR18" s="822" t="s">
        <v>1434</v>
      </c>
      <c r="AFS18" s="822" t="s">
        <v>1434</v>
      </c>
      <c r="AFT18" s="821">
        <v>7.0271145333964595</v>
      </c>
      <c r="AFU18" s="821">
        <v>6.5510511445824759</v>
      </c>
      <c r="AFV18" s="821" t="s">
        <v>1434</v>
      </c>
      <c r="AFW18" s="821" t="s">
        <v>1434</v>
      </c>
      <c r="AFX18" s="821">
        <v>256.32931819282317</v>
      </c>
      <c r="AFY18" s="821">
        <v>251.38669039140072</v>
      </c>
      <c r="AFZ18" s="821" t="s">
        <v>1434</v>
      </c>
      <c r="AGA18" s="821" t="s">
        <v>1434</v>
      </c>
      <c r="AGB18" s="822">
        <v>84.50033936819699</v>
      </c>
      <c r="AGC18" s="822">
        <v>72.017465737935737</v>
      </c>
      <c r="AGD18" s="822" t="s">
        <v>1434</v>
      </c>
      <c r="AGE18" s="822" t="s">
        <v>1434</v>
      </c>
      <c r="AGF18" s="821">
        <v>1.0519837275221218</v>
      </c>
      <c r="AGG18" s="821">
        <v>0.3867730382874322</v>
      </c>
      <c r="AGH18" s="821" t="s">
        <v>1434</v>
      </c>
      <c r="AGI18" s="821" t="s">
        <v>1434</v>
      </c>
      <c r="AGJ18" s="821">
        <v>85.552323095719117</v>
      </c>
      <c r="AGK18" s="821">
        <v>72.404238776223167</v>
      </c>
      <c r="AGL18" s="821" t="s">
        <v>1434</v>
      </c>
      <c r="AGM18" s="821" t="s">
        <v>1434</v>
      </c>
      <c r="AGN18" s="822">
        <v>7.4316367369064364</v>
      </c>
      <c r="AGO18" s="822">
        <v>14.802514140786268</v>
      </c>
      <c r="AGP18" s="822" t="s">
        <v>1434</v>
      </c>
      <c r="AGQ18" s="822" t="s">
        <v>1434</v>
      </c>
      <c r="AGR18" s="821">
        <v>0.2551340298756653</v>
      </c>
      <c r="AGS18" s="821">
        <v>0</v>
      </c>
      <c r="AGT18" s="821" t="s">
        <v>1434</v>
      </c>
      <c r="AGU18" s="821" t="s">
        <v>1434</v>
      </c>
      <c r="AGV18" s="821">
        <v>7.6867707667821019</v>
      </c>
      <c r="AGW18" s="821">
        <v>14.802514140786268</v>
      </c>
      <c r="AGX18" s="821" t="s">
        <v>1434</v>
      </c>
      <c r="AGY18" s="821" t="s">
        <v>1434</v>
      </c>
      <c r="AGZ18" s="822">
        <v>108.97086600081437</v>
      </c>
      <c r="AHA18" s="822">
        <v>86.074287494332438</v>
      </c>
      <c r="AHB18" s="822" t="s">
        <v>1434</v>
      </c>
      <c r="AHC18" s="822" t="s">
        <v>1434</v>
      </c>
      <c r="AHD18" s="822">
        <v>439.9730015504237</v>
      </c>
      <c r="AHE18" s="822">
        <v>433.39757963200987</v>
      </c>
      <c r="AHF18" s="822" t="s">
        <v>1434</v>
      </c>
      <c r="AHG18" s="822" t="s">
        <v>1434</v>
      </c>
      <c r="AHH18" s="822">
        <v>1.5548415913982452</v>
      </c>
      <c r="AHI18" s="822">
        <v>2.1231117256259973</v>
      </c>
      <c r="AHJ18" s="822" t="s">
        <v>1434</v>
      </c>
      <c r="AHK18" s="822" t="s">
        <v>1434</v>
      </c>
      <c r="AHL18" s="822">
        <v>0.77604900252652897</v>
      </c>
      <c r="AHM18" s="822">
        <v>0.241554002517332</v>
      </c>
      <c r="AHN18" s="821">
        <v>2.75</v>
      </c>
      <c r="AHO18" s="821" t="s">
        <v>1434</v>
      </c>
      <c r="AHP18" s="822">
        <v>8.4015701806885602E-3</v>
      </c>
      <c r="AHQ18" s="822">
        <v>0</v>
      </c>
      <c r="AHR18" s="821">
        <v>0</v>
      </c>
      <c r="AHS18" s="821" t="s">
        <v>1434</v>
      </c>
      <c r="AHT18" s="822">
        <v>0.15768729581398025</v>
      </c>
      <c r="AHU18" s="822">
        <v>0.54724926252460437</v>
      </c>
      <c r="AHV18" s="821">
        <v>0.41</v>
      </c>
      <c r="AHW18" s="821" t="s">
        <v>1434</v>
      </c>
      <c r="AHX18" s="822">
        <v>3.3931617392547273</v>
      </c>
      <c r="AHY18" s="822">
        <v>3.3488147598615789</v>
      </c>
      <c r="AHZ18" s="821">
        <v>3.8800000000000003</v>
      </c>
      <c r="AIA18" s="821" t="s">
        <v>1434</v>
      </c>
      <c r="AIB18" s="822" t="s">
        <v>1434</v>
      </c>
      <c r="AIC18" s="822">
        <v>0</v>
      </c>
      <c r="AID18" s="821">
        <v>0</v>
      </c>
      <c r="AIE18" s="821" t="s">
        <v>1434</v>
      </c>
      <c r="AIF18" s="822">
        <v>34.106835735216954</v>
      </c>
      <c r="AIG18" s="822">
        <v>32.458236410342195</v>
      </c>
      <c r="AIH18" s="822">
        <v>30.787738211902827</v>
      </c>
      <c r="AII18" s="822">
        <v>32.318827578445216</v>
      </c>
      <c r="AIJ18" s="822">
        <v>29.988961588849108</v>
      </c>
      <c r="AIK18" s="822">
        <v>14.106829046126062</v>
      </c>
      <c r="AIL18" s="821">
        <v>16.260273844430511</v>
      </c>
      <c r="AIM18" s="821">
        <v>9.8012332774104731</v>
      </c>
      <c r="AIN18" s="821" t="s">
        <v>1434</v>
      </c>
      <c r="AIO18" s="821" t="s">
        <v>1434</v>
      </c>
      <c r="AIP18" s="822">
        <v>48.213664781343013</v>
      </c>
      <c r="AIQ18" s="821">
        <v>48.71851025477271</v>
      </c>
      <c r="AIR18" s="821">
        <v>40.588971489313302</v>
      </c>
      <c r="AIS18" s="821" t="s">
        <v>1434</v>
      </c>
      <c r="AIT18" s="821" t="s">
        <v>1434</v>
      </c>
      <c r="AIU18" s="822">
        <v>113.76174287598289</v>
      </c>
      <c r="AIV18" s="822">
        <v>100.90791886781834</v>
      </c>
      <c r="AIW18" s="822">
        <v>104.46394749922433</v>
      </c>
      <c r="AIX18" s="822">
        <v>109.65899099680965</v>
      </c>
      <c r="AIY18" s="822">
        <v>101.75366853556758</v>
      </c>
      <c r="AIZ18" s="822">
        <v>5.7427832587006167</v>
      </c>
      <c r="AJA18" s="821">
        <v>6.1991659542009163</v>
      </c>
      <c r="AJB18" s="821">
        <v>4.3964307624841439</v>
      </c>
      <c r="AJC18" s="821" t="s">
        <v>1434</v>
      </c>
      <c r="AJD18" s="821" t="s">
        <v>1434</v>
      </c>
      <c r="AJE18" s="822">
        <v>119.5045261346835</v>
      </c>
      <c r="AJF18" s="821">
        <v>107.10708482201926</v>
      </c>
      <c r="AJG18" s="821">
        <v>108.86037826170848</v>
      </c>
      <c r="AJH18" s="821" t="s">
        <v>1434</v>
      </c>
      <c r="AJI18" s="821" t="s">
        <v>1434</v>
      </c>
      <c r="AJJ18" s="822">
        <v>464.35670274413377</v>
      </c>
      <c r="AJK18" s="822">
        <v>453.71128881033451</v>
      </c>
      <c r="AJL18" s="822">
        <v>422.46712513605922</v>
      </c>
      <c r="AJM18" s="822">
        <v>443.476623091303</v>
      </c>
      <c r="AJN18" s="822">
        <v>411.50636987548182</v>
      </c>
      <c r="AJO18" s="822">
        <v>25.618137720354625</v>
      </c>
      <c r="AJP18" s="821">
        <v>24.542295283666455</v>
      </c>
      <c r="AJQ18" s="821">
        <v>27.381499131442268</v>
      </c>
      <c r="AJR18" s="821" t="s">
        <v>1434</v>
      </c>
      <c r="AJS18" s="821" t="s">
        <v>1434</v>
      </c>
      <c r="AJT18" s="822">
        <v>489.97484046448841</v>
      </c>
      <c r="AJU18" s="821">
        <v>478.25358409400098</v>
      </c>
      <c r="AJV18" s="821">
        <v>449.84862426750146</v>
      </c>
      <c r="AJW18" s="821" t="s">
        <v>1434</v>
      </c>
      <c r="AJX18" s="821" t="s">
        <v>1434</v>
      </c>
      <c r="AJY18" s="822">
        <v>281.48740894258253</v>
      </c>
      <c r="AJZ18" s="822">
        <v>275.77470751057865</v>
      </c>
      <c r="AKA18" s="822">
        <v>270.55848656785128</v>
      </c>
      <c r="AKB18" s="822">
        <v>284.01349319940971</v>
      </c>
      <c r="AKC18" s="822">
        <v>263.53894545210795</v>
      </c>
      <c r="AKD18" s="821">
        <v>11.850844410983941</v>
      </c>
      <c r="AKE18" s="821">
        <v>10.751914801817438</v>
      </c>
      <c r="AKF18" s="821" t="s">
        <v>1434</v>
      </c>
      <c r="AKG18" s="821" t="s">
        <v>1434</v>
      </c>
      <c r="AKH18" s="821">
        <v>287.62555192156259</v>
      </c>
      <c r="AKI18" s="821">
        <v>281.31040136966874</v>
      </c>
      <c r="AKJ18" s="821" t="s">
        <v>1434</v>
      </c>
      <c r="AKK18" s="821" t="s">
        <v>1434</v>
      </c>
      <c r="AKL18" s="822">
        <v>33.824480012672204</v>
      </c>
      <c r="AKM18" s="822">
        <v>31.652482459050685</v>
      </c>
      <c r="AKN18" s="822">
        <v>34.837346987103572</v>
      </c>
      <c r="AKO18" s="822" t="s">
        <v>1434</v>
      </c>
      <c r="AKP18" s="822" t="s">
        <v>1434</v>
      </c>
      <c r="AKQ18" s="821">
        <v>4.9699477566903401</v>
      </c>
      <c r="AKR18" s="821">
        <v>4.6896807743012001</v>
      </c>
      <c r="AKS18" s="821" t="s">
        <v>1434</v>
      </c>
      <c r="AKT18" s="821" t="s">
        <v>1434</v>
      </c>
      <c r="AKU18" s="821">
        <v>36.622430215741026</v>
      </c>
      <c r="AKV18" s="821">
        <v>39.527027761404774</v>
      </c>
      <c r="AKW18" s="821" t="s">
        <v>1434</v>
      </c>
      <c r="AKX18" s="821" t="s">
        <v>1434</v>
      </c>
      <c r="AKY18" s="821" t="s">
        <v>2111</v>
      </c>
      <c r="AKZ18" s="821">
        <v>95.870393381862783</v>
      </c>
      <c r="ALA18" s="821">
        <v>104.01104798777997</v>
      </c>
      <c r="ALB18" s="821" t="s">
        <v>2115</v>
      </c>
      <c r="ALC18" s="821">
        <v>35.528826523589004</v>
      </c>
      <c r="ALD18" s="821">
        <v>35.612469072897923</v>
      </c>
      <c r="ALE18" s="821" t="s">
        <v>2493</v>
      </c>
      <c r="ALF18" s="821">
        <v>28.120677247806913</v>
      </c>
      <c r="ALG18" s="821">
        <v>18.022514588213074</v>
      </c>
      <c r="ALH18" s="821" t="s">
        <v>2125</v>
      </c>
      <c r="ALI18" s="821">
        <v>22.435246565799329</v>
      </c>
      <c r="ALJ18" s="821">
        <v>19.404522847174224</v>
      </c>
      <c r="ALK18" s="821" t="s">
        <v>2838</v>
      </c>
      <c r="ALL18" s="821">
        <v>16.885632697806063</v>
      </c>
      <c r="ALM18" s="821">
        <v>20.979149409188704</v>
      </c>
      <c r="ALN18" s="821" t="s">
        <v>2496</v>
      </c>
      <c r="ALO18" s="821">
        <v>13.059546578478871</v>
      </c>
      <c r="ALP18" s="821">
        <v>9.6246681140806221</v>
      </c>
      <c r="ALQ18" s="821" t="s">
        <v>2127</v>
      </c>
      <c r="ALR18" s="821">
        <v>11.37253176477085</v>
      </c>
      <c r="ALS18" s="821">
        <v>8.2694556108834316</v>
      </c>
      <c r="ALT18" s="821" t="s">
        <v>1434</v>
      </c>
      <c r="ALU18" s="821" t="s">
        <v>1434</v>
      </c>
      <c r="ALV18" s="821" t="s">
        <v>1434</v>
      </c>
      <c r="ALW18" s="821" t="s">
        <v>2927</v>
      </c>
      <c r="ALX18" s="821">
        <v>16.885632697806063</v>
      </c>
      <c r="ALY18" s="821">
        <v>20.979149409188704</v>
      </c>
      <c r="ALZ18" s="821" t="s">
        <v>2194</v>
      </c>
      <c r="AMA18" s="821">
        <v>10.57381219297457</v>
      </c>
      <c r="AMB18" s="821">
        <v>11.015988215057737</v>
      </c>
      <c r="AMC18" s="821" t="s">
        <v>2928</v>
      </c>
      <c r="AMD18" s="821">
        <v>3.7032262779770622</v>
      </c>
      <c r="AME18" s="821">
        <v>2.8422093628571297</v>
      </c>
      <c r="AMF18" s="821" t="s">
        <v>2929</v>
      </c>
      <c r="AMG18" s="821">
        <v>0.46300291448575509</v>
      </c>
      <c r="AMH18" s="821">
        <v>0</v>
      </c>
      <c r="AMI18" s="821" t="s">
        <v>2930</v>
      </c>
      <c r="AMJ18" s="821">
        <v>0</v>
      </c>
      <c r="AMK18" s="821">
        <v>0</v>
      </c>
      <c r="AML18" s="821" t="s">
        <v>2931</v>
      </c>
      <c r="AMM18" s="821">
        <v>2.6808375807234438E-2</v>
      </c>
      <c r="AMN18" s="821">
        <v>0</v>
      </c>
      <c r="AMO18" s="821"/>
      <c r="AMP18" s="821"/>
      <c r="AMQ18" s="821"/>
      <c r="AMR18" s="822">
        <v>5.532642821962499</v>
      </c>
      <c r="AMS18" s="822">
        <v>5.3888700123790034</v>
      </c>
      <c r="AMT18" s="822">
        <v>0</v>
      </c>
      <c r="AMU18" s="822">
        <v>0</v>
      </c>
      <c r="AMV18" s="822">
        <v>1.8844815389053153</v>
      </c>
      <c r="AMW18" s="822">
        <v>0.7204808311020493</v>
      </c>
      <c r="AMX18" s="822">
        <v>0</v>
      </c>
      <c r="AMY18" s="822">
        <v>0</v>
      </c>
      <c r="AMZ18" s="821">
        <v>5.532642821962499</v>
      </c>
      <c r="ANA18" s="821">
        <v>5.3888700123790034</v>
      </c>
      <c r="ANB18" s="821">
        <v>0</v>
      </c>
      <c r="ANC18" s="821">
        <v>0</v>
      </c>
      <c r="AND18" s="822">
        <v>3.9866653213631857</v>
      </c>
      <c r="ANE18" s="822">
        <v>2.860092593133071</v>
      </c>
      <c r="ANF18" s="822" t="s">
        <v>1434</v>
      </c>
      <c r="ANG18" s="822" t="s">
        <v>1434</v>
      </c>
      <c r="ANH18" s="821">
        <v>1.3396333792359363</v>
      </c>
      <c r="ANI18" s="821">
        <v>7.7551941501059568E-2</v>
      </c>
      <c r="ANJ18" s="821" t="s">
        <v>1434</v>
      </c>
      <c r="ANK18" s="821" t="s">
        <v>1434</v>
      </c>
      <c r="ANL18" s="821">
        <v>3.9866653213631857</v>
      </c>
      <c r="ANM18" s="821">
        <v>2.860092593133071</v>
      </c>
      <c r="ANN18" s="821" t="s">
        <v>1434</v>
      </c>
      <c r="ANO18" s="821" t="s">
        <v>1434</v>
      </c>
      <c r="ANP18" s="822">
        <v>1.5459775005993137</v>
      </c>
      <c r="ANQ18" s="822">
        <v>2.5287774192459329</v>
      </c>
      <c r="ANR18" s="822" t="s">
        <v>1434</v>
      </c>
      <c r="ANS18" s="822" t="s">
        <v>1434</v>
      </c>
      <c r="ANT18" s="821">
        <v>0.54484815966937905</v>
      </c>
      <c r="ANU18" s="821">
        <v>0.64292888960098971</v>
      </c>
      <c r="ANV18" s="821" t="s">
        <v>1434</v>
      </c>
      <c r="ANW18" s="821" t="s">
        <v>1434</v>
      </c>
      <c r="ANX18" s="821">
        <v>1.5459775005993137</v>
      </c>
      <c r="ANY18" s="821">
        <v>2.5287774192459329</v>
      </c>
      <c r="ANZ18" s="821" t="s">
        <v>1434</v>
      </c>
      <c r="AOA18" s="821" t="s">
        <v>1434</v>
      </c>
      <c r="AOB18" s="821">
        <v>1.8778792741078505</v>
      </c>
      <c r="AOC18" s="821">
        <v>3.3840578496168385</v>
      </c>
      <c r="AOD18" s="821">
        <v>1.3174955338617433</v>
      </c>
      <c r="AOE18" s="821">
        <v>2.4729559735406221</v>
      </c>
      <c r="AOF18" s="821">
        <v>0.56038374024610715</v>
      </c>
      <c r="AOG18" s="821">
        <v>0.91110187607621651</v>
      </c>
      <c r="AOH18" s="822">
        <v>35</v>
      </c>
      <c r="AOI18" s="821">
        <v>35</v>
      </c>
      <c r="AOJ18" s="821">
        <v>35</v>
      </c>
      <c r="AOK18" s="821" t="s">
        <v>1434</v>
      </c>
      <c r="AOL18" s="822">
        <v>88</v>
      </c>
      <c r="AOM18" s="821">
        <v>88</v>
      </c>
      <c r="AON18" s="821">
        <v>88</v>
      </c>
      <c r="AOO18" s="821" t="s">
        <v>1434</v>
      </c>
      <c r="AOP18" s="822">
        <v>45</v>
      </c>
      <c r="AOQ18" s="821">
        <v>45</v>
      </c>
      <c r="AOR18" s="821">
        <v>45</v>
      </c>
      <c r="AOS18" s="821" t="s">
        <v>1434</v>
      </c>
      <c r="AOT18" s="822">
        <v>41</v>
      </c>
      <c r="AOU18" s="821">
        <v>41</v>
      </c>
      <c r="AOV18" s="821">
        <v>41</v>
      </c>
      <c r="AOW18" s="821" t="s">
        <v>1434</v>
      </c>
      <c r="AOX18" s="822">
        <v>1770</v>
      </c>
      <c r="AOY18" s="821">
        <v>1770</v>
      </c>
      <c r="AOZ18" s="821">
        <v>1770</v>
      </c>
      <c r="APA18" s="821" t="s">
        <v>1434</v>
      </c>
      <c r="APB18" s="822">
        <v>441</v>
      </c>
      <c r="APC18" s="821">
        <v>441</v>
      </c>
      <c r="APD18" s="821">
        <v>441</v>
      </c>
      <c r="APE18" s="821" t="s">
        <v>1434</v>
      </c>
      <c r="APF18" s="822">
        <v>2820</v>
      </c>
      <c r="APG18" s="821">
        <v>2820</v>
      </c>
      <c r="APH18" s="821">
        <v>2820</v>
      </c>
      <c r="API18" s="821" t="s">
        <v>1434</v>
      </c>
      <c r="APJ18" s="822">
        <v>0</v>
      </c>
      <c r="APK18" s="821">
        <v>0</v>
      </c>
      <c r="APL18" s="821">
        <v>0</v>
      </c>
      <c r="APM18" s="821" t="s">
        <v>1434</v>
      </c>
      <c r="APN18" s="822">
        <v>3</v>
      </c>
      <c r="APO18" s="821">
        <v>3</v>
      </c>
      <c r="APP18" s="821">
        <v>3</v>
      </c>
      <c r="APQ18" s="821" t="s">
        <v>1434</v>
      </c>
      <c r="APR18" s="822">
        <v>7</v>
      </c>
      <c r="APS18" s="821">
        <v>7</v>
      </c>
      <c r="APT18" s="821">
        <v>7</v>
      </c>
      <c r="APU18" s="821" t="s">
        <v>1434</v>
      </c>
      <c r="APV18" s="822">
        <v>1</v>
      </c>
      <c r="APW18" s="821">
        <v>1</v>
      </c>
      <c r="APX18" s="821">
        <v>1</v>
      </c>
      <c r="APY18" s="821" t="s">
        <v>1434</v>
      </c>
      <c r="APZ18" s="822">
        <v>113</v>
      </c>
      <c r="AQA18" s="821">
        <v>113</v>
      </c>
      <c r="AQB18" s="821">
        <v>113</v>
      </c>
      <c r="AQC18" s="821" t="s">
        <v>1434</v>
      </c>
      <c r="AQD18" s="822">
        <v>12</v>
      </c>
      <c r="AQE18" s="821">
        <v>12</v>
      </c>
      <c r="AQF18" s="821">
        <v>12</v>
      </c>
      <c r="AQG18" s="821" t="s">
        <v>1434</v>
      </c>
      <c r="AQH18" s="822">
        <v>222</v>
      </c>
      <c r="AQI18" s="821">
        <v>222</v>
      </c>
      <c r="AQJ18" s="821">
        <v>222</v>
      </c>
      <c r="AQK18" s="821" t="s">
        <v>1434</v>
      </c>
      <c r="AQL18" s="822">
        <v>5</v>
      </c>
      <c r="AQM18" s="821">
        <v>5</v>
      </c>
      <c r="AQN18" s="821">
        <v>5</v>
      </c>
      <c r="AQO18" s="821" t="s">
        <v>1434</v>
      </c>
      <c r="AQP18" s="822">
        <v>12</v>
      </c>
      <c r="AQQ18" s="821">
        <v>12</v>
      </c>
      <c r="AQR18" s="821">
        <v>12</v>
      </c>
      <c r="AQS18" s="821" t="s">
        <v>1434</v>
      </c>
      <c r="AQT18" s="822">
        <v>2</v>
      </c>
      <c r="AQU18" s="821">
        <v>2</v>
      </c>
      <c r="AQV18" s="821">
        <v>2</v>
      </c>
      <c r="AQW18" s="821" t="s">
        <v>1434</v>
      </c>
      <c r="AQX18" s="822">
        <v>4</v>
      </c>
      <c r="AQY18" s="821">
        <v>4</v>
      </c>
      <c r="AQZ18" s="821">
        <v>4</v>
      </c>
      <c r="ARA18" s="821" t="s">
        <v>1434</v>
      </c>
      <c r="ARB18" s="822">
        <v>114</v>
      </c>
      <c r="ARC18" s="821">
        <v>114</v>
      </c>
      <c r="ARD18" s="821">
        <v>114</v>
      </c>
      <c r="ARE18" s="821" t="s">
        <v>1434</v>
      </c>
      <c r="ARF18" s="822">
        <v>28</v>
      </c>
      <c r="ARG18" s="821">
        <v>28</v>
      </c>
      <c r="ARH18" s="821">
        <v>28</v>
      </c>
      <c r="ARI18" s="821" t="s">
        <v>1434</v>
      </c>
      <c r="ARJ18" s="822">
        <v>425</v>
      </c>
      <c r="ARK18" s="821">
        <v>425</v>
      </c>
      <c r="ARL18" s="821">
        <v>425</v>
      </c>
      <c r="ARM18" s="821" t="s">
        <v>1434</v>
      </c>
      <c r="ARN18" s="822">
        <v>1</v>
      </c>
      <c r="ARO18" s="821">
        <v>1</v>
      </c>
      <c r="ARP18" s="821">
        <v>1</v>
      </c>
      <c r="ARQ18" s="821" t="s">
        <v>1434</v>
      </c>
      <c r="ARR18" s="822">
        <v>2</v>
      </c>
      <c r="ARS18" s="821">
        <v>2</v>
      </c>
      <c r="ART18" s="821">
        <v>2</v>
      </c>
      <c r="ARU18" s="821" t="s">
        <v>1434</v>
      </c>
      <c r="ARV18" s="822">
        <v>0</v>
      </c>
      <c r="ARW18" s="821">
        <v>0</v>
      </c>
      <c r="ARX18" s="821">
        <v>0</v>
      </c>
      <c r="ARY18" s="821" t="s">
        <v>1434</v>
      </c>
      <c r="ARZ18" s="822">
        <v>0</v>
      </c>
      <c r="ASA18" s="821">
        <v>0</v>
      </c>
      <c r="ASB18" s="821">
        <v>0</v>
      </c>
      <c r="ASC18" s="821" t="s">
        <v>1434</v>
      </c>
      <c r="ASD18" s="822">
        <v>81</v>
      </c>
      <c r="ASE18" s="821">
        <v>81</v>
      </c>
      <c r="ASF18" s="821">
        <v>81</v>
      </c>
      <c r="ASG18" s="821" t="s">
        <v>1434</v>
      </c>
      <c r="ASH18" s="822">
        <v>8</v>
      </c>
      <c r="ASI18" s="821">
        <v>8</v>
      </c>
      <c r="ASJ18" s="821">
        <v>8</v>
      </c>
      <c r="ASK18" s="821" t="s">
        <v>1434</v>
      </c>
      <c r="ASL18" s="822">
        <v>136</v>
      </c>
      <c r="ASM18" s="821">
        <v>136</v>
      </c>
      <c r="ASN18" s="821">
        <v>136</v>
      </c>
      <c r="ASO18" s="821" t="s">
        <v>1434</v>
      </c>
      <c r="ASP18" s="822">
        <v>0</v>
      </c>
      <c r="ASQ18" s="821">
        <v>0</v>
      </c>
      <c r="ASR18" s="821">
        <v>0</v>
      </c>
      <c r="ASS18" s="821" t="s">
        <v>1434</v>
      </c>
      <c r="AST18" s="822">
        <v>3</v>
      </c>
      <c r="ASU18" s="821">
        <v>3</v>
      </c>
      <c r="ASV18" s="821">
        <v>3</v>
      </c>
      <c r="ASW18" s="821" t="s">
        <v>1434</v>
      </c>
      <c r="ASX18" s="822">
        <v>0</v>
      </c>
      <c r="ASY18" s="821">
        <v>0</v>
      </c>
      <c r="ASZ18" s="821">
        <v>0</v>
      </c>
      <c r="ATA18" s="821" t="s">
        <v>1434</v>
      </c>
      <c r="ATB18" s="822">
        <v>1</v>
      </c>
      <c r="ATC18" s="821">
        <v>1</v>
      </c>
      <c r="ATD18" s="821">
        <v>1</v>
      </c>
      <c r="ATE18" s="821" t="s">
        <v>1434</v>
      </c>
      <c r="ATF18" s="822">
        <v>64</v>
      </c>
      <c r="ATG18" s="821">
        <v>64</v>
      </c>
      <c r="ATH18" s="821">
        <v>64</v>
      </c>
      <c r="ATI18" s="821" t="s">
        <v>1434</v>
      </c>
      <c r="ATJ18" s="822">
        <v>6</v>
      </c>
      <c r="ATK18" s="821">
        <v>6</v>
      </c>
      <c r="ATL18" s="821">
        <v>6</v>
      </c>
      <c r="ATM18" s="821" t="s">
        <v>1434</v>
      </c>
      <c r="ATN18" s="822">
        <v>35</v>
      </c>
      <c r="ATO18" s="821">
        <v>35</v>
      </c>
      <c r="ATP18" s="821">
        <v>35</v>
      </c>
      <c r="ATQ18" s="821" t="s">
        <v>1434</v>
      </c>
      <c r="ATR18" s="822">
        <v>0.36899999999999999</v>
      </c>
      <c r="ATS18" s="822">
        <v>0.36899999999999999</v>
      </c>
      <c r="ATT18" s="822">
        <v>0.36899999999999999</v>
      </c>
      <c r="ATU18" s="822">
        <v>0.36899999999999999</v>
      </c>
      <c r="ATV18" s="822">
        <v>0.36899999999999999</v>
      </c>
      <c r="ATW18" s="821">
        <v>0</v>
      </c>
      <c r="ATX18" s="821">
        <v>0</v>
      </c>
      <c r="ATY18" s="821">
        <v>0</v>
      </c>
      <c r="ATZ18" s="821">
        <v>0</v>
      </c>
      <c r="AUA18" s="821">
        <v>0</v>
      </c>
      <c r="AUB18" s="822">
        <v>0.36899999999999999</v>
      </c>
      <c r="AUC18" s="822">
        <v>0.36899999999999999</v>
      </c>
      <c r="AUD18" s="822">
        <v>0.36899999999999999</v>
      </c>
      <c r="AUE18" s="822">
        <v>0.36899999999999999</v>
      </c>
      <c r="AUF18" s="822">
        <v>0.36899999999999999</v>
      </c>
      <c r="AUG18" s="822">
        <v>7.9059840057043989</v>
      </c>
      <c r="AUH18" s="822">
        <v>6.1143091218530321</v>
      </c>
      <c r="AUI18" s="822">
        <v>8.5648976787721089</v>
      </c>
      <c r="AUJ18" s="822">
        <v>6.12</v>
      </c>
      <c r="AUK18" s="822">
        <v>0.2</v>
      </c>
      <c r="AUL18" s="821">
        <v>0.30983984949019427</v>
      </c>
      <c r="AUM18" s="821">
        <v>0.16538538897639726</v>
      </c>
      <c r="AUN18" s="821">
        <v>0.19338651914371605</v>
      </c>
      <c r="AUO18" s="821">
        <v>0.19338651914371605</v>
      </c>
      <c r="AUP18" s="821">
        <v>0.19338651914371605</v>
      </c>
      <c r="AUQ18" s="822">
        <v>8.2158238551945928</v>
      </c>
      <c r="AUR18" s="822">
        <v>6.2796945108294295</v>
      </c>
      <c r="AUS18" s="822">
        <v>8.7582841979158257</v>
      </c>
      <c r="AUT18" s="822">
        <v>6.313386519143716</v>
      </c>
      <c r="AUU18" s="822">
        <v>0.39338651914371603</v>
      </c>
      <c r="AUV18" s="822">
        <v>27.793734654371985</v>
      </c>
      <c r="AUW18" s="822">
        <v>26.534399865801376</v>
      </c>
      <c r="AUX18" s="822">
        <v>30.716730115340674</v>
      </c>
      <c r="AUY18" s="822">
        <v>7.4607000000000001</v>
      </c>
      <c r="AUZ18" s="822">
        <v>0</v>
      </c>
      <c r="AVA18" s="821">
        <v>0.72953906722756234</v>
      </c>
      <c r="AVB18" s="821">
        <v>1.1313580079761232</v>
      </c>
      <c r="AVC18" s="821">
        <v>1.2450432255660071</v>
      </c>
      <c r="AVD18" s="821">
        <v>1.2450432255660071</v>
      </c>
      <c r="AVE18" s="821">
        <v>1.2450432255660071</v>
      </c>
      <c r="AVF18" s="822">
        <v>28.523273721599548</v>
      </c>
      <c r="AVG18" s="822">
        <v>27.665757873777498</v>
      </c>
      <c r="AVH18" s="822">
        <v>31.961773340906682</v>
      </c>
      <c r="AVI18" s="822">
        <v>8.7057432255660068</v>
      </c>
      <c r="AVJ18" s="822">
        <v>1.2450432255660071</v>
      </c>
      <c r="AVK18" s="822">
        <v>79.151497640146971</v>
      </c>
      <c r="AVL18" s="822">
        <v>77.364769652743746</v>
      </c>
      <c r="AVM18" s="822">
        <v>70.534461286071775</v>
      </c>
      <c r="AVN18" s="822">
        <v>0</v>
      </c>
      <c r="AVO18" s="822">
        <v>0</v>
      </c>
      <c r="AVP18" s="821">
        <v>7.4464951113718261</v>
      </c>
      <c r="AVQ18" s="821">
        <v>8.5761369050788581</v>
      </c>
      <c r="AVR18" s="821">
        <v>9.2508513128482175</v>
      </c>
      <c r="AVS18" s="821">
        <v>0</v>
      </c>
      <c r="AVT18" s="821">
        <v>0</v>
      </c>
      <c r="AVU18" s="822">
        <v>86.597992751518802</v>
      </c>
      <c r="AVV18" s="822">
        <v>85.940906557822601</v>
      </c>
      <c r="AVW18" s="822">
        <v>79.785312598919987</v>
      </c>
      <c r="AVX18" s="822">
        <v>0</v>
      </c>
      <c r="AVY18" s="822">
        <v>0</v>
      </c>
      <c r="AVZ18" s="822">
        <v>0</v>
      </c>
      <c r="AWA18" s="822">
        <v>0</v>
      </c>
      <c r="AWB18" s="822">
        <v>0</v>
      </c>
      <c r="AWC18" s="822">
        <v>0</v>
      </c>
      <c r="AWD18" s="822">
        <v>0</v>
      </c>
      <c r="AWE18" s="821">
        <v>0</v>
      </c>
      <c r="AWF18" s="821">
        <v>0</v>
      </c>
      <c r="AWG18" s="821">
        <v>0</v>
      </c>
      <c r="AWH18" s="821">
        <v>0</v>
      </c>
      <c r="AWI18" s="821">
        <v>0</v>
      </c>
      <c r="AWJ18" s="822">
        <v>0</v>
      </c>
      <c r="AWK18" s="822">
        <v>0</v>
      </c>
      <c r="AWL18" s="822">
        <v>0</v>
      </c>
      <c r="AWM18" s="822">
        <v>0</v>
      </c>
      <c r="AWN18" s="822">
        <v>0</v>
      </c>
      <c r="AWO18" s="822">
        <v>0</v>
      </c>
      <c r="AWP18" s="822">
        <v>0</v>
      </c>
      <c r="AWQ18" s="822">
        <v>0</v>
      </c>
      <c r="AWR18" s="822">
        <v>0</v>
      </c>
      <c r="AWS18" s="822">
        <v>0</v>
      </c>
      <c r="AWT18" s="822">
        <v>0</v>
      </c>
      <c r="AWU18" s="822">
        <v>0</v>
      </c>
      <c r="AWV18" s="822">
        <v>0</v>
      </c>
      <c r="AWW18" s="822">
        <v>0</v>
      </c>
      <c r="AWX18" s="822">
        <v>0</v>
      </c>
      <c r="AWY18" s="822">
        <v>0</v>
      </c>
      <c r="AWZ18" s="822">
        <v>0</v>
      </c>
      <c r="AXA18" s="822">
        <v>0</v>
      </c>
      <c r="AXB18" s="822">
        <v>0</v>
      </c>
      <c r="AXC18" s="822">
        <v>0</v>
      </c>
      <c r="AXD18" s="821">
        <v>0</v>
      </c>
      <c r="AXE18" s="821">
        <v>0</v>
      </c>
      <c r="AXF18" s="821">
        <v>0</v>
      </c>
      <c r="AXG18" s="821">
        <v>0</v>
      </c>
      <c r="AXH18" s="821">
        <v>0</v>
      </c>
      <c r="AXI18" s="821">
        <v>0</v>
      </c>
      <c r="AXJ18" s="821">
        <v>0</v>
      </c>
      <c r="AXK18" s="821">
        <v>0</v>
      </c>
      <c r="AXL18" s="821">
        <v>0</v>
      </c>
      <c r="AXM18" s="821">
        <v>0</v>
      </c>
      <c r="AXN18" s="821">
        <v>0</v>
      </c>
      <c r="AXO18" s="821">
        <v>0</v>
      </c>
      <c r="AXP18" s="821">
        <v>0</v>
      </c>
      <c r="AXQ18" s="821">
        <v>0</v>
      </c>
      <c r="AXR18" s="821">
        <v>0</v>
      </c>
      <c r="AXS18" s="822">
        <v>139.41527741004649</v>
      </c>
      <c r="AXT18" s="822">
        <v>178.95278519964876</v>
      </c>
      <c r="AXU18" s="822">
        <v>138</v>
      </c>
      <c r="AXV18" s="822">
        <v>139.858</v>
      </c>
      <c r="AXW18" s="822">
        <v>447.66216667844088</v>
      </c>
      <c r="AXX18" s="822">
        <v>378.76602564754097</v>
      </c>
      <c r="AXY18" s="822">
        <v>447.45444166666698</v>
      </c>
      <c r="AXZ18" s="822">
        <v>406.24900000000002</v>
      </c>
      <c r="AYA18" s="821">
        <v>0</v>
      </c>
      <c r="AYB18" s="821">
        <v>0</v>
      </c>
      <c r="AYC18" s="821">
        <v>0</v>
      </c>
      <c r="AYD18" s="822">
        <v>0</v>
      </c>
      <c r="AYE18" s="822">
        <v>331</v>
      </c>
      <c r="AYF18" s="822">
        <v>331</v>
      </c>
      <c r="AYG18" s="822">
        <v>331</v>
      </c>
      <c r="AYH18" s="822">
        <v>344</v>
      </c>
      <c r="AYI18" s="822">
        <v>26217</v>
      </c>
      <c r="AYJ18" s="822">
        <v>26217</v>
      </c>
      <c r="AYK18" s="822">
        <v>26217</v>
      </c>
      <c r="AYL18" s="822">
        <v>20219</v>
      </c>
      <c r="AYM18" s="821">
        <v>0</v>
      </c>
      <c r="AYN18" s="821">
        <v>0</v>
      </c>
      <c r="AYO18" s="821">
        <v>0</v>
      </c>
      <c r="AYP18" s="821">
        <v>0</v>
      </c>
      <c r="AYQ18" s="822">
        <v>2.0799774100464958</v>
      </c>
      <c r="AYR18" s="821">
        <v>41.617485199648769</v>
      </c>
      <c r="AYS18" s="821">
        <v>0.6647000000000105</v>
      </c>
      <c r="AYT18" s="821">
        <v>0.44</v>
      </c>
      <c r="AYU18" s="822">
        <v>165.31456667844088</v>
      </c>
      <c r="AYV18" s="821">
        <v>96.418425647540971</v>
      </c>
      <c r="AYW18" s="821">
        <v>165.10684166666698</v>
      </c>
      <c r="AYX18" s="821">
        <v>148.05700000000007</v>
      </c>
      <c r="AYY18" s="821">
        <v>0</v>
      </c>
      <c r="AYZ18" s="821">
        <v>0</v>
      </c>
      <c r="AZA18" s="821">
        <v>0</v>
      </c>
      <c r="AZB18" s="821">
        <v>0</v>
      </c>
      <c r="AZC18" s="822">
        <v>96</v>
      </c>
      <c r="AZD18" s="821">
        <v>96</v>
      </c>
      <c r="AZE18" s="821">
        <v>96</v>
      </c>
      <c r="AZF18" s="821">
        <v>101</v>
      </c>
      <c r="AZG18" s="822">
        <v>21496</v>
      </c>
      <c r="AZH18" s="821">
        <v>21496</v>
      </c>
      <c r="AZI18" s="821">
        <v>21496</v>
      </c>
      <c r="AZJ18" s="821">
        <v>16526</v>
      </c>
      <c r="AZK18" s="821">
        <v>0</v>
      </c>
      <c r="AZL18" s="821">
        <v>0</v>
      </c>
      <c r="AZM18" s="821">
        <v>0</v>
      </c>
      <c r="AZN18" s="821">
        <v>0</v>
      </c>
      <c r="AZO18" s="821">
        <v>18.007999999999999</v>
      </c>
      <c r="AZP18" s="821">
        <v>18.007999999999999</v>
      </c>
      <c r="AZQ18" s="821">
        <v>18.007999999999999</v>
      </c>
      <c r="AZR18" s="821">
        <v>18.326000000000001</v>
      </c>
      <c r="AZS18" s="821">
        <v>185.61709999999999</v>
      </c>
      <c r="AZT18" s="821">
        <v>185.61709999999999</v>
      </c>
      <c r="AZU18" s="821">
        <v>185.61709999999999</v>
      </c>
      <c r="AZV18" s="821">
        <v>156.20099999999999</v>
      </c>
      <c r="AZW18" s="821">
        <v>0</v>
      </c>
      <c r="AZX18" s="821">
        <v>0</v>
      </c>
      <c r="AZY18" s="821">
        <v>0</v>
      </c>
      <c r="AZZ18" s="821">
        <v>0</v>
      </c>
      <c r="BAA18" s="822">
        <v>202</v>
      </c>
      <c r="BAB18" s="821">
        <v>202</v>
      </c>
      <c r="BAC18" s="821">
        <v>202</v>
      </c>
      <c r="BAD18" s="821">
        <v>207</v>
      </c>
      <c r="BAE18" s="822">
        <v>4627</v>
      </c>
      <c r="BAF18" s="821">
        <v>4627</v>
      </c>
      <c r="BAG18" s="821">
        <v>4627</v>
      </c>
      <c r="BAH18" s="821">
        <v>3599</v>
      </c>
      <c r="BAI18" s="821">
        <v>0</v>
      </c>
      <c r="BAJ18" s="821">
        <v>0</v>
      </c>
      <c r="BAK18" s="821">
        <v>0</v>
      </c>
      <c r="BAL18" s="821">
        <v>0</v>
      </c>
      <c r="BAM18" s="821">
        <v>119.32729999999999</v>
      </c>
      <c r="BAN18" s="821">
        <v>119.32729999999999</v>
      </c>
      <c r="BAO18" s="821">
        <v>119.32729999999999</v>
      </c>
      <c r="BAP18" s="821">
        <v>121.092</v>
      </c>
      <c r="BAQ18" s="821">
        <v>96.730500000000006</v>
      </c>
      <c r="BAR18" s="821">
        <v>96.730500000000006</v>
      </c>
      <c r="BAS18" s="821">
        <v>96.730500000000006</v>
      </c>
      <c r="BAT18" s="821">
        <v>101.991</v>
      </c>
      <c r="BAU18" s="821">
        <v>0</v>
      </c>
      <c r="BAV18" s="821">
        <v>0</v>
      </c>
      <c r="BAW18" s="821">
        <v>0</v>
      </c>
      <c r="BAX18" s="821">
        <v>0</v>
      </c>
      <c r="BAY18" s="822">
        <v>33</v>
      </c>
      <c r="BAZ18" s="821">
        <v>33</v>
      </c>
      <c r="BBA18" s="821">
        <v>33</v>
      </c>
      <c r="BBB18" s="821">
        <v>36</v>
      </c>
      <c r="BBC18" s="822">
        <v>94</v>
      </c>
      <c r="BBD18" s="821">
        <v>94</v>
      </c>
      <c r="BBE18" s="821">
        <v>94</v>
      </c>
      <c r="BBF18" s="821">
        <v>94</v>
      </c>
      <c r="BBG18" s="821">
        <v>0</v>
      </c>
      <c r="BBH18" s="821">
        <v>0</v>
      </c>
      <c r="BBI18" s="821">
        <v>0</v>
      </c>
      <c r="BBJ18" s="821">
        <v>0</v>
      </c>
      <c r="BBK18" s="826">
        <v>811</v>
      </c>
      <c r="BBL18" s="826">
        <v>962</v>
      </c>
      <c r="BBM18" s="826">
        <v>1202</v>
      </c>
      <c r="BBN18" s="826">
        <v>1595</v>
      </c>
      <c r="BBO18" s="826">
        <v>2314</v>
      </c>
      <c r="BBP18" s="826">
        <v>0.11</v>
      </c>
      <c r="BBQ18" s="826">
        <v>0.08</v>
      </c>
      <c r="BBR18" s="826">
        <v>0.09</v>
      </c>
      <c r="BBS18" s="826">
        <v>0.1</v>
      </c>
      <c r="BBT18" s="826">
        <v>0.13</v>
      </c>
      <c r="BBU18" s="826">
        <v>3055</v>
      </c>
      <c r="BBV18" s="826">
        <v>5374</v>
      </c>
      <c r="BBW18" s="826">
        <v>5644</v>
      </c>
      <c r="BBX18" s="826">
        <v>3898</v>
      </c>
      <c r="BBY18" s="826">
        <v>4020</v>
      </c>
      <c r="BBZ18" s="826">
        <v>0.41</v>
      </c>
      <c r="BCA18" s="826">
        <v>0.47</v>
      </c>
      <c r="BCB18" s="826">
        <v>0.42</v>
      </c>
      <c r="BCC18" s="826">
        <v>0.25</v>
      </c>
      <c r="BCD18" s="826">
        <v>0.23</v>
      </c>
      <c r="BCE18" s="826">
        <v>3487</v>
      </c>
      <c r="BCF18" s="826">
        <v>4164</v>
      </c>
      <c r="BCG18" s="826">
        <v>3389</v>
      </c>
      <c r="BCH18" s="826">
        <v>2868</v>
      </c>
      <c r="BCI18" s="826">
        <v>3084</v>
      </c>
      <c r="BCJ18" s="826">
        <v>0.47</v>
      </c>
      <c r="BCK18" s="826">
        <v>0.36</v>
      </c>
      <c r="BCL18" s="826">
        <v>0.25</v>
      </c>
      <c r="BCM18" s="826">
        <v>0.18</v>
      </c>
      <c r="BCN18" s="826">
        <v>0.18</v>
      </c>
      <c r="BCO18" s="818" t="s">
        <v>1434</v>
      </c>
      <c r="BCP18" s="818" t="s">
        <v>1434</v>
      </c>
      <c r="BCQ18" s="818" t="s">
        <v>1434</v>
      </c>
      <c r="BCR18" s="818" t="s">
        <v>1434</v>
      </c>
      <c r="BCS18" s="818">
        <v>1751.3</v>
      </c>
      <c r="BCT18" s="818" t="s">
        <v>1434</v>
      </c>
      <c r="BCU18" s="818" t="s">
        <v>1434</v>
      </c>
      <c r="BCV18" s="818" t="s">
        <v>1434</v>
      </c>
      <c r="BCW18" s="818" t="s">
        <v>1434</v>
      </c>
      <c r="BCX18" s="818">
        <v>616.08000000000004</v>
      </c>
      <c r="BCY18" s="818" t="s">
        <v>1434</v>
      </c>
      <c r="BCZ18" s="818" t="s">
        <v>1434</v>
      </c>
      <c r="BDA18" s="818" t="s">
        <v>1434</v>
      </c>
      <c r="BDB18" s="818" t="s">
        <v>1434</v>
      </c>
      <c r="BDC18" s="818" t="s">
        <v>1434</v>
      </c>
      <c r="BDD18" s="818" t="s">
        <v>1434</v>
      </c>
      <c r="BDE18" s="818" t="s">
        <v>1434</v>
      </c>
      <c r="BDF18" s="818" t="s">
        <v>1434</v>
      </c>
      <c r="BDG18" s="818" t="s">
        <v>1434</v>
      </c>
      <c r="BDH18" s="818" t="s">
        <v>1434</v>
      </c>
      <c r="BDI18" s="818" t="s">
        <v>1434</v>
      </c>
      <c r="BDJ18" s="818" t="s">
        <v>1434</v>
      </c>
      <c r="BDK18" s="818" t="s">
        <v>1434</v>
      </c>
      <c r="BDL18" s="818" t="s">
        <v>1434</v>
      </c>
      <c r="BDM18" s="818" t="s">
        <v>1434</v>
      </c>
      <c r="BDN18" s="818" t="s">
        <v>1434</v>
      </c>
      <c r="BDO18" s="818" t="s">
        <v>1434</v>
      </c>
      <c r="BDP18" s="818" t="s">
        <v>1434</v>
      </c>
      <c r="BDQ18" s="818" t="s">
        <v>1434</v>
      </c>
      <c r="BDR18" s="818" t="s">
        <v>1434</v>
      </c>
      <c r="BDS18" s="818" t="s">
        <v>1434</v>
      </c>
      <c r="BDT18" s="818" t="s">
        <v>1434</v>
      </c>
      <c r="BDU18" s="818" t="s">
        <v>1434</v>
      </c>
      <c r="BDV18" s="818" t="s">
        <v>1434</v>
      </c>
      <c r="BDW18" s="818">
        <v>517.63</v>
      </c>
      <c r="BDX18" s="818" t="s">
        <v>1434</v>
      </c>
      <c r="BDY18" s="818" t="s">
        <v>1434</v>
      </c>
      <c r="BDZ18" s="818" t="s">
        <v>1434</v>
      </c>
      <c r="BEA18" s="818" t="s">
        <v>1434</v>
      </c>
      <c r="BEB18" s="818" t="s">
        <v>1434</v>
      </c>
      <c r="BEC18" s="818">
        <v>3.75</v>
      </c>
      <c r="BED18" s="818" t="s">
        <v>1434</v>
      </c>
      <c r="BEE18" s="818" t="s">
        <v>1434</v>
      </c>
      <c r="BEF18" s="818">
        <v>2.2999999999999998</v>
      </c>
      <c r="BEG18" s="818">
        <v>3.4</v>
      </c>
      <c r="BEH18" s="818">
        <v>3.4</v>
      </c>
      <c r="BEI18" s="818" t="s">
        <v>1434</v>
      </c>
      <c r="BEJ18" s="818" t="s">
        <v>1434</v>
      </c>
      <c r="BEK18" s="818">
        <v>2.1</v>
      </c>
      <c r="BEL18" s="818">
        <v>2.867</v>
      </c>
      <c r="BEM18" s="818" t="s">
        <v>1434</v>
      </c>
      <c r="BEN18" s="818" t="s">
        <v>1434</v>
      </c>
      <c r="BEO18" s="818" t="s">
        <v>1434</v>
      </c>
      <c r="BEP18" s="818" t="s">
        <v>1434</v>
      </c>
      <c r="BEQ18" s="818" t="s">
        <v>1434</v>
      </c>
      <c r="BER18" s="818">
        <v>13.35</v>
      </c>
      <c r="BES18" s="818">
        <v>17.733000000000001</v>
      </c>
      <c r="BET18" s="818">
        <v>12.867000000000001</v>
      </c>
      <c r="BEU18" s="818">
        <v>10.6</v>
      </c>
      <c r="BEV18" s="818">
        <v>9.0329999999999995</v>
      </c>
      <c r="BEW18" s="818">
        <v>10.55</v>
      </c>
      <c r="BEX18" s="818">
        <v>14.367000000000001</v>
      </c>
      <c r="BEY18" s="818">
        <v>10.032999999999999</v>
      </c>
      <c r="BEZ18" s="818">
        <v>8.6999999999999993</v>
      </c>
      <c r="BFA18" s="818">
        <v>6.8330000000000002</v>
      </c>
      <c r="BFB18" s="818" t="s">
        <v>1434</v>
      </c>
      <c r="BFC18" s="818">
        <v>5.4</v>
      </c>
      <c r="BFD18" s="818">
        <v>3.2</v>
      </c>
      <c r="BFE18" s="818">
        <v>2.2000000000000002</v>
      </c>
      <c r="BFF18" s="818">
        <v>2.4500000000000002</v>
      </c>
      <c r="BFG18" s="818">
        <v>10.15</v>
      </c>
      <c r="BFH18" s="818">
        <v>7.4</v>
      </c>
      <c r="BFI18" s="818">
        <v>7.6669999999999998</v>
      </c>
      <c r="BFJ18" s="818">
        <v>5.9329999999999998</v>
      </c>
      <c r="BFK18" s="818">
        <v>4.5670000000000002</v>
      </c>
      <c r="BFL18" s="818">
        <v>7.7</v>
      </c>
      <c r="BFM18" s="818">
        <v>6.15</v>
      </c>
      <c r="BFN18" s="818">
        <v>5.5330000000000004</v>
      </c>
      <c r="BFO18" s="818">
        <v>4.0670000000000002</v>
      </c>
      <c r="BFP18" s="818">
        <v>3.367</v>
      </c>
      <c r="BFQ18" s="818">
        <v>2.6</v>
      </c>
      <c r="BFR18" s="818" t="s">
        <v>1434</v>
      </c>
      <c r="BFS18" s="818">
        <v>2.6</v>
      </c>
      <c r="BFT18" s="818">
        <v>2.1</v>
      </c>
      <c r="BFU18" s="818" t="s">
        <v>1434</v>
      </c>
      <c r="BFV18" s="819" t="s">
        <v>1434</v>
      </c>
      <c r="BFW18" s="819" t="s">
        <v>1434</v>
      </c>
      <c r="BFX18" s="819" t="s">
        <v>1434</v>
      </c>
      <c r="BFY18" s="819" t="s">
        <v>1434</v>
      </c>
      <c r="BFZ18" s="819" t="s">
        <v>1434</v>
      </c>
      <c r="BGA18" s="819" t="s">
        <v>1434</v>
      </c>
      <c r="BGB18" s="819" t="s">
        <v>1434</v>
      </c>
      <c r="BGC18" s="819" t="s">
        <v>1434</v>
      </c>
      <c r="BGD18" s="819" t="s">
        <v>1434</v>
      </c>
      <c r="BGE18" s="834" t="s">
        <v>1434</v>
      </c>
      <c r="BGF18" s="834" t="s">
        <v>1434</v>
      </c>
      <c r="BGG18" s="834" t="s">
        <v>1434</v>
      </c>
      <c r="BGH18" s="834" t="s">
        <v>1434</v>
      </c>
      <c r="BGI18" s="834" t="s">
        <v>1434</v>
      </c>
      <c r="BGJ18" s="834" t="s">
        <v>1434</v>
      </c>
      <c r="BGK18" s="834">
        <v>4.6500000000000004</v>
      </c>
      <c r="BGL18" s="834">
        <v>6.6</v>
      </c>
      <c r="BGM18" s="819">
        <v>4.133</v>
      </c>
      <c r="BGN18" s="819">
        <v>4</v>
      </c>
      <c r="BGO18" s="819">
        <v>2.2000000000000002</v>
      </c>
      <c r="BGP18" s="819">
        <v>8</v>
      </c>
      <c r="BGQ18" s="819">
        <v>9.4670000000000005</v>
      </c>
      <c r="BGR18" s="819">
        <v>6.633</v>
      </c>
      <c r="BGS18" s="819">
        <v>4.9329999999999998</v>
      </c>
      <c r="BGT18" s="819">
        <v>5.8</v>
      </c>
      <c r="BGU18" s="819" t="s">
        <v>1434</v>
      </c>
      <c r="BGV18" s="819" t="s">
        <v>1434</v>
      </c>
      <c r="BGW18" s="819">
        <v>2.6</v>
      </c>
      <c r="BGX18" s="819" t="s">
        <v>1434</v>
      </c>
      <c r="BGY18" s="819" t="s">
        <v>1434</v>
      </c>
      <c r="BGZ18" s="819">
        <v>5.2</v>
      </c>
      <c r="BHA18" s="819" t="s">
        <v>1434</v>
      </c>
      <c r="BHB18" s="819" t="s">
        <v>1434</v>
      </c>
      <c r="BHC18" s="819">
        <v>2.6</v>
      </c>
      <c r="BHD18" s="819" t="s">
        <v>1434</v>
      </c>
      <c r="BHE18" s="819">
        <v>6.3</v>
      </c>
      <c r="BHF18" s="819">
        <v>5.7</v>
      </c>
      <c r="BHG18" s="819">
        <v>3.35</v>
      </c>
      <c r="BHH18" s="819">
        <v>3.0329999999999999</v>
      </c>
      <c r="BHI18" s="819">
        <v>2.5</v>
      </c>
      <c r="BHJ18" s="819" t="s">
        <v>1434</v>
      </c>
      <c r="BHK18" s="819" t="s">
        <v>1434</v>
      </c>
      <c r="BHL18" s="819">
        <v>2</v>
      </c>
      <c r="BHM18" s="819" t="s">
        <v>1434</v>
      </c>
      <c r="BHN18" s="819" t="s">
        <v>1434</v>
      </c>
      <c r="BHO18" s="819">
        <v>3.35</v>
      </c>
      <c r="BHP18" s="819" t="s">
        <v>1434</v>
      </c>
      <c r="BHQ18" s="819" t="s">
        <v>1434</v>
      </c>
      <c r="BHR18" s="819" t="s">
        <v>1434</v>
      </c>
      <c r="BHS18" s="819">
        <v>2.7</v>
      </c>
      <c r="BHT18" s="819" t="s">
        <v>1434</v>
      </c>
      <c r="BHU18" s="819" t="s">
        <v>1434</v>
      </c>
      <c r="BHV18" s="819" t="s">
        <v>1434</v>
      </c>
      <c r="BHW18" s="819" t="s">
        <v>1434</v>
      </c>
      <c r="BHX18" s="819" t="s">
        <v>1434</v>
      </c>
      <c r="BHY18" s="819">
        <v>12.4</v>
      </c>
      <c r="BHZ18" s="819">
        <v>16.632999999999999</v>
      </c>
      <c r="BIA18" s="819">
        <v>12.467000000000001</v>
      </c>
      <c r="BIB18" s="819">
        <v>10.266999999999999</v>
      </c>
      <c r="BIC18" s="819">
        <v>8.6999999999999993</v>
      </c>
      <c r="BID18" s="819" t="s">
        <v>1434</v>
      </c>
      <c r="BIE18" s="819" t="s">
        <v>1434</v>
      </c>
      <c r="BIF18" s="819" t="s">
        <v>1434</v>
      </c>
      <c r="BIG18" s="819" t="s">
        <v>1434</v>
      </c>
      <c r="BIH18" s="819" t="s">
        <v>1434</v>
      </c>
      <c r="BII18" s="819">
        <v>10</v>
      </c>
      <c r="BIJ18" s="819">
        <v>7.3</v>
      </c>
      <c r="BIK18" s="819">
        <v>7.633</v>
      </c>
      <c r="BIL18" s="819">
        <v>5.867</v>
      </c>
      <c r="BIM18" s="819">
        <v>4.5670000000000002</v>
      </c>
      <c r="BIN18" s="819" t="s">
        <v>1434</v>
      </c>
      <c r="BIO18" s="819" t="s">
        <v>1434</v>
      </c>
      <c r="BIP18" s="819" t="s">
        <v>1434</v>
      </c>
      <c r="BIQ18" s="819" t="s">
        <v>1434</v>
      </c>
      <c r="BIR18" s="819" t="s">
        <v>1434</v>
      </c>
      <c r="BIS18" s="822" t="s">
        <v>1434</v>
      </c>
      <c r="BIT18" s="822" t="s">
        <v>1434</v>
      </c>
      <c r="BIU18" s="822" t="s">
        <v>1434</v>
      </c>
      <c r="BIV18" s="822" t="s">
        <v>1434</v>
      </c>
      <c r="BIW18" s="822">
        <v>0</v>
      </c>
      <c r="BIX18" s="822">
        <v>0</v>
      </c>
      <c r="BIY18" s="822">
        <v>0</v>
      </c>
      <c r="BIZ18" s="822">
        <v>0</v>
      </c>
      <c r="BJA18" s="822">
        <v>45.5</v>
      </c>
      <c r="BJB18" s="822">
        <v>48.5</v>
      </c>
      <c r="BJC18" s="822">
        <v>52.5</v>
      </c>
      <c r="BJD18" s="822" t="s">
        <v>1434</v>
      </c>
      <c r="BJE18" s="822">
        <v>1.0331516802906449E-2</v>
      </c>
      <c r="BJF18" s="822">
        <v>1.3704436281435434E-2</v>
      </c>
      <c r="BJG18" s="822">
        <v>1.194267515923567E-2</v>
      </c>
      <c r="BJH18" s="822" t="s">
        <v>1434</v>
      </c>
      <c r="BJI18" s="824">
        <v>673913</v>
      </c>
      <c r="BJJ18" s="824">
        <v>717898</v>
      </c>
      <c r="BJK18" s="824">
        <v>753373</v>
      </c>
      <c r="BJL18" s="824">
        <v>769850</v>
      </c>
      <c r="BJM18" s="824">
        <v>828341</v>
      </c>
      <c r="BJN18" s="824">
        <v>199348</v>
      </c>
      <c r="BJO18" s="824">
        <v>180707</v>
      </c>
      <c r="BJP18" s="824">
        <v>167484</v>
      </c>
      <c r="BJQ18" s="824">
        <v>138176</v>
      </c>
      <c r="BJR18" s="824">
        <v>134183</v>
      </c>
      <c r="BJS18" s="827" t="s">
        <v>1434</v>
      </c>
      <c r="BJT18" s="827">
        <v>4504</v>
      </c>
      <c r="BJU18" s="827">
        <v>3153</v>
      </c>
      <c r="BJV18" s="827" t="s">
        <v>1434</v>
      </c>
      <c r="BJW18" s="827" t="s">
        <v>1434</v>
      </c>
      <c r="BJX18" s="827" t="s">
        <v>1434</v>
      </c>
      <c r="BJY18" s="827">
        <v>1863</v>
      </c>
      <c r="BJZ18" s="827">
        <v>1192</v>
      </c>
      <c r="BKA18" s="827" t="s">
        <v>1434</v>
      </c>
      <c r="BKB18" s="827" t="s">
        <v>1434</v>
      </c>
      <c r="BKC18" s="827" t="s">
        <v>1434</v>
      </c>
      <c r="BKD18" s="827">
        <v>1592</v>
      </c>
      <c r="BKE18" s="827">
        <v>1192</v>
      </c>
      <c r="BKF18" s="827" t="s">
        <v>1434</v>
      </c>
      <c r="BKG18" s="827" t="s">
        <v>1434</v>
      </c>
      <c r="BKH18" s="827" t="s">
        <v>1434</v>
      </c>
      <c r="BKI18" s="827">
        <v>271</v>
      </c>
      <c r="BKJ18" s="827" t="s">
        <v>1434</v>
      </c>
      <c r="BKK18" s="827" t="s">
        <v>1434</v>
      </c>
      <c r="BKL18" s="827" t="s">
        <v>1434</v>
      </c>
      <c r="BKM18" s="827" t="s">
        <v>1434</v>
      </c>
      <c r="BKN18" s="827">
        <v>344</v>
      </c>
      <c r="BKO18" s="827">
        <v>24</v>
      </c>
      <c r="BKP18" s="827" t="s">
        <v>1434</v>
      </c>
      <c r="BKQ18" s="827" t="s">
        <v>1434</v>
      </c>
      <c r="BKR18" s="827" t="s">
        <v>1434</v>
      </c>
      <c r="BKS18" s="827">
        <v>344</v>
      </c>
      <c r="BKT18" s="827">
        <v>24</v>
      </c>
      <c r="BKU18" s="827" t="s">
        <v>1434</v>
      </c>
      <c r="BKV18" s="827" t="s">
        <v>1434</v>
      </c>
      <c r="BKW18" s="827" t="s">
        <v>1434</v>
      </c>
      <c r="BKX18" s="827">
        <v>2195</v>
      </c>
      <c r="BKY18" s="827">
        <v>1669</v>
      </c>
      <c r="BKZ18" s="827" t="s">
        <v>1434</v>
      </c>
      <c r="BLA18" s="827" t="s">
        <v>1434</v>
      </c>
      <c r="BLB18" s="827" t="s">
        <v>1434</v>
      </c>
      <c r="BLC18" s="827">
        <v>2220.8837784400002</v>
      </c>
      <c r="BLD18" s="827">
        <v>1818.8400000000001</v>
      </c>
      <c r="BLE18" s="827">
        <v>9.2827999999999999</v>
      </c>
      <c r="BLF18" s="827">
        <v>21.85</v>
      </c>
      <c r="BLG18" s="827" t="s">
        <v>1434</v>
      </c>
      <c r="BLH18" s="827">
        <v>102</v>
      </c>
      <c r="BLI18" s="827">
        <v>268</v>
      </c>
      <c r="BLJ18" s="827" t="s">
        <v>1434</v>
      </c>
      <c r="BLK18" s="827" t="s">
        <v>1434</v>
      </c>
      <c r="BLL18" s="827" t="s">
        <v>1434</v>
      </c>
      <c r="BLM18" s="827" t="s">
        <v>1434</v>
      </c>
      <c r="BLN18" s="827" t="s">
        <v>1434</v>
      </c>
      <c r="BLO18" s="827" t="s">
        <v>1434</v>
      </c>
      <c r="BLP18" s="827" t="s">
        <v>1434</v>
      </c>
      <c r="BLQ18" s="827" t="s">
        <v>1434</v>
      </c>
      <c r="BLR18" s="827">
        <v>91025.840000000011</v>
      </c>
      <c r="BLS18" s="827">
        <v>63722.130000000005</v>
      </c>
      <c r="BLT18" s="827" t="s">
        <v>1434</v>
      </c>
      <c r="BLU18" s="827" t="s">
        <v>1434</v>
      </c>
      <c r="BLV18" s="827" t="s">
        <v>1434</v>
      </c>
      <c r="BLW18" s="827">
        <v>37651.230000000003</v>
      </c>
      <c r="BLX18" s="827">
        <v>24090.32</v>
      </c>
      <c r="BLY18" s="827" t="s">
        <v>1434</v>
      </c>
      <c r="BLZ18" s="827" t="s">
        <v>1434</v>
      </c>
      <c r="BMA18" s="827" t="s">
        <v>1434</v>
      </c>
      <c r="BMB18" s="827">
        <v>32174.32</v>
      </c>
      <c r="BMC18" s="827">
        <v>24090.32</v>
      </c>
      <c r="BMD18" s="827" t="s">
        <v>1434</v>
      </c>
      <c r="BME18" s="827" t="s">
        <v>1434</v>
      </c>
      <c r="BMF18" s="827" t="s">
        <v>1434</v>
      </c>
      <c r="BMG18" s="827">
        <v>5476.91</v>
      </c>
      <c r="BMH18" s="827" t="s">
        <v>1434</v>
      </c>
      <c r="BMI18" s="827" t="s">
        <v>1434</v>
      </c>
      <c r="BMJ18" s="827" t="s">
        <v>1434</v>
      </c>
      <c r="BMK18" s="827" t="s">
        <v>1434</v>
      </c>
      <c r="BML18" s="827">
        <v>6952.2400000000007</v>
      </c>
      <c r="BMM18" s="827">
        <v>485.04</v>
      </c>
      <c r="BMN18" s="827" t="s">
        <v>1434</v>
      </c>
      <c r="BMO18" s="827" t="s">
        <v>1434</v>
      </c>
      <c r="BMP18" s="827" t="s">
        <v>1434</v>
      </c>
      <c r="BMQ18" s="827">
        <v>6952.2400000000007</v>
      </c>
      <c r="BMR18" s="827">
        <v>485.04</v>
      </c>
      <c r="BMS18" s="827" t="s">
        <v>1434</v>
      </c>
      <c r="BMT18" s="827" t="s">
        <v>1434</v>
      </c>
      <c r="BMU18" s="827" t="s">
        <v>1434</v>
      </c>
      <c r="BMV18" s="827">
        <v>44360.950000000004</v>
      </c>
      <c r="BMW18" s="827">
        <v>33730.49</v>
      </c>
      <c r="BMX18" s="827" t="s">
        <v>1434</v>
      </c>
      <c r="BMY18" s="827" t="s">
        <v>1434</v>
      </c>
      <c r="BMZ18" s="827" t="s">
        <v>1434</v>
      </c>
      <c r="BNA18" s="827">
        <v>2061.42</v>
      </c>
      <c r="BNB18" s="827">
        <v>5416.2800000000007</v>
      </c>
      <c r="BNC18" s="827" t="s">
        <v>1434</v>
      </c>
      <c r="BND18" s="827" t="s">
        <v>1434</v>
      </c>
      <c r="BNE18" s="827" t="s">
        <v>1434</v>
      </c>
      <c r="BNF18" s="827" t="s">
        <v>1434</v>
      </c>
      <c r="BNG18" s="827" t="s">
        <v>1434</v>
      </c>
      <c r="BNH18" s="827" t="s">
        <v>1434</v>
      </c>
      <c r="BNI18" s="827" t="s">
        <v>1434</v>
      </c>
      <c r="BNJ18" s="822">
        <v>586.708444088443</v>
      </c>
      <c r="BNK18" s="821">
        <v>557.349810847291</v>
      </c>
      <c r="BNL18" s="821">
        <v>585.08544166666695</v>
      </c>
      <c r="BNM18" s="821">
        <v>542.88</v>
      </c>
      <c r="BNN18" s="822">
        <v>99.937146282195698</v>
      </c>
      <c r="BNO18" s="821">
        <v>99.93383762698636</v>
      </c>
      <c r="BNP18" s="821">
        <v>99.936972038516004</v>
      </c>
      <c r="BNQ18" s="821">
        <v>99.932075346664234</v>
      </c>
      <c r="BNR18" s="822">
        <v>2.4</v>
      </c>
      <c r="BNS18" s="821">
        <v>2.4</v>
      </c>
      <c r="BNT18" s="821">
        <v>2.4</v>
      </c>
      <c r="BNU18" s="821">
        <v>2.4</v>
      </c>
      <c r="BNV18" s="822">
        <v>0.40880466864580145</v>
      </c>
      <c r="BNW18" s="821">
        <v>0.4303243773244621</v>
      </c>
      <c r="BNX18" s="821">
        <v>0.4099379608715068</v>
      </c>
      <c r="BNY18" s="821">
        <v>0.44178636315943515</v>
      </c>
    </row>
    <row r="19" spans="1:1741" s="789" customFormat="1" ht="12">
      <c r="A19" s="607" t="s">
        <v>1955</v>
      </c>
      <c r="B19" s="821" t="s">
        <v>1183</v>
      </c>
      <c r="C19" s="822">
        <v>2231.9499999999998</v>
      </c>
      <c r="D19" s="822">
        <v>2233.94</v>
      </c>
      <c r="E19" s="822">
        <v>2252.09</v>
      </c>
      <c r="F19" s="822">
        <v>2242.62</v>
      </c>
      <c r="G19" s="822">
        <v>2205.9</v>
      </c>
      <c r="H19" s="822">
        <v>1993.75</v>
      </c>
      <c r="I19" s="822">
        <v>2008.3</v>
      </c>
      <c r="J19" s="822">
        <v>2074.1</v>
      </c>
      <c r="K19" s="822">
        <v>2102.5</v>
      </c>
      <c r="L19" s="822">
        <v>2079</v>
      </c>
      <c r="M19" s="822">
        <v>223.56</v>
      </c>
      <c r="N19" s="822">
        <v>219.02</v>
      </c>
      <c r="O19" s="822">
        <v>212.95</v>
      </c>
      <c r="P19" s="822">
        <v>207.69</v>
      </c>
      <c r="Q19" s="822">
        <v>196.23</v>
      </c>
      <c r="R19" s="822">
        <v>2455.5100000000002</v>
      </c>
      <c r="S19" s="822">
        <v>2452.96</v>
      </c>
      <c r="T19" s="822">
        <v>2465.04</v>
      </c>
      <c r="U19" s="822">
        <v>2450.31</v>
      </c>
      <c r="V19" s="822">
        <v>2402.13</v>
      </c>
      <c r="W19" s="821">
        <v>2067.1999999999998</v>
      </c>
      <c r="X19" s="822">
        <v>2069.75</v>
      </c>
      <c r="Y19" s="822">
        <v>2057.67</v>
      </c>
      <c r="Z19" s="822">
        <v>2072.4</v>
      </c>
      <c r="AA19" s="822">
        <v>2120.58</v>
      </c>
      <c r="AB19" s="821" t="s">
        <v>1434</v>
      </c>
      <c r="AC19" s="821" t="s">
        <v>1434</v>
      </c>
      <c r="AD19" s="821" t="s">
        <v>1434</v>
      </c>
      <c r="AE19" s="821" t="s">
        <v>1434</v>
      </c>
      <c r="AF19" s="821" t="s">
        <v>1434</v>
      </c>
      <c r="AG19" s="821">
        <v>764.65</v>
      </c>
      <c r="AH19" s="821">
        <v>821.6</v>
      </c>
      <c r="AI19" s="821">
        <v>810.86</v>
      </c>
      <c r="AJ19" s="821">
        <v>827.96</v>
      </c>
      <c r="AK19" s="821">
        <v>861.82</v>
      </c>
      <c r="AL19" s="821">
        <v>837.09</v>
      </c>
      <c r="AM19" s="821">
        <v>855.86</v>
      </c>
      <c r="AN19" s="821">
        <v>828.96</v>
      </c>
      <c r="AO19" s="821">
        <v>607.47</v>
      </c>
      <c r="AP19" s="821">
        <v>593.4</v>
      </c>
      <c r="AQ19" s="821">
        <v>575.9</v>
      </c>
      <c r="AR19" s="821">
        <v>548.98</v>
      </c>
      <c r="AS19" s="822">
        <v>476.3</v>
      </c>
      <c r="AT19" s="822">
        <v>470.3</v>
      </c>
      <c r="AU19" s="822">
        <v>455</v>
      </c>
      <c r="AV19" s="822">
        <v>458.3</v>
      </c>
      <c r="AW19" s="822">
        <v>393.3</v>
      </c>
      <c r="AX19" s="822">
        <v>425.5</v>
      </c>
      <c r="AY19" s="822">
        <v>414.5</v>
      </c>
      <c r="AZ19" s="822">
        <v>414.4</v>
      </c>
      <c r="BA19" s="822">
        <v>427.5</v>
      </c>
      <c r="BB19" s="822">
        <v>370.7</v>
      </c>
      <c r="BC19" s="822">
        <v>7.2</v>
      </c>
      <c r="BD19" s="822">
        <v>7</v>
      </c>
      <c r="BE19" s="822">
        <v>6.8</v>
      </c>
      <c r="BF19" s="822">
        <v>6.6</v>
      </c>
      <c r="BG19" s="822">
        <v>6.3</v>
      </c>
      <c r="BH19" s="822">
        <v>483.5</v>
      </c>
      <c r="BI19" s="822">
        <v>477.3</v>
      </c>
      <c r="BJ19" s="822">
        <v>461.8</v>
      </c>
      <c r="BK19" s="822">
        <v>464.9</v>
      </c>
      <c r="BL19" s="822">
        <v>399.6</v>
      </c>
      <c r="BM19" s="821">
        <v>256.60000000000002</v>
      </c>
      <c r="BN19" s="821">
        <v>252</v>
      </c>
      <c r="BO19" s="821">
        <v>246.9</v>
      </c>
      <c r="BP19" s="821">
        <v>242.3</v>
      </c>
      <c r="BQ19" s="821">
        <v>208.3</v>
      </c>
      <c r="BR19" s="821">
        <v>228.1</v>
      </c>
      <c r="BS19" s="821">
        <v>221.7</v>
      </c>
      <c r="BT19" s="821">
        <v>222.1</v>
      </c>
      <c r="BU19" s="821">
        <v>222.4</v>
      </c>
      <c r="BV19" s="821">
        <v>196.3</v>
      </c>
      <c r="BW19" s="821">
        <v>3.4</v>
      </c>
      <c r="BX19" s="821">
        <v>3.3</v>
      </c>
      <c r="BY19" s="821">
        <v>3.2</v>
      </c>
      <c r="BZ19" s="821">
        <v>3.1</v>
      </c>
      <c r="CA19" s="821">
        <v>3</v>
      </c>
      <c r="CB19" s="821">
        <v>260</v>
      </c>
      <c r="CC19" s="821">
        <v>255.3</v>
      </c>
      <c r="CD19" s="821">
        <v>250.1</v>
      </c>
      <c r="CE19" s="821">
        <v>245.4</v>
      </c>
      <c r="CF19" s="821">
        <v>211.3</v>
      </c>
      <c r="CG19" s="821">
        <v>219.7</v>
      </c>
      <c r="CH19" s="821">
        <v>218.3</v>
      </c>
      <c r="CI19" s="821">
        <v>208.1</v>
      </c>
      <c r="CJ19" s="821">
        <v>215.9</v>
      </c>
      <c r="CK19" s="821">
        <v>185</v>
      </c>
      <c r="CL19" s="821">
        <v>197.4</v>
      </c>
      <c r="CM19" s="821">
        <v>192.8</v>
      </c>
      <c r="CN19" s="821">
        <v>192.3</v>
      </c>
      <c r="CO19" s="821">
        <v>205.1</v>
      </c>
      <c r="CP19" s="821">
        <v>174.4</v>
      </c>
      <c r="CQ19" s="821">
        <v>3.8</v>
      </c>
      <c r="CR19" s="821">
        <v>3.7</v>
      </c>
      <c r="CS19" s="821">
        <v>3.6</v>
      </c>
      <c r="CT19" s="821">
        <v>3.5</v>
      </c>
      <c r="CU19" s="821">
        <v>3.3</v>
      </c>
      <c r="CV19" s="821">
        <v>223.5</v>
      </c>
      <c r="CW19" s="821">
        <v>222</v>
      </c>
      <c r="CX19" s="821">
        <v>211.7</v>
      </c>
      <c r="CY19" s="821">
        <v>219.4</v>
      </c>
      <c r="CZ19" s="821">
        <v>188.3</v>
      </c>
      <c r="DA19" s="821">
        <v>182</v>
      </c>
      <c r="DB19" s="821">
        <v>181.6</v>
      </c>
      <c r="DC19" s="821">
        <v>176.4</v>
      </c>
      <c r="DD19" s="821">
        <v>154.9</v>
      </c>
      <c r="DE19" s="821">
        <v>143.4</v>
      </c>
      <c r="DF19" s="821">
        <v>140.19999999999999</v>
      </c>
      <c r="DG19" s="821">
        <v>152.5</v>
      </c>
      <c r="DH19" s="821">
        <v>118.6</v>
      </c>
      <c r="DI19" s="821">
        <v>144.9</v>
      </c>
      <c r="DJ19" s="821">
        <v>133.19999999999999</v>
      </c>
      <c r="DK19" s="821">
        <v>129.4</v>
      </c>
      <c r="DL19" s="821">
        <v>119.8</v>
      </c>
      <c r="DM19" s="821" t="s">
        <v>2121</v>
      </c>
      <c r="DN19" s="821" t="s">
        <v>2129</v>
      </c>
      <c r="DO19" s="821">
        <v>139.238</v>
      </c>
      <c r="DP19" s="821">
        <v>138.43600000000001</v>
      </c>
      <c r="DQ19" s="821">
        <v>127.72</v>
      </c>
      <c r="DR19" s="821">
        <v>111.4</v>
      </c>
      <c r="DS19" s="821" t="s">
        <v>2111</v>
      </c>
      <c r="DT19" s="821" t="s">
        <v>2130</v>
      </c>
      <c r="DU19" s="821">
        <v>112.75</v>
      </c>
      <c r="DV19" s="821">
        <v>108.241</v>
      </c>
      <c r="DW19" s="821">
        <v>114.107</v>
      </c>
      <c r="DX19" s="821">
        <v>96.8</v>
      </c>
      <c r="DY19" s="821" t="s">
        <v>2131</v>
      </c>
      <c r="DZ19" s="821" t="s">
        <v>2132</v>
      </c>
      <c r="EA19" s="821">
        <v>106.443</v>
      </c>
      <c r="EB19" s="821">
        <v>100.349</v>
      </c>
      <c r="EC19" s="821">
        <v>102.673</v>
      </c>
      <c r="ED19" s="821">
        <v>87.5</v>
      </c>
      <c r="EE19" s="821" t="s">
        <v>2133</v>
      </c>
      <c r="EF19" s="821" t="s">
        <v>2134</v>
      </c>
      <c r="EG19" s="821">
        <v>35.808999999999997</v>
      </c>
      <c r="EH19" s="821">
        <v>34.936</v>
      </c>
      <c r="EI19" s="821">
        <v>37.581000000000003</v>
      </c>
      <c r="EJ19" s="821">
        <v>32.200000000000003</v>
      </c>
      <c r="EK19" s="821" t="s">
        <v>2135</v>
      </c>
      <c r="EL19" s="821" t="s">
        <v>2136</v>
      </c>
      <c r="EM19" s="821">
        <v>33.646999999999998</v>
      </c>
      <c r="EN19" s="821">
        <v>32.619</v>
      </c>
      <c r="EO19" s="821">
        <v>37.115000000000002</v>
      </c>
      <c r="EP19" s="821">
        <v>31.8</v>
      </c>
      <c r="EQ19" s="821" t="s">
        <v>2137</v>
      </c>
      <c r="ER19" s="821" t="s">
        <v>2138</v>
      </c>
      <c r="ES19" s="821">
        <v>23.693000000000001</v>
      </c>
      <c r="ET19" s="821">
        <v>21.808</v>
      </c>
      <c r="EU19" s="821">
        <v>21.032</v>
      </c>
      <c r="EV19" s="821">
        <v>17.600000000000001</v>
      </c>
      <c r="EW19" s="821" t="s">
        <v>2117</v>
      </c>
      <c r="EX19" s="821" t="s">
        <v>2139</v>
      </c>
      <c r="EY19" s="821">
        <v>5.4349999999999996</v>
      </c>
      <c r="EZ19" s="821">
        <v>5.8869999999999996</v>
      </c>
      <c r="FA19" s="821">
        <v>5.9059999999999997</v>
      </c>
      <c r="FB19" s="821">
        <v>5.3</v>
      </c>
      <c r="FC19" s="821" t="s">
        <v>2140</v>
      </c>
      <c r="FD19" s="821" t="s">
        <v>2141</v>
      </c>
      <c r="FE19" s="821">
        <v>4.6360000000000001</v>
      </c>
      <c r="FF19" s="821">
        <v>4.75</v>
      </c>
      <c r="FG19" s="821">
        <v>4.468</v>
      </c>
      <c r="FH19" s="821">
        <v>4.0999999999999996</v>
      </c>
      <c r="FI19" s="821" t="s">
        <v>2113</v>
      </c>
      <c r="FJ19" s="821" t="s">
        <v>2142</v>
      </c>
      <c r="FK19" s="821">
        <v>2.6640000000000001</v>
      </c>
      <c r="FL19" s="821">
        <v>2.823</v>
      </c>
      <c r="FM19" s="821">
        <v>2.7250000000000001</v>
      </c>
      <c r="FN19" s="821">
        <v>2.4</v>
      </c>
      <c r="FO19" s="821" t="s">
        <v>2143</v>
      </c>
      <c r="FP19" s="821" t="s">
        <v>2144</v>
      </c>
      <c r="FQ19" s="821">
        <v>1.2549999999999999</v>
      </c>
      <c r="FR19" s="821">
        <v>1.121</v>
      </c>
      <c r="FS19" s="821">
        <v>1.1879999999999999</v>
      </c>
      <c r="FT19" s="821">
        <v>1</v>
      </c>
      <c r="FU19" s="821">
        <v>4.742</v>
      </c>
      <c r="FV19" s="821">
        <v>4.016</v>
      </c>
      <c r="FW19" s="821">
        <v>3.7629999999999999</v>
      </c>
      <c r="FX19" s="821">
        <v>3.1</v>
      </c>
      <c r="FY19" s="821">
        <v>470.31099999999998</v>
      </c>
      <c r="FZ19" s="821">
        <v>454.98599999999999</v>
      </c>
      <c r="GA19" s="821">
        <v>458.27800000000002</v>
      </c>
      <c r="GB19" s="821">
        <v>393.3</v>
      </c>
      <c r="GC19" s="822">
        <v>1752.87</v>
      </c>
      <c r="GD19" s="822">
        <v>1772.35</v>
      </c>
      <c r="GE19" s="822">
        <v>1770.12</v>
      </c>
      <c r="GF19" s="822">
        <v>1751.4</v>
      </c>
      <c r="GG19" s="822">
        <v>1582.28</v>
      </c>
      <c r="GH19" s="822">
        <v>1638.97</v>
      </c>
      <c r="GI19" s="822">
        <v>1666.33</v>
      </c>
      <c r="GJ19" s="822">
        <v>1657.42</v>
      </c>
      <c r="GK19" s="821">
        <v>518.28</v>
      </c>
      <c r="GL19" s="821">
        <v>561.35</v>
      </c>
      <c r="GM19" s="821">
        <v>595.64</v>
      </c>
      <c r="GN19" s="821">
        <v>642.02</v>
      </c>
      <c r="GO19" s="821">
        <v>659.84</v>
      </c>
      <c r="GP19" s="821">
        <v>655.76</v>
      </c>
      <c r="GQ19" s="821">
        <v>638.53</v>
      </c>
      <c r="GR19" s="821">
        <v>579.05999999999995</v>
      </c>
      <c r="GS19" s="821">
        <v>404.17</v>
      </c>
      <c r="GT19" s="821">
        <v>421.86</v>
      </c>
      <c r="GU19" s="821">
        <v>432.16</v>
      </c>
      <c r="GV19" s="821">
        <v>436.35</v>
      </c>
      <c r="GW19" s="822">
        <v>120.68</v>
      </c>
      <c r="GX19" s="821">
        <v>131.32</v>
      </c>
      <c r="GY19" s="821">
        <v>140.44999999999999</v>
      </c>
      <c r="GZ19" s="821">
        <v>157.35</v>
      </c>
      <c r="HA19" s="821">
        <v>118.69</v>
      </c>
      <c r="HB19" s="821">
        <v>130.93</v>
      </c>
      <c r="HC19" s="821">
        <v>141.22999999999999</v>
      </c>
      <c r="HD19" s="821">
        <v>156.63</v>
      </c>
      <c r="HE19" s="821">
        <v>37.78</v>
      </c>
      <c r="HF19" s="821">
        <v>39.630000000000003</v>
      </c>
      <c r="HG19" s="821">
        <v>40.799999999999997</v>
      </c>
      <c r="HH19" s="821">
        <v>41.58</v>
      </c>
      <c r="HI19" s="821">
        <v>50.32</v>
      </c>
      <c r="HJ19" s="821">
        <v>51.75</v>
      </c>
      <c r="HK19" s="821">
        <v>52.24</v>
      </c>
      <c r="HL19" s="821">
        <v>51.21</v>
      </c>
      <c r="HM19" s="821">
        <v>30.59</v>
      </c>
      <c r="HN19" s="821">
        <v>39.549999999999997</v>
      </c>
      <c r="HO19" s="821">
        <v>48.2</v>
      </c>
      <c r="HP19" s="821">
        <v>63.84</v>
      </c>
      <c r="HQ19" s="821">
        <v>1219.23</v>
      </c>
      <c r="HR19" s="821">
        <v>1232.73</v>
      </c>
      <c r="HS19" s="821">
        <v>1231.1400000000001</v>
      </c>
      <c r="HT19" s="821">
        <v>1218.03</v>
      </c>
      <c r="HU19" s="821">
        <v>1110.56</v>
      </c>
      <c r="HV19" s="821">
        <v>1148.1500000000001</v>
      </c>
      <c r="HW19" s="821">
        <v>1165.0899999999999</v>
      </c>
      <c r="HX19" s="821">
        <v>1154.42</v>
      </c>
      <c r="HY19" s="821">
        <v>402.67</v>
      </c>
      <c r="HZ19" s="821">
        <v>443.74</v>
      </c>
      <c r="IA19" s="821">
        <v>478.24</v>
      </c>
      <c r="IB19" s="821">
        <v>529.58000000000004</v>
      </c>
      <c r="IC19" s="821">
        <v>426.15</v>
      </c>
      <c r="ID19" s="821">
        <v>410.84</v>
      </c>
      <c r="IE19" s="821">
        <v>386.61</v>
      </c>
      <c r="IF19" s="821">
        <v>322.69</v>
      </c>
      <c r="IG19" s="821">
        <v>281.74</v>
      </c>
      <c r="IH19" s="821">
        <v>293.57</v>
      </c>
      <c r="II19" s="821">
        <v>300.24</v>
      </c>
      <c r="IJ19" s="821">
        <v>302.14999999999998</v>
      </c>
      <c r="IK19" s="821">
        <v>412.97</v>
      </c>
      <c r="IL19" s="821">
        <v>408.3</v>
      </c>
      <c r="IM19" s="821">
        <v>398.53</v>
      </c>
      <c r="IN19" s="821">
        <v>376.02</v>
      </c>
      <c r="IO19" s="821">
        <v>353.04</v>
      </c>
      <c r="IP19" s="821">
        <v>359.89</v>
      </c>
      <c r="IQ19" s="821">
        <v>360.01</v>
      </c>
      <c r="IR19" s="821">
        <v>346.37</v>
      </c>
      <c r="IS19" s="821">
        <v>77.83</v>
      </c>
      <c r="IT19" s="821">
        <v>77.98</v>
      </c>
      <c r="IU19" s="821">
        <v>76.599999999999994</v>
      </c>
      <c r="IV19" s="821">
        <v>70.86</v>
      </c>
      <c r="IW19" s="821">
        <v>183.37</v>
      </c>
      <c r="IX19" s="821">
        <v>193.17</v>
      </c>
      <c r="IY19" s="821">
        <v>199.69</v>
      </c>
      <c r="IZ19" s="821">
        <v>205.16</v>
      </c>
      <c r="JA19" s="821">
        <v>91.83</v>
      </c>
      <c r="JB19" s="821">
        <v>88.74</v>
      </c>
      <c r="JC19" s="821">
        <v>83.72</v>
      </c>
      <c r="JD19" s="821">
        <v>70.36</v>
      </c>
      <c r="JE19" s="822" t="s">
        <v>1434</v>
      </c>
      <c r="JF19" s="822" t="s">
        <v>1434</v>
      </c>
      <c r="JG19" s="822" t="s">
        <v>1434</v>
      </c>
      <c r="JH19" s="822" t="s">
        <v>1434</v>
      </c>
      <c r="JI19" s="822" t="s">
        <v>1434</v>
      </c>
      <c r="JJ19" s="822" t="s">
        <v>1434</v>
      </c>
      <c r="JK19" s="822" t="s">
        <v>1434</v>
      </c>
      <c r="JL19" s="822" t="s">
        <v>1434</v>
      </c>
      <c r="JM19" s="821" t="s">
        <v>1434</v>
      </c>
      <c r="JN19" s="821" t="s">
        <v>1434</v>
      </c>
      <c r="JO19" s="821" t="s">
        <v>1434</v>
      </c>
      <c r="JP19" s="821" t="s">
        <v>1434</v>
      </c>
      <c r="JQ19" s="821" t="s">
        <v>1434</v>
      </c>
      <c r="JR19" s="821" t="s">
        <v>1434</v>
      </c>
      <c r="JS19" s="821" t="s">
        <v>1434</v>
      </c>
      <c r="JT19" s="821" t="s">
        <v>1434</v>
      </c>
      <c r="JU19" s="821" t="s">
        <v>1434</v>
      </c>
      <c r="JV19" s="821" t="s">
        <v>1434</v>
      </c>
      <c r="JW19" s="821" t="s">
        <v>1434</v>
      </c>
      <c r="JX19" s="821" t="s">
        <v>1434</v>
      </c>
      <c r="JY19" s="821">
        <v>306501</v>
      </c>
      <c r="JZ19" s="821">
        <v>306427</v>
      </c>
      <c r="KA19" s="821">
        <v>316114</v>
      </c>
      <c r="KB19" s="821">
        <v>274112</v>
      </c>
      <c r="KC19" s="821">
        <v>116539</v>
      </c>
      <c r="KD19" s="821">
        <v>116511</v>
      </c>
      <c r="KE19" s="821">
        <v>120194</v>
      </c>
      <c r="KF19" s="821">
        <v>104224</v>
      </c>
      <c r="KG19" s="821">
        <v>102874</v>
      </c>
      <c r="KH19" s="821">
        <v>102848</v>
      </c>
      <c r="KI19" s="821">
        <v>106100</v>
      </c>
      <c r="KJ19" s="821">
        <v>92003</v>
      </c>
      <c r="KK19" s="821">
        <v>87088</v>
      </c>
      <c r="KL19" s="821">
        <v>87068</v>
      </c>
      <c r="KM19" s="821">
        <v>89820</v>
      </c>
      <c r="KN19" s="821">
        <v>77885</v>
      </c>
      <c r="KO19" s="821">
        <v>1921</v>
      </c>
      <c r="KP19" s="821">
        <v>2058</v>
      </c>
      <c r="KQ19" s="821">
        <v>2267</v>
      </c>
      <c r="KR19" s="821">
        <v>2219</v>
      </c>
      <c r="KS19" s="821">
        <v>699</v>
      </c>
      <c r="KT19" s="821">
        <v>687</v>
      </c>
      <c r="KU19" s="821">
        <v>695</v>
      </c>
      <c r="KV19" s="821">
        <v>575</v>
      </c>
      <c r="KW19" s="821">
        <v>784</v>
      </c>
      <c r="KX19" s="821">
        <v>809</v>
      </c>
      <c r="KY19" s="821">
        <v>860</v>
      </c>
      <c r="KZ19" s="821">
        <v>789</v>
      </c>
      <c r="LA19" s="821">
        <v>438</v>
      </c>
      <c r="LB19" s="821">
        <v>562</v>
      </c>
      <c r="LC19" s="821">
        <v>712</v>
      </c>
      <c r="LD19" s="821">
        <v>855</v>
      </c>
      <c r="LE19" s="821">
        <v>201011</v>
      </c>
      <c r="LF19" s="821">
        <v>201831</v>
      </c>
      <c r="LG19" s="821">
        <v>209117</v>
      </c>
      <c r="LH19" s="821">
        <v>182933</v>
      </c>
      <c r="LI19" s="821">
        <v>88791</v>
      </c>
      <c r="LJ19" s="821">
        <v>90654</v>
      </c>
      <c r="LK19" s="821">
        <v>95392</v>
      </c>
      <c r="LL19" s="821">
        <v>85808</v>
      </c>
      <c r="LM19" s="821">
        <v>54933</v>
      </c>
      <c r="LN19" s="821">
        <v>52589</v>
      </c>
      <c r="LO19" s="821">
        <v>51801</v>
      </c>
      <c r="LP19" s="821">
        <v>40529</v>
      </c>
      <c r="LQ19" s="821">
        <v>57287</v>
      </c>
      <c r="LR19" s="821">
        <v>58588</v>
      </c>
      <c r="LS19" s="821">
        <v>61924</v>
      </c>
      <c r="LT19" s="821">
        <v>56596</v>
      </c>
      <c r="LU19" s="821">
        <v>103569</v>
      </c>
      <c r="LV19" s="821">
        <v>102538</v>
      </c>
      <c r="LW19" s="821">
        <v>104730</v>
      </c>
      <c r="LX19" s="821">
        <v>88960</v>
      </c>
      <c r="LY19" s="821">
        <v>27049</v>
      </c>
      <c r="LZ19" s="821">
        <v>25170</v>
      </c>
      <c r="MA19" s="821">
        <v>24107</v>
      </c>
      <c r="MB19" s="821">
        <v>17841</v>
      </c>
      <c r="MC19" s="821">
        <v>47157</v>
      </c>
      <c r="MD19" s="821">
        <v>49450</v>
      </c>
      <c r="ME19" s="821">
        <v>53439</v>
      </c>
      <c r="MF19" s="821">
        <v>50685</v>
      </c>
      <c r="MG19" s="821">
        <v>29363</v>
      </c>
      <c r="MH19" s="821">
        <v>27918</v>
      </c>
      <c r="MI19" s="821">
        <v>27184</v>
      </c>
      <c r="MJ19" s="821">
        <v>20434</v>
      </c>
      <c r="MK19" s="821" t="s">
        <v>1434</v>
      </c>
      <c r="ML19" s="821" t="s">
        <v>1434</v>
      </c>
      <c r="MM19" s="821" t="s">
        <v>1434</v>
      </c>
      <c r="MN19" s="821" t="s">
        <v>1434</v>
      </c>
      <c r="MO19" s="821" t="s">
        <v>1434</v>
      </c>
      <c r="MP19" s="821" t="s">
        <v>1434</v>
      </c>
      <c r="MQ19" s="821" t="s">
        <v>1434</v>
      </c>
      <c r="MR19" s="821" t="s">
        <v>1434</v>
      </c>
      <c r="MS19" s="821" t="s">
        <v>1434</v>
      </c>
      <c r="MT19" s="821" t="s">
        <v>1434</v>
      </c>
      <c r="MU19" s="821" t="s">
        <v>1434</v>
      </c>
      <c r="MV19" s="821" t="s">
        <v>1434</v>
      </c>
      <c r="MW19" s="821" t="s">
        <v>1434</v>
      </c>
      <c r="MX19" s="821" t="s">
        <v>1434</v>
      </c>
      <c r="MY19" s="821" t="s">
        <v>1434</v>
      </c>
      <c r="MZ19" s="821" t="s">
        <v>1434</v>
      </c>
      <c r="NA19" s="822">
        <v>481.07</v>
      </c>
      <c r="NB19" s="822">
        <v>479.74</v>
      </c>
      <c r="NC19" s="822">
        <v>472.5</v>
      </c>
      <c r="ND19" s="822">
        <v>454.5</v>
      </c>
      <c r="NE19" s="821">
        <v>426.02</v>
      </c>
      <c r="NF19" s="821">
        <v>435.13</v>
      </c>
      <c r="NG19" s="821">
        <v>436.17</v>
      </c>
      <c r="NH19" s="821">
        <v>421.58</v>
      </c>
      <c r="NI19" s="822">
        <v>139532</v>
      </c>
      <c r="NJ19" s="822">
        <v>134992</v>
      </c>
      <c r="NK19" s="822">
        <v>135971</v>
      </c>
      <c r="NL19" s="822">
        <v>116687</v>
      </c>
      <c r="NM19" s="821">
        <v>108000</v>
      </c>
      <c r="NN19" s="821">
        <v>107970</v>
      </c>
      <c r="NO19" s="821">
        <v>111380</v>
      </c>
      <c r="NP19" s="821">
        <v>96590</v>
      </c>
      <c r="NQ19" s="822">
        <v>27364</v>
      </c>
      <c r="NR19" s="822">
        <v>27370</v>
      </c>
      <c r="NS19" s="822">
        <v>28482</v>
      </c>
      <c r="NT19" s="822">
        <v>26036</v>
      </c>
      <c r="NU19" s="821">
        <v>21180</v>
      </c>
      <c r="NV19" s="821">
        <v>21891</v>
      </c>
      <c r="NW19" s="821">
        <v>23331</v>
      </c>
      <c r="NX19" s="821">
        <v>21552</v>
      </c>
      <c r="NY19" s="822">
        <v>103994</v>
      </c>
      <c r="NZ19" s="822">
        <v>100825</v>
      </c>
      <c r="OA19" s="822">
        <v>101775</v>
      </c>
      <c r="OB19" s="822">
        <v>87723</v>
      </c>
      <c r="OC19" s="821">
        <v>80493</v>
      </c>
      <c r="OD19" s="821">
        <v>80642</v>
      </c>
      <c r="OE19" s="821">
        <v>83369</v>
      </c>
      <c r="OF19" s="821">
        <v>72614</v>
      </c>
      <c r="OG19" s="822">
        <v>7936</v>
      </c>
      <c r="OH19" s="822">
        <v>6577</v>
      </c>
      <c r="OI19" s="822">
        <v>5504</v>
      </c>
      <c r="OJ19" s="822">
        <v>2766</v>
      </c>
      <c r="OK19" s="821">
        <v>6143</v>
      </c>
      <c r="OL19" s="821">
        <v>5261</v>
      </c>
      <c r="OM19" s="821">
        <v>4508</v>
      </c>
      <c r="ON19" s="821">
        <v>2290</v>
      </c>
      <c r="OO19" s="822">
        <v>238</v>
      </c>
      <c r="OP19" s="822">
        <v>220</v>
      </c>
      <c r="OQ19" s="822">
        <v>210</v>
      </c>
      <c r="OR19" s="822">
        <v>162</v>
      </c>
      <c r="OS19" s="821">
        <v>184</v>
      </c>
      <c r="OT19" s="821">
        <v>176</v>
      </c>
      <c r="OU19" s="821">
        <v>172</v>
      </c>
      <c r="OV19" s="821">
        <v>134</v>
      </c>
      <c r="OW19" s="822" t="s">
        <v>1434</v>
      </c>
      <c r="OX19" s="822" t="s">
        <v>1434</v>
      </c>
      <c r="OY19" s="822" t="s">
        <v>1434</v>
      </c>
      <c r="OZ19" s="822" t="s">
        <v>1434</v>
      </c>
      <c r="PA19" s="821" t="s">
        <v>1434</v>
      </c>
      <c r="PB19" s="821" t="s">
        <v>1434</v>
      </c>
      <c r="PC19" s="821" t="s">
        <v>1434</v>
      </c>
      <c r="PD19" s="821" t="s">
        <v>1434</v>
      </c>
      <c r="PE19" s="822">
        <v>133.65</v>
      </c>
      <c r="PF19" s="822">
        <v>132.08000000000001</v>
      </c>
      <c r="PG19" s="822">
        <v>126.99</v>
      </c>
      <c r="PH19" s="822">
        <v>128.1</v>
      </c>
      <c r="PI19" s="822">
        <v>114.15</v>
      </c>
      <c r="PJ19" s="822">
        <v>2.48</v>
      </c>
      <c r="PK19" s="821">
        <v>2.4300000000000002</v>
      </c>
      <c r="PL19" s="821">
        <v>2.36</v>
      </c>
      <c r="PM19" s="821">
        <v>2.2999999999999998</v>
      </c>
      <c r="PN19" s="821">
        <v>2.1800000000000002</v>
      </c>
      <c r="PO19" s="821">
        <v>136.13</v>
      </c>
      <c r="PP19" s="821">
        <v>134.51</v>
      </c>
      <c r="PQ19" s="821">
        <v>129.35</v>
      </c>
      <c r="PR19" s="821">
        <v>130.4</v>
      </c>
      <c r="PS19" s="821">
        <v>116.33</v>
      </c>
      <c r="PT19" s="822">
        <v>31.47</v>
      </c>
      <c r="PU19" s="822">
        <v>31.1</v>
      </c>
      <c r="PV19" s="822">
        <v>29.9</v>
      </c>
      <c r="PW19" s="822">
        <v>30.17</v>
      </c>
      <c r="PX19" s="822">
        <v>26.88</v>
      </c>
      <c r="PY19" s="822">
        <v>1.0900000000000001</v>
      </c>
      <c r="PZ19" s="821">
        <v>1.07</v>
      </c>
      <c r="QA19" s="821">
        <v>1.04</v>
      </c>
      <c r="QB19" s="821">
        <v>1.01</v>
      </c>
      <c r="QC19" s="821">
        <v>0.96</v>
      </c>
      <c r="QD19" s="821">
        <v>32.56</v>
      </c>
      <c r="QE19" s="821">
        <v>32.17</v>
      </c>
      <c r="QF19" s="821">
        <v>30.94</v>
      </c>
      <c r="QG19" s="821">
        <v>31.18</v>
      </c>
      <c r="QH19" s="821">
        <v>27.84</v>
      </c>
      <c r="QI19" s="822">
        <v>6.13</v>
      </c>
      <c r="QJ19" s="822">
        <v>5.31</v>
      </c>
      <c r="QK19" s="822">
        <v>4.0199999999999996</v>
      </c>
      <c r="QL19" s="822">
        <v>3.23</v>
      </c>
      <c r="QM19" s="822">
        <v>2.87</v>
      </c>
      <c r="QN19" s="822">
        <v>0.71</v>
      </c>
      <c r="QO19" s="821">
        <v>0.62</v>
      </c>
      <c r="QP19" s="821">
        <v>0.47</v>
      </c>
      <c r="QQ19" s="821">
        <v>0.38</v>
      </c>
      <c r="QR19" s="821">
        <v>0.34</v>
      </c>
      <c r="QS19" s="821">
        <v>6.84</v>
      </c>
      <c r="QT19" s="821">
        <v>5.93</v>
      </c>
      <c r="QU19" s="821">
        <v>4.49</v>
      </c>
      <c r="QV19" s="821">
        <v>3.61</v>
      </c>
      <c r="QW19" s="821">
        <v>3.21</v>
      </c>
      <c r="QX19" s="822" t="s">
        <v>1434</v>
      </c>
      <c r="QY19" s="822" t="s">
        <v>1434</v>
      </c>
      <c r="QZ19" s="822" t="s">
        <v>1434</v>
      </c>
      <c r="RA19" s="822" t="s">
        <v>1434</v>
      </c>
      <c r="RB19" s="822" t="s">
        <v>1434</v>
      </c>
      <c r="RC19" s="822" t="s">
        <v>1434</v>
      </c>
      <c r="RD19" s="821" t="s">
        <v>1434</v>
      </c>
      <c r="RE19" s="821" t="s">
        <v>1434</v>
      </c>
      <c r="RF19" s="821" t="s">
        <v>1434</v>
      </c>
      <c r="RG19" s="821" t="s">
        <v>1434</v>
      </c>
      <c r="RH19" s="821" t="s">
        <v>1434</v>
      </c>
      <c r="RI19" s="821" t="s">
        <v>1434</v>
      </c>
      <c r="RJ19" s="821" t="s">
        <v>1434</v>
      </c>
      <c r="RK19" s="821" t="s">
        <v>1434</v>
      </c>
      <c r="RL19" s="821" t="s">
        <v>1434</v>
      </c>
      <c r="RM19" s="822">
        <v>348.07</v>
      </c>
      <c r="RN19" s="822">
        <v>348.39</v>
      </c>
      <c r="RO19" s="822">
        <v>351.22</v>
      </c>
      <c r="RP19" s="822">
        <v>349.74</v>
      </c>
      <c r="RQ19" s="822">
        <v>344.01</v>
      </c>
      <c r="RR19" s="822">
        <v>34.86</v>
      </c>
      <c r="RS19" s="821">
        <v>34.159999999999997</v>
      </c>
      <c r="RT19" s="821">
        <v>33.21</v>
      </c>
      <c r="RU19" s="821">
        <v>32.39</v>
      </c>
      <c r="RV19" s="821">
        <v>30.6</v>
      </c>
      <c r="RW19" s="821">
        <v>382.93</v>
      </c>
      <c r="RX19" s="821">
        <v>382.55</v>
      </c>
      <c r="RY19" s="821">
        <v>384.43</v>
      </c>
      <c r="RZ19" s="821">
        <v>382.13</v>
      </c>
      <c r="SA19" s="821">
        <v>374.61</v>
      </c>
      <c r="SB19" s="822" t="s">
        <v>1434</v>
      </c>
      <c r="SC19" s="822" t="s">
        <v>1434</v>
      </c>
      <c r="SD19" s="822" t="s">
        <v>1434</v>
      </c>
      <c r="SE19" s="822" t="s">
        <v>1434</v>
      </c>
      <c r="SF19" s="822" t="s">
        <v>1434</v>
      </c>
      <c r="SG19" s="821" t="s">
        <v>1434</v>
      </c>
      <c r="SH19" s="821" t="s">
        <v>1434</v>
      </c>
      <c r="SI19" s="821" t="s">
        <v>1434</v>
      </c>
      <c r="SJ19" s="821" t="s">
        <v>1434</v>
      </c>
      <c r="SK19" s="821" t="s">
        <v>1434</v>
      </c>
      <c r="SL19" s="821" t="s">
        <v>1434</v>
      </c>
      <c r="SM19" s="821" t="s">
        <v>1434</v>
      </c>
      <c r="SN19" s="822">
        <v>4</v>
      </c>
      <c r="SO19" s="822">
        <v>5.2</v>
      </c>
      <c r="SP19" s="822" t="s">
        <v>1434</v>
      </c>
      <c r="SQ19" s="822" t="s">
        <v>1434</v>
      </c>
      <c r="SR19" s="822" t="s">
        <v>1434</v>
      </c>
      <c r="SS19" s="821" t="s">
        <v>1434</v>
      </c>
      <c r="ST19" s="821" t="s">
        <v>1434</v>
      </c>
      <c r="SU19" s="821" t="s">
        <v>1434</v>
      </c>
      <c r="SV19" s="821" t="s">
        <v>1434</v>
      </c>
      <c r="SW19" s="821" t="s">
        <v>1434</v>
      </c>
      <c r="SX19" s="821" t="s">
        <v>1434</v>
      </c>
      <c r="SY19" s="821" t="s">
        <v>1434</v>
      </c>
      <c r="SZ19" s="822">
        <v>1.2230000000000001</v>
      </c>
      <c r="TA19" s="822">
        <v>1.96</v>
      </c>
      <c r="TB19" s="822">
        <v>6.52</v>
      </c>
      <c r="TC19" s="822">
        <v>32.47</v>
      </c>
      <c r="TD19" s="822" t="s">
        <v>1434</v>
      </c>
      <c r="TE19" s="821" t="s">
        <v>1434</v>
      </c>
      <c r="TF19" s="821" t="s">
        <v>1434</v>
      </c>
      <c r="TG19" s="821" t="s">
        <v>1434</v>
      </c>
      <c r="TH19" s="821" t="s">
        <v>1434</v>
      </c>
      <c r="TI19" s="821" t="s">
        <v>1434</v>
      </c>
      <c r="TJ19" s="821" t="s">
        <v>1434</v>
      </c>
      <c r="TK19" s="821" t="s">
        <v>1434</v>
      </c>
      <c r="TL19" s="822">
        <v>0.01</v>
      </c>
      <c r="TM19" s="822">
        <v>0.01</v>
      </c>
      <c r="TN19" s="822" t="s">
        <v>1434</v>
      </c>
      <c r="TO19" s="822" t="s">
        <v>1434</v>
      </c>
      <c r="TP19" s="822" t="s">
        <v>1434</v>
      </c>
      <c r="TQ19" s="821" t="s">
        <v>1434</v>
      </c>
      <c r="TR19" s="821" t="s">
        <v>1434</v>
      </c>
      <c r="TS19" s="821" t="s">
        <v>1434</v>
      </c>
      <c r="TT19" s="821" t="s">
        <v>1434</v>
      </c>
      <c r="TU19" s="821" t="s">
        <v>1434</v>
      </c>
      <c r="TV19" s="821" t="s">
        <v>1434</v>
      </c>
      <c r="TW19" s="821" t="s">
        <v>1434</v>
      </c>
      <c r="TX19" s="822">
        <v>0.16</v>
      </c>
      <c r="TY19" s="822">
        <v>1.54</v>
      </c>
      <c r="TZ19" s="822" t="s">
        <v>1434</v>
      </c>
      <c r="UA19" s="822" t="s">
        <v>1434</v>
      </c>
      <c r="UB19" s="822" t="s">
        <v>1434</v>
      </c>
      <c r="UC19" s="821" t="s">
        <v>1434</v>
      </c>
      <c r="UD19" s="821" t="s">
        <v>1434</v>
      </c>
      <c r="UE19" s="821" t="s">
        <v>1434</v>
      </c>
      <c r="UF19" s="821" t="s">
        <v>1434</v>
      </c>
      <c r="UG19" s="821" t="s">
        <v>1434</v>
      </c>
      <c r="UH19" s="821" t="s">
        <v>1434</v>
      </c>
      <c r="UI19" s="821" t="s">
        <v>1434</v>
      </c>
      <c r="UJ19" s="822">
        <v>6.5940000000000003</v>
      </c>
      <c r="UK19" s="822">
        <v>11.15</v>
      </c>
      <c r="UL19" s="822">
        <v>6.98</v>
      </c>
      <c r="UM19" s="822" t="s">
        <v>1434</v>
      </c>
      <c r="UN19" s="822" t="s">
        <v>1434</v>
      </c>
      <c r="UO19" s="821" t="s">
        <v>1434</v>
      </c>
      <c r="UP19" s="821" t="s">
        <v>1434</v>
      </c>
      <c r="UQ19" s="821" t="s">
        <v>1434</v>
      </c>
      <c r="UR19" s="821" t="s">
        <v>1434</v>
      </c>
      <c r="US19" s="821" t="s">
        <v>1434</v>
      </c>
      <c r="UT19" s="821" t="s">
        <v>1434</v>
      </c>
      <c r="UU19" s="821" t="s">
        <v>1434</v>
      </c>
      <c r="UV19" s="822">
        <v>0.28000000000000003</v>
      </c>
      <c r="UW19" s="822">
        <v>0.81200000000000006</v>
      </c>
      <c r="UX19" s="822">
        <v>0.79700000000000004</v>
      </c>
      <c r="UY19" s="822">
        <v>0.435</v>
      </c>
      <c r="UZ19" s="822" t="s">
        <v>1434</v>
      </c>
      <c r="VA19" s="821" t="s">
        <v>1434</v>
      </c>
      <c r="VB19" s="821" t="s">
        <v>1434</v>
      </c>
      <c r="VC19" s="821" t="s">
        <v>1434</v>
      </c>
      <c r="VD19" s="821" t="s">
        <v>1434</v>
      </c>
      <c r="VE19" s="821" t="s">
        <v>1434</v>
      </c>
      <c r="VF19" s="821" t="s">
        <v>1434</v>
      </c>
      <c r="VG19" s="821" t="s">
        <v>1434</v>
      </c>
      <c r="VH19" s="821" t="s">
        <v>1434</v>
      </c>
      <c r="VI19" s="821" t="s">
        <v>1434</v>
      </c>
      <c r="VJ19" s="821" t="s">
        <v>1434</v>
      </c>
      <c r="VK19" s="821" t="s">
        <v>1434</v>
      </c>
      <c r="VL19" s="821" t="s">
        <v>1434</v>
      </c>
      <c r="VM19" s="821" t="s">
        <v>1434</v>
      </c>
      <c r="VN19" s="821" t="s">
        <v>1434</v>
      </c>
      <c r="VO19" s="821" t="s">
        <v>1434</v>
      </c>
      <c r="VP19" s="821" t="s">
        <v>1434</v>
      </c>
      <c r="VQ19" s="821" t="s">
        <v>1434</v>
      </c>
      <c r="VR19" s="821" t="s">
        <v>1434</v>
      </c>
      <c r="VS19" s="821" t="s">
        <v>1434</v>
      </c>
      <c r="VT19" s="821" t="s">
        <v>1434</v>
      </c>
      <c r="VU19" s="821" t="s">
        <v>1434</v>
      </c>
      <c r="VV19" s="821" t="s">
        <v>1434</v>
      </c>
      <c r="VW19" s="821" t="s">
        <v>1434</v>
      </c>
      <c r="VX19" s="821" t="s">
        <v>1434</v>
      </c>
      <c r="VY19" s="821" t="s">
        <v>1434</v>
      </c>
      <c r="VZ19" s="821" t="s">
        <v>1434</v>
      </c>
      <c r="WA19" s="821" t="s">
        <v>1434</v>
      </c>
      <c r="WB19" s="821" t="s">
        <v>1434</v>
      </c>
      <c r="WC19" s="821" t="s">
        <v>1434</v>
      </c>
      <c r="WD19" s="821" t="s">
        <v>1434</v>
      </c>
      <c r="WE19" s="821" t="s">
        <v>1434</v>
      </c>
      <c r="WF19" s="821" t="s">
        <v>1434</v>
      </c>
      <c r="WG19" s="821" t="s">
        <v>1434</v>
      </c>
      <c r="WH19" s="821" t="s">
        <v>1434</v>
      </c>
      <c r="WI19" s="821" t="s">
        <v>1434</v>
      </c>
      <c r="WJ19" s="822" t="s">
        <v>1434</v>
      </c>
      <c r="WK19" s="822" t="s">
        <v>1434</v>
      </c>
      <c r="WL19" s="822" t="s">
        <v>1434</v>
      </c>
      <c r="WM19" s="822" t="s">
        <v>1434</v>
      </c>
      <c r="WN19" s="822">
        <v>11514</v>
      </c>
      <c r="WO19" s="822">
        <v>11361</v>
      </c>
      <c r="WP19" s="822">
        <v>11768</v>
      </c>
      <c r="WQ19" s="822">
        <v>10530</v>
      </c>
      <c r="WR19" s="822">
        <v>7337</v>
      </c>
      <c r="WS19" s="822">
        <v>6662</v>
      </c>
      <c r="WT19" s="822">
        <v>12412</v>
      </c>
      <c r="WU19" s="822">
        <v>3770</v>
      </c>
      <c r="WV19" s="821">
        <v>536</v>
      </c>
      <c r="WW19" s="821">
        <v>391</v>
      </c>
      <c r="WX19" s="821">
        <v>610</v>
      </c>
      <c r="WY19" s="821" t="s">
        <v>1434</v>
      </c>
      <c r="WZ19" s="824">
        <v>9735.09</v>
      </c>
      <c r="XA19" s="824">
        <v>9515.0299999999988</v>
      </c>
      <c r="XB19" s="824">
        <v>9376.33</v>
      </c>
      <c r="XC19" s="824">
        <v>7979.55</v>
      </c>
      <c r="XD19" s="829" t="s">
        <v>1434</v>
      </c>
      <c r="XE19" s="829">
        <v>6622.7</v>
      </c>
      <c r="XF19" s="832">
        <v>6828.9</v>
      </c>
      <c r="XG19" s="829">
        <v>5325.3</v>
      </c>
      <c r="XH19" s="829">
        <v>4778.8999999999996</v>
      </c>
      <c r="XI19" s="829">
        <v>4276.2</v>
      </c>
      <c r="XJ19" s="829">
        <v>4320.3</v>
      </c>
      <c r="XK19" s="832">
        <v>5200.6000000000004</v>
      </c>
      <c r="XL19" s="829">
        <v>5724.8</v>
      </c>
      <c r="XM19" s="829">
        <v>8136.6</v>
      </c>
      <c r="XN19" s="829">
        <v>9430.9</v>
      </c>
      <c r="XO19" s="829">
        <v>9804.7999999999993</v>
      </c>
      <c r="XP19" s="832">
        <v>10439.200000000001</v>
      </c>
      <c r="XQ19" s="829">
        <v>10395.5</v>
      </c>
      <c r="XR19" s="829">
        <v>8028.8</v>
      </c>
      <c r="XS19" s="829">
        <v>7386.1</v>
      </c>
      <c r="XT19" s="829">
        <v>5054.6000000000004</v>
      </c>
      <c r="XU19" s="829">
        <v>4555.7</v>
      </c>
      <c r="XV19" s="829">
        <v>4138.7</v>
      </c>
      <c r="XW19" s="829">
        <v>2773.2</v>
      </c>
      <c r="XX19" s="829">
        <v>2437.4</v>
      </c>
      <c r="XY19" s="829">
        <v>3496.5</v>
      </c>
      <c r="XZ19" s="832">
        <v>2340.8000000000002</v>
      </c>
      <c r="YA19" s="829" t="s">
        <v>1434</v>
      </c>
      <c r="YB19" s="829" t="s">
        <v>1434</v>
      </c>
      <c r="YC19" s="824">
        <v>6573.73</v>
      </c>
      <c r="YD19" s="824">
        <v>6440.03</v>
      </c>
      <c r="YE19" s="824">
        <v>6630.96</v>
      </c>
      <c r="YF19" s="824">
        <v>5492.14</v>
      </c>
      <c r="YG19" s="829" t="s">
        <v>1434</v>
      </c>
      <c r="YH19" s="829">
        <v>4322.6000000000004</v>
      </c>
      <c r="YI19" s="832">
        <v>4565.6000000000004</v>
      </c>
      <c r="YJ19" s="829">
        <v>3639</v>
      </c>
      <c r="YK19" s="829">
        <v>3331.2</v>
      </c>
      <c r="YL19" s="829">
        <v>3035.1</v>
      </c>
      <c r="YM19" s="829">
        <v>3116.8</v>
      </c>
      <c r="YN19" s="832">
        <v>3807.5</v>
      </c>
      <c r="YO19" s="829">
        <v>4246.8999999999996</v>
      </c>
      <c r="YP19" s="829">
        <v>6107.3</v>
      </c>
      <c r="YQ19" s="829">
        <v>7152.4</v>
      </c>
      <c r="YR19" s="829">
        <v>7503.3</v>
      </c>
      <c r="YS19" s="832">
        <v>8050.9</v>
      </c>
      <c r="YT19" s="829">
        <v>8069.4</v>
      </c>
      <c r="YU19" s="829">
        <v>6265.2</v>
      </c>
      <c r="YV19" s="829">
        <v>5787.3</v>
      </c>
      <c r="YW19" s="829">
        <v>3972</v>
      </c>
      <c r="YX19" s="829">
        <v>3586.2</v>
      </c>
      <c r="YY19" s="829">
        <v>3259.8</v>
      </c>
      <c r="YZ19" s="829">
        <v>2183</v>
      </c>
      <c r="ZA19" s="829">
        <v>1915.3</v>
      </c>
      <c r="ZB19" s="829">
        <v>2739.4</v>
      </c>
      <c r="ZC19" s="832">
        <v>1826.3</v>
      </c>
      <c r="ZD19" s="829" t="s">
        <v>1434</v>
      </c>
      <c r="ZE19" s="829" t="s">
        <v>1434</v>
      </c>
      <c r="ZF19" s="824">
        <v>3161.36</v>
      </c>
      <c r="ZG19" s="824">
        <v>3075</v>
      </c>
      <c r="ZH19" s="824">
        <v>2745.37</v>
      </c>
      <c r="ZI19" s="824">
        <v>2487.41</v>
      </c>
      <c r="ZJ19" s="829" t="s">
        <v>1434</v>
      </c>
      <c r="ZK19" s="829">
        <v>2300.1</v>
      </c>
      <c r="ZL19" s="832">
        <v>2263.3000000000002</v>
      </c>
      <c r="ZM19" s="829">
        <v>1686.3</v>
      </c>
      <c r="ZN19" s="829">
        <v>1447.7</v>
      </c>
      <c r="ZO19" s="829">
        <v>1241.0999999999999</v>
      </c>
      <c r="ZP19" s="829">
        <v>1203.5</v>
      </c>
      <c r="ZQ19" s="832">
        <v>1393.1</v>
      </c>
      <c r="ZR19" s="829">
        <v>1477.9</v>
      </c>
      <c r="ZS19" s="829">
        <v>2029.3</v>
      </c>
      <c r="ZT19" s="829">
        <v>2278.5</v>
      </c>
      <c r="ZU19" s="829">
        <v>2301.5</v>
      </c>
      <c r="ZV19" s="832">
        <v>2388.3000000000002</v>
      </c>
      <c r="ZW19" s="829">
        <v>2326.1</v>
      </c>
      <c r="ZX19" s="829">
        <v>1763.6</v>
      </c>
      <c r="ZY19" s="829">
        <v>1598.8</v>
      </c>
      <c r="ZZ19" s="829">
        <v>1082.5999999999999</v>
      </c>
      <c r="AAA19" s="829">
        <v>969.5</v>
      </c>
      <c r="AAB19" s="829">
        <v>878.9</v>
      </c>
      <c r="AAC19" s="829">
        <v>590.20000000000005</v>
      </c>
      <c r="AAD19" s="829">
        <v>522.1</v>
      </c>
      <c r="AAE19" s="829">
        <v>757.1</v>
      </c>
      <c r="AAF19" s="832">
        <v>514.5</v>
      </c>
      <c r="AAG19" s="829" t="s">
        <v>1434</v>
      </c>
      <c r="AAH19" s="829" t="s">
        <v>1434</v>
      </c>
      <c r="AAI19" s="821" t="s">
        <v>2498</v>
      </c>
      <c r="AAJ19" s="821" t="s">
        <v>2499</v>
      </c>
      <c r="AAK19" s="821" t="s">
        <v>2500</v>
      </c>
      <c r="AAL19" s="821">
        <v>200</v>
      </c>
      <c r="AAM19" s="821" t="s">
        <v>1434</v>
      </c>
      <c r="AAN19" s="821">
        <v>45000</v>
      </c>
      <c r="AAO19" s="821" t="s">
        <v>766</v>
      </c>
      <c r="AAP19" s="821" t="s">
        <v>1530</v>
      </c>
      <c r="AAQ19" s="821" t="s">
        <v>2501</v>
      </c>
      <c r="AAR19" s="821" t="s">
        <v>2502</v>
      </c>
      <c r="AAS19" s="821">
        <v>557.5</v>
      </c>
      <c r="AAT19" s="821" t="s">
        <v>1434</v>
      </c>
      <c r="AAU19" s="821">
        <v>22300</v>
      </c>
      <c r="AAV19" s="821" t="s">
        <v>772</v>
      </c>
      <c r="AAW19" s="821" t="s">
        <v>1530</v>
      </c>
      <c r="AAX19" s="821" t="s">
        <v>2503</v>
      </c>
      <c r="AAY19" s="821" t="s">
        <v>2502</v>
      </c>
      <c r="AAZ19" s="821">
        <v>681.12</v>
      </c>
      <c r="ABA19" s="821" t="s">
        <v>1434</v>
      </c>
      <c r="ABB19" s="821">
        <v>27244.799999999999</v>
      </c>
      <c r="ABC19" s="821" t="s">
        <v>772</v>
      </c>
      <c r="ABD19" s="821" t="s">
        <v>1530</v>
      </c>
      <c r="ABE19" s="821" t="s">
        <v>2504</v>
      </c>
      <c r="ABF19" s="821" t="s">
        <v>2502</v>
      </c>
      <c r="ABG19" s="821">
        <v>60.9</v>
      </c>
      <c r="ABH19" s="821" t="s">
        <v>1434</v>
      </c>
      <c r="ABI19" s="821">
        <v>2436</v>
      </c>
      <c r="ABJ19" s="821" t="s">
        <v>772</v>
      </c>
      <c r="ABK19" s="821" t="s">
        <v>1530</v>
      </c>
      <c r="ABL19" s="821" t="s">
        <v>2505</v>
      </c>
      <c r="ABM19" s="821" t="s">
        <v>2502</v>
      </c>
      <c r="ABN19" s="821">
        <v>29.82</v>
      </c>
      <c r="ABO19" s="821" t="s">
        <v>1434</v>
      </c>
      <c r="ABP19" s="821">
        <v>1192.8</v>
      </c>
      <c r="ABQ19" s="821" t="s">
        <v>772</v>
      </c>
      <c r="ABR19" s="821" t="s">
        <v>1434</v>
      </c>
      <c r="ABS19" s="821" t="s">
        <v>1434</v>
      </c>
      <c r="ABT19" s="821" t="s">
        <v>1434</v>
      </c>
      <c r="ABU19" s="821" t="s">
        <v>1434</v>
      </c>
      <c r="ABV19" s="821" t="s">
        <v>1434</v>
      </c>
      <c r="ABW19" s="821" t="s">
        <v>1434</v>
      </c>
      <c r="ABX19" s="821" t="s">
        <v>1434</v>
      </c>
      <c r="ABY19" s="821" t="s">
        <v>1434</v>
      </c>
      <c r="ABZ19" s="821" t="s">
        <v>1434</v>
      </c>
      <c r="ACA19" s="821" t="s">
        <v>1434</v>
      </c>
      <c r="ACB19" s="821" t="s">
        <v>1434</v>
      </c>
      <c r="ACC19" s="821" t="s">
        <v>1434</v>
      </c>
      <c r="ACD19" s="821" t="s">
        <v>1434</v>
      </c>
      <c r="ACE19" s="821" t="s">
        <v>1434</v>
      </c>
      <c r="ACF19" s="821" t="s">
        <v>1434</v>
      </c>
      <c r="ACG19" s="821" t="s">
        <v>1434</v>
      </c>
      <c r="ACH19" s="821" t="s">
        <v>1434</v>
      </c>
      <c r="ACI19" s="821" t="s">
        <v>1434</v>
      </c>
      <c r="ACJ19" s="821" t="s">
        <v>1434</v>
      </c>
      <c r="ACK19" s="821" t="s">
        <v>1434</v>
      </c>
      <c r="ACL19" s="821" t="s">
        <v>1434</v>
      </c>
      <c r="ACM19" s="821" t="s">
        <v>1434</v>
      </c>
      <c r="ACN19" s="821" t="s">
        <v>1434</v>
      </c>
      <c r="ACO19" s="821" t="s">
        <v>1434</v>
      </c>
      <c r="ACP19" s="821" t="s">
        <v>1434</v>
      </c>
      <c r="ACQ19" s="821" t="s">
        <v>1434</v>
      </c>
      <c r="ACR19" s="821" t="s">
        <v>1434</v>
      </c>
      <c r="ACS19" s="821" t="s">
        <v>1434</v>
      </c>
      <c r="ACT19" s="821" t="s">
        <v>1434</v>
      </c>
      <c r="ACU19" s="821" t="s">
        <v>1434</v>
      </c>
      <c r="ACV19" s="821" t="s">
        <v>1434</v>
      </c>
      <c r="ACW19" s="821" t="s">
        <v>1434</v>
      </c>
      <c r="ACX19" s="821" t="s">
        <v>1434</v>
      </c>
      <c r="ACY19" s="821" t="s">
        <v>1434</v>
      </c>
      <c r="ACZ19" s="821" t="s">
        <v>1434</v>
      </c>
      <c r="ADA19" s="821" t="s">
        <v>1434</v>
      </c>
      <c r="ADB19" s="821" t="s">
        <v>1434</v>
      </c>
      <c r="ADC19" s="821" t="s">
        <v>1434</v>
      </c>
      <c r="ADD19" s="821"/>
      <c r="ADE19" s="821"/>
      <c r="ADF19" s="821"/>
      <c r="ADG19" s="821"/>
      <c r="ADH19" s="821"/>
      <c r="ADI19" s="821"/>
      <c r="ADJ19" s="821"/>
      <c r="ADK19" s="821"/>
      <c r="ADL19" s="821"/>
      <c r="ADM19" s="821"/>
      <c r="ADN19" s="821"/>
      <c r="ADO19" s="821"/>
      <c r="ADP19" s="821"/>
      <c r="ADQ19" s="821"/>
      <c r="ADR19" s="821"/>
      <c r="ADS19" s="821"/>
      <c r="ADT19" s="821"/>
      <c r="ADU19" s="821"/>
      <c r="ADV19" s="821"/>
      <c r="ADW19" s="821"/>
      <c r="ADX19" s="821"/>
      <c r="ADY19" s="821"/>
      <c r="ADZ19" s="821"/>
      <c r="AEA19" s="821"/>
      <c r="AEB19" s="821"/>
      <c r="AEC19" s="821"/>
      <c r="AED19" s="821"/>
      <c r="AEE19" s="821"/>
      <c r="AEF19" s="821"/>
      <c r="AEG19" s="821"/>
      <c r="AEH19" s="821"/>
      <c r="AEI19" s="821"/>
      <c r="AEJ19" s="821"/>
      <c r="AEK19" s="821"/>
      <c r="AEL19" s="821"/>
      <c r="AEM19" s="821"/>
      <c r="AEN19" s="821"/>
      <c r="AEO19" s="821"/>
      <c r="AEP19" s="821"/>
      <c r="AEQ19" s="821"/>
      <c r="AER19" s="821"/>
      <c r="AES19" s="821"/>
      <c r="AET19" s="821"/>
      <c r="AEU19" s="821"/>
      <c r="AEV19" s="821"/>
      <c r="AEW19" s="821"/>
      <c r="AEX19" s="821"/>
      <c r="AEY19" s="821"/>
      <c r="AEZ19" s="821"/>
      <c r="AFA19" s="821"/>
      <c r="AFB19" s="821"/>
      <c r="AFC19" s="821"/>
      <c r="AFD19" s="822">
        <v>436.23</v>
      </c>
      <c r="AFE19" s="822">
        <v>488.53</v>
      </c>
      <c r="AFF19" s="822">
        <v>510.72</v>
      </c>
      <c r="AFG19" s="822">
        <v>542.14</v>
      </c>
      <c r="AFH19" s="821">
        <v>71.56</v>
      </c>
      <c r="AFI19" s="822">
        <v>77.42</v>
      </c>
      <c r="AFJ19" s="822">
        <v>86.84</v>
      </c>
      <c r="AFK19" s="822">
        <v>90.44</v>
      </c>
      <c r="AFL19" s="821">
        <v>507.79</v>
      </c>
      <c r="AFM19" s="821">
        <v>565.95000000000005</v>
      </c>
      <c r="AFN19" s="821">
        <v>597.55999999999995</v>
      </c>
      <c r="AFO19" s="821">
        <v>632.58000000000004</v>
      </c>
      <c r="AFP19" s="822">
        <v>1386.76</v>
      </c>
      <c r="AFQ19" s="822">
        <v>1388.6</v>
      </c>
      <c r="AFR19" s="822">
        <v>1370.14</v>
      </c>
      <c r="AFS19" s="822">
        <v>1337.42</v>
      </c>
      <c r="AFT19" s="821">
        <v>116.2</v>
      </c>
      <c r="AFU19" s="821">
        <v>106.26</v>
      </c>
      <c r="AFV19" s="821">
        <v>96.47</v>
      </c>
      <c r="AFW19" s="821">
        <v>84.76</v>
      </c>
      <c r="AFX19" s="821">
        <v>1502.96</v>
      </c>
      <c r="AFY19" s="821">
        <v>1494.86</v>
      </c>
      <c r="AFZ19" s="821">
        <v>1466.61</v>
      </c>
      <c r="AGA19" s="821">
        <v>1422.18</v>
      </c>
      <c r="AGB19" s="822">
        <v>396.52</v>
      </c>
      <c r="AGC19" s="822">
        <v>365.19</v>
      </c>
      <c r="AGD19" s="822">
        <v>352.35</v>
      </c>
      <c r="AGE19" s="822">
        <v>320.31</v>
      </c>
      <c r="AGF19" s="821">
        <v>27.46</v>
      </c>
      <c r="AGG19" s="821">
        <v>24.59</v>
      </c>
      <c r="AGH19" s="821">
        <v>21.24</v>
      </c>
      <c r="AGI19" s="821">
        <v>17.91</v>
      </c>
      <c r="AGJ19" s="821">
        <v>423.98</v>
      </c>
      <c r="AGK19" s="821">
        <v>389.78</v>
      </c>
      <c r="AGL19" s="821">
        <v>373.59</v>
      </c>
      <c r="AGM19" s="821">
        <v>338.22</v>
      </c>
      <c r="AGN19" s="822">
        <v>14.43</v>
      </c>
      <c r="AGO19" s="822">
        <v>9.77</v>
      </c>
      <c r="AGP19" s="822">
        <v>9.41</v>
      </c>
      <c r="AGQ19" s="822">
        <v>6.03</v>
      </c>
      <c r="AGR19" s="821">
        <v>3.8</v>
      </c>
      <c r="AGS19" s="821">
        <v>4.68</v>
      </c>
      <c r="AGT19" s="821">
        <v>3.14</v>
      </c>
      <c r="AGU19" s="821">
        <v>3.12</v>
      </c>
      <c r="AGV19" s="821">
        <v>18.23</v>
      </c>
      <c r="AGW19" s="821">
        <v>14.45</v>
      </c>
      <c r="AGX19" s="821">
        <v>12.55</v>
      </c>
      <c r="AGY19" s="821">
        <v>9.15</v>
      </c>
      <c r="AGZ19" s="822">
        <v>2059.7600000000002</v>
      </c>
      <c r="AHA19" s="822">
        <v>2080.7199999999998</v>
      </c>
      <c r="AHB19" s="822">
        <v>2076.34</v>
      </c>
      <c r="AHC19" s="822">
        <v>2051.4499999999998</v>
      </c>
      <c r="AHD19" s="822">
        <v>174.18</v>
      </c>
      <c r="AHE19" s="822">
        <v>171.37</v>
      </c>
      <c r="AHF19" s="822">
        <v>166.28</v>
      </c>
      <c r="AHG19" s="822">
        <v>154.44999999999999</v>
      </c>
      <c r="AHH19" s="822" t="s">
        <v>1434</v>
      </c>
      <c r="AHI19" s="822" t="s">
        <v>1434</v>
      </c>
      <c r="AHJ19" s="822" t="s">
        <v>1434</v>
      </c>
      <c r="AHK19" s="822" t="s">
        <v>1434</v>
      </c>
      <c r="AHL19" s="822">
        <v>0.46</v>
      </c>
      <c r="AHM19" s="822">
        <v>0.97</v>
      </c>
      <c r="AHN19" s="821">
        <v>1.35</v>
      </c>
      <c r="AHO19" s="821">
        <v>1.75</v>
      </c>
      <c r="AHP19" s="822">
        <v>0.95</v>
      </c>
      <c r="AHQ19" s="822">
        <v>1.52</v>
      </c>
      <c r="AHR19" s="821">
        <v>1.23</v>
      </c>
      <c r="AHS19" s="821">
        <v>2.09</v>
      </c>
      <c r="AHT19" s="822">
        <v>15.76</v>
      </c>
      <c r="AHU19" s="822">
        <v>12.42</v>
      </c>
      <c r="AHV19" s="821">
        <v>19.95</v>
      </c>
      <c r="AHW19" s="821">
        <v>0.59</v>
      </c>
      <c r="AHX19" s="822">
        <v>8.01</v>
      </c>
      <c r="AHY19" s="822">
        <v>6.84</v>
      </c>
      <c r="AHZ19" s="821">
        <v>5.97</v>
      </c>
      <c r="AIA19" s="821">
        <v>5.07</v>
      </c>
      <c r="AIB19" s="822">
        <v>0</v>
      </c>
      <c r="AIC19" s="822">
        <v>0</v>
      </c>
      <c r="AID19" s="821">
        <v>0</v>
      </c>
      <c r="AIE19" s="821">
        <v>0</v>
      </c>
      <c r="AIF19" s="822">
        <v>58.48</v>
      </c>
      <c r="AIG19" s="822">
        <v>54.65</v>
      </c>
      <c r="AIH19" s="822">
        <v>51.58</v>
      </c>
      <c r="AII19" s="822">
        <v>47.66</v>
      </c>
      <c r="AIJ19" s="822">
        <v>39.6</v>
      </c>
      <c r="AIK19" s="822">
        <v>0.46</v>
      </c>
      <c r="AIL19" s="821">
        <v>0.45</v>
      </c>
      <c r="AIM19" s="821">
        <v>0.44</v>
      </c>
      <c r="AIN19" s="821">
        <v>0.43</v>
      </c>
      <c r="AIO19" s="821">
        <v>0.41</v>
      </c>
      <c r="AIP19" s="822">
        <v>58.94</v>
      </c>
      <c r="AIQ19" s="821">
        <v>55.1</v>
      </c>
      <c r="AIR19" s="821">
        <v>52.02</v>
      </c>
      <c r="AIS19" s="821">
        <v>48.09</v>
      </c>
      <c r="AIT19" s="821">
        <v>40.01</v>
      </c>
      <c r="AIU19" s="822">
        <v>2169.06</v>
      </c>
      <c r="AIV19" s="822">
        <v>2175.3200000000002</v>
      </c>
      <c r="AIW19" s="822">
        <v>2196.77</v>
      </c>
      <c r="AIX19" s="822">
        <v>2191.2399999999998</v>
      </c>
      <c r="AIY19" s="822">
        <v>2162.08</v>
      </c>
      <c r="AIZ19" s="822">
        <v>223.1</v>
      </c>
      <c r="AJA19" s="821">
        <v>218.57</v>
      </c>
      <c r="AJB19" s="821">
        <v>212.51</v>
      </c>
      <c r="AJC19" s="821">
        <v>207.26</v>
      </c>
      <c r="AJD19" s="821">
        <v>195.82</v>
      </c>
      <c r="AJE19" s="822">
        <v>2392.16</v>
      </c>
      <c r="AJF19" s="821">
        <v>2393.89</v>
      </c>
      <c r="AJG19" s="821">
        <v>2409.2800000000002</v>
      </c>
      <c r="AJH19" s="821">
        <v>2398.5</v>
      </c>
      <c r="AJI19" s="821">
        <v>2357.9</v>
      </c>
      <c r="AJJ19" s="822">
        <v>4.41</v>
      </c>
      <c r="AJK19" s="822">
        <v>3.97</v>
      </c>
      <c r="AJL19" s="822">
        <v>3.74</v>
      </c>
      <c r="AJM19" s="822">
        <v>3.72</v>
      </c>
      <c r="AJN19" s="822">
        <v>4.22</v>
      </c>
      <c r="AJO19" s="822">
        <v>0</v>
      </c>
      <c r="AJP19" s="821">
        <v>0</v>
      </c>
      <c r="AJQ19" s="821">
        <v>0</v>
      </c>
      <c r="AJR19" s="821">
        <v>0</v>
      </c>
      <c r="AJS19" s="821">
        <v>0</v>
      </c>
      <c r="AJT19" s="822">
        <v>4.41</v>
      </c>
      <c r="AJU19" s="821">
        <v>3.97</v>
      </c>
      <c r="AJV19" s="821">
        <v>3.74</v>
      </c>
      <c r="AJW19" s="821">
        <v>3.72</v>
      </c>
      <c r="AJX19" s="821">
        <v>4.22</v>
      </c>
      <c r="AJY19" s="822">
        <v>1.4</v>
      </c>
      <c r="AJZ19" s="822">
        <v>1.47</v>
      </c>
      <c r="AKA19" s="822">
        <v>1.53</v>
      </c>
      <c r="AKB19" s="822">
        <v>1.6</v>
      </c>
      <c r="AKC19" s="822">
        <v>1.73</v>
      </c>
      <c r="AKD19" s="821">
        <v>0.21</v>
      </c>
      <c r="AKE19" s="821">
        <v>0.2</v>
      </c>
      <c r="AKF19" s="821">
        <v>0.2</v>
      </c>
      <c r="AKG19" s="821">
        <v>0.19</v>
      </c>
      <c r="AKH19" s="821">
        <v>1.68</v>
      </c>
      <c r="AKI19" s="821">
        <v>1.73</v>
      </c>
      <c r="AKJ19" s="821">
        <v>1.8</v>
      </c>
      <c r="AKK19" s="821">
        <v>1.92</v>
      </c>
      <c r="AKL19" s="822">
        <v>0</v>
      </c>
      <c r="AKM19" s="822">
        <v>0</v>
      </c>
      <c r="AKN19" s="822">
        <v>0</v>
      </c>
      <c r="AKO19" s="822">
        <v>0</v>
      </c>
      <c r="AKP19" s="822">
        <v>0</v>
      </c>
      <c r="AKQ19" s="821">
        <v>0</v>
      </c>
      <c r="AKR19" s="821">
        <v>0</v>
      </c>
      <c r="AKS19" s="821">
        <v>0</v>
      </c>
      <c r="AKT19" s="821">
        <v>0</v>
      </c>
      <c r="AKU19" s="821">
        <v>0</v>
      </c>
      <c r="AKV19" s="821">
        <v>0</v>
      </c>
      <c r="AKW19" s="821">
        <v>0</v>
      </c>
      <c r="AKX19" s="821">
        <v>0</v>
      </c>
      <c r="AKY19" s="821" t="s">
        <v>2125</v>
      </c>
      <c r="AKZ19" s="821">
        <v>0.74</v>
      </c>
      <c r="ALA19" s="821">
        <v>0.77</v>
      </c>
      <c r="ALB19" s="821" t="s">
        <v>2839</v>
      </c>
      <c r="ALC19" s="821">
        <v>0.43</v>
      </c>
      <c r="ALD19" s="821">
        <v>0.45</v>
      </c>
      <c r="ALE19" s="821" t="s">
        <v>1268</v>
      </c>
      <c r="ALF19" s="821">
        <v>0.3</v>
      </c>
      <c r="ALG19" s="821">
        <v>0.31</v>
      </c>
      <c r="ALH19" s="821"/>
      <c r="ALI19" s="821"/>
      <c r="ALJ19" s="821"/>
      <c r="ALK19" s="821"/>
      <c r="ALL19" s="821"/>
      <c r="ALM19" s="821"/>
      <c r="ALN19" s="821"/>
      <c r="ALO19" s="821"/>
      <c r="ALP19" s="821"/>
      <c r="ALQ19" s="821"/>
      <c r="ALR19" s="821"/>
      <c r="ALS19" s="821"/>
      <c r="ALT19" s="821"/>
      <c r="ALU19" s="821"/>
      <c r="ALV19" s="821"/>
      <c r="ALW19" s="821" t="s">
        <v>1434</v>
      </c>
      <c r="ALX19" s="821">
        <v>0</v>
      </c>
      <c r="ALY19" s="821">
        <v>0</v>
      </c>
      <c r="ALZ19" s="821"/>
      <c r="AMA19" s="821"/>
      <c r="AMB19" s="821"/>
      <c r="AMC19" s="821"/>
      <c r="AMD19" s="821"/>
      <c r="AME19" s="821"/>
      <c r="AMF19" s="821"/>
      <c r="AMG19" s="821"/>
      <c r="AMH19" s="821"/>
      <c r="AMI19" s="821"/>
      <c r="AMJ19" s="821"/>
      <c r="AMK19" s="821"/>
      <c r="AML19" s="821"/>
      <c r="AMM19" s="821"/>
      <c r="AMN19" s="821"/>
      <c r="AMO19" s="821"/>
      <c r="AMP19" s="821"/>
      <c r="AMQ19" s="821"/>
      <c r="AMR19" s="822">
        <v>16.850000000000001</v>
      </c>
      <c r="AMS19" s="822">
        <v>12.51</v>
      </c>
      <c r="AMT19" s="822">
        <v>9.93</v>
      </c>
      <c r="AMU19" s="822">
        <v>8.7799999999999994</v>
      </c>
      <c r="AMV19" s="822">
        <v>2.35</v>
      </c>
      <c r="AMW19" s="822">
        <v>1.54</v>
      </c>
      <c r="AMX19" s="822">
        <v>0.53</v>
      </c>
      <c r="AMY19" s="822">
        <v>0.39</v>
      </c>
      <c r="AMZ19" s="821">
        <v>15.55</v>
      </c>
      <c r="ANA19" s="821">
        <v>11.56</v>
      </c>
      <c r="ANB19" s="821">
        <v>9.1300000000000008</v>
      </c>
      <c r="ANC19" s="821">
        <v>8.09</v>
      </c>
      <c r="AND19" s="822">
        <v>7.86</v>
      </c>
      <c r="ANE19" s="822">
        <v>6.88</v>
      </c>
      <c r="ANF19" s="822">
        <v>5.94</v>
      </c>
      <c r="ANG19" s="822">
        <v>5.88</v>
      </c>
      <c r="ANH19" s="821">
        <v>0.92</v>
      </c>
      <c r="ANI19" s="821">
        <v>0.84</v>
      </c>
      <c r="ANJ19" s="821">
        <v>0.36</v>
      </c>
      <c r="ANK19" s="821">
        <v>0.32</v>
      </c>
      <c r="ANL19" s="821">
        <v>7.24</v>
      </c>
      <c r="ANM19" s="821">
        <v>6.36</v>
      </c>
      <c r="ANN19" s="821">
        <v>5.46</v>
      </c>
      <c r="ANO19" s="821">
        <v>5.42</v>
      </c>
      <c r="ANP19" s="822">
        <v>8.99</v>
      </c>
      <c r="ANQ19" s="822">
        <v>5.63</v>
      </c>
      <c r="ANR19" s="822">
        <v>3.99</v>
      </c>
      <c r="ANS19" s="822">
        <v>2.9</v>
      </c>
      <c r="ANT19" s="821">
        <v>1.43</v>
      </c>
      <c r="ANU19" s="821">
        <v>0.7</v>
      </c>
      <c r="ANV19" s="821">
        <v>0.17</v>
      </c>
      <c r="ANW19" s="821">
        <v>7.0000000000000007E-2</v>
      </c>
      <c r="ANX19" s="821">
        <v>8.31</v>
      </c>
      <c r="ANY19" s="821">
        <v>5.2</v>
      </c>
      <c r="ANZ19" s="821">
        <v>3.67</v>
      </c>
      <c r="AOA19" s="821">
        <v>2.67</v>
      </c>
      <c r="AOB19" s="821">
        <v>8.36</v>
      </c>
      <c r="AOC19" s="821">
        <v>7.19</v>
      </c>
      <c r="AOD19" s="821">
        <v>4.4400000000000004</v>
      </c>
      <c r="AOE19" s="821">
        <v>2.8</v>
      </c>
      <c r="AOF19" s="821">
        <v>3.92</v>
      </c>
      <c r="AOG19" s="821">
        <v>4.3899999999999997</v>
      </c>
      <c r="AOH19" s="822">
        <v>27</v>
      </c>
      <c r="AOI19" s="821" t="s">
        <v>1434</v>
      </c>
      <c r="AOJ19" s="821">
        <v>27</v>
      </c>
      <c r="AOK19" s="821">
        <v>27</v>
      </c>
      <c r="AOL19" s="822">
        <v>330</v>
      </c>
      <c r="AOM19" s="821" t="s">
        <v>1434</v>
      </c>
      <c r="AON19" s="821">
        <v>330</v>
      </c>
      <c r="AOO19" s="821">
        <v>330</v>
      </c>
      <c r="AOP19" s="822">
        <v>65</v>
      </c>
      <c r="AOQ19" s="821" t="s">
        <v>1434</v>
      </c>
      <c r="AOR19" s="821">
        <v>65</v>
      </c>
      <c r="AOS19" s="821">
        <v>65</v>
      </c>
      <c r="AOT19" s="822">
        <v>16</v>
      </c>
      <c r="AOU19" s="821" t="s">
        <v>1434</v>
      </c>
      <c r="AOV19" s="821">
        <v>16</v>
      </c>
      <c r="AOW19" s="821">
        <v>16</v>
      </c>
      <c r="AOX19" s="822">
        <v>10000</v>
      </c>
      <c r="AOY19" s="821" t="s">
        <v>1434</v>
      </c>
      <c r="AOZ19" s="821">
        <v>10000</v>
      </c>
      <c r="APA19" s="821">
        <v>10000</v>
      </c>
      <c r="APB19" s="822">
        <v>1100</v>
      </c>
      <c r="APC19" s="821" t="s">
        <v>1434</v>
      </c>
      <c r="APD19" s="821">
        <v>1100</v>
      </c>
      <c r="APE19" s="821">
        <v>1100</v>
      </c>
      <c r="APF19" s="822">
        <v>5000</v>
      </c>
      <c r="APG19" s="821" t="s">
        <v>1434</v>
      </c>
      <c r="APH19" s="821">
        <v>5000</v>
      </c>
      <c r="API19" s="821">
        <v>5000</v>
      </c>
      <c r="APJ19" s="822">
        <v>1</v>
      </c>
      <c r="APK19" s="821" t="s">
        <v>1434</v>
      </c>
      <c r="APL19" s="821">
        <v>0</v>
      </c>
      <c r="APM19" s="821">
        <v>0</v>
      </c>
      <c r="APN19" s="822">
        <v>6</v>
      </c>
      <c r="APO19" s="821" t="s">
        <v>1434</v>
      </c>
      <c r="APP19" s="821">
        <v>14</v>
      </c>
      <c r="APQ19" s="821">
        <v>14</v>
      </c>
      <c r="APR19" s="822">
        <v>1</v>
      </c>
      <c r="APS19" s="821" t="s">
        <v>1434</v>
      </c>
      <c r="APT19" s="821">
        <v>7</v>
      </c>
      <c r="APU19" s="821">
        <v>7</v>
      </c>
      <c r="APV19" s="822">
        <v>1</v>
      </c>
      <c r="APW19" s="821" t="s">
        <v>1434</v>
      </c>
      <c r="APX19" s="821">
        <v>0</v>
      </c>
      <c r="APY19" s="821">
        <v>0</v>
      </c>
      <c r="APZ19" s="822">
        <v>1</v>
      </c>
      <c r="AQA19" s="821" t="s">
        <v>1434</v>
      </c>
      <c r="AQB19" s="821">
        <v>13</v>
      </c>
      <c r="AQC19" s="821">
        <v>13</v>
      </c>
      <c r="AQD19" s="822">
        <v>19</v>
      </c>
      <c r="AQE19" s="821" t="s">
        <v>1434</v>
      </c>
      <c r="AQF19" s="821">
        <v>6</v>
      </c>
      <c r="AQG19" s="821">
        <v>6</v>
      </c>
      <c r="AQH19" s="822">
        <v>8</v>
      </c>
      <c r="AQI19" s="821" t="s">
        <v>1434</v>
      </c>
      <c r="AQJ19" s="821">
        <v>15</v>
      </c>
      <c r="AQK19" s="821">
        <v>15</v>
      </c>
      <c r="AQL19" s="822">
        <v>1</v>
      </c>
      <c r="AQM19" s="821" t="s">
        <v>1434</v>
      </c>
      <c r="AQN19" s="821">
        <v>1</v>
      </c>
      <c r="AQO19" s="821">
        <v>1</v>
      </c>
      <c r="AQP19" s="822">
        <v>2</v>
      </c>
      <c r="AQQ19" s="821" t="s">
        <v>1434</v>
      </c>
      <c r="AQR19" s="821">
        <v>92</v>
      </c>
      <c r="AQS19" s="821">
        <v>92</v>
      </c>
      <c r="AQT19" s="822">
        <v>0</v>
      </c>
      <c r="AQU19" s="821" t="s">
        <v>1434</v>
      </c>
      <c r="AQV19" s="821">
        <v>20</v>
      </c>
      <c r="AQW19" s="821">
        <v>20</v>
      </c>
      <c r="AQX19" s="822">
        <v>0</v>
      </c>
      <c r="AQY19" s="821" t="s">
        <v>1434</v>
      </c>
      <c r="AQZ19" s="821">
        <v>13</v>
      </c>
      <c r="ARA19" s="821">
        <v>13</v>
      </c>
      <c r="ARB19" s="822">
        <v>1</v>
      </c>
      <c r="ARC19" s="821" t="s">
        <v>1434</v>
      </c>
      <c r="ARD19" s="821">
        <v>24</v>
      </c>
      <c r="ARE19" s="821">
        <v>24</v>
      </c>
      <c r="ARF19" s="822">
        <v>10</v>
      </c>
      <c r="ARG19" s="821" t="s">
        <v>1434</v>
      </c>
      <c r="ARH19" s="821">
        <v>48</v>
      </c>
      <c r="ARI19" s="821">
        <v>48</v>
      </c>
      <c r="ARJ19" s="822">
        <v>10</v>
      </c>
      <c r="ARK19" s="821" t="s">
        <v>1434</v>
      </c>
      <c r="ARL19" s="821">
        <v>38</v>
      </c>
      <c r="ARM19" s="821">
        <v>38</v>
      </c>
      <c r="ARN19" s="822">
        <v>0</v>
      </c>
      <c r="ARO19" s="821" t="s">
        <v>1434</v>
      </c>
      <c r="ARP19" s="821">
        <v>1</v>
      </c>
      <c r="ARQ19" s="821">
        <v>1</v>
      </c>
      <c r="ARR19" s="822">
        <v>3</v>
      </c>
      <c r="ARS19" s="821" t="s">
        <v>1434</v>
      </c>
      <c r="ART19" s="821">
        <v>6</v>
      </c>
      <c r="ARU19" s="821">
        <v>6</v>
      </c>
      <c r="ARV19" s="822">
        <v>0</v>
      </c>
      <c r="ARW19" s="821" t="s">
        <v>1434</v>
      </c>
      <c r="ARX19" s="821">
        <v>6</v>
      </c>
      <c r="ARY19" s="821">
        <v>6</v>
      </c>
      <c r="ARZ19" s="822">
        <v>0</v>
      </c>
      <c r="ASA19" s="821" t="s">
        <v>1434</v>
      </c>
      <c r="ASB19" s="821">
        <v>0</v>
      </c>
      <c r="ASC19" s="821">
        <v>0</v>
      </c>
      <c r="ASD19" s="822">
        <v>3</v>
      </c>
      <c r="ASE19" s="821" t="s">
        <v>1434</v>
      </c>
      <c r="ASF19" s="821">
        <v>39</v>
      </c>
      <c r="ASG19" s="821">
        <v>39</v>
      </c>
      <c r="ASH19" s="822">
        <v>8</v>
      </c>
      <c r="ASI19" s="821" t="s">
        <v>1434</v>
      </c>
      <c r="ASJ19" s="821">
        <v>27</v>
      </c>
      <c r="ASK19" s="821">
        <v>27</v>
      </c>
      <c r="ASL19" s="822">
        <v>18</v>
      </c>
      <c r="ASM19" s="821" t="s">
        <v>1434</v>
      </c>
      <c r="ASN19" s="821">
        <v>112</v>
      </c>
      <c r="ASO19" s="821">
        <v>112</v>
      </c>
      <c r="ASP19" s="822">
        <v>0</v>
      </c>
      <c r="ASQ19" s="821" t="s">
        <v>1434</v>
      </c>
      <c r="ASR19" s="821">
        <v>0</v>
      </c>
      <c r="ASS19" s="821">
        <v>0</v>
      </c>
      <c r="AST19" s="822">
        <v>1</v>
      </c>
      <c r="ASU19" s="821" t="s">
        <v>1434</v>
      </c>
      <c r="ASV19" s="821">
        <v>3</v>
      </c>
      <c r="ASW19" s="821">
        <v>3</v>
      </c>
      <c r="ASX19" s="822">
        <v>1</v>
      </c>
      <c r="ASY19" s="821" t="s">
        <v>1434</v>
      </c>
      <c r="ASZ19" s="821">
        <v>0</v>
      </c>
      <c r="ATA19" s="821">
        <v>0</v>
      </c>
      <c r="ATB19" s="822">
        <v>0</v>
      </c>
      <c r="ATC19" s="821" t="s">
        <v>1434</v>
      </c>
      <c r="ATD19" s="821">
        <v>0</v>
      </c>
      <c r="ATE19" s="821">
        <v>0</v>
      </c>
      <c r="ATF19" s="822">
        <v>0</v>
      </c>
      <c r="ATG19" s="821" t="s">
        <v>1434</v>
      </c>
      <c r="ATH19" s="821">
        <v>1</v>
      </c>
      <c r="ATI19" s="821">
        <v>1</v>
      </c>
      <c r="ATJ19" s="822">
        <v>0</v>
      </c>
      <c r="ATK19" s="821" t="s">
        <v>1434</v>
      </c>
      <c r="ATL19" s="821">
        <v>2</v>
      </c>
      <c r="ATM19" s="821">
        <v>2</v>
      </c>
      <c r="ATN19" s="822">
        <v>0</v>
      </c>
      <c r="ATO19" s="821" t="s">
        <v>1434</v>
      </c>
      <c r="ATP19" s="821">
        <v>16</v>
      </c>
      <c r="ATQ19" s="821">
        <v>16</v>
      </c>
      <c r="ATR19" s="822">
        <v>174.55</v>
      </c>
      <c r="ATS19" s="822">
        <v>160.61000000000001</v>
      </c>
      <c r="ATT19" s="822">
        <v>141.04</v>
      </c>
      <c r="ATU19" s="822">
        <v>96.26</v>
      </c>
      <c r="ATV19" s="822" t="s">
        <v>1434</v>
      </c>
      <c r="ATW19" s="821">
        <v>43.82</v>
      </c>
      <c r="ATX19" s="821">
        <v>41.72</v>
      </c>
      <c r="ATY19" s="821">
        <v>33.57</v>
      </c>
      <c r="ATZ19" s="821">
        <v>23.8</v>
      </c>
      <c r="AUA19" s="821" t="s">
        <v>1434</v>
      </c>
      <c r="AUB19" s="822">
        <v>218.37</v>
      </c>
      <c r="AUC19" s="822">
        <v>202.33</v>
      </c>
      <c r="AUD19" s="822">
        <v>174.61</v>
      </c>
      <c r="AUE19" s="822">
        <v>120.06</v>
      </c>
      <c r="AUF19" s="822" t="s">
        <v>1434</v>
      </c>
      <c r="AUG19" s="822">
        <v>64.83</v>
      </c>
      <c r="AUH19" s="822">
        <v>62.99</v>
      </c>
      <c r="AUI19" s="822">
        <v>50.33</v>
      </c>
      <c r="AUJ19" s="822">
        <v>43.81</v>
      </c>
      <c r="AUK19" s="822" t="s">
        <v>1434</v>
      </c>
      <c r="AUL19" s="821">
        <v>1.69</v>
      </c>
      <c r="AUM19" s="821">
        <v>5</v>
      </c>
      <c r="AUN19" s="821">
        <v>5.57</v>
      </c>
      <c r="AUO19" s="821">
        <v>7.19</v>
      </c>
      <c r="AUP19" s="821" t="s">
        <v>1434</v>
      </c>
      <c r="AUQ19" s="822">
        <v>66.52</v>
      </c>
      <c r="AUR19" s="822">
        <v>67.989999999999995</v>
      </c>
      <c r="AUS19" s="822">
        <v>55.9</v>
      </c>
      <c r="AUT19" s="822">
        <v>51</v>
      </c>
      <c r="AUU19" s="822" t="s">
        <v>1434</v>
      </c>
      <c r="AUV19" s="822">
        <v>47.82</v>
      </c>
      <c r="AUW19" s="822">
        <v>41.14</v>
      </c>
      <c r="AUX19" s="822">
        <v>37.67</v>
      </c>
      <c r="AUY19" s="822">
        <v>44.47</v>
      </c>
      <c r="AUZ19" s="822" t="s">
        <v>1434</v>
      </c>
      <c r="AVA19" s="821">
        <v>1.31</v>
      </c>
      <c r="AVB19" s="821">
        <v>1.37</v>
      </c>
      <c r="AVC19" s="821">
        <v>0.77</v>
      </c>
      <c r="AVD19" s="821">
        <v>0.91</v>
      </c>
      <c r="AVE19" s="821" t="s">
        <v>1434</v>
      </c>
      <c r="AVF19" s="822">
        <v>49.13</v>
      </c>
      <c r="AVG19" s="822">
        <v>42.51</v>
      </c>
      <c r="AVH19" s="822">
        <v>38.44</v>
      </c>
      <c r="AVI19" s="822">
        <v>45.38</v>
      </c>
      <c r="AVJ19" s="822" t="s">
        <v>1434</v>
      </c>
      <c r="AVK19" s="822">
        <v>177.4</v>
      </c>
      <c r="AVL19" s="822">
        <v>197.52</v>
      </c>
      <c r="AVM19" s="822">
        <v>201.44</v>
      </c>
      <c r="AVN19" s="822">
        <v>124.81</v>
      </c>
      <c r="AVO19" s="822" t="s">
        <v>1434</v>
      </c>
      <c r="AVP19" s="821">
        <v>42.55</v>
      </c>
      <c r="AVQ19" s="821">
        <v>38.24</v>
      </c>
      <c r="AVR19" s="821">
        <v>36.450000000000003</v>
      </c>
      <c r="AVS19" s="821">
        <v>19.66</v>
      </c>
      <c r="AVT19" s="821" t="s">
        <v>1434</v>
      </c>
      <c r="AVU19" s="822">
        <v>219.95</v>
      </c>
      <c r="AVV19" s="822">
        <v>235.76</v>
      </c>
      <c r="AVW19" s="822">
        <v>237.89</v>
      </c>
      <c r="AVX19" s="822">
        <v>144.47</v>
      </c>
      <c r="AVY19" s="822" t="s">
        <v>1434</v>
      </c>
      <c r="AVZ19" s="822">
        <v>137.94999999999999</v>
      </c>
      <c r="AWA19" s="822">
        <v>138.93</v>
      </c>
      <c r="AWB19" s="822">
        <v>207.61</v>
      </c>
      <c r="AWC19" s="822">
        <v>256.04000000000002</v>
      </c>
      <c r="AWD19" s="822">
        <v>153.29</v>
      </c>
      <c r="AWE19" s="821">
        <v>19.43</v>
      </c>
      <c r="AWF19" s="821">
        <v>18.95</v>
      </c>
      <c r="AWG19" s="821">
        <v>24.03</v>
      </c>
      <c r="AWH19" s="821">
        <v>19.68</v>
      </c>
      <c r="AWI19" s="821" t="s">
        <v>1434</v>
      </c>
      <c r="AWJ19" s="822">
        <v>157.38</v>
      </c>
      <c r="AWK19" s="822">
        <v>157.88</v>
      </c>
      <c r="AWL19" s="822">
        <v>231.64000000000001</v>
      </c>
      <c r="AWM19" s="822">
        <v>275.72000000000003</v>
      </c>
      <c r="AWN19" s="822" t="s">
        <v>1434</v>
      </c>
      <c r="AWO19" s="822">
        <v>0</v>
      </c>
      <c r="AWP19" s="822">
        <v>0</v>
      </c>
      <c r="AWQ19" s="822">
        <v>0</v>
      </c>
      <c r="AWR19" s="822">
        <v>0</v>
      </c>
      <c r="AWS19" s="822" t="s">
        <v>1434</v>
      </c>
      <c r="AWT19" s="822">
        <v>0</v>
      </c>
      <c r="AWU19" s="822">
        <v>0</v>
      </c>
      <c r="AWV19" s="822">
        <v>0</v>
      </c>
      <c r="AWW19" s="822">
        <v>0</v>
      </c>
      <c r="AWX19" s="822" t="s">
        <v>1434</v>
      </c>
      <c r="AWY19" s="822">
        <v>0</v>
      </c>
      <c r="AWZ19" s="822">
        <v>0</v>
      </c>
      <c r="AXA19" s="822">
        <v>0</v>
      </c>
      <c r="AXB19" s="822">
        <v>0</v>
      </c>
      <c r="AXC19" s="822" t="s">
        <v>1434</v>
      </c>
      <c r="AXD19" s="821">
        <v>137.94999999999999</v>
      </c>
      <c r="AXE19" s="821">
        <v>138.93</v>
      </c>
      <c r="AXF19" s="821">
        <v>207.61</v>
      </c>
      <c r="AXG19" s="821">
        <v>256.04000000000002</v>
      </c>
      <c r="AXH19" s="821" t="s">
        <v>1434</v>
      </c>
      <c r="AXI19" s="821">
        <v>19.43</v>
      </c>
      <c r="AXJ19" s="821">
        <v>18.95</v>
      </c>
      <c r="AXK19" s="821">
        <v>24.03</v>
      </c>
      <c r="AXL19" s="821">
        <v>19.68</v>
      </c>
      <c r="AXM19" s="821" t="s">
        <v>1434</v>
      </c>
      <c r="AXN19" s="821">
        <v>157.38</v>
      </c>
      <c r="AXO19" s="821">
        <v>157.88</v>
      </c>
      <c r="AXP19" s="821">
        <v>231.64000000000001</v>
      </c>
      <c r="AXQ19" s="821">
        <v>275.72000000000003</v>
      </c>
      <c r="AXR19" s="821" t="s">
        <v>1434</v>
      </c>
      <c r="AXS19" s="822">
        <v>922.83</v>
      </c>
      <c r="AXT19" s="822">
        <v>894</v>
      </c>
      <c r="AXU19" s="822">
        <v>899</v>
      </c>
      <c r="AXV19" s="822">
        <v>2205.9</v>
      </c>
      <c r="AXW19" s="822">
        <v>1038.27</v>
      </c>
      <c r="AXX19" s="822">
        <v>978</v>
      </c>
      <c r="AXY19" s="822">
        <v>953</v>
      </c>
      <c r="AXZ19" s="822">
        <v>0</v>
      </c>
      <c r="AYA19" s="821">
        <v>272.83999999999997</v>
      </c>
      <c r="AYB19" s="821">
        <v>380.09</v>
      </c>
      <c r="AYC19" s="821">
        <v>390.62</v>
      </c>
      <c r="AYD19" s="822">
        <v>0</v>
      </c>
      <c r="AYE19" s="822" t="s">
        <v>1434</v>
      </c>
      <c r="AYF19" s="822" t="s">
        <v>1434</v>
      </c>
      <c r="AYG19" s="822" t="s">
        <v>1434</v>
      </c>
      <c r="AYH19" s="822" t="s">
        <v>1434</v>
      </c>
      <c r="AYI19" s="822" t="s">
        <v>1434</v>
      </c>
      <c r="AYJ19" s="822" t="s">
        <v>1434</v>
      </c>
      <c r="AYK19" s="822" t="s">
        <v>1434</v>
      </c>
      <c r="AYL19" s="822">
        <v>0</v>
      </c>
      <c r="AYM19" s="821" t="s">
        <v>1434</v>
      </c>
      <c r="AYN19" s="821" t="s">
        <v>1434</v>
      </c>
      <c r="AYO19" s="821" t="s">
        <v>1434</v>
      </c>
      <c r="AYP19" s="821" t="s">
        <v>1434</v>
      </c>
      <c r="AYQ19" s="822" t="s">
        <v>1434</v>
      </c>
      <c r="AYR19" s="821" t="s">
        <v>1434</v>
      </c>
      <c r="AYS19" s="821" t="s">
        <v>1434</v>
      </c>
      <c r="AYT19" s="821" t="s">
        <v>1434</v>
      </c>
      <c r="AYU19" s="822" t="s">
        <v>1434</v>
      </c>
      <c r="AYV19" s="821" t="s">
        <v>1434</v>
      </c>
      <c r="AYW19" s="821" t="s">
        <v>1434</v>
      </c>
      <c r="AYX19" s="821">
        <v>0</v>
      </c>
      <c r="AYY19" s="821" t="s">
        <v>1434</v>
      </c>
      <c r="AYZ19" s="821" t="s">
        <v>1434</v>
      </c>
      <c r="AZA19" s="821" t="s">
        <v>1434</v>
      </c>
      <c r="AZB19" s="821" t="s">
        <v>1434</v>
      </c>
      <c r="AZC19" s="822" t="s">
        <v>1434</v>
      </c>
      <c r="AZD19" s="821" t="s">
        <v>1434</v>
      </c>
      <c r="AZE19" s="821" t="s">
        <v>1434</v>
      </c>
      <c r="AZF19" s="821" t="s">
        <v>1434</v>
      </c>
      <c r="AZG19" s="822" t="s">
        <v>1434</v>
      </c>
      <c r="AZH19" s="821" t="s">
        <v>1434</v>
      </c>
      <c r="AZI19" s="821" t="s">
        <v>1434</v>
      </c>
      <c r="AZJ19" s="821">
        <v>0</v>
      </c>
      <c r="AZK19" s="821" t="s">
        <v>1434</v>
      </c>
      <c r="AZL19" s="821" t="s">
        <v>1434</v>
      </c>
      <c r="AZM19" s="821" t="s">
        <v>1434</v>
      </c>
      <c r="AZN19" s="821" t="s">
        <v>1434</v>
      </c>
      <c r="AZO19" s="821" t="s">
        <v>1434</v>
      </c>
      <c r="AZP19" s="821" t="s">
        <v>1434</v>
      </c>
      <c r="AZQ19" s="821" t="s">
        <v>1434</v>
      </c>
      <c r="AZR19" s="821" t="s">
        <v>1434</v>
      </c>
      <c r="AZS19" s="821" t="s">
        <v>1434</v>
      </c>
      <c r="AZT19" s="821" t="s">
        <v>1434</v>
      </c>
      <c r="AZU19" s="821" t="s">
        <v>1434</v>
      </c>
      <c r="AZV19" s="821">
        <v>0</v>
      </c>
      <c r="AZW19" s="821" t="s">
        <v>1434</v>
      </c>
      <c r="AZX19" s="821" t="s">
        <v>1434</v>
      </c>
      <c r="AZY19" s="821" t="s">
        <v>1434</v>
      </c>
      <c r="AZZ19" s="821" t="s">
        <v>1434</v>
      </c>
      <c r="BAA19" s="822" t="s">
        <v>1434</v>
      </c>
      <c r="BAB19" s="821" t="s">
        <v>1434</v>
      </c>
      <c r="BAC19" s="821" t="s">
        <v>1434</v>
      </c>
      <c r="BAD19" s="821" t="s">
        <v>1434</v>
      </c>
      <c r="BAE19" s="822" t="s">
        <v>1434</v>
      </c>
      <c r="BAF19" s="821" t="s">
        <v>1434</v>
      </c>
      <c r="BAG19" s="821" t="s">
        <v>1434</v>
      </c>
      <c r="BAH19" s="821">
        <v>0</v>
      </c>
      <c r="BAI19" s="821" t="s">
        <v>1434</v>
      </c>
      <c r="BAJ19" s="821" t="s">
        <v>1434</v>
      </c>
      <c r="BAK19" s="821" t="s">
        <v>1434</v>
      </c>
      <c r="BAL19" s="821" t="s">
        <v>1434</v>
      </c>
      <c r="BAM19" s="821" t="s">
        <v>1434</v>
      </c>
      <c r="BAN19" s="821" t="s">
        <v>1434</v>
      </c>
      <c r="BAO19" s="821" t="s">
        <v>1434</v>
      </c>
      <c r="BAP19" s="821" t="s">
        <v>1434</v>
      </c>
      <c r="BAQ19" s="821" t="s">
        <v>1434</v>
      </c>
      <c r="BAR19" s="821" t="s">
        <v>1434</v>
      </c>
      <c r="BAS19" s="821" t="s">
        <v>1434</v>
      </c>
      <c r="BAT19" s="821">
        <v>0</v>
      </c>
      <c r="BAU19" s="821" t="s">
        <v>1434</v>
      </c>
      <c r="BAV19" s="821" t="s">
        <v>1434</v>
      </c>
      <c r="BAW19" s="821" t="s">
        <v>1434</v>
      </c>
      <c r="BAX19" s="821" t="s">
        <v>1434</v>
      </c>
      <c r="BAY19" s="822" t="s">
        <v>1434</v>
      </c>
      <c r="BAZ19" s="821" t="s">
        <v>1434</v>
      </c>
      <c r="BBA19" s="821" t="s">
        <v>1434</v>
      </c>
      <c r="BBB19" s="821" t="s">
        <v>1434</v>
      </c>
      <c r="BBC19" s="822" t="s">
        <v>1434</v>
      </c>
      <c r="BBD19" s="821" t="s">
        <v>1434</v>
      </c>
      <c r="BBE19" s="821" t="s">
        <v>1434</v>
      </c>
      <c r="BBF19" s="821">
        <v>0</v>
      </c>
      <c r="BBG19" s="821" t="s">
        <v>1434</v>
      </c>
      <c r="BBH19" s="821" t="s">
        <v>1434</v>
      </c>
      <c r="BBI19" s="821" t="s">
        <v>1434</v>
      </c>
      <c r="BBJ19" s="821" t="s">
        <v>1434</v>
      </c>
      <c r="BBK19" s="826" t="s">
        <v>1434</v>
      </c>
      <c r="BBL19" s="826">
        <v>95.7</v>
      </c>
      <c r="BBM19" s="826">
        <v>116.5</v>
      </c>
      <c r="BBN19" s="826">
        <v>151.5</v>
      </c>
      <c r="BBO19" s="826">
        <v>229.9</v>
      </c>
      <c r="BBP19" s="826" t="s">
        <v>1434</v>
      </c>
      <c r="BBQ19" s="826">
        <v>1.74</v>
      </c>
      <c r="BBR19" s="826">
        <v>1.17</v>
      </c>
      <c r="BBS19" s="826">
        <v>1.18</v>
      </c>
      <c r="BBT19" s="826">
        <v>1.31</v>
      </c>
      <c r="BBU19" s="826" t="s">
        <v>1434</v>
      </c>
      <c r="BBV19" s="826">
        <v>129.69999999999999</v>
      </c>
      <c r="BBW19" s="826">
        <v>245.3</v>
      </c>
      <c r="BBX19" s="826">
        <v>285.89999999999998</v>
      </c>
      <c r="BBY19" s="826">
        <v>477</v>
      </c>
      <c r="BBZ19" s="826" t="s">
        <v>1434</v>
      </c>
      <c r="BCA19" s="826">
        <v>2.35</v>
      </c>
      <c r="BCB19" s="826">
        <v>2.46</v>
      </c>
      <c r="BCC19" s="826">
        <v>2.2200000000000002</v>
      </c>
      <c r="BCD19" s="826">
        <v>2.71</v>
      </c>
      <c r="BCE19" s="826" t="s">
        <v>1434</v>
      </c>
      <c r="BCF19" s="826">
        <v>19.2</v>
      </c>
      <c r="BCG19" s="826">
        <v>26.1</v>
      </c>
      <c r="BCH19" s="826">
        <v>58.5</v>
      </c>
      <c r="BCI19" s="826">
        <v>54.8</v>
      </c>
      <c r="BCJ19" s="826" t="s">
        <v>1434</v>
      </c>
      <c r="BCK19" s="826">
        <v>0.35</v>
      </c>
      <c r="BCL19" s="826">
        <v>0.26</v>
      </c>
      <c r="BCM19" s="826">
        <v>0.45</v>
      </c>
      <c r="BCN19" s="826">
        <v>0.31</v>
      </c>
      <c r="BCO19" s="818" t="s">
        <v>1434</v>
      </c>
      <c r="BCP19" s="818" t="s">
        <v>1434</v>
      </c>
      <c r="BCQ19" s="818" t="s">
        <v>1434</v>
      </c>
      <c r="BCR19" s="818" t="s">
        <v>1434</v>
      </c>
      <c r="BCS19" s="818">
        <v>156.80000000000001</v>
      </c>
      <c r="BCT19" s="818" t="s">
        <v>1434</v>
      </c>
      <c r="BCU19" s="818" t="s">
        <v>1434</v>
      </c>
      <c r="BCV19" s="818" t="s">
        <v>1434</v>
      </c>
      <c r="BCW19" s="818" t="s">
        <v>1434</v>
      </c>
      <c r="BCX19" s="818">
        <v>78.5</v>
      </c>
      <c r="BCY19" s="818" t="s">
        <v>1434</v>
      </c>
      <c r="BCZ19" s="818" t="s">
        <v>1434</v>
      </c>
      <c r="BDA19" s="818" t="s">
        <v>1434</v>
      </c>
      <c r="BDB19" s="818" t="s">
        <v>1434</v>
      </c>
      <c r="BDC19" s="818" t="s">
        <v>1434</v>
      </c>
      <c r="BDD19" s="818" t="s">
        <v>1434</v>
      </c>
      <c r="BDE19" s="818" t="s">
        <v>1434</v>
      </c>
      <c r="BDF19" s="818" t="s">
        <v>1434</v>
      </c>
      <c r="BDG19" s="818" t="s">
        <v>1434</v>
      </c>
      <c r="BDH19" s="818" t="s">
        <v>1434</v>
      </c>
      <c r="BDI19" s="818" t="s">
        <v>1434</v>
      </c>
      <c r="BDJ19" s="818" t="s">
        <v>1434</v>
      </c>
      <c r="BDK19" s="818" t="s">
        <v>1434</v>
      </c>
      <c r="BDL19" s="818" t="s">
        <v>1434</v>
      </c>
      <c r="BDM19" s="818" t="s">
        <v>1434</v>
      </c>
      <c r="BDN19" s="818" t="s">
        <v>1434</v>
      </c>
      <c r="BDO19" s="818" t="s">
        <v>1434</v>
      </c>
      <c r="BDP19" s="818" t="s">
        <v>1434</v>
      </c>
      <c r="BDQ19" s="818" t="s">
        <v>1434</v>
      </c>
      <c r="BDR19" s="818" t="s">
        <v>1434</v>
      </c>
      <c r="BDS19" s="818" t="s">
        <v>1434</v>
      </c>
      <c r="BDT19" s="818" t="s">
        <v>1434</v>
      </c>
      <c r="BDU19" s="818" t="s">
        <v>1434</v>
      </c>
      <c r="BDV19" s="818" t="s">
        <v>1434</v>
      </c>
      <c r="BDW19" s="818">
        <v>38.1</v>
      </c>
      <c r="BDX19" s="818" t="s">
        <v>1434</v>
      </c>
      <c r="BDY19" s="818" t="s">
        <v>1434</v>
      </c>
      <c r="BDZ19" s="818" t="s">
        <v>1434</v>
      </c>
      <c r="BEA19" s="818" t="s">
        <v>1434</v>
      </c>
      <c r="BEB19" s="818" t="s">
        <v>1434</v>
      </c>
      <c r="BEC19" s="818" t="s">
        <v>1434</v>
      </c>
      <c r="BED19" s="818">
        <v>7.5330000000000004</v>
      </c>
      <c r="BEE19" s="818">
        <v>6.5330000000000004</v>
      </c>
      <c r="BEF19" s="818">
        <v>5.6</v>
      </c>
      <c r="BEG19" s="818">
        <v>6.8330000000000002</v>
      </c>
      <c r="BEH19" s="818" t="s">
        <v>1434</v>
      </c>
      <c r="BEI19" s="818">
        <v>6.7670000000000003</v>
      </c>
      <c r="BEJ19" s="818">
        <v>6.0670000000000002</v>
      </c>
      <c r="BEK19" s="818">
        <v>5</v>
      </c>
      <c r="BEL19" s="818">
        <v>5.8330000000000002</v>
      </c>
      <c r="BEM19" s="818" t="s">
        <v>1434</v>
      </c>
      <c r="BEN19" s="818" t="s">
        <v>1434</v>
      </c>
      <c r="BEO19" s="818" t="s">
        <v>1434</v>
      </c>
      <c r="BEP19" s="818" t="s">
        <v>1434</v>
      </c>
      <c r="BEQ19" s="818">
        <v>1.1000000000000001</v>
      </c>
      <c r="BER19" s="818" t="s">
        <v>1434</v>
      </c>
      <c r="BES19" s="818">
        <v>21.266999999999999</v>
      </c>
      <c r="BET19" s="818">
        <v>22.4</v>
      </c>
      <c r="BEU19" s="818">
        <v>13.5</v>
      </c>
      <c r="BEV19" s="818">
        <v>17.766999999999999</v>
      </c>
      <c r="BEW19" s="818" t="s">
        <v>1434</v>
      </c>
      <c r="BEX19" s="818">
        <v>17.2</v>
      </c>
      <c r="BEY19" s="818">
        <v>16.132999999999999</v>
      </c>
      <c r="BEZ19" s="818">
        <v>10.199999999999999</v>
      </c>
      <c r="BFA19" s="818">
        <v>13.6</v>
      </c>
      <c r="BFB19" s="818" t="s">
        <v>1434</v>
      </c>
      <c r="BFC19" s="818">
        <v>4.5</v>
      </c>
      <c r="BFD19" s="818">
        <v>6.3330000000000002</v>
      </c>
      <c r="BFE19" s="818">
        <v>3.2330000000000001</v>
      </c>
      <c r="BFF19" s="818">
        <v>4.1669999999999998</v>
      </c>
      <c r="BFG19" s="818" t="s">
        <v>1434</v>
      </c>
      <c r="BFH19" s="818" t="s">
        <v>1434</v>
      </c>
      <c r="BFI19" s="818">
        <v>2</v>
      </c>
      <c r="BFJ19" s="818">
        <v>1.8</v>
      </c>
      <c r="BFK19" s="818">
        <v>1.8</v>
      </c>
      <c r="BFL19" s="818" t="s">
        <v>1434</v>
      </c>
      <c r="BFM19" s="818" t="s">
        <v>1434</v>
      </c>
      <c r="BFN19" s="818" t="s">
        <v>1434</v>
      </c>
      <c r="BFO19" s="818" t="s">
        <v>1434</v>
      </c>
      <c r="BFP19" s="818">
        <v>1.4</v>
      </c>
      <c r="BFQ19" s="818" t="s">
        <v>1434</v>
      </c>
      <c r="BFR19" s="818" t="s">
        <v>1434</v>
      </c>
      <c r="BFS19" s="818" t="s">
        <v>1434</v>
      </c>
      <c r="BFT19" s="818" t="s">
        <v>1434</v>
      </c>
      <c r="BFU19" s="818" t="s">
        <v>1434</v>
      </c>
      <c r="BFV19" s="819" t="s">
        <v>1434</v>
      </c>
      <c r="BFW19" s="819">
        <v>2.2000000000000002</v>
      </c>
      <c r="BFX19" s="819" t="s">
        <v>1434</v>
      </c>
      <c r="BFY19" s="819" t="s">
        <v>1434</v>
      </c>
      <c r="BFZ19" s="819">
        <v>1.633</v>
      </c>
      <c r="BGA19" s="819" t="s">
        <v>1434</v>
      </c>
      <c r="BGB19" s="819">
        <v>5.2329999999999997</v>
      </c>
      <c r="BGC19" s="819">
        <v>4.3499999999999996</v>
      </c>
      <c r="BGD19" s="819">
        <v>3.4</v>
      </c>
      <c r="BGE19" s="819">
        <v>3.633</v>
      </c>
      <c r="BGF19" s="819" t="s">
        <v>1434</v>
      </c>
      <c r="BGG19" s="819" t="s">
        <v>1434</v>
      </c>
      <c r="BGH19" s="819" t="s">
        <v>1434</v>
      </c>
      <c r="BGI19" s="819">
        <v>1.65</v>
      </c>
      <c r="BGJ19" s="819">
        <v>1.75</v>
      </c>
      <c r="BGK19" s="819" t="s">
        <v>1434</v>
      </c>
      <c r="BGL19" s="819">
        <v>6.15</v>
      </c>
      <c r="BGM19" s="819">
        <v>5.7329999999999997</v>
      </c>
      <c r="BGN19" s="819">
        <v>2.7669999999999999</v>
      </c>
      <c r="BGO19" s="819">
        <v>4.2329999999999997</v>
      </c>
      <c r="BGP19" s="819" t="s">
        <v>1434</v>
      </c>
      <c r="BGQ19" s="819">
        <v>14.233000000000001</v>
      </c>
      <c r="BGR19" s="819">
        <v>14.233000000000001</v>
      </c>
      <c r="BGS19" s="819">
        <v>8.6</v>
      </c>
      <c r="BGT19" s="819">
        <v>10.5</v>
      </c>
      <c r="BGU19" s="819" t="s">
        <v>1434</v>
      </c>
      <c r="BGV19" s="819">
        <v>2.4</v>
      </c>
      <c r="BGW19" s="819">
        <v>2.5499999999999998</v>
      </c>
      <c r="BGX19" s="819">
        <v>2.133</v>
      </c>
      <c r="BGY19" s="819">
        <v>3</v>
      </c>
      <c r="BGZ19" s="819" t="s">
        <v>1434</v>
      </c>
      <c r="BHA19" s="819" t="s">
        <v>1434</v>
      </c>
      <c r="BHB19" s="819" t="s">
        <v>1434</v>
      </c>
      <c r="BHC19" s="819" t="s">
        <v>1434</v>
      </c>
      <c r="BHD19" s="819" t="s">
        <v>1434</v>
      </c>
      <c r="BHE19" s="819" t="s">
        <v>1434</v>
      </c>
      <c r="BHF19" s="819" t="s">
        <v>1434</v>
      </c>
      <c r="BHG19" s="819">
        <v>1.8</v>
      </c>
      <c r="BHH19" s="819" t="s">
        <v>1434</v>
      </c>
      <c r="BHI19" s="819">
        <v>1.2</v>
      </c>
      <c r="BHJ19" s="819" t="s">
        <v>1434</v>
      </c>
      <c r="BHK19" s="819" t="s">
        <v>1434</v>
      </c>
      <c r="BHL19" s="819" t="s">
        <v>1434</v>
      </c>
      <c r="BHM19" s="819" t="s">
        <v>1434</v>
      </c>
      <c r="BHN19" s="819" t="s">
        <v>1434</v>
      </c>
      <c r="BHO19" s="819" t="s">
        <v>1434</v>
      </c>
      <c r="BHP19" s="819">
        <v>6.3</v>
      </c>
      <c r="BHQ19" s="819">
        <v>4.7</v>
      </c>
      <c r="BHR19" s="819">
        <v>4.633</v>
      </c>
      <c r="BHS19" s="819">
        <v>5.6</v>
      </c>
      <c r="BHT19" s="819" t="s">
        <v>1434</v>
      </c>
      <c r="BHU19" s="819">
        <v>1.5</v>
      </c>
      <c r="BHV19" s="819">
        <v>2.1</v>
      </c>
      <c r="BHW19" s="819">
        <v>1.2</v>
      </c>
      <c r="BHX19" s="819">
        <v>1.4</v>
      </c>
      <c r="BHY19" s="819" t="s">
        <v>1434</v>
      </c>
      <c r="BHZ19" s="819">
        <v>20.233000000000001</v>
      </c>
      <c r="BIA19" s="819">
        <v>21.533000000000001</v>
      </c>
      <c r="BIB19" s="819">
        <v>12.867000000000001</v>
      </c>
      <c r="BIC19" s="819">
        <v>16.832999999999998</v>
      </c>
      <c r="BID19" s="819" t="s">
        <v>1434</v>
      </c>
      <c r="BIE19" s="819" t="s">
        <v>1434</v>
      </c>
      <c r="BIF19" s="819" t="s">
        <v>1434</v>
      </c>
      <c r="BIG19" s="819" t="s">
        <v>1434</v>
      </c>
      <c r="BIH19" s="819">
        <v>1.2</v>
      </c>
      <c r="BII19" s="819" t="s">
        <v>1434</v>
      </c>
      <c r="BIJ19" s="819" t="s">
        <v>1434</v>
      </c>
      <c r="BIK19" s="819">
        <v>2</v>
      </c>
      <c r="BIL19" s="819">
        <v>1.8</v>
      </c>
      <c r="BIM19" s="819">
        <v>1.8</v>
      </c>
      <c r="BIN19" s="819" t="s">
        <v>1434</v>
      </c>
      <c r="BIO19" s="819" t="s">
        <v>1434</v>
      </c>
      <c r="BIP19" s="819" t="s">
        <v>1434</v>
      </c>
      <c r="BIQ19" s="819" t="s">
        <v>1434</v>
      </c>
      <c r="BIR19" s="819" t="s">
        <v>1434</v>
      </c>
      <c r="BIS19" s="822">
        <v>0.4</v>
      </c>
      <c r="BIT19" s="822">
        <v>0</v>
      </c>
      <c r="BIU19" s="822">
        <v>2.6</v>
      </c>
      <c r="BIV19" s="822" t="s">
        <v>1434</v>
      </c>
      <c r="BIW19" s="822">
        <v>0.06</v>
      </c>
      <c r="BIX19" s="822">
        <v>0</v>
      </c>
      <c r="BIY19" s="822">
        <v>0.3</v>
      </c>
      <c r="BIZ19" s="822" t="s">
        <v>1434</v>
      </c>
      <c r="BJA19" s="822">
        <v>16.399999999999999</v>
      </c>
      <c r="BJB19" s="822">
        <v>24.2</v>
      </c>
      <c r="BJC19" s="822">
        <v>78</v>
      </c>
      <c r="BJD19" s="822" t="s">
        <v>1434</v>
      </c>
      <c r="BJE19" s="822">
        <v>2.6</v>
      </c>
      <c r="BJF19" s="822">
        <v>3.3</v>
      </c>
      <c r="BJG19" s="822">
        <v>8.4</v>
      </c>
      <c r="BJH19" s="822" t="s">
        <v>1434</v>
      </c>
      <c r="BJI19" s="824">
        <v>227086</v>
      </c>
      <c r="BJJ19" s="824">
        <v>255121</v>
      </c>
      <c r="BJK19" s="824">
        <v>235521</v>
      </c>
      <c r="BJL19" s="824">
        <v>203881</v>
      </c>
      <c r="BJM19" s="824">
        <v>238203</v>
      </c>
      <c r="BJN19" s="824">
        <v>37906</v>
      </c>
      <c r="BJO19" s="824">
        <v>35631</v>
      </c>
      <c r="BJP19" s="824">
        <v>34972</v>
      </c>
      <c r="BJQ19" s="824">
        <v>30035</v>
      </c>
      <c r="BJR19" s="824">
        <v>25185</v>
      </c>
      <c r="BJS19" s="827">
        <v>2199.7552318141798</v>
      </c>
      <c r="BJT19" s="827">
        <v>2131.612915403</v>
      </c>
      <c r="BJU19" s="827">
        <v>1995.5277781</v>
      </c>
      <c r="BJV19" s="827">
        <v>1823.16</v>
      </c>
      <c r="BJW19" s="827" t="s">
        <v>1434</v>
      </c>
      <c r="BJX19" s="827">
        <v>892.76511904761901</v>
      </c>
      <c r="BJY19" s="827">
        <v>1154.9232000000002</v>
      </c>
      <c r="BJZ19" s="827">
        <v>1075.0260000000003</v>
      </c>
      <c r="BKA19" s="827">
        <v>723.73</v>
      </c>
      <c r="BKB19" s="827" t="s">
        <v>1434</v>
      </c>
      <c r="BKC19" s="827">
        <v>811.06564536340852</v>
      </c>
      <c r="BKD19" s="827">
        <v>1123.6482000000001</v>
      </c>
      <c r="BKE19" s="827">
        <v>1043.7510000000002</v>
      </c>
      <c r="BKF19" s="827">
        <v>723.73</v>
      </c>
      <c r="BKG19" s="827" t="s">
        <v>1434</v>
      </c>
      <c r="BKH19" s="827">
        <v>81.699473684210503</v>
      </c>
      <c r="BKI19" s="827">
        <v>31.275000000000002</v>
      </c>
      <c r="BKJ19" s="827">
        <v>31.275000000000002</v>
      </c>
      <c r="BKK19" s="827" t="s">
        <v>1434</v>
      </c>
      <c r="BKL19" s="827" t="s">
        <v>1434</v>
      </c>
      <c r="BKM19" s="827">
        <v>1253.4421147665607</v>
      </c>
      <c r="BKN19" s="827">
        <v>920.69145687500009</v>
      </c>
      <c r="BKO19" s="827">
        <v>832.65177810000012</v>
      </c>
      <c r="BKP19" s="827">
        <v>1056.77</v>
      </c>
      <c r="BKQ19" s="827" t="s">
        <v>1434</v>
      </c>
      <c r="BKR19" s="827">
        <v>1142.2921147665606</v>
      </c>
      <c r="BKS19" s="827">
        <v>795.89145687500013</v>
      </c>
      <c r="BKT19" s="827">
        <v>712.65177810000012</v>
      </c>
      <c r="BKU19" s="827">
        <v>1022.7700000000001</v>
      </c>
      <c r="BKV19" s="827" t="s">
        <v>1434</v>
      </c>
      <c r="BKW19" s="827">
        <v>39.835326000000002</v>
      </c>
      <c r="BKX19" s="827">
        <v>40.478258527999998</v>
      </c>
      <c r="BKY19" s="827">
        <v>52.440000000000005</v>
      </c>
      <c r="BKZ19" s="827">
        <v>34.960000000000008</v>
      </c>
      <c r="BLA19" s="827" t="s">
        <v>1434</v>
      </c>
      <c r="BLB19" s="827">
        <v>20.622799488000002</v>
      </c>
      <c r="BLC19" s="827">
        <v>51.490471588000005</v>
      </c>
      <c r="BLD19" s="827">
        <v>19.502068000000001</v>
      </c>
      <c r="BLE19" s="827">
        <v>43.608000000000004</v>
      </c>
      <c r="BLF19" s="827">
        <v>4.6000000000000006E-2</v>
      </c>
      <c r="BLG19" s="827">
        <v>13.712672000000001</v>
      </c>
      <c r="BLH19" s="827">
        <v>15.52</v>
      </c>
      <c r="BLI19" s="827">
        <v>35.409999999999997</v>
      </c>
      <c r="BLJ19" s="827">
        <v>7.7</v>
      </c>
      <c r="BLK19" s="827" t="s">
        <v>1434</v>
      </c>
      <c r="BLL19" s="827" t="s">
        <v>1434</v>
      </c>
      <c r="BLM19" s="827" t="s">
        <v>1434</v>
      </c>
      <c r="BLN19" s="827" t="s">
        <v>1434</v>
      </c>
      <c r="BLO19" s="827" t="s">
        <v>1434</v>
      </c>
      <c r="BLP19" s="827" t="s">
        <v>1434</v>
      </c>
      <c r="BLQ19" s="827">
        <v>44457.053234964573</v>
      </c>
      <c r="BLR19" s="827">
        <v>43079.897020294629</v>
      </c>
      <c r="BLS19" s="827">
        <v>40329.616395401004</v>
      </c>
      <c r="BLT19" s="827">
        <v>36846.063600000001</v>
      </c>
      <c r="BLU19" s="827" t="s">
        <v>1434</v>
      </c>
      <c r="BLV19" s="827">
        <v>18042.783055952383</v>
      </c>
      <c r="BLW19" s="827">
        <v>23340.997872000004</v>
      </c>
      <c r="BLX19" s="827">
        <v>21726.275460000008</v>
      </c>
      <c r="BLY19" s="827">
        <v>14626.5833</v>
      </c>
      <c r="BLZ19" s="827" t="s">
        <v>1434</v>
      </c>
      <c r="BMA19" s="827">
        <v>16391.636692794487</v>
      </c>
      <c r="BMB19" s="827">
        <v>22708.930122000002</v>
      </c>
      <c r="BMC19" s="827">
        <v>21094.207710000006</v>
      </c>
      <c r="BMD19" s="827">
        <v>14626.5833</v>
      </c>
      <c r="BME19" s="827" t="s">
        <v>1434</v>
      </c>
      <c r="BMF19" s="827">
        <v>1651.1463631578943</v>
      </c>
      <c r="BMG19" s="827">
        <v>632.06775000000005</v>
      </c>
      <c r="BMH19" s="827">
        <v>632.06775000000005</v>
      </c>
      <c r="BMI19" s="827" t="s">
        <v>1434</v>
      </c>
      <c r="BMJ19" s="827" t="s">
        <v>1434</v>
      </c>
      <c r="BMK19" s="827">
        <v>25332.065139432194</v>
      </c>
      <c r="BML19" s="827">
        <v>18607.174343443752</v>
      </c>
      <c r="BMM19" s="827">
        <v>16827.892435401001</v>
      </c>
      <c r="BMN19" s="827">
        <v>21357.3217</v>
      </c>
      <c r="BMO19" s="827" t="s">
        <v>1434</v>
      </c>
      <c r="BMP19" s="827">
        <v>23085.723639432192</v>
      </c>
      <c r="BMQ19" s="827">
        <v>16084.966343443753</v>
      </c>
      <c r="BMR19" s="827">
        <v>14402.692435401003</v>
      </c>
      <c r="BMS19" s="827">
        <v>20670.181700000001</v>
      </c>
      <c r="BMT19" s="827" t="s">
        <v>1434</v>
      </c>
      <c r="BMU19" s="827">
        <v>805.07193846000007</v>
      </c>
      <c r="BMV19" s="827">
        <v>818.06560485087994</v>
      </c>
      <c r="BMW19" s="827">
        <v>1059.8124000000003</v>
      </c>
      <c r="BMX19" s="827">
        <v>706.54160000000024</v>
      </c>
      <c r="BMY19" s="827" t="s">
        <v>1434</v>
      </c>
      <c r="BMZ19" s="827">
        <v>277.13310112000005</v>
      </c>
      <c r="BNA19" s="827">
        <v>313.6592</v>
      </c>
      <c r="BNB19" s="827">
        <v>715.63609999999994</v>
      </c>
      <c r="BNC19" s="827">
        <v>155.61700000000002</v>
      </c>
      <c r="BND19" s="827" t="s">
        <v>1434</v>
      </c>
      <c r="BNE19" s="827" t="s">
        <v>1434</v>
      </c>
      <c r="BNF19" s="827" t="s">
        <v>1434</v>
      </c>
      <c r="BNG19" s="827" t="s">
        <v>1434</v>
      </c>
      <c r="BNH19" s="827" t="s">
        <v>1434</v>
      </c>
      <c r="BNI19" s="827" t="s">
        <v>1434</v>
      </c>
      <c r="BNJ19" s="822">
        <v>2250.63</v>
      </c>
      <c r="BNK19" s="821">
        <v>2290.4299999999998</v>
      </c>
      <c r="BNL19" s="821">
        <v>2330.25</v>
      </c>
      <c r="BNM19" s="821" t="s">
        <v>1434</v>
      </c>
      <c r="BNN19" s="822">
        <v>91.751598069271409</v>
      </c>
      <c r="BNO19" s="821">
        <v>92.916544964787576</v>
      </c>
      <c r="BNP19" s="821">
        <v>95.100211809934251</v>
      </c>
      <c r="BNQ19" s="821" t="s">
        <v>1434</v>
      </c>
      <c r="BNR19" s="822">
        <v>15.19</v>
      </c>
      <c r="BNS19" s="821" t="s">
        <v>1434</v>
      </c>
      <c r="BNT19" s="821" t="s">
        <v>1434</v>
      </c>
      <c r="BNU19" s="821" t="s">
        <v>1434</v>
      </c>
      <c r="BNV19" s="822">
        <v>0.62</v>
      </c>
      <c r="BNW19" s="821" t="s">
        <v>1434</v>
      </c>
      <c r="BNX19" s="821" t="s">
        <v>1434</v>
      </c>
      <c r="BNY19" s="821" t="s">
        <v>1434</v>
      </c>
    </row>
    <row r="20" spans="1:1741" s="789" customFormat="1" ht="12">
      <c r="A20" s="607" t="s">
        <v>1956</v>
      </c>
      <c r="B20" s="821" t="s">
        <v>1184</v>
      </c>
      <c r="C20" s="822">
        <v>22218</v>
      </c>
      <c r="D20" s="822">
        <v>22218</v>
      </c>
      <c r="E20" s="822">
        <v>22162</v>
      </c>
      <c r="F20" s="822">
        <v>22458.553945</v>
      </c>
      <c r="G20" s="822">
        <v>21896.766684000002</v>
      </c>
      <c r="H20" s="822">
        <v>19465</v>
      </c>
      <c r="I20" s="822">
        <v>19465</v>
      </c>
      <c r="J20" s="822">
        <v>20050.908780000002</v>
      </c>
      <c r="K20" s="822">
        <v>20317.266105000002</v>
      </c>
      <c r="L20" s="822">
        <v>20448</v>
      </c>
      <c r="M20" s="822">
        <v>801</v>
      </c>
      <c r="N20" s="822">
        <v>801</v>
      </c>
      <c r="O20" s="822">
        <v>1137.767848</v>
      </c>
      <c r="P20" s="822">
        <v>823.95637499999998</v>
      </c>
      <c r="Q20" s="822">
        <v>926.46694400000001</v>
      </c>
      <c r="R20" s="822">
        <v>23019</v>
      </c>
      <c r="S20" s="822">
        <v>23019</v>
      </c>
      <c r="T20" s="822">
        <v>23300</v>
      </c>
      <c r="U20" s="822">
        <v>23282.510320000001</v>
      </c>
      <c r="V20" s="822">
        <v>22823.233628000002</v>
      </c>
      <c r="W20" s="821">
        <v>7370</v>
      </c>
      <c r="X20" s="822">
        <v>7370</v>
      </c>
      <c r="Y20" s="822">
        <v>7109.5493560000004</v>
      </c>
      <c r="Z20" s="822">
        <v>7125.9742249999999</v>
      </c>
      <c r="AA20" s="822">
        <v>7585.7663719999982</v>
      </c>
      <c r="AB20" s="821">
        <v>231</v>
      </c>
      <c r="AC20" s="821">
        <v>231</v>
      </c>
      <c r="AD20" s="821">
        <v>183</v>
      </c>
      <c r="AE20" s="821">
        <v>183</v>
      </c>
      <c r="AF20" s="821">
        <v>183</v>
      </c>
      <c r="AG20" s="821">
        <v>16684.812010215999</v>
      </c>
      <c r="AH20" s="821">
        <v>17579</v>
      </c>
      <c r="AI20" s="821">
        <v>17937</v>
      </c>
      <c r="AJ20" s="821">
        <v>17652</v>
      </c>
      <c r="AK20" s="821">
        <v>1444.81413471874</v>
      </c>
      <c r="AL20" s="821">
        <v>1499</v>
      </c>
      <c r="AM20" s="821">
        <v>1606</v>
      </c>
      <c r="AN20" s="821">
        <v>1438</v>
      </c>
      <c r="AO20" s="821">
        <v>4087.8738550652702</v>
      </c>
      <c r="AP20" s="821">
        <v>3083</v>
      </c>
      <c r="AQ20" s="821">
        <v>2916</v>
      </c>
      <c r="AR20" s="821">
        <v>2806</v>
      </c>
      <c r="AS20" s="822">
        <v>2319.8510000000001</v>
      </c>
      <c r="AT20" s="822">
        <v>2319.8510000000001</v>
      </c>
      <c r="AU20" s="822">
        <v>2181</v>
      </c>
      <c r="AV20" s="822">
        <v>2085</v>
      </c>
      <c r="AW20" s="822">
        <v>1881</v>
      </c>
      <c r="AX20" s="822">
        <v>2099.415</v>
      </c>
      <c r="AY20" s="822">
        <v>2099.415</v>
      </c>
      <c r="AZ20" s="822">
        <v>2005</v>
      </c>
      <c r="BA20" s="822">
        <v>1927</v>
      </c>
      <c r="BB20" s="822">
        <v>1850</v>
      </c>
      <c r="BC20" s="822">
        <v>7.8970000000000002</v>
      </c>
      <c r="BD20" s="822">
        <v>7.8970000000000002</v>
      </c>
      <c r="BE20" s="822">
        <v>11</v>
      </c>
      <c r="BF20" s="822">
        <v>5.266</v>
      </c>
      <c r="BG20" s="822">
        <v>6</v>
      </c>
      <c r="BH20" s="822">
        <v>2327.748</v>
      </c>
      <c r="BI20" s="822">
        <v>2327.748</v>
      </c>
      <c r="BJ20" s="822">
        <v>2192</v>
      </c>
      <c r="BK20" s="822">
        <v>2090.2660000000001</v>
      </c>
      <c r="BL20" s="822">
        <v>1887</v>
      </c>
      <c r="BM20" s="821">
        <v>1850.3779999999999</v>
      </c>
      <c r="BN20" s="821">
        <v>1850.3779999999999</v>
      </c>
      <c r="BO20" s="821">
        <v>1753</v>
      </c>
      <c r="BP20" s="821">
        <v>1689</v>
      </c>
      <c r="BQ20" s="821">
        <v>1547</v>
      </c>
      <c r="BR20" s="821">
        <v>1672.134</v>
      </c>
      <c r="BS20" s="821">
        <v>1672.134</v>
      </c>
      <c r="BT20" s="821">
        <v>1609</v>
      </c>
      <c r="BU20" s="821">
        <v>1565</v>
      </c>
      <c r="BV20" s="821">
        <v>1522</v>
      </c>
      <c r="BW20" s="821">
        <v>6.532</v>
      </c>
      <c r="BX20" s="821">
        <v>6.532</v>
      </c>
      <c r="BY20" s="821">
        <v>9</v>
      </c>
      <c r="BZ20" s="821">
        <v>4.34</v>
      </c>
      <c r="CA20" s="821">
        <v>5</v>
      </c>
      <c r="CB20" s="821">
        <v>1856.91</v>
      </c>
      <c r="CC20" s="821">
        <v>1856.91</v>
      </c>
      <c r="CD20" s="821">
        <v>1762</v>
      </c>
      <c r="CE20" s="821">
        <v>1693.34</v>
      </c>
      <c r="CF20" s="821">
        <v>1552</v>
      </c>
      <c r="CG20" s="821">
        <v>469.471</v>
      </c>
      <c r="CH20" s="821">
        <v>469.471</v>
      </c>
      <c r="CI20" s="821">
        <v>429</v>
      </c>
      <c r="CJ20" s="821">
        <v>396</v>
      </c>
      <c r="CK20" s="821">
        <v>332.65</v>
      </c>
      <c r="CL20" s="821">
        <v>427.28100000000001</v>
      </c>
      <c r="CM20" s="821">
        <v>427.28100000000001</v>
      </c>
      <c r="CN20" s="821">
        <v>396</v>
      </c>
      <c r="CO20" s="821">
        <v>362</v>
      </c>
      <c r="CP20" s="821">
        <v>329</v>
      </c>
      <c r="CQ20" s="821">
        <v>1.3640000000000001</v>
      </c>
      <c r="CR20" s="821">
        <v>1.3640000000000001</v>
      </c>
      <c r="CS20" s="821">
        <v>1</v>
      </c>
      <c r="CT20" s="821">
        <v>0.92700000000000005</v>
      </c>
      <c r="CU20" s="821">
        <v>0.998</v>
      </c>
      <c r="CV20" s="821">
        <v>470.83699999999999</v>
      </c>
      <c r="CW20" s="821">
        <v>470.83699999999999</v>
      </c>
      <c r="CX20" s="821">
        <v>430</v>
      </c>
      <c r="CY20" s="821">
        <v>396.92700000000002</v>
      </c>
      <c r="CZ20" s="821">
        <v>333.64799999999997</v>
      </c>
      <c r="DA20" s="821">
        <v>1725.4042099999999</v>
      </c>
      <c r="DB20" s="821">
        <v>1748</v>
      </c>
      <c r="DC20" s="821" t="s">
        <v>1434</v>
      </c>
      <c r="DD20" s="821" t="s">
        <v>1434</v>
      </c>
      <c r="DE20" s="821">
        <v>122.794</v>
      </c>
      <c r="DF20" s="821">
        <v>117</v>
      </c>
      <c r="DG20" s="821" t="s">
        <v>1434</v>
      </c>
      <c r="DH20" s="821" t="s">
        <v>1434</v>
      </c>
      <c r="DI20" s="821">
        <v>471.65278999999998</v>
      </c>
      <c r="DJ20" s="821">
        <v>316</v>
      </c>
      <c r="DK20" s="821" t="s">
        <v>1434</v>
      </c>
      <c r="DL20" s="821" t="s">
        <v>1434</v>
      </c>
      <c r="DM20" s="821" t="s">
        <v>2121</v>
      </c>
      <c r="DN20" s="821" t="s">
        <v>2122</v>
      </c>
      <c r="DO20" s="821">
        <v>1146.527</v>
      </c>
      <c r="DP20" s="821">
        <v>1081.503943883635</v>
      </c>
      <c r="DQ20" s="821">
        <v>994.20820961746017</v>
      </c>
      <c r="DR20" s="821">
        <v>857.12284211830013</v>
      </c>
      <c r="DS20" s="821" t="s">
        <v>2111</v>
      </c>
      <c r="DT20" s="821" t="s">
        <v>2112</v>
      </c>
      <c r="DU20" s="821">
        <v>701.94</v>
      </c>
      <c r="DV20" s="821">
        <v>666.21615112945642</v>
      </c>
      <c r="DW20" s="821">
        <v>694.18923611943876</v>
      </c>
      <c r="DX20" s="821">
        <v>689.61964619165155</v>
      </c>
      <c r="DY20" s="821" t="s">
        <v>2145</v>
      </c>
      <c r="DZ20" s="821" t="s">
        <v>2146</v>
      </c>
      <c r="EA20" s="821">
        <v>284.38900000000001</v>
      </c>
      <c r="EB20" s="821">
        <v>263.1193267424585</v>
      </c>
      <c r="EC20" s="821">
        <v>248.80783307351001</v>
      </c>
      <c r="ED20" s="821">
        <v>211.9640812395252</v>
      </c>
      <c r="EE20" s="821" t="s">
        <v>2147</v>
      </c>
      <c r="EF20" s="821" t="s">
        <v>2148</v>
      </c>
      <c r="EG20" s="821">
        <v>103.402</v>
      </c>
      <c r="EH20" s="821">
        <v>96.307554417647452</v>
      </c>
      <c r="EI20" s="821">
        <v>75.230020386137426</v>
      </c>
      <c r="EJ20" s="821">
        <v>63.674810676228851</v>
      </c>
      <c r="EK20" s="821" t="s">
        <v>2149</v>
      </c>
      <c r="EL20" s="821" t="s">
        <v>2150</v>
      </c>
      <c r="EM20" s="821">
        <v>40.494999999999997</v>
      </c>
      <c r="EN20" s="821">
        <v>33.186248311900883</v>
      </c>
      <c r="EO20" s="821">
        <v>32.48789543110685</v>
      </c>
      <c r="EP20" s="821">
        <v>23.796192103230691</v>
      </c>
      <c r="EQ20" s="821" t="s">
        <v>2135</v>
      </c>
      <c r="ER20" s="821" t="s">
        <v>2151</v>
      </c>
      <c r="ES20" s="821">
        <v>19.111000000000001</v>
      </c>
      <c r="ET20" s="821">
        <v>19.053928743835041</v>
      </c>
      <c r="EU20" s="821">
        <v>21.967634008873965</v>
      </c>
      <c r="EV20" s="821">
        <v>20.59670408935094</v>
      </c>
      <c r="EW20" s="821" t="s">
        <v>2137</v>
      </c>
      <c r="EX20" s="821" t="s">
        <v>2152</v>
      </c>
      <c r="EY20" s="821">
        <v>7.0979999999999999</v>
      </c>
      <c r="EZ20" s="821">
        <v>6.6268904769059809</v>
      </c>
      <c r="FA20" s="821">
        <v>6.1237342607027223</v>
      </c>
      <c r="FB20" s="821">
        <v>0</v>
      </c>
      <c r="FC20" s="821" t="s">
        <v>2153</v>
      </c>
      <c r="FD20" s="821" t="s">
        <v>2154</v>
      </c>
      <c r="FE20" s="821">
        <v>6.234</v>
      </c>
      <c r="FF20" s="821">
        <v>5.6407757058046855</v>
      </c>
      <c r="FG20" s="821">
        <v>5.0876100251828751</v>
      </c>
      <c r="FH20" s="821">
        <v>0</v>
      </c>
      <c r="FI20" s="821" t="s">
        <v>2155</v>
      </c>
      <c r="FJ20" s="821" t="s">
        <v>2156</v>
      </c>
      <c r="FK20" s="821">
        <v>6.8810000000000002</v>
      </c>
      <c r="FL20" s="821">
        <v>6.1796525655681211</v>
      </c>
      <c r="FM20" s="821">
        <v>4.7985753687492503</v>
      </c>
      <c r="FN20" s="821">
        <v>3.9993600173496962</v>
      </c>
      <c r="FO20" s="821" t="s">
        <v>2113</v>
      </c>
      <c r="FP20" s="821" t="s">
        <v>2157</v>
      </c>
      <c r="FQ20" s="821">
        <v>0.59199999999999997</v>
      </c>
      <c r="FR20" s="821">
        <v>0.50401421634066235</v>
      </c>
      <c r="FS20" s="821">
        <v>0.43205180477275451</v>
      </c>
      <c r="FT20" s="821">
        <v>0</v>
      </c>
      <c r="FU20" s="821">
        <v>3.1820000000002437</v>
      </c>
      <c r="FV20" s="821">
        <v>2.6615138064471338</v>
      </c>
      <c r="FW20" s="821">
        <v>1.6671999040652357</v>
      </c>
      <c r="FX20" s="821">
        <v>10.226363564363172</v>
      </c>
      <c r="FY20" s="821">
        <v>2319.8510000000001</v>
      </c>
      <c r="FZ20" s="821">
        <v>2181</v>
      </c>
      <c r="GA20" s="821">
        <v>2085</v>
      </c>
      <c r="GB20" s="821">
        <v>1881</v>
      </c>
      <c r="GC20" s="822">
        <v>22218</v>
      </c>
      <c r="GD20" s="822">
        <v>22162</v>
      </c>
      <c r="GE20" s="822">
        <v>22458.553945</v>
      </c>
      <c r="GF20" s="822">
        <v>21896.766684000002</v>
      </c>
      <c r="GG20" s="822">
        <v>19465</v>
      </c>
      <c r="GH20" s="822">
        <v>20051</v>
      </c>
      <c r="GI20" s="822">
        <v>20317</v>
      </c>
      <c r="GJ20" s="822">
        <v>20448</v>
      </c>
      <c r="GK20" s="821">
        <v>14791</v>
      </c>
      <c r="GL20" s="821">
        <v>15982</v>
      </c>
      <c r="GM20" s="821" t="s">
        <v>1434</v>
      </c>
      <c r="GN20" s="821" t="s">
        <v>1434</v>
      </c>
      <c r="GO20" s="821">
        <v>1118</v>
      </c>
      <c r="GP20" s="821">
        <v>1241</v>
      </c>
      <c r="GQ20" s="821" t="s">
        <v>1434</v>
      </c>
      <c r="GR20" s="821" t="s">
        <v>1434</v>
      </c>
      <c r="GS20" s="821">
        <v>3556</v>
      </c>
      <c r="GT20" s="821">
        <v>2828</v>
      </c>
      <c r="GU20" s="821" t="s">
        <v>1434</v>
      </c>
      <c r="GV20" s="821" t="s">
        <v>1434</v>
      </c>
      <c r="GW20" s="822">
        <v>3933</v>
      </c>
      <c r="GX20" s="821">
        <v>4498</v>
      </c>
      <c r="GY20" s="821" t="s">
        <v>1434</v>
      </c>
      <c r="GZ20" s="821" t="s">
        <v>1434</v>
      </c>
      <c r="HA20" s="821">
        <v>3846</v>
      </c>
      <c r="HB20" s="821">
        <v>4479</v>
      </c>
      <c r="HC20" s="821" t="s">
        <v>1434</v>
      </c>
      <c r="HD20" s="821" t="s">
        <v>1434</v>
      </c>
      <c r="HE20" s="821">
        <v>3222</v>
      </c>
      <c r="HF20" s="821">
        <v>3693</v>
      </c>
      <c r="HG20" s="821" t="s">
        <v>1434</v>
      </c>
      <c r="HH20" s="821" t="s">
        <v>1434</v>
      </c>
      <c r="HI20" s="821">
        <v>157</v>
      </c>
      <c r="HJ20" s="821">
        <v>272</v>
      </c>
      <c r="HK20" s="821" t="s">
        <v>1434</v>
      </c>
      <c r="HL20" s="821" t="s">
        <v>1434</v>
      </c>
      <c r="HM20" s="821">
        <v>468</v>
      </c>
      <c r="HN20" s="821">
        <v>514</v>
      </c>
      <c r="HO20" s="821" t="s">
        <v>1434</v>
      </c>
      <c r="HP20" s="821" t="s">
        <v>1434</v>
      </c>
      <c r="HQ20" s="821">
        <v>12912</v>
      </c>
      <c r="HR20" s="821">
        <v>12293</v>
      </c>
      <c r="HS20" s="821" t="s">
        <v>1434</v>
      </c>
      <c r="HT20" s="821" t="s">
        <v>1434</v>
      </c>
      <c r="HU20" s="821">
        <v>12180</v>
      </c>
      <c r="HV20" s="821">
        <v>11753</v>
      </c>
      <c r="HW20" s="821" t="s">
        <v>1434</v>
      </c>
      <c r="HX20" s="821" t="s">
        <v>1434</v>
      </c>
      <c r="HY20" s="821">
        <v>8811</v>
      </c>
      <c r="HZ20" s="821">
        <v>9084</v>
      </c>
      <c r="IA20" s="821" t="s">
        <v>1434</v>
      </c>
      <c r="IB20" s="821" t="s">
        <v>1434</v>
      </c>
      <c r="IC20" s="821">
        <v>805</v>
      </c>
      <c r="ID20" s="821">
        <v>765</v>
      </c>
      <c r="IE20" s="821" t="s">
        <v>1434</v>
      </c>
      <c r="IF20" s="821" t="s">
        <v>1434</v>
      </c>
      <c r="IG20" s="821">
        <v>2564</v>
      </c>
      <c r="IH20" s="821">
        <v>1904</v>
      </c>
      <c r="II20" s="821" t="s">
        <v>1434</v>
      </c>
      <c r="IJ20" s="821" t="s">
        <v>1434</v>
      </c>
      <c r="IK20" s="821">
        <v>3422</v>
      </c>
      <c r="IL20" s="821">
        <v>3353</v>
      </c>
      <c r="IM20" s="821" t="s">
        <v>1434</v>
      </c>
      <c r="IN20" s="821" t="s">
        <v>1434</v>
      </c>
      <c r="IO20" s="821">
        <v>2432</v>
      </c>
      <c r="IP20" s="821">
        <v>2449</v>
      </c>
      <c r="IQ20" s="821" t="s">
        <v>1434</v>
      </c>
      <c r="IR20" s="821" t="s">
        <v>1434</v>
      </c>
      <c r="IS20" s="821">
        <v>1935</v>
      </c>
      <c r="IT20" s="821">
        <v>2114</v>
      </c>
      <c r="IU20" s="821" t="s">
        <v>1434</v>
      </c>
      <c r="IV20" s="821" t="s">
        <v>1434</v>
      </c>
      <c r="IW20" s="821">
        <v>78</v>
      </c>
      <c r="IX20" s="821">
        <v>56</v>
      </c>
      <c r="IY20" s="821" t="s">
        <v>1434</v>
      </c>
      <c r="IZ20" s="821" t="s">
        <v>1434</v>
      </c>
      <c r="JA20" s="821">
        <v>419</v>
      </c>
      <c r="JB20" s="821">
        <v>279</v>
      </c>
      <c r="JC20" s="821" t="s">
        <v>1434</v>
      </c>
      <c r="JD20" s="821" t="s">
        <v>1434</v>
      </c>
      <c r="JE20" s="822">
        <v>1952</v>
      </c>
      <c r="JF20" s="822">
        <v>2018</v>
      </c>
      <c r="JG20" s="822" t="s">
        <v>1434</v>
      </c>
      <c r="JH20" s="822" t="s">
        <v>1434</v>
      </c>
      <c r="JI20" s="822">
        <v>1007</v>
      </c>
      <c r="JJ20" s="822">
        <v>1369</v>
      </c>
      <c r="JK20" s="822" t="s">
        <v>1434</v>
      </c>
      <c r="JL20" s="822" t="s">
        <v>1434</v>
      </c>
      <c r="JM20" s="821">
        <v>824</v>
      </c>
      <c r="JN20" s="821">
        <v>1099</v>
      </c>
      <c r="JO20" s="821" t="s">
        <v>1434</v>
      </c>
      <c r="JP20" s="821" t="s">
        <v>1434</v>
      </c>
      <c r="JQ20" s="821">
        <v>78</v>
      </c>
      <c r="JR20" s="821">
        <v>156</v>
      </c>
      <c r="JS20" s="821" t="s">
        <v>1434</v>
      </c>
      <c r="JT20" s="821" t="s">
        <v>1434</v>
      </c>
      <c r="JU20" s="821">
        <v>105</v>
      </c>
      <c r="JV20" s="821">
        <v>113</v>
      </c>
      <c r="JW20" s="821" t="s">
        <v>1434</v>
      </c>
      <c r="JX20" s="821" t="s">
        <v>1434</v>
      </c>
      <c r="JY20" s="821">
        <v>2099</v>
      </c>
      <c r="JZ20" s="821">
        <v>2005</v>
      </c>
      <c r="KA20" s="821">
        <v>20317</v>
      </c>
      <c r="KB20" s="821">
        <v>20448</v>
      </c>
      <c r="KC20" s="821">
        <v>1561</v>
      </c>
      <c r="KD20" s="821">
        <v>1607</v>
      </c>
      <c r="KE20" s="821" t="s">
        <v>1434</v>
      </c>
      <c r="KF20" s="821" t="s">
        <v>1434</v>
      </c>
      <c r="KG20" s="821">
        <v>110</v>
      </c>
      <c r="KH20" s="821">
        <v>104</v>
      </c>
      <c r="KI20" s="821" t="s">
        <v>1434</v>
      </c>
      <c r="KJ20" s="821" t="s">
        <v>1434</v>
      </c>
      <c r="KK20" s="821">
        <v>428</v>
      </c>
      <c r="KL20" s="821">
        <v>294</v>
      </c>
      <c r="KM20" s="821" t="s">
        <v>1434</v>
      </c>
      <c r="KN20" s="821" t="s">
        <v>1434</v>
      </c>
      <c r="KO20" s="821">
        <v>76</v>
      </c>
      <c r="KP20" s="821">
        <v>96</v>
      </c>
      <c r="KQ20" s="821" t="s">
        <v>1434</v>
      </c>
      <c r="KR20" s="821" t="s">
        <v>1434</v>
      </c>
      <c r="KS20" s="821">
        <v>62</v>
      </c>
      <c r="KT20" s="821">
        <v>78</v>
      </c>
      <c r="KU20" s="821" t="s">
        <v>1434</v>
      </c>
      <c r="KV20" s="821" t="s">
        <v>1434</v>
      </c>
      <c r="KW20" s="821">
        <v>5</v>
      </c>
      <c r="KX20" s="821">
        <v>7</v>
      </c>
      <c r="KY20" s="821" t="s">
        <v>1434</v>
      </c>
      <c r="KZ20" s="821" t="s">
        <v>1434</v>
      </c>
      <c r="LA20" s="821">
        <v>10</v>
      </c>
      <c r="LB20" s="821">
        <v>12</v>
      </c>
      <c r="LC20" s="821" t="s">
        <v>1434</v>
      </c>
      <c r="LD20" s="821" t="s">
        <v>1434</v>
      </c>
      <c r="LE20" s="821">
        <v>1497</v>
      </c>
      <c r="LF20" s="821">
        <v>1391</v>
      </c>
      <c r="LG20" s="821" t="s">
        <v>1434</v>
      </c>
      <c r="LH20" s="821" t="s">
        <v>1434</v>
      </c>
      <c r="LI20" s="821">
        <v>1074</v>
      </c>
      <c r="LJ20" s="821">
        <v>1079</v>
      </c>
      <c r="LK20" s="821" t="s">
        <v>1434</v>
      </c>
      <c r="LL20" s="821" t="s">
        <v>1434</v>
      </c>
      <c r="LM20" s="821">
        <v>91</v>
      </c>
      <c r="LN20" s="821">
        <v>85</v>
      </c>
      <c r="LO20" s="821" t="s">
        <v>1434</v>
      </c>
      <c r="LP20" s="821" t="s">
        <v>1434</v>
      </c>
      <c r="LQ20" s="821">
        <v>332</v>
      </c>
      <c r="LR20" s="821">
        <v>227</v>
      </c>
      <c r="LS20" s="821" t="s">
        <v>1434</v>
      </c>
      <c r="LT20" s="821" t="s">
        <v>1434</v>
      </c>
      <c r="LU20" s="821">
        <v>503</v>
      </c>
      <c r="LV20" s="821">
        <v>484</v>
      </c>
      <c r="LW20" s="821" t="s">
        <v>1434</v>
      </c>
      <c r="LX20" s="821" t="s">
        <v>1434</v>
      </c>
      <c r="LY20" s="821">
        <v>406</v>
      </c>
      <c r="LZ20" s="821">
        <v>422</v>
      </c>
      <c r="MA20" s="821" t="s">
        <v>1434</v>
      </c>
      <c r="MB20" s="821" t="s">
        <v>1434</v>
      </c>
      <c r="MC20" s="821">
        <v>14</v>
      </c>
      <c r="MD20" s="821">
        <v>10</v>
      </c>
      <c r="ME20" s="821" t="s">
        <v>1434</v>
      </c>
      <c r="MF20" s="821" t="s">
        <v>1434</v>
      </c>
      <c r="MG20" s="821">
        <v>83</v>
      </c>
      <c r="MH20" s="821">
        <v>52</v>
      </c>
      <c r="MI20" s="821" t="s">
        <v>1434</v>
      </c>
      <c r="MJ20" s="821" t="s">
        <v>1434</v>
      </c>
      <c r="MK20" s="821">
        <v>24</v>
      </c>
      <c r="ML20" s="821">
        <v>34</v>
      </c>
      <c r="MM20" s="821" t="s">
        <v>1434</v>
      </c>
      <c r="MN20" s="821" t="s">
        <v>1434</v>
      </c>
      <c r="MO20" s="821">
        <v>20</v>
      </c>
      <c r="MP20" s="821">
        <v>29</v>
      </c>
      <c r="MQ20" s="821" t="s">
        <v>1434</v>
      </c>
      <c r="MR20" s="821" t="s">
        <v>1434</v>
      </c>
      <c r="MS20" s="821">
        <v>1</v>
      </c>
      <c r="MT20" s="821">
        <v>3</v>
      </c>
      <c r="MU20" s="821" t="s">
        <v>1434</v>
      </c>
      <c r="MV20" s="821" t="s">
        <v>1434</v>
      </c>
      <c r="MW20" s="821">
        <v>2</v>
      </c>
      <c r="MX20" s="821">
        <v>3</v>
      </c>
      <c r="MY20" s="821" t="s">
        <v>1434</v>
      </c>
      <c r="MZ20" s="821" t="s">
        <v>1434</v>
      </c>
      <c r="NA20" s="822">
        <v>0</v>
      </c>
      <c r="NB20" s="822">
        <v>0</v>
      </c>
      <c r="NC20" s="822">
        <v>0</v>
      </c>
      <c r="ND20" s="822">
        <v>0</v>
      </c>
      <c r="NE20" s="821">
        <v>0</v>
      </c>
      <c r="NF20" s="821">
        <v>0</v>
      </c>
      <c r="NG20" s="821">
        <v>0</v>
      </c>
      <c r="NH20" s="821">
        <v>0</v>
      </c>
      <c r="NI20" s="822">
        <v>0</v>
      </c>
      <c r="NJ20" s="822">
        <v>0</v>
      </c>
      <c r="NK20" s="822">
        <v>0</v>
      </c>
      <c r="NL20" s="822">
        <v>0</v>
      </c>
      <c r="NM20" s="821">
        <v>0</v>
      </c>
      <c r="NN20" s="821">
        <v>0</v>
      </c>
      <c r="NO20" s="821">
        <v>0</v>
      </c>
      <c r="NP20" s="821">
        <v>0</v>
      </c>
      <c r="NQ20" s="822">
        <v>0</v>
      </c>
      <c r="NR20" s="822">
        <v>0</v>
      </c>
      <c r="NS20" s="822">
        <v>0</v>
      </c>
      <c r="NT20" s="822">
        <v>0</v>
      </c>
      <c r="NU20" s="821">
        <v>0</v>
      </c>
      <c r="NV20" s="821">
        <v>0</v>
      </c>
      <c r="NW20" s="821">
        <v>0</v>
      </c>
      <c r="NX20" s="821">
        <v>0</v>
      </c>
      <c r="NY20" s="822">
        <v>0</v>
      </c>
      <c r="NZ20" s="822">
        <v>0</v>
      </c>
      <c r="OA20" s="822">
        <v>0</v>
      </c>
      <c r="OB20" s="822">
        <v>0</v>
      </c>
      <c r="OC20" s="821">
        <v>0</v>
      </c>
      <c r="OD20" s="821">
        <v>0</v>
      </c>
      <c r="OE20" s="821">
        <v>0</v>
      </c>
      <c r="OF20" s="821">
        <v>0</v>
      </c>
      <c r="OG20" s="822">
        <v>0</v>
      </c>
      <c r="OH20" s="822">
        <v>0</v>
      </c>
      <c r="OI20" s="822">
        <v>0</v>
      </c>
      <c r="OJ20" s="822">
        <v>0</v>
      </c>
      <c r="OK20" s="821">
        <v>0</v>
      </c>
      <c r="OL20" s="821">
        <v>0</v>
      </c>
      <c r="OM20" s="821">
        <v>0</v>
      </c>
      <c r="ON20" s="821">
        <v>0</v>
      </c>
      <c r="OO20" s="822">
        <v>0</v>
      </c>
      <c r="OP20" s="822">
        <v>0</v>
      </c>
      <c r="OQ20" s="822">
        <v>0</v>
      </c>
      <c r="OR20" s="822">
        <v>0</v>
      </c>
      <c r="OS20" s="821">
        <v>0</v>
      </c>
      <c r="OT20" s="821">
        <v>0</v>
      </c>
      <c r="OU20" s="821">
        <v>0</v>
      </c>
      <c r="OV20" s="821">
        <v>0</v>
      </c>
      <c r="OW20" s="822">
        <v>0</v>
      </c>
      <c r="OX20" s="822">
        <v>0</v>
      </c>
      <c r="OY20" s="822">
        <v>0</v>
      </c>
      <c r="OZ20" s="822">
        <v>0</v>
      </c>
      <c r="PA20" s="821">
        <v>0</v>
      </c>
      <c r="PB20" s="821">
        <v>0</v>
      </c>
      <c r="PC20" s="821">
        <v>0</v>
      </c>
      <c r="PD20" s="821">
        <v>0</v>
      </c>
      <c r="PE20" s="822">
        <v>596.50602457987998</v>
      </c>
      <c r="PF20" s="822">
        <v>596.50602457987998</v>
      </c>
      <c r="PG20" s="822">
        <v>568.748506785995</v>
      </c>
      <c r="PH20" s="822">
        <v>546.48982203026003</v>
      </c>
      <c r="PI20" s="822">
        <v>487.83281429383152</v>
      </c>
      <c r="PJ20" s="822">
        <v>1.9056332301726151</v>
      </c>
      <c r="PK20" s="821">
        <v>1.9056332301726151</v>
      </c>
      <c r="PL20" s="821">
        <v>2.1449175382050298</v>
      </c>
      <c r="PM20" s="821">
        <v>1.5588209735679699</v>
      </c>
      <c r="PN20" s="821">
        <v>1.580688633472155</v>
      </c>
      <c r="PO20" s="821">
        <v>598.41165781005259</v>
      </c>
      <c r="PP20" s="821">
        <v>598.41165781005259</v>
      </c>
      <c r="PQ20" s="821">
        <v>570.89342432420005</v>
      </c>
      <c r="PR20" s="821">
        <v>548.04864300382803</v>
      </c>
      <c r="PS20" s="821">
        <v>489.41350292730368</v>
      </c>
      <c r="PT20" s="822">
        <v>183.6116983053825</v>
      </c>
      <c r="PU20" s="822">
        <v>183.6116983053825</v>
      </c>
      <c r="PV20" s="822">
        <v>176.18678529684851</v>
      </c>
      <c r="PW20" s="822">
        <v>169.02701989353051</v>
      </c>
      <c r="PX20" s="822">
        <v>145.127856881649</v>
      </c>
      <c r="PY20" s="822">
        <v>0.68728340877640004</v>
      </c>
      <c r="PZ20" s="821">
        <v>0.68728340877640004</v>
      </c>
      <c r="QA20" s="821">
        <v>0.79061562052289502</v>
      </c>
      <c r="QB20" s="821">
        <v>0.57276119556386995</v>
      </c>
      <c r="QC20" s="821">
        <v>0.49644052444134051</v>
      </c>
      <c r="QD20" s="821">
        <v>184.29898171415891</v>
      </c>
      <c r="QE20" s="821">
        <v>184.29898171415891</v>
      </c>
      <c r="QF20" s="821">
        <v>176.9774009173714</v>
      </c>
      <c r="QG20" s="821">
        <v>169.59978108909436</v>
      </c>
      <c r="QH20" s="821">
        <v>145.62429740609034</v>
      </c>
      <c r="QI20" s="822">
        <v>16.511989105479344</v>
      </c>
      <c r="QJ20" s="822">
        <v>16.511989105479344</v>
      </c>
      <c r="QK20" s="822">
        <v>16.574440122544669</v>
      </c>
      <c r="QL20" s="822">
        <v>15.089973548372779</v>
      </c>
      <c r="QM20" s="822">
        <v>15.113380069376134</v>
      </c>
      <c r="QN20" s="822">
        <v>0.44076012134644527</v>
      </c>
      <c r="QO20" s="821">
        <v>0.44076012134644527</v>
      </c>
      <c r="QP20" s="821">
        <v>0.44179488960891722</v>
      </c>
      <c r="QQ20" s="821">
        <v>0.40575648242800605</v>
      </c>
      <c r="QR20" s="821">
        <v>0.4083177443752562</v>
      </c>
      <c r="QS20" s="821">
        <v>16.952749226825791</v>
      </c>
      <c r="QT20" s="821">
        <v>16.952749226825791</v>
      </c>
      <c r="QU20" s="821">
        <v>17.016235012153587</v>
      </c>
      <c r="QV20" s="821">
        <v>15.495730030800784</v>
      </c>
      <c r="QW20" s="821">
        <v>15.521697813751391</v>
      </c>
      <c r="QX20" s="822">
        <v>251.3379201376116</v>
      </c>
      <c r="QY20" s="822">
        <v>251.3379201376116</v>
      </c>
      <c r="QZ20" s="822">
        <v>246.97818834238512</v>
      </c>
      <c r="RA20" s="822">
        <v>242.69254300144581</v>
      </c>
      <c r="RB20" s="822">
        <v>226.76109449216906</v>
      </c>
      <c r="RC20" s="822">
        <v>10.794845383396407</v>
      </c>
      <c r="RD20" s="821">
        <v>10.794845383396407</v>
      </c>
      <c r="RE20" s="821">
        <v>10.309762330696087</v>
      </c>
      <c r="RF20" s="821">
        <v>9.9533572028490127</v>
      </c>
      <c r="RG20" s="821">
        <v>9.2719657899434882</v>
      </c>
      <c r="RH20" s="821">
        <v>262.13276552100803</v>
      </c>
      <c r="RI20" s="821">
        <v>262.13276552100803</v>
      </c>
      <c r="RJ20" s="821">
        <v>257.28795067308118</v>
      </c>
      <c r="RK20" s="821">
        <v>252.64590020429483</v>
      </c>
      <c r="RL20" s="821">
        <v>236.03306028211256</v>
      </c>
      <c r="RM20" s="822">
        <v>4055.8443432215686</v>
      </c>
      <c r="RN20" s="822">
        <v>4055.8443432215686</v>
      </c>
      <c r="RO20" s="822">
        <v>4061.4502776752147</v>
      </c>
      <c r="RP20" s="822">
        <v>4068.5694951056012</v>
      </c>
      <c r="RQ20" s="822">
        <v>4057.6510908797527</v>
      </c>
      <c r="RR20" s="822">
        <v>478.18778661680165</v>
      </c>
      <c r="RS20" s="821">
        <v>478.18778661680165</v>
      </c>
      <c r="RT20" s="821">
        <v>479.81422795601367</v>
      </c>
      <c r="RU20" s="821">
        <v>480.95879656057019</v>
      </c>
      <c r="RV20" s="821">
        <v>488.02737605189077</v>
      </c>
      <c r="RW20" s="821">
        <v>4534.0321298383706</v>
      </c>
      <c r="RX20" s="821">
        <v>4534.0321298383706</v>
      </c>
      <c r="RY20" s="821">
        <v>4541.2645056312285</v>
      </c>
      <c r="RZ20" s="821">
        <v>4549.5282916661718</v>
      </c>
      <c r="SA20" s="821">
        <v>4545.6784669316439</v>
      </c>
      <c r="SB20" s="822">
        <v>62</v>
      </c>
      <c r="SC20" s="822" t="s">
        <v>1434</v>
      </c>
      <c r="SD20" s="822" t="s">
        <v>1434</v>
      </c>
      <c r="SE20" s="822" t="s">
        <v>1434</v>
      </c>
      <c r="SF20" s="822">
        <v>0</v>
      </c>
      <c r="SG20" s="821" t="s">
        <v>1434</v>
      </c>
      <c r="SH20" s="821" t="s">
        <v>1434</v>
      </c>
      <c r="SI20" s="821" t="s">
        <v>1434</v>
      </c>
      <c r="SJ20" s="821">
        <v>62</v>
      </c>
      <c r="SK20" s="821" t="s">
        <v>1434</v>
      </c>
      <c r="SL20" s="821" t="s">
        <v>1434</v>
      </c>
      <c r="SM20" s="821" t="s">
        <v>1434</v>
      </c>
      <c r="SN20" s="822">
        <v>10.199999999999999</v>
      </c>
      <c r="SO20" s="822" t="s">
        <v>1434</v>
      </c>
      <c r="SP20" s="822" t="s">
        <v>1434</v>
      </c>
      <c r="SQ20" s="822" t="s">
        <v>1434</v>
      </c>
      <c r="SR20" s="822">
        <v>0</v>
      </c>
      <c r="SS20" s="821" t="s">
        <v>1434</v>
      </c>
      <c r="ST20" s="821" t="s">
        <v>1434</v>
      </c>
      <c r="SU20" s="821" t="s">
        <v>1434</v>
      </c>
      <c r="SV20" s="821">
        <v>10.199999999999999</v>
      </c>
      <c r="SW20" s="821" t="s">
        <v>1434</v>
      </c>
      <c r="SX20" s="821" t="s">
        <v>1434</v>
      </c>
      <c r="SY20" s="821" t="s">
        <v>1434</v>
      </c>
      <c r="SZ20" s="822">
        <v>16.3</v>
      </c>
      <c r="TA20" s="822" t="s">
        <v>1434</v>
      </c>
      <c r="TB20" s="822" t="s">
        <v>1434</v>
      </c>
      <c r="TC20" s="822" t="s">
        <v>1434</v>
      </c>
      <c r="TD20" s="822">
        <v>0</v>
      </c>
      <c r="TE20" s="821" t="s">
        <v>1434</v>
      </c>
      <c r="TF20" s="821" t="s">
        <v>1434</v>
      </c>
      <c r="TG20" s="821" t="s">
        <v>1434</v>
      </c>
      <c r="TH20" s="821">
        <v>16.3</v>
      </c>
      <c r="TI20" s="821" t="s">
        <v>1434</v>
      </c>
      <c r="TJ20" s="821" t="s">
        <v>1434</v>
      </c>
      <c r="TK20" s="821" t="s">
        <v>1434</v>
      </c>
      <c r="TL20" s="822">
        <v>0</v>
      </c>
      <c r="TM20" s="822" t="s">
        <v>1434</v>
      </c>
      <c r="TN20" s="822" t="s">
        <v>1434</v>
      </c>
      <c r="TO20" s="822" t="s">
        <v>1434</v>
      </c>
      <c r="TP20" s="822">
        <v>0</v>
      </c>
      <c r="TQ20" s="821" t="s">
        <v>1434</v>
      </c>
      <c r="TR20" s="821" t="s">
        <v>1434</v>
      </c>
      <c r="TS20" s="821" t="s">
        <v>1434</v>
      </c>
      <c r="TT20" s="821">
        <v>0</v>
      </c>
      <c r="TU20" s="821" t="s">
        <v>1434</v>
      </c>
      <c r="TV20" s="821" t="s">
        <v>1434</v>
      </c>
      <c r="TW20" s="821" t="s">
        <v>1434</v>
      </c>
      <c r="TX20" s="822">
        <v>1.5</v>
      </c>
      <c r="TY20" s="822" t="s">
        <v>1434</v>
      </c>
      <c r="TZ20" s="822" t="s">
        <v>1434</v>
      </c>
      <c r="UA20" s="822" t="s">
        <v>1434</v>
      </c>
      <c r="UB20" s="822">
        <v>0</v>
      </c>
      <c r="UC20" s="821" t="s">
        <v>1434</v>
      </c>
      <c r="UD20" s="821" t="s">
        <v>1434</v>
      </c>
      <c r="UE20" s="821" t="s">
        <v>1434</v>
      </c>
      <c r="UF20" s="821">
        <v>1.5</v>
      </c>
      <c r="UG20" s="821" t="s">
        <v>1434</v>
      </c>
      <c r="UH20" s="821" t="s">
        <v>1434</v>
      </c>
      <c r="UI20" s="821" t="s">
        <v>1434</v>
      </c>
      <c r="UJ20" s="822">
        <v>20.8</v>
      </c>
      <c r="UK20" s="822" t="s">
        <v>1434</v>
      </c>
      <c r="UL20" s="822" t="s">
        <v>1434</v>
      </c>
      <c r="UM20" s="822" t="s">
        <v>1434</v>
      </c>
      <c r="UN20" s="822">
        <v>0</v>
      </c>
      <c r="UO20" s="821" t="s">
        <v>1434</v>
      </c>
      <c r="UP20" s="821" t="s">
        <v>1434</v>
      </c>
      <c r="UQ20" s="821" t="s">
        <v>1434</v>
      </c>
      <c r="UR20" s="821">
        <v>20.8</v>
      </c>
      <c r="US20" s="821" t="s">
        <v>1434</v>
      </c>
      <c r="UT20" s="821" t="s">
        <v>1434</v>
      </c>
      <c r="UU20" s="821" t="s">
        <v>1434</v>
      </c>
      <c r="UV20" s="822">
        <v>5</v>
      </c>
      <c r="UW20" s="822" t="s">
        <v>1434</v>
      </c>
      <c r="UX20" s="822" t="s">
        <v>1434</v>
      </c>
      <c r="UY20" s="822" t="s">
        <v>1434</v>
      </c>
      <c r="UZ20" s="822">
        <v>0</v>
      </c>
      <c r="VA20" s="821" t="s">
        <v>1434</v>
      </c>
      <c r="VB20" s="821" t="s">
        <v>1434</v>
      </c>
      <c r="VC20" s="821" t="s">
        <v>1434</v>
      </c>
      <c r="VD20" s="821">
        <v>5</v>
      </c>
      <c r="VE20" s="821" t="s">
        <v>1434</v>
      </c>
      <c r="VF20" s="821" t="s">
        <v>1434</v>
      </c>
      <c r="VG20" s="821" t="s">
        <v>1434</v>
      </c>
      <c r="VH20" s="821">
        <v>5</v>
      </c>
      <c r="VI20" s="821" t="s">
        <v>1434</v>
      </c>
      <c r="VJ20" s="821" t="s">
        <v>1434</v>
      </c>
      <c r="VK20" s="821" t="s">
        <v>1434</v>
      </c>
      <c r="VL20" s="821">
        <v>0</v>
      </c>
      <c r="VM20" s="821" t="s">
        <v>1434</v>
      </c>
      <c r="VN20" s="821" t="s">
        <v>1434</v>
      </c>
      <c r="VO20" s="821" t="s">
        <v>1434</v>
      </c>
      <c r="VP20" s="821">
        <v>5</v>
      </c>
      <c r="VQ20" s="821" t="s">
        <v>1434</v>
      </c>
      <c r="VR20" s="821" t="s">
        <v>1434</v>
      </c>
      <c r="VS20" s="821" t="s">
        <v>1434</v>
      </c>
      <c r="VT20" s="821">
        <v>13.1</v>
      </c>
      <c r="VU20" s="821" t="s">
        <v>1434</v>
      </c>
      <c r="VV20" s="821" t="s">
        <v>1434</v>
      </c>
      <c r="VW20" s="821" t="s">
        <v>1434</v>
      </c>
      <c r="VX20" s="821">
        <v>0</v>
      </c>
      <c r="VY20" s="821" t="s">
        <v>1434</v>
      </c>
      <c r="VZ20" s="821" t="s">
        <v>1434</v>
      </c>
      <c r="WA20" s="821" t="s">
        <v>1434</v>
      </c>
      <c r="WB20" s="821">
        <v>13.1</v>
      </c>
      <c r="WC20" s="821" t="s">
        <v>1434</v>
      </c>
      <c r="WD20" s="821" t="s">
        <v>1434</v>
      </c>
      <c r="WE20" s="821" t="s">
        <v>1434</v>
      </c>
      <c r="WF20" s="821">
        <v>98175</v>
      </c>
      <c r="WG20" s="821">
        <v>93867</v>
      </c>
      <c r="WH20" s="821">
        <v>83189</v>
      </c>
      <c r="WI20" s="821">
        <v>76461</v>
      </c>
      <c r="WJ20" s="822">
        <v>4795.8330000000005</v>
      </c>
      <c r="WK20" s="822">
        <v>4280</v>
      </c>
      <c r="WL20" s="822">
        <v>2854</v>
      </c>
      <c r="WM20" s="822">
        <v>2854</v>
      </c>
      <c r="WN20" s="822">
        <v>93379.167000000001</v>
      </c>
      <c r="WO20" s="822">
        <v>89587</v>
      </c>
      <c r="WP20" s="822">
        <v>80335</v>
      </c>
      <c r="WQ20" s="822">
        <v>73607</v>
      </c>
      <c r="WR20" s="822">
        <v>68174</v>
      </c>
      <c r="WS20" s="822">
        <v>69093</v>
      </c>
      <c r="WT20" s="822">
        <v>69033</v>
      </c>
      <c r="WU20" s="822">
        <v>53321</v>
      </c>
      <c r="WV20" s="821">
        <v>572</v>
      </c>
      <c r="WW20" s="821">
        <v>572</v>
      </c>
      <c r="WX20" s="821">
        <v>777</v>
      </c>
      <c r="WY20" s="821">
        <v>777</v>
      </c>
      <c r="WZ20" s="824">
        <v>62291.189999999995</v>
      </c>
      <c r="XA20" s="824">
        <v>59410.89</v>
      </c>
      <c r="XB20" s="824">
        <v>57033.45</v>
      </c>
      <c r="XC20" s="824">
        <v>56991.58</v>
      </c>
      <c r="XD20" s="829">
        <v>49966.944000000003</v>
      </c>
      <c r="XE20" s="829">
        <v>50766.758000000002</v>
      </c>
      <c r="XF20" s="832">
        <v>50951.528999999995</v>
      </c>
      <c r="XG20" s="829">
        <v>41653.142999999996</v>
      </c>
      <c r="XH20" s="829">
        <v>50670.458000000006</v>
      </c>
      <c r="XI20" s="829">
        <v>56612.178999999996</v>
      </c>
      <c r="XJ20" s="829">
        <v>50811.616999999998</v>
      </c>
      <c r="XK20" s="832">
        <v>52250.182000000001</v>
      </c>
      <c r="XL20" s="829">
        <v>54398.264999999999</v>
      </c>
      <c r="XM20" s="829">
        <v>54240.434000000001</v>
      </c>
      <c r="XN20" s="829">
        <v>53388.565999999999</v>
      </c>
      <c r="XO20" s="829">
        <v>52210</v>
      </c>
      <c r="XP20" s="832">
        <v>54261.854999999996</v>
      </c>
      <c r="XQ20" s="829">
        <v>53637</v>
      </c>
      <c r="XR20" s="829">
        <v>53659.979999999996</v>
      </c>
      <c r="XS20" s="829">
        <v>51329</v>
      </c>
      <c r="XT20" s="829">
        <v>46597</v>
      </c>
      <c r="XU20" s="829">
        <v>50219</v>
      </c>
      <c r="XV20" s="829">
        <v>48745</v>
      </c>
      <c r="XW20" s="829">
        <v>42244</v>
      </c>
      <c r="XX20" s="829">
        <v>38482</v>
      </c>
      <c r="XY20" s="829">
        <v>34863</v>
      </c>
      <c r="XZ20" s="832">
        <v>43230</v>
      </c>
      <c r="YA20" s="829">
        <v>47121</v>
      </c>
      <c r="YB20" s="829">
        <v>44937</v>
      </c>
      <c r="YC20" s="824">
        <v>54326.74</v>
      </c>
      <c r="YD20" s="824">
        <v>51446.44</v>
      </c>
      <c r="YE20" s="824">
        <v>49201.63</v>
      </c>
      <c r="YF20" s="824">
        <v>49331.4</v>
      </c>
      <c r="YG20" s="829">
        <v>44614.133999999998</v>
      </c>
      <c r="YH20" s="829">
        <v>45526.18</v>
      </c>
      <c r="YI20" s="832">
        <v>45976.682999999997</v>
      </c>
      <c r="YJ20" s="829">
        <v>36700.839</v>
      </c>
      <c r="YK20" s="829">
        <v>45965.249000000003</v>
      </c>
      <c r="YL20" s="829">
        <v>51405.724999999999</v>
      </c>
      <c r="YM20" s="829">
        <v>45521.307999999997</v>
      </c>
      <c r="YN20" s="832">
        <v>47115.985000000001</v>
      </c>
      <c r="YO20" s="829">
        <v>49280.858</v>
      </c>
      <c r="YP20" s="829">
        <v>49246</v>
      </c>
      <c r="YQ20" s="829">
        <v>48529</v>
      </c>
      <c r="YR20" s="829">
        <v>47727</v>
      </c>
      <c r="YS20" s="832">
        <v>50147.072999999997</v>
      </c>
      <c r="YT20" s="829">
        <v>49593</v>
      </c>
      <c r="YU20" s="829">
        <v>49540.862999999998</v>
      </c>
      <c r="YV20" s="829">
        <v>47288</v>
      </c>
      <c r="YW20" s="829">
        <v>42503</v>
      </c>
      <c r="YX20" s="829">
        <v>46124</v>
      </c>
      <c r="YY20" s="829">
        <v>44644</v>
      </c>
      <c r="YZ20" s="829">
        <v>38083</v>
      </c>
      <c r="ZA20" s="829">
        <v>35604</v>
      </c>
      <c r="ZB20" s="829">
        <v>31941</v>
      </c>
      <c r="ZC20" s="832">
        <v>40246</v>
      </c>
      <c r="ZD20" s="829">
        <v>43331</v>
      </c>
      <c r="ZE20" s="829">
        <v>41953</v>
      </c>
      <c r="ZF20" s="824">
        <v>7964.45</v>
      </c>
      <c r="ZG20" s="824">
        <v>7964.45</v>
      </c>
      <c r="ZH20" s="824">
        <v>7831.82</v>
      </c>
      <c r="ZI20" s="824">
        <v>7660.18</v>
      </c>
      <c r="ZJ20" s="829">
        <v>5352.81</v>
      </c>
      <c r="ZK20" s="829">
        <v>5240.5780000000004</v>
      </c>
      <c r="ZL20" s="832">
        <v>4974.8459999999995</v>
      </c>
      <c r="ZM20" s="829">
        <v>4952.3040000000001</v>
      </c>
      <c r="ZN20" s="829">
        <v>4705.2089999999998</v>
      </c>
      <c r="ZO20" s="829">
        <v>5206.4539999999997</v>
      </c>
      <c r="ZP20" s="829">
        <v>5290.3090000000002</v>
      </c>
      <c r="ZQ20" s="832">
        <v>5134.1970000000001</v>
      </c>
      <c r="ZR20" s="829">
        <v>5117.4070000000002</v>
      </c>
      <c r="ZS20" s="829">
        <v>4994.4340000000002</v>
      </c>
      <c r="ZT20" s="829">
        <v>4859.5659999999998</v>
      </c>
      <c r="ZU20" s="829">
        <v>4483</v>
      </c>
      <c r="ZV20" s="832">
        <v>4114.7820000000002</v>
      </c>
      <c r="ZW20" s="829">
        <v>4044</v>
      </c>
      <c r="ZX20" s="829">
        <v>4119.1170000000002</v>
      </c>
      <c r="ZY20" s="829">
        <v>4041</v>
      </c>
      <c r="ZZ20" s="829">
        <v>4094</v>
      </c>
      <c r="AAA20" s="829">
        <v>4095</v>
      </c>
      <c r="AAB20" s="829">
        <v>4101</v>
      </c>
      <c r="AAC20" s="829">
        <v>4161</v>
      </c>
      <c r="AAD20" s="829">
        <v>2878</v>
      </c>
      <c r="AAE20" s="829">
        <v>2922</v>
      </c>
      <c r="AAF20" s="832">
        <v>2984</v>
      </c>
      <c r="AAG20" s="829">
        <v>3790</v>
      </c>
      <c r="AAH20" s="829">
        <v>2984</v>
      </c>
      <c r="AAI20" s="821" t="s">
        <v>2506</v>
      </c>
      <c r="AAJ20" s="821" t="s">
        <v>2507</v>
      </c>
      <c r="AAK20" s="821" t="s">
        <v>2508</v>
      </c>
      <c r="AAL20" s="821">
        <v>11559</v>
      </c>
      <c r="AAM20" s="821" t="s">
        <v>1434</v>
      </c>
      <c r="AAN20" s="821" t="s">
        <v>1434</v>
      </c>
      <c r="AAO20" s="821" t="s">
        <v>772</v>
      </c>
      <c r="AAP20" s="821" t="s">
        <v>2509</v>
      </c>
      <c r="AAQ20" s="821" t="s">
        <v>2510</v>
      </c>
      <c r="AAR20" s="821" t="s">
        <v>2508</v>
      </c>
      <c r="AAS20" s="821">
        <v>81873</v>
      </c>
      <c r="AAT20" s="821">
        <v>9097</v>
      </c>
      <c r="AAU20" s="821">
        <v>13919</v>
      </c>
      <c r="AAV20" s="821" t="s">
        <v>761</v>
      </c>
      <c r="AAW20" s="821" t="s">
        <v>2511</v>
      </c>
      <c r="AAX20" s="821" t="s">
        <v>2512</v>
      </c>
      <c r="AAY20" s="821" t="s">
        <v>2508</v>
      </c>
      <c r="AAZ20" s="821">
        <v>2500</v>
      </c>
      <c r="ABA20" s="821">
        <v>2090</v>
      </c>
      <c r="ABB20" s="821">
        <v>14370</v>
      </c>
      <c r="ABC20" s="821" t="s">
        <v>761</v>
      </c>
      <c r="ABD20" s="821" t="s">
        <v>2498</v>
      </c>
      <c r="ABE20" s="821" t="s">
        <v>2111</v>
      </c>
      <c r="ABF20" s="821" t="s">
        <v>2513</v>
      </c>
      <c r="ABG20" s="821">
        <v>1400</v>
      </c>
      <c r="ABH20" s="821">
        <v>1120</v>
      </c>
      <c r="ABI20" s="821">
        <v>20000</v>
      </c>
      <c r="ABJ20" s="821" t="s">
        <v>766</v>
      </c>
      <c r="ABK20" s="821" t="s">
        <v>2514</v>
      </c>
      <c r="ABL20" s="821" t="s">
        <v>1434</v>
      </c>
      <c r="ABM20" s="821" t="s">
        <v>2508</v>
      </c>
      <c r="ABN20" s="821">
        <v>5130</v>
      </c>
      <c r="ABO20" s="821">
        <v>855</v>
      </c>
      <c r="ABP20" s="821">
        <v>2750.94</v>
      </c>
      <c r="ABQ20" s="821" t="s">
        <v>761</v>
      </c>
      <c r="ABR20" s="821" t="s">
        <v>2515</v>
      </c>
      <c r="ABS20" s="821" t="s">
        <v>2516</v>
      </c>
      <c r="ABT20" s="821" t="s">
        <v>2508</v>
      </c>
      <c r="ABU20" s="821" t="s">
        <v>1434</v>
      </c>
      <c r="ABV20" s="821">
        <v>194.45</v>
      </c>
      <c r="ABW20" s="821">
        <v>961.53499999999997</v>
      </c>
      <c r="ABX20" s="821" t="s">
        <v>766</v>
      </c>
      <c r="ABY20" s="821" t="s">
        <v>2517</v>
      </c>
      <c r="ABZ20" s="821" t="s">
        <v>1434</v>
      </c>
      <c r="ACA20" s="821" t="s">
        <v>1434</v>
      </c>
      <c r="ACB20" s="821" t="s">
        <v>1434</v>
      </c>
      <c r="ACC20" s="821" t="s">
        <v>1434</v>
      </c>
      <c r="ACD20" s="821" t="s">
        <v>1434</v>
      </c>
      <c r="ACE20" s="821" t="s">
        <v>1434</v>
      </c>
      <c r="ACF20" s="821"/>
      <c r="ACG20" s="821"/>
      <c r="ACH20" s="821"/>
      <c r="ACI20" s="821"/>
      <c r="ACJ20" s="821"/>
      <c r="ACK20" s="821"/>
      <c r="ACL20" s="821"/>
      <c r="ACM20" s="821"/>
      <c r="ACN20" s="821"/>
      <c r="ACO20" s="821"/>
      <c r="ACP20" s="821"/>
      <c r="ACQ20" s="821"/>
      <c r="ACR20" s="821"/>
      <c r="ACS20" s="821"/>
      <c r="ACT20" s="821"/>
      <c r="ACU20" s="821"/>
      <c r="ACV20" s="821"/>
      <c r="ACW20" s="821"/>
      <c r="ACX20" s="821"/>
      <c r="ACY20" s="821"/>
      <c r="ACZ20" s="821"/>
      <c r="ADA20" s="821" t="s">
        <v>1434</v>
      </c>
      <c r="ADB20" s="821" t="s">
        <v>1434</v>
      </c>
      <c r="ADC20" s="821" t="s">
        <v>1434</v>
      </c>
      <c r="ADD20" s="821"/>
      <c r="ADE20" s="821"/>
      <c r="ADF20" s="821"/>
      <c r="ADG20" s="821"/>
      <c r="ADH20" s="821"/>
      <c r="ADI20" s="821"/>
      <c r="ADJ20" s="821"/>
      <c r="ADK20" s="821"/>
      <c r="ADL20" s="821"/>
      <c r="ADM20" s="821"/>
      <c r="ADN20" s="821"/>
      <c r="ADO20" s="821"/>
      <c r="ADP20" s="821"/>
      <c r="ADQ20" s="821"/>
      <c r="ADR20" s="821"/>
      <c r="ADS20" s="821"/>
      <c r="ADT20" s="821"/>
      <c r="ADU20" s="821"/>
      <c r="ADV20" s="821"/>
      <c r="ADW20" s="821"/>
      <c r="ADX20" s="821"/>
      <c r="ADY20" s="821"/>
      <c r="ADZ20" s="821"/>
      <c r="AEA20" s="821"/>
      <c r="AEB20" s="821"/>
      <c r="AEC20" s="821"/>
      <c r="AED20" s="821"/>
      <c r="AEE20" s="821"/>
      <c r="AEF20" s="821"/>
      <c r="AEG20" s="821"/>
      <c r="AEH20" s="821"/>
      <c r="AEI20" s="821"/>
      <c r="AEJ20" s="821"/>
      <c r="AEK20" s="821"/>
      <c r="AEL20" s="821"/>
      <c r="AEM20" s="821"/>
      <c r="AEN20" s="821"/>
      <c r="AEO20" s="821"/>
      <c r="AEP20" s="821"/>
      <c r="AEQ20" s="821"/>
      <c r="AER20" s="821"/>
      <c r="AES20" s="821"/>
      <c r="AET20" s="821"/>
      <c r="AEU20" s="821"/>
      <c r="AEV20" s="821"/>
      <c r="AEW20" s="821"/>
      <c r="AEX20" s="821"/>
      <c r="AEY20" s="821"/>
      <c r="AEZ20" s="821"/>
      <c r="AFA20" s="821"/>
      <c r="AFB20" s="821"/>
      <c r="AFC20" s="821"/>
      <c r="AFD20" s="822">
        <v>7788.2999999999993</v>
      </c>
      <c r="AFE20" s="822">
        <v>8945</v>
      </c>
      <c r="AFF20" s="822">
        <v>9553.7135545634137</v>
      </c>
      <c r="AFG20" s="822">
        <v>10448.783059118643</v>
      </c>
      <c r="AFH20" s="821">
        <v>729</v>
      </c>
      <c r="AFI20" s="822">
        <v>797.83720800000003</v>
      </c>
      <c r="AFJ20" s="822">
        <v>631.47476280737715</v>
      </c>
      <c r="AFK20" s="822">
        <v>491.6153915098468</v>
      </c>
      <c r="AFL20" s="821">
        <v>8517.2999999999993</v>
      </c>
      <c r="AFM20" s="821">
        <v>9742.8372080000008</v>
      </c>
      <c r="AFN20" s="821">
        <v>10185.18831737079</v>
      </c>
      <c r="AFO20" s="821">
        <v>10940.398450628491</v>
      </c>
      <c r="AFP20" s="822">
        <v>12907.7</v>
      </c>
      <c r="AFQ20" s="822">
        <v>12513</v>
      </c>
      <c r="AFR20" s="822">
        <v>12904.840390436584</v>
      </c>
      <c r="AFS20" s="822">
        <v>11447.983624881355</v>
      </c>
      <c r="AFT20" s="821">
        <v>72.099999999999994</v>
      </c>
      <c r="AFU20" s="821">
        <v>336.93125200000003</v>
      </c>
      <c r="AFV20" s="821">
        <v>192.48161219262298</v>
      </c>
      <c r="AFW20" s="821">
        <v>434.85155249015315</v>
      </c>
      <c r="AFX20" s="821">
        <v>12979.800000000001</v>
      </c>
      <c r="AFY20" s="821">
        <v>12849.931252</v>
      </c>
      <c r="AFZ20" s="821">
        <v>13097.322002629209</v>
      </c>
      <c r="AGA20" s="821">
        <v>11882.835177371508</v>
      </c>
      <c r="AGB20" s="822">
        <v>1483.7</v>
      </c>
      <c r="AGC20" s="822">
        <v>704</v>
      </c>
      <c r="AGD20" s="822" t="s">
        <v>1434</v>
      </c>
      <c r="AGE20" s="822" t="s">
        <v>1434</v>
      </c>
      <c r="AGF20" s="821">
        <v>0</v>
      </c>
      <c r="AGG20" s="821">
        <v>2</v>
      </c>
      <c r="AGH20" s="821" t="s">
        <v>1434</v>
      </c>
      <c r="AGI20" s="821" t="s">
        <v>1434</v>
      </c>
      <c r="AGJ20" s="821">
        <v>1483.7</v>
      </c>
      <c r="AGK20" s="821">
        <v>706</v>
      </c>
      <c r="AGL20" s="821" t="s">
        <v>1434</v>
      </c>
      <c r="AGM20" s="821" t="s">
        <v>1434</v>
      </c>
      <c r="AGN20" s="822">
        <v>37.799999999999997</v>
      </c>
      <c r="AGO20" s="822" t="s">
        <v>1434</v>
      </c>
      <c r="AGP20" s="822" t="s">
        <v>1434</v>
      </c>
      <c r="AGQ20" s="822" t="s">
        <v>1434</v>
      </c>
      <c r="AGR20" s="821">
        <v>0</v>
      </c>
      <c r="AGS20" s="821" t="s">
        <v>1434</v>
      </c>
      <c r="AGT20" s="821" t="s">
        <v>1434</v>
      </c>
      <c r="AGU20" s="821" t="s">
        <v>1434</v>
      </c>
      <c r="AGV20" s="821">
        <v>37.799999999999997</v>
      </c>
      <c r="AGW20" s="821" t="s">
        <v>1434</v>
      </c>
      <c r="AGX20" s="821" t="s">
        <v>1434</v>
      </c>
      <c r="AGY20" s="821" t="s">
        <v>1434</v>
      </c>
      <c r="AGZ20" s="822">
        <v>15688.3</v>
      </c>
      <c r="AHA20" s="822">
        <v>16581.282077425236</v>
      </c>
      <c r="AHB20" s="822">
        <v>17346.428973999999</v>
      </c>
      <c r="AHC20" s="822">
        <v>17748.074975399919</v>
      </c>
      <c r="AHD20" s="822">
        <v>6529.2</v>
      </c>
      <c r="AHE20" s="822">
        <v>5580.7179225747659</v>
      </c>
      <c r="AHF20" s="822">
        <v>5112.1249710000002</v>
      </c>
      <c r="AHG20" s="822">
        <v>4148.6917086000831</v>
      </c>
      <c r="AHH20" s="822">
        <v>0</v>
      </c>
      <c r="AHI20" s="822">
        <v>0</v>
      </c>
      <c r="AHJ20" s="822">
        <v>0</v>
      </c>
      <c r="AHK20" s="822">
        <v>0</v>
      </c>
      <c r="AHL20" s="822">
        <v>3</v>
      </c>
      <c r="AHM20" s="822">
        <v>3</v>
      </c>
      <c r="AHN20" s="821">
        <v>7</v>
      </c>
      <c r="AHO20" s="821">
        <v>2</v>
      </c>
      <c r="AHP20" s="822">
        <v>2</v>
      </c>
      <c r="AHQ20" s="822">
        <v>2</v>
      </c>
      <c r="AHR20" s="821">
        <v>3</v>
      </c>
      <c r="AHS20" s="821">
        <v>3</v>
      </c>
      <c r="AHT20" s="822">
        <v>30</v>
      </c>
      <c r="AHU20" s="822">
        <v>34</v>
      </c>
      <c r="AHV20" s="821">
        <v>61</v>
      </c>
      <c r="AHW20" s="821">
        <v>36</v>
      </c>
      <c r="AHX20" s="822">
        <v>112</v>
      </c>
      <c r="AHY20" s="822">
        <v>134</v>
      </c>
      <c r="AHZ20" s="821">
        <v>112</v>
      </c>
      <c r="AIA20" s="821">
        <v>126</v>
      </c>
      <c r="AIB20" s="822">
        <v>0</v>
      </c>
      <c r="AIC20" s="822">
        <v>0</v>
      </c>
      <c r="AID20" s="821">
        <v>0</v>
      </c>
      <c r="AIE20" s="821">
        <v>0</v>
      </c>
      <c r="AIF20" s="822">
        <v>230.2</v>
      </c>
      <c r="AIG20" s="822">
        <v>230.2</v>
      </c>
      <c r="AIH20" s="822" t="s">
        <v>1434</v>
      </c>
      <c r="AII20" s="822" t="s">
        <v>1434</v>
      </c>
      <c r="AIJ20" s="822" t="s">
        <v>1434</v>
      </c>
      <c r="AIK20" s="822">
        <v>15.7</v>
      </c>
      <c r="AIL20" s="821">
        <v>15.7</v>
      </c>
      <c r="AIM20" s="821" t="s">
        <v>1434</v>
      </c>
      <c r="AIN20" s="821" t="s">
        <v>1434</v>
      </c>
      <c r="AIO20" s="821" t="s">
        <v>1434</v>
      </c>
      <c r="AIP20" s="822">
        <v>245.89999999999998</v>
      </c>
      <c r="AIQ20" s="821">
        <v>245.89999999999998</v>
      </c>
      <c r="AIR20" s="821" t="s">
        <v>1434</v>
      </c>
      <c r="AIS20" s="821" t="s">
        <v>1434</v>
      </c>
      <c r="AIT20" s="821" t="s">
        <v>1434</v>
      </c>
      <c r="AIU20" s="822">
        <v>15212.1</v>
      </c>
      <c r="AIV20" s="822">
        <v>15212.1</v>
      </c>
      <c r="AIW20" s="822">
        <v>16242.291999999999</v>
      </c>
      <c r="AIX20" s="822">
        <v>17492.076000000001</v>
      </c>
      <c r="AIY20" s="822">
        <v>17485.3</v>
      </c>
      <c r="AIZ20" s="822">
        <v>584.1</v>
      </c>
      <c r="AJA20" s="821">
        <v>584.1</v>
      </c>
      <c r="AJB20" s="821" t="s">
        <v>1434</v>
      </c>
      <c r="AJC20" s="821" t="s">
        <v>1434</v>
      </c>
      <c r="AJD20" s="821" t="s">
        <v>1434</v>
      </c>
      <c r="AJE20" s="822">
        <v>15796.2</v>
      </c>
      <c r="AJF20" s="821">
        <v>15796.2</v>
      </c>
      <c r="AJG20" s="821" t="s">
        <v>1434</v>
      </c>
      <c r="AJH20" s="821" t="s">
        <v>1434</v>
      </c>
      <c r="AJI20" s="821" t="s">
        <v>1434</v>
      </c>
      <c r="AJJ20" s="822">
        <v>6775.2</v>
      </c>
      <c r="AJK20" s="822">
        <v>6775.2</v>
      </c>
      <c r="AJL20" s="822">
        <v>5900.8649999999998</v>
      </c>
      <c r="AJM20" s="822">
        <v>4952.6779999999999</v>
      </c>
      <c r="AJN20" s="822">
        <v>4390.0330000000004</v>
      </c>
      <c r="AJO20" s="822">
        <v>201.4</v>
      </c>
      <c r="AJP20" s="821">
        <v>201.4</v>
      </c>
      <c r="AJQ20" s="821" t="s">
        <v>1434</v>
      </c>
      <c r="AJR20" s="821" t="s">
        <v>1434</v>
      </c>
      <c r="AJS20" s="821" t="s">
        <v>1434</v>
      </c>
      <c r="AJT20" s="822">
        <v>6976.5999999999995</v>
      </c>
      <c r="AJU20" s="821">
        <v>6976.5999999999995</v>
      </c>
      <c r="AJV20" s="821" t="s">
        <v>1434</v>
      </c>
      <c r="AJW20" s="821" t="s">
        <v>1434</v>
      </c>
      <c r="AJX20" s="821" t="s">
        <v>1434</v>
      </c>
      <c r="AJY20" s="822">
        <v>29</v>
      </c>
      <c r="AJZ20" s="822">
        <v>29</v>
      </c>
      <c r="AKA20" s="822">
        <v>23</v>
      </c>
      <c r="AKB20" s="822">
        <v>22</v>
      </c>
      <c r="AKC20" s="822">
        <v>21</v>
      </c>
      <c r="AKD20" s="821">
        <v>0</v>
      </c>
      <c r="AKE20" s="821">
        <v>0</v>
      </c>
      <c r="AKF20" s="821">
        <v>0</v>
      </c>
      <c r="AKG20" s="821">
        <v>0</v>
      </c>
      <c r="AKH20" s="821">
        <v>29</v>
      </c>
      <c r="AKI20" s="821">
        <v>22</v>
      </c>
      <c r="AKJ20" s="821">
        <v>22</v>
      </c>
      <c r="AKK20" s="821">
        <v>21</v>
      </c>
      <c r="AKL20" s="822">
        <v>0</v>
      </c>
      <c r="AKM20" s="822">
        <v>0</v>
      </c>
      <c r="AKN20" s="822">
        <v>0</v>
      </c>
      <c r="AKO20" s="822">
        <v>0</v>
      </c>
      <c r="AKP20" s="822">
        <v>0</v>
      </c>
      <c r="AKQ20" s="821">
        <v>0</v>
      </c>
      <c r="AKR20" s="821">
        <v>0</v>
      </c>
      <c r="AKS20" s="821">
        <v>0</v>
      </c>
      <c r="AKT20" s="821">
        <v>0</v>
      </c>
      <c r="AKU20" s="821">
        <v>0</v>
      </c>
      <c r="AKV20" s="821">
        <v>0</v>
      </c>
      <c r="AKW20" s="821">
        <v>0</v>
      </c>
      <c r="AKX20" s="821">
        <v>0</v>
      </c>
      <c r="AKY20" s="821" t="s">
        <v>2194</v>
      </c>
      <c r="AKZ20" s="821">
        <v>8.1999999999999993</v>
      </c>
      <c r="ALA20" s="821">
        <v>9.6999999999999993</v>
      </c>
      <c r="ALB20" s="821" t="s">
        <v>2840</v>
      </c>
      <c r="ALC20" s="821">
        <v>0.2</v>
      </c>
      <c r="ALD20" s="821">
        <v>0</v>
      </c>
      <c r="ALE20" s="821" t="s">
        <v>2275</v>
      </c>
      <c r="ALF20" s="821">
        <v>17.600000000000001</v>
      </c>
      <c r="ALG20" s="821">
        <v>9.8000000000000007</v>
      </c>
      <c r="ALH20" s="821" t="s">
        <v>2841</v>
      </c>
      <c r="ALI20" s="821">
        <v>0.4</v>
      </c>
      <c r="ALJ20" s="821">
        <v>1.2</v>
      </c>
      <c r="ALK20" s="821" t="s">
        <v>2842</v>
      </c>
      <c r="ALL20" s="821">
        <v>0.5</v>
      </c>
      <c r="ALM20" s="821">
        <v>1.4</v>
      </c>
      <c r="ALN20" s="821" t="s">
        <v>2843</v>
      </c>
      <c r="ALO20" s="821">
        <v>1.5</v>
      </c>
      <c r="ALP20" s="821">
        <v>1.4</v>
      </c>
      <c r="ALQ20" s="821"/>
      <c r="ALR20" s="821"/>
      <c r="ALS20" s="821"/>
      <c r="ALT20" s="821"/>
      <c r="ALU20" s="821"/>
      <c r="ALV20" s="821"/>
      <c r="ALW20" s="821"/>
      <c r="ALX20" s="821"/>
      <c r="ALY20" s="821"/>
      <c r="ALZ20" s="821"/>
      <c r="AMA20" s="821"/>
      <c r="AMB20" s="821"/>
      <c r="AMC20" s="821"/>
      <c r="AMD20" s="821"/>
      <c r="AME20" s="821"/>
      <c r="AMF20" s="821"/>
      <c r="AMG20" s="821"/>
      <c r="AMH20" s="821"/>
      <c r="AMI20" s="821"/>
      <c r="AMJ20" s="821"/>
      <c r="AMK20" s="821"/>
      <c r="AML20" s="821"/>
      <c r="AMM20" s="821"/>
      <c r="AMN20" s="821"/>
      <c r="AMO20" s="821"/>
      <c r="AMP20" s="821"/>
      <c r="AMQ20" s="821"/>
      <c r="AMR20" s="822">
        <v>5.6</v>
      </c>
      <c r="AMS20" s="822">
        <v>5.6730890713834494</v>
      </c>
      <c r="AMT20" s="822">
        <v>5.6039226883536557</v>
      </c>
      <c r="AMU20" s="822" t="s">
        <v>1434</v>
      </c>
      <c r="AMV20" s="822">
        <v>2</v>
      </c>
      <c r="AMW20" s="822">
        <v>1.4299929487900243</v>
      </c>
      <c r="AMX20" s="822">
        <v>1.0267533884909865</v>
      </c>
      <c r="AMY20" s="822" t="s">
        <v>1434</v>
      </c>
      <c r="AMZ20" s="821">
        <v>5.5</v>
      </c>
      <c r="ANA20" s="821">
        <v>5.4658369098712445</v>
      </c>
      <c r="ANB20" s="821">
        <v>5.4418960094334015</v>
      </c>
      <c r="ANC20" s="821" t="s">
        <v>1434</v>
      </c>
      <c r="AND20" s="822">
        <v>1.7</v>
      </c>
      <c r="ANE20" s="822">
        <v>1.6372168576843245</v>
      </c>
      <c r="ANF20" s="822">
        <v>1.3362391930261028</v>
      </c>
      <c r="ANG20" s="822" t="s">
        <v>1434</v>
      </c>
      <c r="ANH20" s="821">
        <v>0.8</v>
      </c>
      <c r="ANI20" s="821">
        <v>0.61787648617048985</v>
      </c>
      <c r="ANJ20" s="821">
        <v>0.43327536606534539</v>
      </c>
      <c r="ANK20" s="821" t="s">
        <v>1434</v>
      </c>
      <c r="ANL20" s="821">
        <v>1.7</v>
      </c>
      <c r="ANM20" s="821">
        <v>1.5874678111587983</v>
      </c>
      <c r="ANN20" s="821">
        <v>1.3042837556014879</v>
      </c>
      <c r="ANO20" s="821" t="s">
        <v>1434</v>
      </c>
      <c r="ANP20" s="822">
        <v>4</v>
      </c>
      <c r="ANQ20" s="822">
        <v>4.0358722136991245</v>
      </c>
      <c r="ANR20" s="822">
        <v>4.2676834953275531</v>
      </c>
      <c r="ANS20" s="822" t="s">
        <v>1434</v>
      </c>
      <c r="ANT20" s="821">
        <v>1.2</v>
      </c>
      <c r="ANU20" s="821">
        <v>0.8121164626195343</v>
      </c>
      <c r="ANV20" s="821">
        <v>0.5922643659380632</v>
      </c>
      <c r="ANW20" s="821" t="s">
        <v>1434</v>
      </c>
      <c r="ANX20" s="821">
        <v>3.9</v>
      </c>
      <c r="ANY20" s="821">
        <v>3.8784120171673822</v>
      </c>
      <c r="ANZ20" s="821">
        <v>4.1376122538319136</v>
      </c>
      <c r="AOA20" s="821" t="s">
        <v>1434</v>
      </c>
      <c r="AOB20" s="821">
        <v>4.4000000000000004</v>
      </c>
      <c r="AOC20" s="821">
        <v>1.1000000000000001</v>
      </c>
      <c r="AOD20" s="821">
        <v>1.3</v>
      </c>
      <c r="AOE20" s="821">
        <v>0.4</v>
      </c>
      <c r="AOF20" s="821">
        <v>3.1</v>
      </c>
      <c r="AOG20" s="821">
        <v>0.8</v>
      </c>
      <c r="AOH20" s="822">
        <v>31</v>
      </c>
      <c r="AOI20" s="821" t="s">
        <v>1434</v>
      </c>
      <c r="AOJ20" s="821" t="s">
        <v>1434</v>
      </c>
      <c r="AOK20" s="821" t="s">
        <v>1434</v>
      </c>
      <c r="AOL20" s="822">
        <v>248</v>
      </c>
      <c r="AOM20" s="821" t="s">
        <v>1434</v>
      </c>
      <c r="AON20" s="821" t="s">
        <v>1434</v>
      </c>
      <c r="AOO20" s="821" t="s">
        <v>1434</v>
      </c>
      <c r="AOP20" s="822">
        <v>72</v>
      </c>
      <c r="AOQ20" s="821" t="s">
        <v>1434</v>
      </c>
      <c r="AOR20" s="821" t="s">
        <v>1434</v>
      </c>
      <c r="AOS20" s="821" t="s">
        <v>1434</v>
      </c>
      <c r="AOT20" s="822">
        <v>12</v>
      </c>
      <c r="AOU20" s="821" t="s">
        <v>1434</v>
      </c>
      <c r="AOV20" s="821" t="s">
        <v>1434</v>
      </c>
      <c r="AOW20" s="821" t="s">
        <v>1434</v>
      </c>
      <c r="AOX20" s="822">
        <v>32941</v>
      </c>
      <c r="AOY20" s="821" t="s">
        <v>1434</v>
      </c>
      <c r="AOZ20" s="821" t="s">
        <v>1434</v>
      </c>
      <c r="APA20" s="821" t="s">
        <v>1434</v>
      </c>
      <c r="APB20" s="822">
        <v>3550</v>
      </c>
      <c r="APC20" s="821" t="s">
        <v>1434</v>
      </c>
      <c r="APD20" s="821" t="s">
        <v>1434</v>
      </c>
      <c r="APE20" s="821" t="s">
        <v>1434</v>
      </c>
      <c r="APF20" s="822">
        <v>8000</v>
      </c>
      <c r="APG20" s="821" t="s">
        <v>1434</v>
      </c>
      <c r="APH20" s="821" t="s">
        <v>1434</v>
      </c>
      <c r="API20" s="821" t="s">
        <v>1434</v>
      </c>
      <c r="APJ20" s="822">
        <v>4</v>
      </c>
      <c r="APK20" s="821" t="s">
        <v>1434</v>
      </c>
      <c r="APL20" s="821" t="s">
        <v>1434</v>
      </c>
      <c r="APM20" s="821" t="s">
        <v>1434</v>
      </c>
      <c r="APN20" s="822">
        <v>8</v>
      </c>
      <c r="APO20" s="821" t="s">
        <v>1434</v>
      </c>
      <c r="APP20" s="821" t="s">
        <v>1434</v>
      </c>
      <c r="APQ20" s="821" t="s">
        <v>1434</v>
      </c>
      <c r="APR20" s="822">
        <v>5</v>
      </c>
      <c r="APS20" s="821" t="s">
        <v>1434</v>
      </c>
      <c r="APT20" s="821" t="s">
        <v>1434</v>
      </c>
      <c r="APU20" s="821" t="s">
        <v>1434</v>
      </c>
      <c r="APV20" s="822">
        <v>1</v>
      </c>
      <c r="APW20" s="821" t="s">
        <v>1434</v>
      </c>
      <c r="APX20" s="821" t="s">
        <v>1434</v>
      </c>
      <c r="APY20" s="821" t="s">
        <v>1434</v>
      </c>
      <c r="APZ20" s="822">
        <v>362</v>
      </c>
      <c r="AQA20" s="821" t="s">
        <v>1434</v>
      </c>
      <c r="AQB20" s="821" t="s">
        <v>1434</v>
      </c>
      <c r="AQC20" s="821" t="s">
        <v>1434</v>
      </c>
      <c r="AQD20" s="822">
        <v>18</v>
      </c>
      <c r="AQE20" s="821" t="s">
        <v>1434</v>
      </c>
      <c r="AQF20" s="821" t="s">
        <v>1434</v>
      </c>
      <c r="AQG20" s="821" t="s">
        <v>1434</v>
      </c>
      <c r="AQH20" s="822">
        <v>179</v>
      </c>
      <c r="AQI20" s="821" t="s">
        <v>1434</v>
      </c>
      <c r="AQJ20" s="821" t="s">
        <v>1434</v>
      </c>
      <c r="AQK20" s="821" t="s">
        <v>1434</v>
      </c>
      <c r="AQL20" s="822">
        <v>0</v>
      </c>
      <c r="AQM20" s="821" t="s">
        <v>1434</v>
      </c>
      <c r="AQN20" s="821" t="s">
        <v>1434</v>
      </c>
      <c r="AQO20" s="821" t="s">
        <v>1434</v>
      </c>
      <c r="AQP20" s="822">
        <v>2</v>
      </c>
      <c r="AQQ20" s="821" t="s">
        <v>1434</v>
      </c>
      <c r="AQR20" s="821" t="s">
        <v>1434</v>
      </c>
      <c r="AQS20" s="821" t="s">
        <v>1434</v>
      </c>
      <c r="AQT20" s="822">
        <v>2</v>
      </c>
      <c r="AQU20" s="821" t="s">
        <v>1434</v>
      </c>
      <c r="AQV20" s="821" t="s">
        <v>1434</v>
      </c>
      <c r="AQW20" s="821" t="s">
        <v>1434</v>
      </c>
      <c r="AQX20" s="822">
        <v>1</v>
      </c>
      <c r="AQY20" s="821" t="s">
        <v>1434</v>
      </c>
      <c r="AQZ20" s="821" t="s">
        <v>1434</v>
      </c>
      <c r="ARA20" s="821" t="s">
        <v>1434</v>
      </c>
      <c r="ARB20" s="822">
        <v>178</v>
      </c>
      <c r="ARC20" s="821" t="s">
        <v>1434</v>
      </c>
      <c r="ARD20" s="821" t="s">
        <v>1434</v>
      </c>
      <c r="ARE20" s="821" t="s">
        <v>1434</v>
      </c>
      <c r="ARF20" s="822">
        <v>22</v>
      </c>
      <c r="ARG20" s="821" t="s">
        <v>1434</v>
      </c>
      <c r="ARH20" s="821" t="s">
        <v>1434</v>
      </c>
      <c r="ARI20" s="821" t="s">
        <v>1434</v>
      </c>
      <c r="ARJ20" s="822">
        <v>91</v>
      </c>
      <c r="ARK20" s="821" t="s">
        <v>1434</v>
      </c>
      <c r="ARL20" s="821" t="s">
        <v>1434</v>
      </c>
      <c r="ARM20" s="821" t="s">
        <v>1434</v>
      </c>
      <c r="ARN20" s="822">
        <v>1</v>
      </c>
      <c r="ARO20" s="821" t="s">
        <v>1434</v>
      </c>
      <c r="ARP20" s="821" t="s">
        <v>1434</v>
      </c>
      <c r="ARQ20" s="821" t="s">
        <v>1434</v>
      </c>
      <c r="ARR20" s="822">
        <v>3</v>
      </c>
      <c r="ARS20" s="821" t="s">
        <v>1434</v>
      </c>
      <c r="ART20" s="821" t="s">
        <v>1434</v>
      </c>
      <c r="ARU20" s="821" t="s">
        <v>1434</v>
      </c>
      <c r="ARV20" s="822">
        <v>1</v>
      </c>
      <c r="ARW20" s="821" t="s">
        <v>1434</v>
      </c>
      <c r="ARX20" s="821" t="s">
        <v>1434</v>
      </c>
      <c r="ARY20" s="821" t="s">
        <v>1434</v>
      </c>
      <c r="ARZ20" s="822">
        <v>0</v>
      </c>
      <c r="ASA20" s="821" t="s">
        <v>1434</v>
      </c>
      <c r="ASB20" s="821" t="s">
        <v>1434</v>
      </c>
      <c r="ASC20" s="821" t="s">
        <v>1434</v>
      </c>
      <c r="ASD20" s="822">
        <v>59</v>
      </c>
      <c r="ASE20" s="821" t="s">
        <v>1434</v>
      </c>
      <c r="ASF20" s="821" t="s">
        <v>1434</v>
      </c>
      <c r="ASG20" s="821" t="s">
        <v>1434</v>
      </c>
      <c r="ASH20" s="822">
        <v>8</v>
      </c>
      <c r="ASI20" s="821" t="s">
        <v>1434</v>
      </c>
      <c r="ASJ20" s="821" t="s">
        <v>1434</v>
      </c>
      <c r="ASK20" s="821" t="s">
        <v>1434</v>
      </c>
      <c r="ASL20" s="822">
        <v>67</v>
      </c>
      <c r="ASM20" s="821" t="s">
        <v>1434</v>
      </c>
      <c r="ASN20" s="821" t="s">
        <v>1434</v>
      </c>
      <c r="ASO20" s="821" t="s">
        <v>1434</v>
      </c>
      <c r="ASP20" s="822">
        <v>0</v>
      </c>
      <c r="ASQ20" s="821" t="s">
        <v>1434</v>
      </c>
      <c r="ASR20" s="821" t="s">
        <v>1434</v>
      </c>
      <c r="ASS20" s="821" t="s">
        <v>1434</v>
      </c>
      <c r="AST20" s="822">
        <v>0</v>
      </c>
      <c r="ASU20" s="821" t="s">
        <v>1434</v>
      </c>
      <c r="ASV20" s="821" t="s">
        <v>1434</v>
      </c>
      <c r="ASW20" s="821" t="s">
        <v>1434</v>
      </c>
      <c r="ASX20" s="822">
        <v>0</v>
      </c>
      <c r="ASY20" s="821" t="s">
        <v>1434</v>
      </c>
      <c r="ASZ20" s="821" t="s">
        <v>1434</v>
      </c>
      <c r="ATA20" s="821" t="s">
        <v>1434</v>
      </c>
      <c r="ATB20" s="822">
        <v>0</v>
      </c>
      <c r="ATC20" s="821" t="s">
        <v>1434</v>
      </c>
      <c r="ATD20" s="821" t="s">
        <v>1434</v>
      </c>
      <c r="ATE20" s="821" t="s">
        <v>1434</v>
      </c>
      <c r="ATF20" s="822">
        <v>0</v>
      </c>
      <c r="ATG20" s="821" t="s">
        <v>1434</v>
      </c>
      <c r="ATH20" s="821" t="s">
        <v>1434</v>
      </c>
      <c r="ATI20" s="821" t="s">
        <v>1434</v>
      </c>
      <c r="ATJ20" s="822">
        <v>0</v>
      </c>
      <c r="ATK20" s="821" t="s">
        <v>1434</v>
      </c>
      <c r="ATL20" s="821" t="s">
        <v>1434</v>
      </c>
      <c r="ATM20" s="821" t="s">
        <v>1434</v>
      </c>
      <c r="ATN20" s="822">
        <v>0</v>
      </c>
      <c r="ATO20" s="821" t="s">
        <v>1434</v>
      </c>
      <c r="ATP20" s="821" t="s">
        <v>1434</v>
      </c>
      <c r="ATQ20" s="821" t="s">
        <v>1434</v>
      </c>
      <c r="ATR20" s="822">
        <v>1763</v>
      </c>
      <c r="ATS20" s="822">
        <v>1763</v>
      </c>
      <c r="ATT20" s="822">
        <v>841</v>
      </c>
      <c r="ATU20" s="822">
        <v>807</v>
      </c>
      <c r="ATV20" s="822" t="s">
        <v>1434</v>
      </c>
      <c r="ATW20" s="821">
        <v>301</v>
      </c>
      <c r="ATX20" s="821">
        <v>301</v>
      </c>
      <c r="ATY20" s="821">
        <v>217</v>
      </c>
      <c r="ATZ20" s="821">
        <v>193</v>
      </c>
      <c r="AUA20" s="821" t="s">
        <v>1434</v>
      </c>
      <c r="AUB20" s="822">
        <v>2064</v>
      </c>
      <c r="AUC20" s="822">
        <v>2064</v>
      </c>
      <c r="AUD20" s="822">
        <v>1058</v>
      </c>
      <c r="AUE20" s="822">
        <v>1000</v>
      </c>
      <c r="AUF20" s="822" t="s">
        <v>1434</v>
      </c>
      <c r="AUG20" s="822">
        <v>896</v>
      </c>
      <c r="AUH20" s="822">
        <v>896</v>
      </c>
      <c r="AUI20" s="822">
        <v>665</v>
      </c>
      <c r="AUJ20" s="822">
        <v>670</v>
      </c>
      <c r="AUK20" s="822" t="s">
        <v>1434</v>
      </c>
      <c r="AUL20" s="821">
        <v>190</v>
      </c>
      <c r="AUM20" s="821">
        <v>190</v>
      </c>
      <c r="AUN20" s="821">
        <v>141</v>
      </c>
      <c r="AUO20" s="821">
        <v>126</v>
      </c>
      <c r="AUP20" s="821" t="s">
        <v>1434</v>
      </c>
      <c r="AUQ20" s="822">
        <v>1086</v>
      </c>
      <c r="AUR20" s="822">
        <v>1086</v>
      </c>
      <c r="AUS20" s="822">
        <v>806</v>
      </c>
      <c r="AUT20" s="822">
        <v>796</v>
      </c>
      <c r="AUU20" s="822" t="s">
        <v>1434</v>
      </c>
      <c r="AUV20" s="822">
        <v>286</v>
      </c>
      <c r="AUW20" s="822">
        <v>286</v>
      </c>
      <c r="AUX20" s="822">
        <v>705</v>
      </c>
      <c r="AUY20" s="822">
        <v>534</v>
      </c>
      <c r="AUZ20" s="822" t="s">
        <v>1434</v>
      </c>
      <c r="AVA20" s="821">
        <v>15</v>
      </c>
      <c r="AVB20" s="821">
        <v>15</v>
      </c>
      <c r="AVC20" s="821">
        <v>82</v>
      </c>
      <c r="AVD20" s="821">
        <v>145</v>
      </c>
      <c r="AVE20" s="821" t="s">
        <v>1434</v>
      </c>
      <c r="AVF20" s="822">
        <v>301</v>
      </c>
      <c r="AVG20" s="822">
        <v>301</v>
      </c>
      <c r="AVH20" s="822">
        <v>788</v>
      </c>
      <c r="AVI20" s="822">
        <v>679</v>
      </c>
      <c r="AVJ20" s="822" t="s">
        <v>1434</v>
      </c>
      <c r="AVK20" s="822">
        <v>867</v>
      </c>
      <c r="AVL20" s="822">
        <v>867</v>
      </c>
      <c r="AVM20" s="822">
        <v>1026</v>
      </c>
      <c r="AVN20" s="822">
        <v>579</v>
      </c>
      <c r="AVO20" s="822" t="s">
        <v>1434</v>
      </c>
      <c r="AVP20" s="821">
        <v>9</v>
      </c>
      <c r="AVQ20" s="821">
        <v>9</v>
      </c>
      <c r="AVR20" s="821">
        <v>183</v>
      </c>
      <c r="AVS20" s="821">
        <v>14</v>
      </c>
      <c r="AVT20" s="821" t="s">
        <v>1434</v>
      </c>
      <c r="AVU20" s="822">
        <v>876</v>
      </c>
      <c r="AVV20" s="822">
        <v>876</v>
      </c>
      <c r="AVW20" s="822">
        <v>1209</v>
      </c>
      <c r="AVX20" s="822">
        <v>593</v>
      </c>
      <c r="AVY20" s="822" t="s">
        <v>1434</v>
      </c>
      <c r="AVZ20" s="822" t="s">
        <v>1434</v>
      </c>
      <c r="AWA20" s="822" t="s">
        <v>1434</v>
      </c>
      <c r="AWB20" s="822" t="s">
        <v>1434</v>
      </c>
      <c r="AWC20" s="822" t="s">
        <v>1434</v>
      </c>
      <c r="AWD20" s="822" t="s">
        <v>1434</v>
      </c>
      <c r="AWE20" s="821" t="s">
        <v>1434</v>
      </c>
      <c r="AWF20" s="821" t="s">
        <v>1434</v>
      </c>
      <c r="AWG20" s="821" t="s">
        <v>1434</v>
      </c>
      <c r="AWH20" s="821" t="s">
        <v>1434</v>
      </c>
      <c r="AWI20" s="821" t="s">
        <v>1434</v>
      </c>
      <c r="AWJ20" s="822" t="s">
        <v>1434</v>
      </c>
      <c r="AWK20" s="822" t="s">
        <v>1434</v>
      </c>
      <c r="AWL20" s="822" t="s">
        <v>1434</v>
      </c>
      <c r="AWM20" s="822" t="s">
        <v>1434</v>
      </c>
      <c r="AWN20" s="822" t="s">
        <v>1434</v>
      </c>
      <c r="AWO20" s="822" t="s">
        <v>1434</v>
      </c>
      <c r="AWP20" s="822" t="s">
        <v>1434</v>
      </c>
      <c r="AWQ20" s="822" t="s">
        <v>1434</v>
      </c>
      <c r="AWR20" s="822" t="s">
        <v>1434</v>
      </c>
      <c r="AWS20" s="822" t="s">
        <v>1434</v>
      </c>
      <c r="AWT20" s="822" t="s">
        <v>1434</v>
      </c>
      <c r="AWU20" s="822" t="s">
        <v>1434</v>
      </c>
      <c r="AWV20" s="822" t="s">
        <v>1434</v>
      </c>
      <c r="AWW20" s="822" t="s">
        <v>1434</v>
      </c>
      <c r="AWX20" s="822" t="s">
        <v>1434</v>
      </c>
      <c r="AWY20" s="822" t="s">
        <v>1434</v>
      </c>
      <c r="AWZ20" s="822" t="s">
        <v>1434</v>
      </c>
      <c r="AXA20" s="822" t="s">
        <v>1434</v>
      </c>
      <c r="AXB20" s="822" t="s">
        <v>1434</v>
      </c>
      <c r="AXC20" s="822" t="s">
        <v>1434</v>
      </c>
      <c r="AXD20" s="821">
        <v>307</v>
      </c>
      <c r="AXE20" s="821">
        <v>307</v>
      </c>
      <c r="AXF20" s="821">
        <v>497</v>
      </c>
      <c r="AXG20" s="821">
        <v>654</v>
      </c>
      <c r="AXH20" s="821" t="s">
        <v>1434</v>
      </c>
      <c r="AXI20" s="821">
        <v>19</v>
      </c>
      <c r="AXJ20" s="821">
        <v>19</v>
      </c>
      <c r="AXK20" s="821">
        <v>86</v>
      </c>
      <c r="AXL20" s="821">
        <v>72</v>
      </c>
      <c r="AXM20" s="821" t="s">
        <v>1434</v>
      </c>
      <c r="AXN20" s="821">
        <v>326</v>
      </c>
      <c r="AXO20" s="821">
        <v>326</v>
      </c>
      <c r="AXP20" s="821">
        <v>583</v>
      </c>
      <c r="AXQ20" s="821">
        <v>727</v>
      </c>
      <c r="AXR20" s="821" t="s">
        <v>1434</v>
      </c>
      <c r="AXS20" s="822">
        <v>6744</v>
      </c>
      <c r="AXT20" s="822">
        <v>6858.7620680321215</v>
      </c>
      <c r="AXU20" s="822">
        <v>7213.1779145642968</v>
      </c>
      <c r="AXV20" s="822">
        <v>6728.386528237198</v>
      </c>
      <c r="AXW20" s="822">
        <v>15474</v>
      </c>
      <c r="AXX20" s="822">
        <v>15303.237931967878</v>
      </c>
      <c r="AXY20" s="822">
        <v>15245.3760304357</v>
      </c>
      <c r="AXZ20" s="822">
        <v>15168.380155762807</v>
      </c>
      <c r="AYA20" s="821">
        <v>0</v>
      </c>
      <c r="AYB20" s="821">
        <v>0</v>
      </c>
      <c r="AYC20" s="821">
        <v>0</v>
      </c>
      <c r="AYD20" s="822">
        <v>0</v>
      </c>
      <c r="AYE20" s="822" t="s">
        <v>1434</v>
      </c>
      <c r="AYF20" s="822" t="s">
        <v>1434</v>
      </c>
      <c r="AYG20" s="822" t="s">
        <v>1434</v>
      </c>
      <c r="AYH20" s="822" t="s">
        <v>1434</v>
      </c>
      <c r="AYI20" s="822">
        <v>442236</v>
      </c>
      <c r="AYJ20" s="822">
        <v>443300</v>
      </c>
      <c r="AYK20" s="822">
        <v>447100</v>
      </c>
      <c r="AYL20" s="822">
        <v>437000</v>
      </c>
      <c r="AYM20" s="821">
        <v>0</v>
      </c>
      <c r="AYN20" s="821">
        <v>0</v>
      </c>
      <c r="AYO20" s="821">
        <v>0</v>
      </c>
      <c r="AYP20" s="821">
        <v>0</v>
      </c>
      <c r="AYQ20" s="822" t="s">
        <v>1434</v>
      </c>
      <c r="AYR20" s="821" t="s">
        <v>1434</v>
      </c>
      <c r="AYS20" s="821" t="s">
        <v>1434</v>
      </c>
      <c r="AYT20" s="821" t="s">
        <v>1434</v>
      </c>
      <c r="AYU20" s="822" t="s">
        <v>1434</v>
      </c>
      <c r="AYV20" s="821" t="s">
        <v>1434</v>
      </c>
      <c r="AYW20" s="821" t="s">
        <v>1434</v>
      </c>
      <c r="AYX20" s="821" t="s">
        <v>1434</v>
      </c>
      <c r="AYY20" s="821">
        <v>0</v>
      </c>
      <c r="AYZ20" s="821">
        <v>0</v>
      </c>
      <c r="AZA20" s="821">
        <v>0</v>
      </c>
      <c r="AZB20" s="821">
        <v>0</v>
      </c>
      <c r="AZC20" s="822" t="s">
        <v>1434</v>
      </c>
      <c r="AZD20" s="821" t="s">
        <v>1434</v>
      </c>
      <c r="AZE20" s="821" t="s">
        <v>1434</v>
      </c>
      <c r="AZF20" s="821" t="s">
        <v>1434</v>
      </c>
      <c r="AZG20" s="822">
        <v>206084</v>
      </c>
      <c r="AZH20" s="821">
        <v>203600</v>
      </c>
      <c r="AZI20" s="821">
        <v>203000</v>
      </c>
      <c r="AZJ20" s="821">
        <v>233100</v>
      </c>
      <c r="AZK20" s="821">
        <v>0</v>
      </c>
      <c r="AZL20" s="821">
        <v>0</v>
      </c>
      <c r="AZM20" s="821">
        <v>0</v>
      </c>
      <c r="AZN20" s="821">
        <v>0</v>
      </c>
      <c r="AZO20" s="821" t="s">
        <v>1434</v>
      </c>
      <c r="AZP20" s="821" t="s">
        <v>1434</v>
      </c>
      <c r="AZQ20" s="821" t="s">
        <v>1434</v>
      </c>
      <c r="AZR20" s="821" t="s">
        <v>1434</v>
      </c>
      <c r="AZS20" s="821" t="s">
        <v>1434</v>
      </c>
      <c r="AZT20" s="821" t="s">
        <v>1434</v>
      </c>
      <c r="AZU20" s="821" t="s">
        <v>1434</v>
      </c>
      <c r="AZV20" s="821" t="s">
        <v>1434</v>
      </c>
      <c r="AZW20" s="821">
        <v>0</v>
      </c>
      <c r="AZX20" s="821">
        <v>0</v>
      </c>
      <c r="AZY20" s="821">
        <v>0</v>
      </c>
      <c r="AZZ20" s="821">
        <v>0</v>
      </c>
      <c r="BAA20" s="822" t="s">
        <v>1434</v>
      </c>
      <c r="BAB20" s="821" t="s">
        <v>1434</v>
      </c>
      <c r="BAC20" s="821" t="s">
        <v>1434</v>
      </c>
      <c r="BAD20" s="821" t="s">
        <v>1434</v>
      </c>
      <c r="BAE20" s="822">
        <v>236152</v>
      </c>
      <c r="BAF20" s="821">
        <v>239800</v>
      </c>
      <c r="BAG20" s="821">
        <v>243600</v>
      </c>
      <c r="BAH20" s="821">
        <v>203400</v>
      </c>
      <c r="BAI20" s="821">
        <v>0</v>
      </c>
      <c r="BAJ20" s="821">
        <v>0</v>
      </c>
      <c r="BAK20" s="821">
        <v>0</v>
      </c>
      <c r="BAL20" s="821">
        <v>0</v>
      </c>
      <c r="BAM20" s="821" t="s">
        <v>1434</v>
      </c>
      <c r="BAN20" s="821" t="s">
        <v>1434</v>
      </c>
      <c r="BAO20" s="821" t="s">
        <v>1434</v>
      </c>
      <c r="BAP20" s="821" t="s">
        <v>1434</v>
      </c>
      <c r="BAQ20" s="821" t="s">
        <v>1434</v>
      </c>
      <c r="BAR20" s="821" t="s">
        <v>1434</v>
      </c>
      <c r="BAS20" s="821" t="s">
        <v>1434</v>
      </c>
      <c r="BAT20" s="821" t="s">
        <v>1434</v>
      </c>
      <c r="BAU20" s="821">
        <v>0</v>
      </c>
      <c r="BAV20" s="821">
        <v>0</v>
      </c>
      <c r="BAW20" s="821">
        <v>0</v>
      </c>
      <c r="BAX20" s="821">
        <v>0</v>
      </c>
      <c r="BAY20" s="822" t="s">
        <v>1434</v>
      </c>
      <c r="BAZ20" s="821" t="s">
        <v>1434</v>
      </c>
      <c r="BBA20" s="821" t="s">
        <v>1434</v>
      </c>
      <c r="BBB20" s="821" t="s">
        <v>1434</v>
      </c>
      <c r="BBC20" s="822" t="s">
        <v>1434</v>
      </c>
      <c r="BBD20" s="821">
        <v>100</v>
      </c>
      <c r="BBE20" s="821">
        <v>500</v>
      </c>
      <c r="BBF20" s="821">
        <v>500</v>
      </c>
      <c r="BBG20" s="821">
        <v>0</v>
      </c>
      <c r="BBH20" s="821">
        <v>0</v>
      </c>
      <c r="BBI20" s="821">
        <v>0</v>
      </c>
      <c r="BBJ20" s="821">
        <v>0</v>
      </c>
      <c r="BBK20" s="826">
        <v>2195</v>
      </c>
      <c r="BBL20" s="826">
        <v>2239</v>
      </c>
      <c r="BBM20" s="826">
        <v>2059</v>
      </c>
      <c r="BBN20" s="826">
        <v>2750</v>
      </c>
      <c r="BBO20" s="826">
        <v>3318</v>
      </c>
      <c r="BBP20" s="826">
        <v>2.78</v>
      </c>
      <c r="BBQ20" s="826">
        <v>1.88</v>
      </c>
      <c r="BBR20" s="826">
        <v>1.43</v>
      </c>
      <c r="BBS20" s="826">
        <v>1.68</v>
      </c>
      <c r="BBT20" s="826">
        <v>1.83</v>
      </c>
      <c r="BBU20" s="826">
        <v>1122</v>
      </c>
      <c r="BBV20" s="826">
        <v>1411</v>
      </c>
      <c r="BBW20" s="826">
        <v>1375</v>
      </c>
      <c r="BBX20" s="826">
        <v>1235</v>
      </c>
      <c r="BBY20" s="826">
        <v>1195</v>
      </c>
      <c r="BBZ20" s="826">
        <v>1.42</v>
      </c>
      <c r="BCA20" s="826">
        <v>1.18</v>
      </c>
      <c r="BCB20" s="826">
        <v>0.96</v>
      </c>
      <c r="BCC20" s="826">
        <v>0.75</v>
      </c>
      <c r="BCD20" s="826">
        <v>0.66</v>
      </c>
      <c r="BCE20" s="826">
        <v>2326</v>
      </c>
      <c r="BCF20" s="826">
        <v>5615</v>
      </c>
      <c r="BCG20" s="826">
        <v>3679</v>
      </c>
      <c r="BCH20" s="826">
        <v>3063</v>
      </c>
      <c r="BCI20" s="826">
        <v>3124</v>
      </c>
      <c r="BCJ20" s="826">
        <v>2.94</v>
      </c>
      <c r="BCK20" s="826">
        <v>4.71</v>
      </c>
      <c r="BCL20" s="826">
        <v>2.56</v>
      </c>
      <c r="BCM20" s="826">
        <v>1.87</v>
      </c>
      <c r="BCN20" s="826">
        <v>1.73</v>
      </c>
      <c r="BCO20" s="818" t="s">
        <v>1434</v>
      </c>
      <c r="BCP20" s="818" t="s">
        <v>1434</v>
      </c>
      <c r="BCQ20" s="818" t="s">
        <v>1434</v>
      </c>
      <c r="BCR20" s="818" t="s">
        <v>1434</v>
      </c>
      <c r="BCS20" s="818">
        <v>2894</v>
      </c>
      <c r="BCT20" s="818" t="s">
        <v>1434</v>
      </c>
      <c r="BCU20" s="818" t="s">
        <v>1434</v>
      </c>
      <c r="BCV20" s="818">
        <v>1632</v>
      </c>
      <c r="BCW20" s="818">
        <v>1821</v>
      </c>
      <c r="BCX20" s="818">
        <v>2387</v>
      </c>
      <c r="BCY20" s="818" t="s">
        <v>1434</v>
      </c>
      <c r="BCZ20" s="818" t="s">
        <v>1434</v>
      </c>
      <c r="BDA20" s="818">
        <v>207</v>
      </c>
      <c r="BDB20" s="818">
        <v>242</v>
      </c>
      <c r="BDC20" s="818" t="s">
        <v>1434</v>
      </c>
      <c r="BDD20" s="818" t="s">
        <v>1434</v>
      </c>
      <c r="BDE20" s="818" t="s">
        <v>1434</v>
      </c>
      <c r="BDF20" s="818">
        <v>172</v>
      </c>
      <c r="BDG20" s="818">
        <v>187</v>
      </c>
      <c r="BDH20" s="818" t="s">
        <v>1434</v>
      </c>
      <c r="BDI20" s="818" t="s">
        <v>1434</v>
      </c>
      <c r="BDJ20" s="818" t="s">
        <v>1434</v>
      </c>
      <c r="BDK20" s="818">
        <v>9</v>
      </c>
      <c r="BDL20" s="818">
        <v>3</v>
      </c>
      <c r="BDM20" s="818" t="s">
        <v>1434</v>
      </c>
      <c r="BDN20" s="818" t="s">
        <v>1434</v>
      </c>
      <c r="BDO20" s="818" t="s">
        <v>1434</v>
      </c>
      <c r="BDP20" s="818">
        <v>388</v>
      </c>
      <c r="BDQ20" s="818">
        <v>432</v>
      </c>
      <c r="BDR20" s="818" t="s">
        <v>1434</v>
      </c>
      <c r="BDS20" s="818" t="s">
        <v>1434</v>
      </c>
      <c r="BDT20" s="818" t="s">
        <v>1434</v>
      </c>
      <c r="BDU20" s="818">
        <v>413</v>
      </c>
      <c r="BDV20" s="818" t="s">
        <v>1434</v>
      </c>
      <c r="BDW20" s="818">
        <v>440</v>
      </c>
      <c r="BDX20" s="818" t="s">
        <v>1434</v>
      </c>
      <c r="BDY20" s="818" t="s">
        <v>1434</v>
      </c>
      <c r="BDZ20" s="818" t="s">
        <v>1434</v>
      </c>
      <c r="BEA20" s="818" t="s">
        <v>1434</v>
      </c>
      <c r="BEB20" s="818" t="s">
        <v>1434</v>
      </c>
      <c r="BEC20" s="818" t="s">
        <v>1434</v>
      </c>
      <c r="BED20" s="818">
        <v>24.1</v>
      </c>
      <c r="BEE20" s="818">
        <v>21.9</v>
      </c>
      <c r="BEF20" s="818">
        <v>21.433</v>
      </c>
      <c r="BEG20" s="818">
        <v>20.466999999999999</v>
      </c>
      <c r="BEH20" s="818" t="s">
        <v>1434</v>
      </c>
      <c r="BEI20" s="818">
        <v>21.367000000000001</v>
      </c>
      <c r="BEJ20" s="818">
        <v>19.5</v>
      </c>
      <c r="BEK20" s="818">
        <v>18.667000000000002</v>
      </c>
      <c r="BEL20" s="818">
        <v>18.367000000000001</v>
      </c>
      <c r="BEM20" s="818" t="s">
        <v>1434</v>
      </c>
      <c r="BEN20" s="818">
        <v>2.7669999999999999</v>
      </c>
      <c r="BEO20" s="818">
        <v>2.65</v>
      </c>
      <c r="BEP20" s="818">
        <v>2.8</v>
      </c>
      <c r="BEQ20" s="818">
        <v>2.2000000000000002</v>
      </c>
      <c r="BER20" s="818" t="s">
        <v>1434</v>
      </c>
      <c r="BES20" s="818">
        <v>33.466999999999999</v>
      </c>
      <c r="BET20" s="818">
        <v>32.033000000000001</v>
      </c>
      <c r="BEU20" s="818">
        <v>25.233000000000001</v>
      </c>
      <c r="BEV20" s="818">
        <v>21.6</v>
      </c>
      <c r="BEW20" s="818" t="s">
        <v>1434</v>
      </c>
      <c r="BEX20" s="818">
        <v>26.7</v>
      </c>
      <c r="BEY20" s="818">
        <v>25.5</v>
      </c>
      <c r="BEZ20" s="818">
        <v>21</v>
      </c>
      <c r="BFA20" s="818">
        <v>17.733000000000001</v>
      </c>
      <c r="BFB20" s="818" t="s">
        <v>1434</v>
      </c>
      <c r="BFC20" s="818">
        <v>6.7670000000000003</v>
      </c>
      <c r="BFD20" s="818">
        <v>6.5670000000000002</v>
      </c>
      <c r="BFE20" s="818">
        <v>4.2329999999999997</v>
      </c>
      <c r="BFF20" s="818">
        <v>3.9</v>
      </c>
      <c r="BFG20" s="818" t="s">
        <v>1434</v>
      </c>
      <c r="BFH20" s="818">
        <v>40.366999999999997</v>
      </c>
      <c r="BFI20" s="818">
        <v>35.732999999999997</v>
      </c>
      <c r="BFJ20" s="818">
        <v>20.867000000000001</v>
      </c>
      <c r="BFK20" s="818">
        <v>17.733000000000001</v>
      </c>
      <c r="BFL20" s="818" t="s">
        <v>1434</v>
      </c>
      <c r="BFM20" s="818">
        <v>29.3</v>
      </c>
      <c r="BFN20" s="818">
        <v>28.233000000000001</v>
      </c>
      <c r="BFO20" s="818">
        <v>15.867000000000001</v>
      </c>
      <c r="BFP20" s="818">
        <v>14.532999999999999</v>
      </c>
      <c r="BFQ20" s="818" t="s">
        <v>1434</v>
      </c>
      <c r="BFR20" s="818">
        <v>11.032999999999999</v>
      </c>
      <c r="BFS20" s="818">
        <v>7.4669999999999996</v>
      </c>
      <c r="BFT20" s="818">
        <v>4.9669999999999996</v>
      </c>
      <c r="BFU20" s="818">
        <v>3.2330000000000001</v>
      </c>
      <c r="BFV20" s="819" t="s">
        <v>1434</v>
      </c>
      <c r="BFW20" s="819">
        <v>8.2669999999999995</v>
      </c>
      <c r="BFX20" s="819">
        <v>6.5670000000000002</v>
      </c>
      <c r="BFY20" s="819">
        <v>4.7</v>
      </c>
      <c r="BFZ20" s="819">
        <v>3.9</v>
      </c>
      <c r="BGA20" s="819" t="s">
        <v>1434</v>
      </c>
      <c r="BGB20" s="819">
        <v>10.433</v>
      </c>
      <c r="BGC20" s="819">
        <v>7.9329999999999998</v>
      </c>
      <c r="BGD20" s="819">
        <v>9.1999999999999993</v>
      </c>
      <c r="BGE20" s="819">
        <v>9.9670000000000005</v>
      </c>
      <c r="BGF20" s="819" t="s">
        <v>1434</v>
      </c>
      <c r="BGG20" s="819">
        <v>5.367</v>
      </c>
      <c r="BGH20" s="819">
        <v>7.4329999999999998</v>
      </c>
      <c r="BGI20" s="819">
        <v>7.5670000000000002</v>
      </c>
      <c r="BGJ20" s="819">
        <v>6.6669999999999998</v>
      </c>
      <c r="BGK20" s="819" t="s">
        <v>1434</v>
      </c>
      <c r="BGL20" s="819">
        <v>10.4</v>
      </c>
      <c r="BGM20" s="819">
        <v>8.2669999999999995</v>
      </c>
      <c r="BGN20" s="819">
        <v>5.8330000000000002</v>
      </c>
      <c r="BGO20" s="819">
        <v>3.2669999999999999</v>
      </c>
      <c r="BGP20" s="819" t="s">
        <v>1434</v>
      </c>
      <c r="BGQ20" s="819">
        <v>16.867000000000001</v>
      </c>
      <c r="BGR20" s="819">
        <v>17.466999999999999</v>
      </c>
      <c r="BGS20" s="819">
        <v>13.667</v>
      </c>
      <c r="BGT20" s="819">
        <v>13</v>
      </c>
      <c r="BGU20" s="819" t="s">
        <v>1434</v>
      </c>
      <c r="BGV20" s="819">
        <v>6.1669999999999998</v>
      </c>
      <c r="BGW20" s="819">
        <v>6.2670000000000003</v>
      </c>
      <c r="BGX20" s="819">
        <v>5.7329999999999997</v>
      </c>
      <c r="BGY20" s="819">
        <v>5.3</v>
      </c>
      <c r="BGZ20" s="819" t="s">
        <v>1434</v>
      </c>
      <c r="BHA20" s="819">
        <v>11.433</v>
      </c>
      <c r="BHB20" s="819">
        <v>7.3</v>
      </c>
      <c r="BHC20" s="819">
        <v>3.1</v>
      </c>
      <c r="BHD20" s="819" t="s">
        <v>1434</v>
      </c>
      <c r="BHE20" s="819" t="s">
        <v>1434</v>
      </c>
      <c r="BHF20" s="819">
        <v>17.766999999999999</v>
      </c>
      <c r="BHG20" s="819">
        <v>19.667000000000002</v>
      </c>
      <c r="BHH20" s="819">
        <v>11.632999999999999</v>
      </c>
      <c r="BHI20" s="819">
        <v>11.532999999999999</v>
      </c>
      <c r="BHJ20" s="819" t="s">
        <v>1434</v>
      </c>
      <c r="BHK20" s="819">
        <v>11.1</v>
      </c>
      <c r="BHL20" s="819">
        <v>8.6999999999999993</v>
      </c>
      <c r="BHM20" s="819">
        <v>6.133</v>
      </c>
      <c r="BHN20" s="819">
        <v>5.0999999999999996</v>
      </c>
      <c r="BHO20" s="819" t="s">
        <v>1434</v>
      </c>
      <c r="BHP20" s="819">
        <v>17.266999999999999</v>
      </c>
      <c r="BHQ20" s="819">
        <v>15.867000000000001</v>
      </c>
      <c r="BHR20" s="819">
        <v>15.1</v>
      </c>
      <c r="BHS20" s="819">
        <v>13.132999999999999</v>
      </c>
      <c r="BHT20" s="819" t="s">
        <v>1434</v>
      </c>
      <c r="BHU20" s="819">
        <v>6.867</v>
      </c>
      <c r="BHV20" s="819">
        <v>6.0330000000000004</v>
      </c>
      <c r="BHW20" s="819">
        <v>6.3330000000000002</v>
      </c>
      <c r="BHX20" s="819">
        <v>7.3330000000000002</v>
      </c>
      <c r="BHY20" s="819" t="s">
        <v>1434</v>
      </c>
      <c r="BHZ20" s="819">
        <v>30.1</v>
      </c>
      <c r="BIA20" s="819">
        <v>29.3</v>
      </c>
      <c r="BIB20" s="819">
        <v>23.132999999999999</v>
      </c>
      <c r="BIC20" s="819">
        <v>20.332999999999998</v>
      </c>
      <c r="BID20" s="819" t="s">
        <v>1434</v>
      </c>
      <c r="BIE20" s="819">
        <v>3.3330000000000002</v>
      </c>
      <c r="BIF20" s="819">
        <v>2.7669999999999999</v>
      </c>
      <c r="BIG20" s="819">
        <v>2.25</v>
      </c>
      <c r="BIH20" s="819" t="s">
        <v>1434</v>
      </c>
      <c r="BII20" s="819" t="s">
        <v>1434</v>
      </c>
      <c r="BIJ20" s="819">
        <v>40.1</v>
      </c>
      <c r="BIK20" s="819">
        <v>35.667000000000002</v>
      </c>
      <c r="BIL20" s="819">
        <v>20.766999999999999</v>
      </c>
      <c r="BIM20" s="819">
        <v>17.632999999999999</v>
      </c>
      <c r="BIN20" s="819" t="s">
        <v>1434</v>
      </c>
      <c r="BIO20" s="819" t="s">
        <v>1434</v>
      </c>
      <c r="BIP20" s="819" t="s">
        <v>1434</v>
      </c>
      <c r="BIQ20" s="819" t="s">
        <v>1434</v>
      </c>
      <c r="BIR20" s="819" t="s">
        <v>1434</v>
      </c>
      <c r="BIS20" s="822" t="s">
        <v>1434</v>
      </c>
      <c r="BIT20" s="822" t="s">
        <v>1434</v>
      </c>
      <c r="BIU20" s="822" t="s">
        <v>1434</v>
      </c>
      <c r="BIV20" s="822" t="s">
        <v>1434</v>
      </c>
      <c r="BIW20" s="822" t="s">
        <v>1434</v>
      </c>
      <c r="BIX20" s="822" t="s">
        <v>1434</v>
      </c>
      <c r="BIY20" s="822" t="s">
        <v>1434</v>
      </c>
      <c r="BIZ20" s="822" t="s">
        <v>1434</v>
      </c>
      <c r="BJA20" s="822" t="s">
        <v>1434</v>
      </c>
      <c r="BJB20" s="822" t="s">
        <v>1434</v>
      </c>
      <c r="BJC20" s="822" t="s">
        <v>1434</v>
      </c>
      <c r="BJD20" s="822" t="s">
        <v>1434</v>
      </c>
      <c r="BJE20" s="822" t="s">
        <v>1434</v>
      </c>
      <c r="BJF20" s="822" t="s">
        <v>1434</v>
      </c>
      <c r="BJG20" s="822" t="s">
        <v>1434</v>
      </c>
      <c r="BJH20" s="822" t="s">
        <v>1434</v>
      </c>
      <c r="BJI20" s="824">
        <v>1360137</v>
      </c>
      <c r="BJJ20" s="824">
        <v>1393692</v>
      </c>
      <c r="BJK20" s="824">
        <v>1473460</v>
      </c>
      <c r="BJL20" s="824">
        <v>1400363</v>
      </c>
      <c r="BJM20" s="824">
        <v>1543069</v>
      </c>
      <c r="BJN20" s="824">
        <v>439107</v>
      </c>
      <c r="BJO20" s="824">
        <v>414940</v>
      </c>
      <c r="BJP20" s="824">
        <v>382784</v>
      </c>
      <c r="BJQ20" s="824">
        <v>337081</v>
      </c>
      <c r="BJR20" s="824">
        <v>362392</v>
      </c>
      <c r="BJS20" s="827">
        <v>19738.438678343184</v>
      </c>
      <c r="BJT20" s="827">
        <v>19840.58593854928</v>
      </c>
      <c r="BJU20" s="827">
        <v>18827.597463590009</v>
      </c>
      <c r="BJV20" s="827">
        <v>15409.872935617459</v>
      </c>
      <c r="BJW20" s="827">
        <v>19137.766775073822</v>
      </c>
      <c r="BJX20" s="827">
        <v>4471.8898177818683</v>
      </c>
      <c r="BJY20" s="827">
        <v>5830.383138172645</v>
      </c>
      <c r="BJZ20" s="827">
        <v>5380.6156154710088</v>
      </c>
      <c r="BKA20" s="827">
        <v>4238.4162977540882</v>
      </c>
      <c r="BKB20" s="827">
        <v>2984.0100912391908</v>
      </c>
      <c r="BKC20" s="827">
        <v>4471.8898177818683</v>
      </c>
      <c r="BKD20" s="827">
        <v>5830.383138172645</v>
      </c>
      <c r="BKE20" s="827">
        <v>5380.6156154710088</v>
      </c>
      <c r="BKF20" s="827">
        <v>4238.4162977540882</v>
      </c>
      <c r="BKG20" s="827">
        <v>1043.6986301369864</v>
      </c>
      <c r="BKH20" s="827" t="s">
        <v>1434</v>
      </c>
      <c r="BKI20" s="827" t="s">
        <v>1434</v>
      </c>
      <c r="BKJ20" s="827" t="s">
        <v>1434</v>
      </c>
      <c r="BKK20" s="827" t="s">
        <v>1434</v>
      </c>
      <c r="BKL20" s="827" t="s">
        <v>1434</v>
      </c>
      <c r="BKM20" s="827">
        <v>14648.47826907998</v>
      </c>
      <c r="BKN20" s="827">
        <v>13563.162503350835</v>
      </c>
      <c r="BKO20" s="827">
        <v>13178.440888646584</v>
      </c>
      <c r="BKP20" s="827">
        <v>10913.829875817795</v>
      </c>
      <c r="BKQ20" s="827">
        <v>15914.005204135068</v>
      </c>
      <c r="BKR20" s="827">
        <v>4123.7154205663974</v>
      </c>
      <c r="BKS20" s="827">
        <v>3315.6623274531021</v>
      </c>
      <c r="BKT20" s="827">
        <v>3451.3718886465849</v>
      </c>
      <c r="BKU20" s="827">
        <v>2985.0321796334892</v>
      </c>
      <c r="BKV20" s="827">
        <v>4888.0052041350682</v>
      </c>
      <c r="BKW20" s="827">
        <v>186.21699787632832</v>
      </c>
      <c r="BKX20" s="827">
        <v>178.87138216781156</v>
      </c>
      <c r="BKY20" s="827">
        <v>66.043244359041779</v>
      </c>
      <c r="BKZ20" s="827">
        <v>70.751903853455559</v>
      </c>
      <c r="BLA20" s="827">
        <v>13.583815028901732</v>
      </c>
      <c r="BLB20" s="827">
        <v>57.0124</v>
      </c>
      <c r="BLC20" s="827">
        <v>57.812800000000003</v>
      </c>
      <c r="BLD20" s="827">
        <v>15.567734920000001</v>
      </c>
      <c r="BLE20" s="827">
        <v>48.211778440000003</v>
      </c>
      <c r="BLF20" s="827">
        <v>2.2448000000000006</v>
      </c>
      <c r="BLG20" s="827">
        <v>431.85359360500775</v>
      </c>
      <c r="BLH20" s="827">
        <v>268.16891485798351</v>
      </c>
      <c r="BLI20" s="827">
        <v>202.49771511337647</v>
      </c>
      <c r="BLJ20" s="827">
        <v>186.87485819212213</v>
      </c>
      <c r="BLK20" s="827">
        <v>226.16766467065867</v>
      </c>
      <c r="BLL20" s="827" t="s">
        <v>1434</v>
      </c>
      <c r="BLM20" s="827" t="s">
        <v>1434</v>
      </c>
      <c r="BLN20" s="827" t="s">
        <v>1434</v>
      </c>
      <c r="BLO20" s="827" t="s">
        <v>1434</v>
      </c>
      <c r="BLP20" s="827" t="s">
        <v>1434</v>
      </c>
      <c r="BLQ20" s="827">
        <v>398913.84568931576</v>
      </c>
      <c r="BLR20" s="827">
        <v>400978.24181808095</v>
      </c>
      <c r="BLS20" s="827">
        <v>380505.74473915412</v>
      </c>
      <c r="BLT20" s="827">
        <v>311433.53202882886</v>
      </c>
      <c r="BLU20" s="827">
        <v>386774.26652424195</v>
      </c>
      <c r="BLV20" s="827">
        <v>90376.893217371558</v>
      </c>
      <c r="BLW20" s="827">
        <v>117832.04322246916</v>
      </c>
      <c r="BLX20" s="827">
        <v>108742.24158866909</v>
      </c>
      <c r="BLY20" s="827">
        <v>85658.393377610133</v>
      </c>
      <c r="BLZ20" s="827">
        <v>60306.843943944048</v>
      </c>
      <c r="BMA20" s="827">
        <v>90376.893217371558</v>
      </c>
      <c r="BMB20" s="827">
        <v>117832.04322246916</v>
      </c>
      <c r="BMC20" s="827">
        <v>108742.24158866909</v>
      </c>
      <c r="BMD20" s="827">
        <v>85658.393377610133</v>
      </c>
      <c r="BME20" s="827">
        <v>21093.149315068495</v>
      </c>
      <c r="BMF20" s="827" t="s">
        <v>1434</v>
      </c>
      <c r="BMG20" s="827" t="s">
        <v>1434</v>
      </c>
      <c r="BMH20" s="827" t="s">
        <v>1434</v>
      </c>
      <c r="BMI20" s="827" t="s">
        <v>1434</v>
      </c>
      <c r="BMJ20" s="827" t="s">
        <v>1434</v>
      </c>
      <c r="BMK20" s="827">
        <v>296045.7458181064</v>
      </c>
      <c r="BML20" s="827">
        <v>274111.51419272041</v>
      </c>
      <c r="BMM20" s="827">
        <v>266336.29035954748</v>
      </c>
      <c r="BMN20" s="827">
        <v>220568.50179027766</v>
      </c>
      <c r="BMO20" s="827">
        <v>321622.04517556971</v>
      </c>
      <c r="BMP20" s="827">
        <v>83340.2886496469</v>
      </c>
      <c r="BMQ20" s="827">
        <v>67009.535637827197</v>
      </c>
      <c r="BMR20" s="827">
        <v>69752.225869547488</v>
      </c>
      <c r="BMS20" s="827">
        <v>60327.500350392824</v>
      </c>
      <c r="BMT20" s="827">
        <v>98786.585175569737</v>
      </c>
      <c r="BMU20" s="827">
        <v>3763.4455270805956</v>
      </c>
      <c r="BMV20" s="827">
        <v>3614.9906336114718</v>
      </c>
      <c r="BMW20" s="827">
        <v>1334.7339684962344</v>
      </c>
      <c r="BMX20" s="827">
        <v>1429.8959768783368</v>
      </c>
      <c r="BMY20" s="827">
        <v>274.52890173410401</v>
      </c>
      <c r="BMZ20" s="827">
        <v>8727.7611267572065</v>
      </c>
      <c r="BNA20" s="827">
        <v>5419.6937692798474</v>
      </c>
      <c r="BNB20" s="827">
        <v>4092.4788224413387</v>
      </c>
      <c r="BNC20" s="827">
        <v>3776.7408840627886</v>
      </c>
      <c r="BND20" s="827">
        <v>4570.8485029940121</v>
      </c>
      <c r="BNE20" s="827" t="s">
        <v>1434</v>
      </c>
      <c r="BNF20" s="827" t="s">
        <v>1434</v>
      </c>
      <c r="BNG20" s="827" t="s">
        <v>1434</v>
      </c>
      <c r="BNH20" s="827" t="s">
        <v>1434</v>
      </c>
      <c r="BNI20" s="827" t="s">
        <v>1434</v>
      </c>
      <c r="BNJ20" s="822">
        <v>22156.9</v>
      </c>
      <c r="BNK20" s="821">
        <v>23209</v>
      </c>
      <c r="BNL20" s="821">
        <v>23200</v>
      </c>
      <c r="BNM20" s="821">
        <v>22742.350927457894</v>
      </c>
      <c r="BNN20" s="822">
        <v>99.724997749572424</v>
      </c>
      <c r="BNO20" s="821">
        <v>99.593202883625125</v>
      </c>
      <c r="BNP20" s="821">
        <v>99.64561244098698</v>
      </c>
      <c r="BNQ20" s="821">
        <v>99.6</v>
      </c>
      <c r="BNR20" s="822" t="s">
        <v>1434</v>
      </c>
      <c r="BNS20" s="821">
        <v>752</v>
      </c>
      <c r="BNT20" s="821">
        <v>630</v>
      </c>
      <c r="BNU20" s="821" t="s">
        <v>1434</v>
      </c>
      <c r="BNV20" s="822" t="s">
        <v>1434</v>
      </c>
      <c r="BNW20" s="821">
        <v>3.2</v>
      </c>
      <c r="BNX20" s="821">
        <v>2.7</v>
      </c>
      <c r="BNY20" s="821" t="s">
        <v>1434</v>
      </c>
    </row>
    <row r="21" spans="1:1741" s="789" customFormat="1">
      <c r="A21" s="607" t="s">
        <v>1964</v>
      </c>
      <c r="B21" s="821" t="s">
        <v>1185</v>
      </c>
      <c r="C21" s="822">
        <v>16989</v>
      </c>
      <c r="D21" s="822">
        <v>16424</v>
      </c>
      <c r="E21" s="822">
        <v>15861</v>
      </c>
      <c r="F21" s="822">
        <v>15289</v>
      </c>
      <c r="G21" s="822">
        <v>14436</v>
      </c>
      <c r="H21" s="822">
        <v>16018</v>
      </c>
      <c r="I21" s="822">
        <v>15607</v>
      </c>
      <c r="J21" s="822">
        <v>15195</v>
      </c>
      <c r="K21" s="822">
        <v>14465</v>
      </c>
      <c r="L21" s="822">
        <v>13779</v>
      </c>
      <c r="M21" s="822">
        <v>590</v>
      </c>
      <c r="N21" s="822">
        <v>739</v>
      </c>
      <c r="O21" s="822">
        <v>887</v>
      </c>
      <c r="P21" s="822" t="s">
        <v>1434</v>
      </c>
      <c r="Q21" s="822" t="s">
        <v>1434</v>
      </c>
      <c r="R21" s="822">
        <v>17579</v>
      </c>
      <c r="S21" s="822">
        <v>17163</v>
      </c>
      <c r="T21" s="822">
        <v>16748</v>
      </c>
      <c r="U21" s="822">
        <v>17093</v>
      </c>
      <c r="V21" s="822">
        <v>16474</v>
      </c>
      <c r="W21" s="821">
        <v>37187</v>
      </c>
      <c r="X21" s="822">
        <v>37603</v>
      </c>
      <c r="Y21" s="822">
        <v>38018</v>
      </c>
      <c r="Z21" s="822">
        <v>37673</v>
      </c>
      <c r="AA21" s="822">
        <v>38292</v>
      </c>
      <c r="AB21" s="821">
        <v>320</v>
      </c>
      <c r="AC21" s="821">
        <v>348</v>
      </c>
      <c r="AD21" s="821">
        <v>356</v>
      </c>
      <c r="AE21" s="821">
        <v>286</v>
      </c>
      <c r="AF21" s="821">
        <v>311</v>
      </c>
      <c r="AG21" s="821">
        <v>3590</v>
      </c>
      <c r="AH21" s="821">
        <v>3684</v>
      </c>
      <c r="AI21" s="821">
        <v>4140</v>
      </c>
      <c r="AJ21" s="821">
        <v>3949</v>
      </c>
      <c r="AK21" s="821">
        <v>10988</v>
      </c>
      <c r="AL21" s="821">
        <v>10438</v>
      </c>
      <c r="AM21" s="821">
        <v>9759</v>
      </c>
      <c r="AN21" s="821">
        <v>9227</v>
      </c>
      <c r="AO21" s="821">
        <v>1847</v>
      </c>
      <c r="AP21" s="821">
        <v>1739</v>
      </c>
      <c r="AQ21" s="821">
        <v>1390</v>
      </c>
      <c r="AR21" s="821">
        <v>1260</v>
      </c>
      <c r="AS21" s="823">
        <v>2860</v>
      </c>
      <c r="AT21" s="823">
        <v>2649</v>
      </c>
      <c r="AU21" s="823">
        <v>2512</v>
      </c>
      <c r="AV21" s="823">
        <v>2254</v>
      </c>
      <c r="AW21" s="823">
        <v>2077</v>
      </c>
      <c r="AX21" s="822">
        <v>2697</v>
      </c>
      <c r="AY21" s="822">
        <v>2517</v>
      </c>
      <c r="AZ21" s="822">
        <v>2377</v>
      </c>
      <c r="BA21" s="822">
        <v>2119</v>
      </c>
      <c r="BB21" s="822">
        <v>1984</v>
      </c>
      <c r="BC21" s="822" t="s">
        <v>1434</v>
      </c>
      <c r="BD21" s="822" t="s">
        <v>1434</v>
      </c>
      <c r="BE21" s="822" t="s">
        <v>1434</v>
      </c>
      <c r="BF21" s="822" t="s">
        <v>1434</v>
      </c>
      <c r="BG21" s="822" t="s">
        <v>1434</v>
      </c>
      <c r="BH21" s="822" t="s">
        <v>1434</v>
      </c>
      <c r="BI21" s="822" t="s">
        <v>1434</v>
      </c>
      <c r="BJ21" s="822" t="s">
        <v>1434</v>
      </c>
      <c r="BK21" s="822" t="s">
        <v>1434</v>
      </c>
      <c r="BL21" s="822" t="s">
        <v>1434</v>
      </c>
      <c r="BM21" s="821">
        <v>945</v>
      </c>
      <c r="BN21" s="821">
        <v>938</v>
      </c>
      <c r="BO21" s="821">
        <v>947</v>
      </c>
      <c r="BP21" s="821">
        <v>868</v>
      </c>
      <c r="BQ21" s="821">
        <v>794</v>
      </c>
      <c r="BR21" s="821">
        <v>891</v>
      </c>
      <c r="BS21" s="821">
        <v>891</v>
      </c>
      <c r="BT21" s="821">
        <v>891</v>
      </c>
      <c r="BU21" s="821">
        <v>815</v>
      </c>
      <c r="BV21" s="821">
        <v>758</v>
      </c>
      <c r="BW21" s="821" t="s">
        <v>1434</v>
      </c>
      <c r="BX21" s="821" t="s">
        <v>1434</v>
      </c>
      <c r="BY21" s="821" t="s">
        <v>1434</v>
      </c>
      <c r="BZ21" s="821" t="s">
        <v>1434</v>
      </c>
      <c r="CA21" s="821" t="s">
        <v>1434</v>
      </c>
      <c r="CB21" s="821" t="s">
        <v>1434</v>
      </c>
      <c r="CC21" s="821" t="s">
        <v>1434</v>
      </c>
      <c r="CD21" s="821" t="s">
        <v>1434</v>
      </c>
      <c r="CE21" s="821" t="s">
        <v>1434</v>
      </c>
      <c r="CF21" s="821" t="s">
        <v>1434</v>
      </c>
      <c r="CG21" s="821">
        <v>1915</v>
      </c>
      <c r="CH21" s="821">
        <v>1711</v>
      </c>
      <c r="CI21" s="821">
        <v>1565</v>
      </c>
      <c r="CJ21" s="821">
        <v>1386</v>
      </c>
      <c r="CK21" s="821">
        <v>1283</v>
      </c>
      <c r="CL21" s="821">
        <v>1806</v>
      </c>
      <c r="CM21" s="821">
        <v>1626.28080897</v>
      </c>
      <c r="CN21" s="821">
        <v>1486</v>
      </c>
      <c r="CO21" s="821">
        <v>1304</v>
      </c>
      <c r="CP21" s="821">
        <v>1226</v>
      </c>
      <c r="CQ21" s="821" t="s">
        <v>1434</v>
      </c>
      <c r="CR21" s="821" t="s">
        <v>1434</v>
      </c>
      <c r="CS21" s="821" t="s">
        <v>1434</v>
      </c>
      <c r="CT21" s="821" t="s">
        <v>1434</v>
      </c>
      <c r="CU21" s="821" t="s">
        <v>1434</v>
      </c>
      <c r="CV21" s="821" t="s">
        <v>1434</v>
      </c>
      <c r="CW21" s="821" t="s">
        <v>1434</v>
      </c>
      <c r="CX21" s="821" t="s">
        <v>1434</v>
      </c>
      <c r="CY21" s="821" t="s">
        <v>1434</v>
      </c>
      <c r="CZ21" s="821" t="s">
        <v>1434</v>
      </c>
      <c r="DA21" s="821">
        <v>704</v>
      </c>
      <c r="DB21" s="821">
        <v>739</v>
      </c>
      <c r="DC21" s="821">
        <v>730</v>
      </c>
      <c r="DD21" s="821">
        <v>668</v>
      </c>
      <c r="DE21" s="821">
        <v>1616</v>
      </c>
      <c r="DF21" s="821">
        <v>1479</v>
      </c>
      <c r="DG21" s="821">
        <v>1303</v>
      </c>
      <c r="DH21" s="821">
        <v>1212</v>
      </c>
      <c r="DI21" s="821">
        <v>329</v>
      </c>
      <c r="DJ21" s="821">
        <v>293</v>
      </c>
      <c r="DK21" s="821">
        <v>221</v>
      </c>
      <c r="DL21" s="821">
        <v>200</v>
      </c>
      <c r="DM21" s="821" t="s">
        <v>2234</v>
      </c>
      <c r="DN21" s="821" t="s">
        <v>2235</v>
      </c>
      <c r="DO21" s="821">
        <v>610</v>
      </c>
      <c r="DP21" s="821">
        <v>589</v>
      </c>
      <c r="DQ21" s="821">
        <v>551</v>
      </c>
      <c r="DR21" s="821">
        <v>513</v>
      </c>
      <c r="DS21" s="821" t="s">
        <v>2109</v>
      </c>
      <c r="DT21" s="821" t="s">
        <v>2220</v>
      </c>
      <c r="DU21" s="821">
        <v>279</v>
      </c>
      <c r="DV21" s="821">
        <v>272</v>
      </c>
      <c r="DW21" s="821">
        <v>253</v>
      </c>
      <c r="DX21" s="821">
        <v>241</v>
      </c>
      <c r="DY21" s="821" t="s">
        <v>2127</v>
      </c>
      <c r="DZ21" s="821" t="s">
        <v>2236</v>
      </c>
      <c r="EA21" s="821">
        <v>200</v>
      </c>
      <c r="EB21" s="821">
        <v>186</v>
      </c>
      <c r="EC21" s="821">
        <v>171</v>
      </c>
      <c r="ED21" s="821">
        <v>161</v>
      </c>
      <c r="EE21" s="821" t="s">
        <v>2214</v>
      </c>
      <c r="EF21" s="821" t="s">
        <v>2237</v>
      </c>
      <c r="EG21" s="821">
        <v>197</v>
      </c>
      <c r="EH21" s="821">
        <v>198</v>
      </c>
      <c r="EI21" s="821">
        <v>172</v>
      </c>
      <c r="EJ21" s="821">
        <v>156</v>
      </c>
      <c r="EK21" s="821" t="s">
        <v>2238</v>
      </c>
      <c r="EL21" s="821" t="s">
        <v>2222</v>
      </c>
      <c r="EM21" s="821">
        <v>151</v>
      </c>
      <c r="EN21" s="821">
        <v>149</v>
      </c>
      <c r="EO21" s="821">
        <v>152</v>
      </c>
      <c r="EP21" s="821">
        <v>144</v>
      </c>
      <c r="EQ21" s="821" t="s">
        <v>2239</v>
      </c>
      <c r="ER21" s="821" t="s">
        <v>2240</v>
      </c>
      <c r="ES21" s="821">
        <v>139</v>
      </c>
      <c r="ET21" s="821">
        <v>187</v>
      </c>
      <c r="EU21" s="821">
        <v>197</v>
      </c>
      <c r="EV21" s="821">
        <v>194</v>
      </c>
      <c r="EW21" s="821" t="s">
        <v>2241</v>
      </c>
      <c r="EX21" s="821" t="s">
        <v>2242</v>
      </c>
      <c r="EY21" s="821">
        <v>133</v>
      </c>
      <c r="EZ21" s="821">
        <v>124</v>
      </c>
      <c r="FA21" s="821">
        <v>107</v>
      </c>
      <c r="FB21" s="821">
        <v>100</v>
      </c>
      <c r="FC21" s="821" t="s">
        <v>2243</v>
      </c>
      <c r="FD21" s="821" t="s">
        <v>2224</v>
      </c>
      <c r="FE21" s="821">
        <v>112</v>
      </c>
      <c r="FF21" s="821">
        <v>92</v>
      </c>
      <c r="FG21" s="821">
        <v>57</v>
      </c>
      <c r="FH21" s="821">
        <v>41</v>
      </c>
      <c r="FI21" s="821" t="s">
        <v>2212</v>
      </c>
      <c r="FJ21" s="821" t="s">
        <v>2244</v>
      </c>
      <c r="FK21" s="821">
        <v>110</v>
      </c>
      <c r="FL21" s="821">
        <v>94</v>
      </c>
      <c r="FM21" s="821">
        <v>84</v>
      </c>
      <c r="FN21" s="821">
        <v>78</v>
      </c>
      <c r="FO21" s="821" t="s">
        <v>2245</v>
      </c>
      <c r="FP21" s="821" t="s">
        <v>2246</v>
      </c>
      <c r="FQ21" s="821">
        <v>110</v>
      </c>
      <c r="FR21" s="821">
        <v>97</v>
      </c>
      <c r="FS21" s="821">
        <v>74</v>
      </c>
      <c r="FT21" s="821">
        <v>56</v>
      </c>
      <c r="FU21" s="821">
        <v>608</v>
      </c>
      <c r="FV21" s="821">
        <v>524</v>
      </c>
      <c r="FW21" s="821">
        <v>436</v>
      </c>
      <c r="FX21" s="821">
        <v>393</v>
      </c>
      <c r="FY21" s="821">
        <v>2649</v>
      </c>
      <c r="FZ21" s="821">
        <v>2512</v>
      </c>
      <c r="GA21" s="821">
        <v>2254</v>
      </c>
      <c r="GB21" s="821">
        <v>2077</v>
      </c>
      <c r="GC21" s="822" t="s">
        <v>1434</v>
      </c>
      <c r="GD21" s="822" t="s">
        <v>1434</v>
      </c>
      <c r="GE21" s="822" t="s">
        <v>1434</v>
      </c>
      <c r="GF21" s="822" t="s">
        <v>1434</v>
      </c>
      <c r="GG21" s="822" t="s">
        <v>1434</v>
      </c>
      <c r="GH21" s="822" t="s">
        <v>1434</v>
      </c>
      <c r="GI21" s="822" t="s">
        <v>1434</v>
      </c>
      <c r="GJ21" s="822" t="s">
        <v>1434</v>
      </c>
      <c r="GK21" s="821" t="s">
        <v>1434</v>
      </c>
      <c r="GL21" s="821" t="s">
        <v>1434</v>
      </c>
      <c r="GM21" s="821" t="s">
        <v>1434</v>
      </c>
      <c r="GN21" s="821" t="s">
        <v>1434</v>
      </c>
      <c r="GO21" s="821" t="s">
        <v>1434</v>
      </c>
      <c r="GP21" s="821" t="s">
        <v>1434</v>
      </c>
      <c r="GQ21" s="821" t="s">
        <v>1434</v>
      </c>
      <c r="GR21" s="821" t="s">
        <v>1434</v>
      </c>
      <c r="GS21" s="821" t="s">
        <v>1434</v>
      </c>
      <c r="GT21" s="821" t="s">
        <v>1434</v>
      </c>
      <c r="GU21" s="821" t="s">
        <v>1434</v>
      </c>
      <c r="GV21" s="821" t="s">
        <v>1434</v>
      </c>
      <c r="GW21" s="822" t="s">
        <v>1434</v>
      </c>
      <c r="GX21" s="821" t="s">
        <v>1434</v>
      </c>
      <c r="GY21" s="821" t="s">
        <v>1434</v>
      </c>
      <c r="GZ21" s="821" t="s">
        <v>1434</v>
      </c>
      <c r="HA21" s="821" t="s">
        <v>1434</v>
      </c>
      <c r="HB21" s="821" t="s">
        <v>1434</v>
      </c>
      <c r="HC21" s="821" t="s">
        <v>1434</v>
      </c>
      <c r="HD21" s="821" t="s">
        <v>1434</v>
      </c>
      <c r="HE21" s="821" t="s">
        <v>1434</v>
      </c>
      <c r="HF21" s="821" t="s">
        <v>1434</v>
      </c>
      <c r="HG21" s="821" t="s">
        <v>1434</v>
      </c>
      <c r="HH21" s="821" t="s">
        <v>1434</v>
      </c>
      <c r="HI21" s="821" t="s">
        <v>1434</v>
      </c>
      <c r="HJ21" s="821" t="s">
        <v>1434</v>
      </c>
      <c r="HK21" s="821" t="s">
        <v>1434</v>
      </c>
      <c r="HL21" s="821" t="s">
        <v>1434</v>
      </c>
      <c r="HM21" s="821" t="s">
        <v>1434</v>
      </c>
      <c r="HN21" s="821" t="s">
        <v>1434</v>
      </c>
      <c r="HO21" s="821" t="s">
        <v>1434</v>
      </c>
      <c r="HP21" s="821" t="s">
        <v>1434</v>
      </c>
      <c r="HQ21" s="821" t="s">
        <v>1434</v>
      </c>
      <c r="HR21" s="821" t="s">
        <v>1434</v>
      </c>
      <c r="HS21" s="821" t="s">
        <v>1434</v>
      </c>
      <c r="HT21" s="821" t="s">
        <v>1434</v>
      </c>
      <c r="HU21" s="821" t="s">
        <v>1434</v>
      </c>
      <c r="HV21" s="821" t="s">
        <v>1434</v>
      </c>
      <c r="HW21" s="821" t="s">
        <v>1434</v>
      </c>
      <c r="HX21" s="821" t="s">
        <v>1434</v>
      </c>
      <c r="HY21" s="821" t="s">
        <v>1434</v>
      </c>
      <c r="HZ21" s="821" t="s">
        <v>1434</v>
      </c>
      <c r="IA21" s="821" t="s">
        <v>1434</v>
      </c>
      <c r="IB21" s="821" t="s">
        <v>1434</v>
      </c>
      <c r="IC21" s="821" t="s">
        <v>1434</v>
      </c>
      <c r="ID21" s="821" t="s">
        <v>1434</v>
      </c>
      <c r="IE21" s="821" t="s">
        <v>1434</v>
      </c>
      <c r="IF21" s="821" t="s">
        <v>1434</v>
      </c>
      <c r="IG21" s="821" t="s">
        <v>1434</v>
      </c>
      <c r="IH21" s="821" t="s">
        <v>1434</v>
      </c>
      <c r="II21" s="821" t="s">
        <v>1434</v>
      </c>
      <c r="IJ21" s="821" t="s">
        <v>1434</v>
      </c>
      <c r="IK21" s="821" t="s">
        <v>1434</v>
      </c>
      <c r="IL21" s="821" t="s">
        <v>1434</v>
      </c>
      <c r="IM21" s="821" t="s">
        <v>1434</v>
      </c>
      <c r="IN21" s="821" t="s">
        <v>1434</v>
      </c>
      <c r="IO21" s="821" t="s">
        <v>1434</v>
      </c>
      <c r="IP21" s="821" t="s">
        <v>1434</v>
      </c>
      <c r="IQ21" s="821" t="s">
        <v>1434</v>
      </c>
      <c r="IR21" s="821" t="s">
        <v>1434</v>
      </c>
      <c r="IS21" s="821" t="s">
        <v>1434</v>
      </c>
      <c r="IT21" s="821" t="s">
        <v>1434</v>
      </c>
      <c r="IU21" s="821" t="s">
        <v>1434</v>
      </c>
      <c r="IV21" s="821" t="s">
        <v>1434</v>
      </c>
      <c r="IW21" s="821" t="s">
        <v>1434</v>
      </c>
      <c r="IX21" s="821" t="s">
        <v>1434</v>
      </c>
      <c r="IY21" s="821" t="s">
        <v>1434</v>
      </c>
      <c r="IZ21" s="821" t="s">
        <v>1434</v>
      </c>
      <c r="JA21" s="821" t="s">
        <v>1434</v>
      </c>
      <c r="JB21" s="821" t="s">
        <v>1434</v>
      </c>
      <c r="JC21" s="821" t="s">
        <v>1434</v>
      </c>
      <c r="JD21" s="821" t="s">
        <v>1434</v>
      </c>
      <c r="JE21" s="822" t="s">
        <v>1434</v>
      </c>
      <c r="JF21" s="822" t="s">
        <v>1434</v>
      </c>
      <c r="JG21" s="822" t="s">
        <v>1434</v>
      </c>
      <c r="JH21" s="822" t="s">
        <v>1434</v>
      </c>
      <c r="JI21" s="822" t="s">
        <v>1434</v>
      </c>
      <c r="JJ21" s="822" t="s">
        <v>1434</v>
      </c>
      <c r="JK21" s="822" t="s">
        <v>1434</v>
      </c>
      <c r="JL21" s="822" t="s">
        <v>1434</v>
      </c>
      <c r="JM21" s="821" t="s">
        <v>1434</v>
      </c>
      <c r="JN21" s="821" t="s">
        <v>1434</v>
      </c>
      <c r="JO21" s="821" t="s">
        <v>1434</v>
      </c>
      <c r="JP21" s="821" t="s">
        <v>1434</v>
      </c>
      <c r="JQ21" s="821" t="s">
        <v>1434</v>
      </c>
      <c r="JR21" s="821" t="s">
        <v>1434</v>
      </c>
      <c r="JS21" s="821" t="s">
        <v>1434</v>
      </c>
      <c r="JT21" s="821" t="s">
        <v>1434</v>
      </c>
      <c r="JU21" s="821" t="s">
        <v>1434</v>
      </c>
      <c r="JV21" s="821" t="s">
        <v>1434</v>
      </c>
      <c r="JW21" s="821" t="s">
        <v>1434</v>
      </c>
      <c r="JX21" s="821" t="s">
        <v>1434</v>
      </c>
      <c r="JY21" s="821" t="s">
        <v>1434</v>
      </c>
      <c r="JZ21" s="821" t="s">
        <v>1434</v>
      </c>
      <c r="KA21" s="821" t="s">
        <v>1434</v>
      </c>
      <c r="KB21" s="821" t="s">
        <v>1434</v>
      </c>
      <c r="KC21" s="821" t="s">
        <v>1434</v>
      </c>
      <c r="KD21" s="821" t="s">
        <v>1434</v>
      </c>
      <c r="KE21" s="821" t="s">
        <v>1434</v>
      </c>
      <c r="KF21" s="821" t="s">
        <v>1434</v>
      </c>
      <c r="KG21" s="821" t="s">
        <v>1434</v>
      </c>
      <c r="KH21" s="821" t="s">
        <v>1434</v>
      </c>
      <c r="KI21" s="821" t="s">
        <v>1434</v>
      </c>
      <c r="KJ21" s="821" t="s">
        <v>1434</v>
      </c>
      <c r="KK21" s="821" t="s">
        <v>1434</v>
      </c>
      <c r="KL21" s="821" t="s">
        <v>1434</v>
      </c>
      <c r="KM21" s="821" t="s">
        <v>1434</v>
      </c>
      <c r="KN21" s="821" t="s">
        <v>1434</v>
      </c>
      <c r="KO21" s="821" t="s">
        <v>1434</v>
      </c>
      <c r="KP21" s="821" t="s">
        <v>1434</v>
      </c>
      <c r="KQ21" s="821" t="s">
        <v>1434</v>
      </c>
      <c r="KR21" s="821" t="s">
        <v>1434</v>
      </c>
      <c r="KS21" s="821" t="s">
        <v>1434</v>
      </c>
      <c r="KT21" s="821" t="s">
        <v>1434</v>
      </c>
      <c r="KU21" s="821" t="s">
        <v>1434</v>
      </c>
      <c r="KV21" s="821" t="s">
        <v>1434</v>
      </c>
      <c r="KW21" s="821" t="s">
        <v>1434</v>
      </c>
      <c r="KX21" s="821" t="s">
        <v>1434</v>
      </c>
      <c r="KY21" s="821" t="s">
        <v>1434</v>
      </c>
      <c r="KZ21" s="821" t="s">
        <v>1434</v>
      </c>
      <c r="LA21" s="821" t="s">
        <v>1434</v>
      </c>
      <c r="LB21" s="821" t="s">
        <v>1434</v>
      </c>
      <c r="LC21" s="821" t="s">
        <v>1434</v>
      </c>
      <c r="LD21" s="821" t="s">
        <v>1434</v>
      </c>
      <c r="LE21" s="821" t="s">
        <v>1434</v>
      </c>
      <c r="LF21" s="821" t="s">
        <v>1434</v>
      </c>
      <c r="LG21" s="821" t="s">
        <v>1434</v>
      </c>
      <c r="LH21" s="821" t="s">
        <v>1434</v>
      </c>
      <c r="LI21" s="821" t="s">
        <v>1434</v>
      </c>
      <c r="LJ21" s="821" t="s">
        <v>1434</v>
      </c>
      <c r="LK21" s="821" t="s">
        <v>1434</v>
      </c>
      <c r="LL21" s="821" t="s">
        <v>1434</v>
      </c>
      <c r="LM21" s="821" t="s">
        <v>1434</v>
      </c>
      <c r="LN21" s="821" t="s">
        <v>1434</v>
      </c>
      <c r="LO21" s="821" t="s">
        <v>1434</v>
      </c>
      <c r="LP21" s="821" t="s">
        <v>1434</v>
      </c>
      <c r="LQ21" s="821" t="s">
        <v>1434</v>
      </c>
      <c r="LR21" s="821" t="s">
        <v>1434</v>
      </c>
      <c r="LS21" s="821" t="s">
        <v>1434</v>
      </c>
      <c r="LT21" s="821" t="s">
        <v>1434</v>
      </c>
      <c r="LU21" s="821" t="s">
        <v>1434</v>
      </c>
      <c r="LV21" s="821" t="s">
        <v>1434</v>
      </c>
      <c r="LW21" s="821" t="s">
        <v>1434</v>
      </c>
      <c r="LX21" s="821" t="s">
        <v>1434</v>
      </c>
      <c r="LY21" s="821" t="s">
        <v>1434</v>
      </c>
      <c r="LZ21" s="821" t="s">
        <v>1434</v>
      </c>
      <c r="MA21" s="821" t="s">
        <v>1434</v>
      </c>
      <c r="MB21" s="821" t="s">
        <v>1434</v>
      </c>
      <c r="MC21" s="821" t="s">
        <v>1434</v>
      </c>
      <c r="MD21" s="821" t="s">
        <v>1434</v>
      </c>
      <c r="ME21" s="821" t="s">
        <v>1434</v>
      </c>
      <c r="MF21" s="821" t="s">
        <v>1434</v>
      </c>
      <c r="MG21" s="821" t="s">
        <v>1434</v>
      </c>
      <c r="MH21" s="821" t="s">
        <v>1434</v>
      </c>
      <c r="MI21" s="821" t="s">
        <v>1434</v>
      </c>
      <c r="MJ21" s="821" t="s">
        <v>1434</v>
      </c>
      <c r="MK21" s="821" t="s">
        <v>1434</v>
      </c>
      <c r="ML21" s="821" t="s">
        <v>1434</v>
      </c>
      <c r="MM21" s="821" t="s">
        <v>1434</v>
      </c>
      <c r="MN21" s="821" t="s">
        <v>1434</v>
      </c>
      <c r="MO21" s="821" t="s">
        <v>1434</v>
      </c>
      <c r="MP21" s="821" t="s">
        <v>1434</v>
      </c>
      <c r="MQ21" s="821" t="s">
        <v>1434</v>
      </c>
      <c r="MR21" s="821" t="s">
        <v>1434</v>
      </c>
      <c r="MS21" s="821" t="s">
        <v>1434</v>
      </c>
      <c r="MT21" s="821" t="s">
        <v>1434</v>
      </c>
      <c r="MU21" s="821" t="s">
        <v>1434</v>
      </c>
      <c r="MV21" s="821" t="s">
        <v>1434</v>
      </c>
      <c r="MW21" s="821" t="s">
        <v>1434</v>
      </c>
      <c r="MX21" s="821" t="s">
        <v>1434</v>
      </c>
      <c r="MY21" s="821" t="s">
        <v>1434</v>
      </c>
      <c r="MZ21" s="821" t="s">
        <v>1434</v>
      </c>
      <c r="NA21" s="822" t="s">
        <v>1434</v>
      </c>
      <c r="NB21" s="822" t="s">
        <v>1434</v>
      </c>
      <c r="NC21" s="822" t="s">
        <v>1434</v>
      </c>
      <c r="ND21" s="822" t="s">
        <v>1434</v>
      </c>
      <c r="NE21" s="821">
        <v>15607</v>
      </c>
      <c r="NF21" s="821">
        <v>15195</v>
      </c>
      <c r="NG21" s="821">
        <v>14465</v>
      </c>
      <c r="NH21" s="821">
        <v>13779</v>
      </c>
      <c r="NI21" s="822" t="s">
        <v>1434</v>
      </c>
      <c r="NJ21" s="822" t="s">
        <v>1434</v>
      </c>
      <c r="NK21" s="822" t="s">
        <v>1434</v>
      </c>
      <c r="NL21" s="822" t="s">
        <v>1434</v>
      </c>
      <c r="NM21" s="821">
        <v>2517563</v>
      </c>
      <c r="NN21" s="821">
        <v>2377435</v>
      </c>
      <c r="NO21" s="821">
        <v>2119000</v>
      </c>
      <c r="NP21" s="821">
        <v>1984000</v>
      </c>
      <c r="NQ21" s="822" t="s">
        <v>1434</v>
      </c>
      <c r="NR21" s="822" t="s">
        <v>1434</v>
      </c>
      <c r="NS21" s="822" t="s">
        <v>1434</v>
      </c>
      <c r="NT21" s="822" t="s">
        <v>1434</v>
      </c>
      <c r="NU21" s="821">
        <v>511966</v>
      </c>
      <c r="NV21" s="821">
        <v>489197</v>
      </c>
      <c r="NW21" s="821" t="s">
        <v>1434</v>
      </c>
      <c r="NX21" s="821" t="s">
        <v>1434</v>
      </c>
      <c r="NY21" s="822" t="s">
        <v>1434</v>
      </c>
      <c r="NZ21" s="822" t="s">
        <v>1434</v>
      </c>
      <c r="OA21" s="822" t="s">
        <v>1434</v>
      </c>
      <c r="OB21" s="822" t="s">
        <v>1434</v>
      </c>
      <c r="OC21" s="821">
        <v>1115427</v>
      </c>
      <c r="OD21" s="821">
        <v>1071772</v>
      </c>
      <c r="OE21" s="821" t="s">
        <v>1434</v>
      </c>
      <c r="OF21" s="821" t="s">
        <v>1434</v>
      </c>
      <c r="OG21" s="822" t="s">
        <v>1434</v>
      </c>
      <c r="OH21" s="822" t="s">
        <v>1434</v>
      </c>
      <c r="OI21" s="822" t="s">
        <v>1434</v>
      </c>
      <c r="OJ21" s="822" t="s">
        <v>1434</v>
      </c>
      <c r="OK21" s="821">
        <v>640239</v>
      </c>
      <c r="OL21" s="821">
        <v>611930</v>
      </c>
      <c r="OM21" s="821" t="s">
        <v>1434</v>
      </c>
      <c r="ON21" s="821" t="s">
        <v>1434</v>
      </c>
      <c r="OO21" s="822" t="s">
        <v>1434</v>
      </c>
      <c r="OP21" s="822" t="s">
        <v>1434</v>
      </c>
      <c r="OQ21" s="822" t="s">
        <v>1434</v>
      </c>
      <c r="OR21" s="822" t="s">
        <v>1434</v>
      </c>
      <c r="OS21" s="821">
        <v>249931</v>
      </c>
      <c r="OT21" s="821">
        <v>204536</v>
      </c>
      <c r="OU21" s="821" t="s">
        <v>1434</v>
      </c>
      <c r="OV21" s="821" t="s">
        <v>1434</v>
      </c>
      <c r="OW21" s="822" t="s">
        <v>1434</v>
      </c>
      <c r="OX21" s="822" t="s">
        <v>1434</v>
      </c>
      <c r="OY21" s="822" t="s">
        <v>1434</v>
      </c>
      <c r="OZ21" s="822" t="s">
        <v>1434</v>
      </c>
      <c r="PA21" s="821">
        <v>0</v>
      </c>
      <c r="PB21" s="821">
        <v>0</v>
      </c>
      <c r="PC21" s="821" t="s">
        <v>1434</v>
      </c>
      <c r="PD21" s="821" t="s">
        <v>1434</v>
      </c>
      <c r="PE21" s="822">
        <v>1056</v>
      </c>
      <c r="PF21" s="822">
        <v>968</v>
      </c>
      <c r="PG21" s="822">
        <v>907</v>
      </c>
      <c r="PH21" s="822">
        <v>816</v>
      </c>
      <c r="PI21" s="822">
        <v>751</v>
      </c>
      <c r="PJ21" s="822" t="s">
        <v>1434</v>
      </c>
      <c r="PK21" s="821" t="s">
        <v>1434</v>
      </c>
      <c r="PL21" s="821" t="s">
        <v>1434</v>
      </c>
      <c r="PM21" s="821" t="s">
        <v>1434</v>
      </c>
      <c r="PN21" s="821" t="s">
        <v>1434</v>
      </c>
      <c r="PO21" s="821" t="s">
        <v>1434</v>
      </c>
      <c r="PP21" s="821" t="s">
        <v>1434</v>
      </c>
      <c r="PQ21" s="821" t="s">
        <v>1434</v>
      </c>
      <c r="PR21" s="821" t="s">
        <v>1434</v>
      </c>
      <c r="PS21" s="821" t="s">
        <v>1434</v>
      </c>
      <c r="PT21" s="822">
        <v>308</v>
      </c>
      <c r="PU21" s="822">
        <v>279</v>
      </c>
      <c r="PV21" s="822">
        <v>258</v>
      </c>
      <c r="PW21" s="822">
        <v>233</v>
      </c>
      <c r="PX21" s="822">
        <v>214</v>
      </c>
      <c r="PY21" s="822" t="s">
        <v>1434</v>
      </c>
      <c r="PZ21" s="821" t="s">
        <v>1434</v>
      </c>
      <c r="QA21" s="821" t="s">
        <v>1434</v>
      </c>
      <c r="QB21" s="821" t="s">
        <v>1434</v>
      </c>
      <c r="QC21" s="821" t="s">
        <v>1434</v>
      </c>
      <c r="QD21" s="821" t="s">
        <v>1434</v>
      </c>
      <c r="QE21" s="821" t="s">
        <v>1434</v>
      </c>
      <c r="QF21" s="821" t="s">
        <v>1434</v>
      </c>
      <c r="QG21" s="821" t="s">
        <v>1434</v>
      </c>
      <c r="QH21" s="821" t="s">
        <v>1434</v>
      </c>
      <c r="QI21" s="822" t="s">
        <v>1434</v>
      </c>
      <c r="QJ21" s="822" t="s">
        <v>1434</v>
      </c>
      <c r="QK21" s="822" t="s">
        <v>1434</v>
      </c>
      <c r="QL21" s="822" t="s">
        <v>1434</v>
      </c>
      <c r="QM21" s="822" t="s">
        <v>1434</v>
      </c>
      <c r="QN21" s="822" t="s">
        <v>1434</v>
      </c>
      <c r="QO21" s="821" t="s">
        <v>1434</v>
      </c>
      <c r="QP21" s="821" t="s">
        <v>1434</v>
      </c>
      <c r="QQ21" s="821" t="s">
        <v>1434</v>
      </c>
      <c r="QR21" s="821" t="s">
        <v>1434</v>
      </c>
      <c r="QS21" s="821" t="s">
        <v>1434</v>
      </c>
      <c r="QT21" s="821" t="s">
        <v>1434</v>
      </c>
      <c r="QU21" s="821" t="s">
        <v>1434</v>
      </c>
      <c r="QV21" s="821" t="s">
        <v>1434</v>
      </c>
      <c r="QW21" s="821" t="s">
        <v>1434</v>
      </c>
      <c r="QX21" s="822" t="s">
        <v>1434</v>
      </c>
      <c r="QY21" s="822">
        <v>138</v>
      </c>
      <c r="QZ21" s="822">
        <v>137</v>
      </c>
      <c r="RA21" s="822">
        <v>133</v>
      </c>
      <c r="RB21" s="822">
        <v>126</v>
      </c>
      <c r="RC21" s="822" t="s">
        <v>1434</v>
      </c>
      <c r="RD21" s="821" t="s">
        <v>1434</v>
      </c>
      <c r="RE21" s="821" t="s">
        <v>1434</v>
      </c>
      <c r="RF21" s="821" t="s">
        <v>1434</v>
      </c>
      <c r="RG21" s="821" t="s">
        <v>1434</v>
      </c>
      <c r="RH21" s="821" t="s">
        <v>1434</v>
      </c>
      <c r="RI21" s="821" t="s">
        <v>1434</v>
      </c>
      <c r="RJ21" s="821" t="s">
        <v>1434</v>
      </c>
      <c r="RK21" s="821" t="s">
        <v>1434</v>
      </c>
      <c r="RL21" s="821" t="s">
        <v>1434</v>
      </c>
      <c r="RM21" s="822" t="s">
        <v>1434</v>
      </c>
      <c r="RN21" s="822">
        <v>1120</v>
      </c>
      <c r="RO21" s="822">
        <v>1105</v>
      </c>
      <c r="RP21" s="822">
        <v>1079</v>
      </c>
      <c r="RQ21" s="822">
        <v>1022</v>
      </c>
      <c r="RR21" s="822" t="s">
        <v>1434</v>
      </c>
      <c r="RS21" s="821" t="s">
        <v>1434</v>
      </c>
      <c r="RT21" s="821" t="s">
        <v>1434</v>
      </c>
      <c r="RU21" s="821" t="s">
        <v>1434</v>
      </c>
      <c r="RV21" s="821" t="s">
        <v>1434</v>
      </c>
      <c r="RW21" s="821" t="s">
        <v>1434</v>
      </c>
      <c r="RX21" s="821" t="s">
        <v>1434</v>
      </c>
      <c r="RY21" s="821" t="s">
        <v>1434</v>
      </c>
      <c r="RZ21" s="821" t="s">
        <v>1434</v>
      </c>
      <c r="SA21" s="821" t="s">
        <v>1434</v>
      </c>
      <c r="SB21" s="822" t="s">
        <v>1434</v>
      </c>
      <c r="SC21" s="822" t="s">
        <v>1434</v>
      </c>
      <c r="SD21" s="822" t="s">
        <v>1434</v>
      </c>
      <c r="SE21" s="822" t="s">
        <v>1434</v>
      </c>
      <c r="SF21" s="822" t="s">
        <v>1434</v>
      </c>
      <c r="SG21" s="821" t="s">
        <v>1434</v>
      </c>
      <c r="SH21" s="821" t="s">
        <v>1434</v>
      </c>
      <c r="SI21" s="821" t="s">
        <v>1434</v>
      </c>
      <c r="SJ21" s="821" t="s">
        <v>1434</v>
      </c>
      <c r="SK21" s="821" t="s">
        <v>1434</v>
      </c>
      <c r="SL21" s="821" t="s">
        <v>1434</v>
      </c>
      <c r="SM21" s="821" t="s">
        <v>1434</v>
      </c>
      <c r="SN21" s="822">
        <v>26</v>
      </c>
      <c r="SO21" s="822" t="s">
        <v>1434</v>
      </c>
      <c r="SP21" s="822" t="s">
        <v>1434</v>
      </c>
      <c r="SQ21" s="822" t="s">
        <v>1434</v>
      </c>
      <c r="SR21" s="822" t="s">
        <v>1434</v>
      </c>
      <c r="SS21" s="821" t="s">
        <v>1434</v>
      </c>
      <c r="ST21" s="821" t="s">
        <v>1434</v>
      </c>
      <c r="SU21" s="821" t="s">
        <v>1434</v>
      </c>
      <c r="SV21" s="821" t="s">
        <v>1434</v>
      </c>
      <c r="SW21" s="821" t="s">
        <v>1434</v>
      </c>
      <c r="SX21" s="821" t="s">
        <v>1434</v>
      </c>
      <c r="SY21" s="821" t="s">
        <v>1434</v>
      </c>
      <c r="SZ21" s="822" t="s">
        <v>1434</v>
      </c>
      <c r="TA21" s="822" t="s">
        <v>1434</v>
      </c>
      <c r="TB21" s="822" t="s">
        <v>1434</v>
      </c>
      <c r="TC21" s="822" t="s">
        <v>1434</v>
      </c>
      <c r="TD21" s="822" t="s">
        <v>1434</v>
      </c>
      <c r="TE21" s="821" t="s">
        <v>1434</v>
      </c>
      <c r="TF21" s="821" t="s">
        <v>1434</v>
      </c>
      <c r="TG21" s="821" t="s">
        <v>1434</v>
      </c>
      <c r="TH21" s="821" t="s">
        <v>1434</v>
      </c>
      <c r="TI21" s="821" t="s">
        <v>1434</v>
      </c>
      <c r="TJ21" s="821" t="s">
        <v>1434</v>
      </c>
      <c r="TK21" s="821" t="s">
        <v>1434</v>
      </c>
      <c r="TL21" s="822" t="s">
        <v>1434</v>
      </c>
      <c r="TM21" s="822" t="s">
        <v>1434</v>
      </c>
      <c r="TN21" s="822" t="s">
        <v>1434</v>
      </c>
      <c r="TO21" s="822" t="s">
        <v>1434</v>
      </c>
      <c r="TP21" s="822" t="s">
        <v>1434</v>
      </c>
      <c r="TQ21" s="821" t="s">
        <v>1434</v>
      </c>
      <c r="TR21" s="821" t="s">
        <v>1434</v>
      </c>
      <c r="TS21" s="821" t="s">
        <v>1434</v>
      </c>
      <c r="TT21" s="821" t="s">
        <v>1434</v>
      </c>
      <c r="TU21" s="821" t="s">
        <v>1434</v>
      </c>
      <c r="TV21" s="821" t="s">
        <v>1434</v>
      </c>
      <c r="TW21" s="821" t="s">
        <v>1434</v>
      </c>
      <c r="TX21" s="822" t="s">
        <v>1434</v>
      </c>
      <c r="TY21" s="822" t="s">
        <v>1434</v>
      </c>
      <c r="TZ21" s="822" t="s">
        <v>1434</v>
      </c>
      <c r="UA21" s="822" t="s">
        <v>1434</v>
      </c>
      <c r="UB21" s="822" t="s">
        <v>1434</v>
      </c>
      <c r="UC21" s="821" t="s">
        <v>1434</v>
      </c>
      <c r="UD21" s="821" t="s">
        <v>1434</v>
      </c>
      <c r="UE21" s="821" t="s">
        <v>1434</v>
      </c>
      <c r="UF21" s="821" t="s">
        <v>1434</v>
      </c>
      <c r="UG21" s="821" t="s">
        <v>1434</v>
      </c>
      <c r="UH21" s="821" t="s">
        <v>1434</v>
      </c>
      <c r="UI21" s="821" t="s">
        <v>1434</v>
      </c>
      <c r="UJ21" s="822">
        <v>408</v>
      </c>
      <c r="UK21" s="822" t="s">
        <v>1434</v>
      </c>
      <c r="UL21" s="822" t="s">
        <v>1434</v>
      </c>
      <c r="UM21" s="822" t="s">
        <v>1434</v>
      </c>
      <c r="UN21" s="822" t="s">
        <v>1434</v>
      </c>
      <c r="UO21" s="821" t="s">
        <v>1434</v>
      </c>
      <c r="UP21" s="821" t="s">
        <v>1434</v>
      </c>
      <c r="UQ21" s="821" t="s">
        <v>1434</v>
      </c>
      <c r="UR21" s="821" t="s">
        <v>1434</v>
      </c>
      <c r="US21" s="821" t="s">
        <v>1434</v>
      </c>
      <c r="UT21" s="821" t="s">
        <v>1434</v>
      </c>
      <c r="UU21" s="821" t="s">
        <v>1434</v>
      </c>
      <c r="UV21" s="822">
        <v>18</v>
      </c>
      <c r="UW21" s="822" t="s">
        <v>1434</v>
      </c>
      <c r="UX21" s="822" t="s">
        <v>1434</v>
      </c>
      <c r="UY21" s="822" t="s">
        <v>1434</v>
      </c>
      <c r="UZ21" s="822">
        <v>27</v>
      </c>
      <c r="VA21" s="821" t="s">
        <v>1434</v>
      </c>
      <c r="VB21" s="821" t="s">
        <v>1434</v>
      </c>
      <c r="VC21" s="821" t="s">
        <v>1434</v>
      </c>
      <c r="VD21" s="821">
        <v>45</v>
      </c>
      <c r="VE21" s="821" t="s">
        <v>1434</v>
      </c>
      <c r="VF21" s="821" t="s">
        <v>1434</v>
      </c>
      <c r="VG21" s="821" t="s">
        <v>1434</v>
      </c>
      <c r="VH21" s="821" t="s">
        <v>1434</v>
      </c>
      <c r="VI21" s="821" t="s">
        <v>1434</v>
      </c>
      <c r="VJ21" s="821" t="s">
        <v>1434</v>
      </c>
      <c r="VK21" s="821" t="s">
        <v>1434</v>
      </c>
      <c r="VL21" s="821" t="s">
        <v>1434</v>
      </c>
      <c r="VM21" s="821" t="s">
        <v>1434</v>
      </c>
      <c r="VN21" s="821" t="s">
        <v>1434</v>
      </c>
      <c r="VO21" s="821" t="s">
        <v>1434</v>
      </c>
      <c r="VP21" s="821" t="s">
        <v>1434</v>
      </c>
      <c r="VQ21" s="821" t="s">
        <v>1434</v>
      </c>
      <c r="VR21" s="821" t="s">
        <v>1434</v>
      </c>
      <c r="VS21" s="821" t="s">
        <v>1434</v>
      </c>
      <c r="VT21" s="821" t="s">
        <v>1434</v>
      </c>
      <c r="VU21" s="821" t="s">
        <v>1434</v>
      </c>
      <c r="VV21" s="821" t="s">
        <v>1434</v>
      </c>
      <c r="VW21" s="821" t="s">
        <v>1434</v>
      </c>
      <c r="VX21" s="821" t="s">
        <v>1434</v>
      </c>
      <c r="VY21" s="821" t="s">
        <v>1434</v>
      </c>
      <c r="VZ21" s="821" t="s">
        <v>1434</v>
      </c>
      <c r="WA21" s="821" t="s">
        <v>1434</v>
      </c>
      <c r="WB21" s="821" t="s">
        <v>1434</v>
      </c>
      <c r="WC21" s="821" t="s">
        <v>1434</v>
      </c>
      <c r="WD21" s="821" t="s">
        <v>1434</v>
      </c>
      <c r="WE21" s="821" t="s">
        <v>1434</v>
      </c>
      <c r="WF21" s="821">
        <v>92550</v>
      </c>
      <c r="WG21" s="821">
        <v>83969</v>
      </c>
      <c r="WH21" s="821" t="s">
        <v>1434</v>
      </c>
      <c r="WI21" s="821" t="s">
        <v>1434</v>
      </c>
      <c r="WJ21" s="822">
        <v>9679</v>
      </c>
      <c r="WK21" s="822">
        <v>8733</v>
      </c>
      <c r="WL21" s="822" t="s">
        <v>1434</v>
      </c>
      <c r="WM21" s="822" t="s">
        <v>1434</v>
      </c>
      <c r="WN21" s="822">
        <v>82871</v>
      </c>
      <c r="WO21" s="822">
        <v>75236</v>
      </c>
      <c r="WP21" s="822" t="s">
        <v>1434</v>
      </c>
      <c r="WQ21" s="822" t="s">
        <v>1434</v>
      </c>
      <c r="WR21" s="822">
        <v>39172</v>
      </c>
      <c r="WS21" s="822" t="s">
        <v>1434</v>
      </c>
      <c r="WT21" s="822" t="s">
        <v>1434</v>
      </c>
      <c r="WU21" s="822" t="s">
        <v>1434</v>
      </c>
      <c r="WV21" s="821" t="s">
        <v>1434</v>
      </c>
      <c r="WW21" s="821" t="s">
        <v>1434</v>
      </c>
      <c r="WX21" s="821" t="s">
        <v>1434</v>
      </c>
      <c r="WY21" s="821" t="s">
        <v>1434</v>
      </c>
      <c r="WZ21" s="824">
        <v>50971.28</v>
      </c>
      <c r="XA21" s="824">
        <v>51005.35</v>
      </c>
      <c r="XB21" s="824">
        <v>52793.9</v>
      </c>
      <c r="XC21" s="824">
        <v>51304.05</v>
      </c>
      <c r="XD21" s="829">
        <v>52300</v>
      </c>
      <c r="XE21" s="829">
        <v>55200</v>
      </c>
      <c r="XF21" s="832">
        <v>55700</v>
      </c>
      <c r="XG21" s="829">
        <v>54500</v>
      </c>
      <c r="XH21" s="829">
        <v>52400</v>
      </c>
      <c r="XI21" s="829">
        <v>54300</v>
      </c>
      <c r="XJ21" s="829">
        <v>53000</v>
      </c>
      <c r="XK21" s="832">
        <v>52200</v>
      </c>
      <c r="XL21" s="829">
        <v>52600</v>
      </c>
      <c r="XM21" s="829">
        <v>52300</v>
      </c>
      <c r="XN21" s="829">
        <v>54400</v>
      </c>
      <c r="XO21" s="829">
        <v>59400</v>
      </c>
      <c r="XP21" s="832">
        <v>65600</v>
      </c>
      <c r="XQ21" s="829">
        <v>57000</v>
      </c>
      <c r="XR21" s="829">
        <v>57400</v>
      </c>
      <c r="XS21" s="829">
        <v>57800</v>
      </c>
      <c r="XT21" s="829">
        <v>57400</v>
      </c>
      <c r="XU21" s="829">
        <v>60400</v>
      </c>
      <c r="XV21" s="829">
        <v>60100</v>
      </c>
      <c r="XW21" s="829">
        <v>58900</v>
      </c>
      <c r="XX21" s="829">
        <v>62800</v>
      </c>
      <c r="XY21" s="829">
        <v>63000</v>
      </c>
      <c r="XZ21" s="832">
        <v>62600</v>
      </c>
      <c r="YA21" s="829">
        <v>60500</v>
      </c>
      <c r="YB21" s="829">
        <v>58200</v>
      </c>
      <c r="YC21" s="824">
        <v>25112.14</v>
      </c>
      <c r="YD21" s="824">
        <v>25043.26</v>
      </c>
      <c r="YE21" s="824">
        <v>25750.29</v>
      </c>
      <c r="YF21" s="824">
        <v>24451.17</v>
      </c>
      <c r="YG21" s="829">
        <v>24900</v>
      </c>
      <c r="YH21" s="829">
        <v>28300</v>
      </c>
      <c r="YI21" s="832">
        <v>29600</v>
      </c>
      <c r="YJ21" s="829">
        <v>29100</v>
      </c>
      <c r="YK21" s="829">
        <v>27700</v>
      </c>
      <c r="YL21" s="829">
        <v>29800</v>
      </c>
      <c r="YM21" s="829">
        <v>28600</v>
      </c>
      <c r="YN21" s="832">
        <v>27900</v>
      </c>
      <c r="YO21" s="829">
        <v>28200</v>
      </c>
      <c r="YP21" s="829">
        <v>27500</v>
      </c>
      <c r="YQ21" s="829">
        <v>29400</v>
      </c>
      <c r="YR21" s="829">
        <v>33800</v>
      </c>
      <c r="YS21" s="832">
        <v>39500</v>
      </c>
      <c r="YT21" s="829">
        <v>29900</v>
      </c>
      <c r="YU21" s="829">
        <v>29400</v>
      </c>
      <c r="YV21" s="829">
        <v>28900</v>
      </c>
      <c r="YW21" s="829">
        <v>27600</v>
      </c>
      <c r="YX21" s="829">
        <v>30200</v>
      </c>
      <c r="YY21" s="829">
        <v>29200</v>
      </c>
      <c r="YZ21" s="829">
        <v>26600</v>
      </c>
      <c r="ZA21" s="829">
        <v>29300</v>
      </c>
      <c r="ZB21" s="829">
        <v>30300</v>
      </c>
      <c r="ZC21" s="832">
        <v>31200</v>
      </c>
      <c r="ZD21" s="829">
        <v>30800</v>
      </c>
      <c r="ZE21" s="829">
        <v>29600</v>
      </c>
      <c r="ZF21" s="824">
        <v>25859.14</v>
      </c>
      <c r="ZG21" s="824">
        <v>25962.09</v>
      </c>
      <c r="ZH21" s="824">
        <v>27043.61</v>
      </c>
      <c r="ZI21" s="824">
        <v>26852.880000000001</v>
      </c>
      <c r="ZJ21" s="829">
        <v>27400</v>
      </c>
      <c r="ZK21" s="829">
        <v>26900</v>
      </c>
      <c r="ZL21" s="832">
        <v>26100</v>
      </c>
      <c r="ZM21" s="829">
        <v>25400</v>
      </c>
      <c r="ZN21" s="829">
        <v>24700</v>
      </c>
      <c r="ZO21" s="829">
        <v>24500</v>
      </c>
      <c r="ZP21" s="829">
        <v>24400</v>
      </c>
      <c r="ZQ21" s="832">
        <v>24300</v>
      </c>
      <c r="ZR21" s="829">
        <v>24400</v>
      </c>
      <c r="ZS21" s="829">
        <v>24800</v>
      </c>
      <c r="ZT21" s="829">
        <v>25000</v>
      </c>
      <c r="ZU21" s="829">
        <v>25600</v>
      </c>
      <c r="ZV21" s="832">
        <v>26100</v>
      </c>
      <c r="ZW21" s="829">
        <v>27100</v>
      </c>
      <c r="ZX21" s="829">
        <v>28000</v>
      </c>
      <c r="ZY21" s="829">
        <v>28900</v>
      </c>
      <c r="ZZ21" s="829">
        <v>29800</v>
      </c>
      <c r="AAA21" s="829">
        <v>30200</v>
      </c>
      <c r="AAB21" s="829">
        <v>30900</v>
      </c>
      <c r="AAC21" s="829">
        <v>32300</v>
      </c>
      <c r="AAD21" s="829">
        <v>33500</v>
      </c>
      <c r="AAE21" s="829">
        <v>32700</v>
      </c>
      <c r="AAF21" s="832">
        <v>31400</v>
      </c>
      <c r="AAG21" s="829">
        <v>29700</v>
      </c>
      <c r="AAH21" s="829">
        <v>28600</v>
      </c>
      <c r="AAI21" s="821" t="s">
        <v>1530</v>
      </c>
      <c r="AAJ21" s="821" t="s">
        <v>2572</v>
      </c>
      <c r="AAK21" s="821" t="s">
        <v>2573</v>
      </c>
      <c r="AAL21" s="821">
        <v>1047985</v>
      </c>
      <c r="AAM21" s="821" t="s">
        <v>1434</v>
      </c>
      <c r="AAN21" s="821" t="s">
        <v>1434</v>
      </c>
      <c r="AAO21" s="821" t="s">
        <v>772</v>
      </c>
      <c r="AAP21" s="821" t="s">
        <v>2574</v>
      </c>
      <c r="AAQ21" s="821" t="s">
        <v>2575</v>
      </c>
      <c r="AAR21" s="821" t="s">
        <v>2556</v>
      </c>
      <c r="AAS21" s="821" t="s">
        <v>1434</v>
      </c>
      <c r="AAT21" s="821">
        <v>6200</v>
      </c>
      <c r="AAU21" s="821">
        <v>29445</v>
      </c>
      <c r="AAV21" s="821" t="s">
        <v>771</v>
      </c>
      <c r="AAW21" s="821" t="s">
        <v>2518</v>
      </c>
      <c r="AAX21" s="821" t="s">
        <v>2576</v>
      </c>
      <c r="AAY21" s="821" t="s">
        <v>2556</v>
      </c>
      <c r="AAZ21" s="821" t="s">
        <v>1434</v>
      </c>
      <c r="ABA21" s="821" t="s">
        <v>1434</v>
      </c>
      <c r="ABB21" s="821">
        <v>16000</v>
      </c>
      <c r="ABC21" s="821" t="s">
        <v>761</v>
      </c>
      <c r="ABD21" s="821" t="s">
        <v>2577</v>
      </c>
      <c r="ABE21" s="821" t="s">
        <v>2578</v>
      </c>
      <c r="ABF21" s="821" t="s">
        <v>2556</v>
      </c>
      <c r="ABG21" s="821" t="s">
        <v>1434</v>
      </c>
      <c r="ABH21" s="821">
        <v>4605</v>
      </c>
      <c r="ABI21" s="821">
        <v>5450</v>
      </c>
      <c r="ABJ21" s="821" t="s">
        <v>763</v>
      </c>
      <c r="ABK21" s="821" t="s">
        <v>2579</v>
      </c>
      <c r="ABL21" s="821" t="s">
        <v>2402</v>
      </c>
      <c r="ABM21" s="821" t="s">
        <v>2556</v>
      </c>
      <c r="ABN21" s="821" t="s">
        <v>1434</v>
      </c>
      <c r="ABO21" s="821">
        <v>1500</v>
      </c>
      <c r="ABP21" s="821">
        <v>494</v>
      </c>
      <c r="ABQ21" s="821" t="s">
        <v>765</v>
      </c>
      <c r="ABR21" s="821" t="s">
        <v>2580</v>
      </c>
      <c r="ABS21" s="821" t="s">
        <v>2581</v>
      </c>
      <c r="ABT21" s="821" t="s">
        <v>2571</v>
      </c>
      <c r="ABU21" s="821" t="s">
        <v>1434</v>
      </c>
      <c r="ABV21" s="821">
        <v>64188</v>
      </c>
      <c r="ABW21" s="821">
        <v>983</v>
      </c>
      <c r="ABX21" s="821" t="s">
        <v>768</v>
      </c>
      <c r="ABY21" s="821"/>
      <c r="ABZ21" s="821"/>
      <c r="ACA21" s="821"/>
      <c r="ACB21" s="821"/>
      <c r="ACC21" s="821"/>
      <c r="ACD21" s="821"/>
      <c r="ACE21" s="821"/>
      <c r="ACF21" s="821"/>
      <c r="ACG21" s="821"/>
      <c r="ACH21" s="821"/>
      <c r="ACI21" s="821"/>
      <c r="ACJ21" s="821"/>
      <c r="ACK21" s="821"/>
      <c r="ACL21" s="821"/>
      <c r="ACM21" s="821"/>
      <c r="ACN21" s="821"/>
      <c r="ACO21" s="821"/>
      <c r="ACP21" s="821"/>
      <c r="ACQ21" s="821"/>
      <c r="ACR21" s="821"/>
      <c r="ACS21" s="821"/>
      <c r="ACT21" s="821"/>
      <c r="ACU21" s="821"/>
      <c r="ACV21" s="821"/>
      <c r="ACW21" s="821"/>
      <c r="ACX21" s="821"/>
      <c r="ACY21" s="821"/>
      <c r="ACZ21" s="821"/>
      <c r="ADA21" s="821" t="s">
        <v>1434</v>
      </c>
      <c r="ADB21" s="821" t="s">
        <v>1434</v>
      </c>
      <c r="ADC21" s="821" t="s">
        <v>1434</v>
      </c>
      <c r="ADD21" s="821" t="s">
        <v>2807</v>
      </c>
      <c r="ADE21" s="821" t="s">
        <v>1434</v>
      </c>
      <c r="ADF21" s="821" t="s">
        <v>1434</v>
      </c>
      <c r="ADG21" s="821">
        <v>45129</v>
      </c>
      <c r="ADH21" s="821" t="s">
        <v>788</v>
      </c>
      <c r="ADI21" s="821" t="s">
        <v>2808</v>
      </c>
      <c r="ADJ21" s="821" t="s">
        <v>1434</v>
      </c>
      <c r="ADK21" s="821" t="s">
        <v>1434</v>
      </c>
      <c r="ADL21" s="821">
        <v>15415</v>
      </c>
      <c r="ADM21" s="821" t="s">
        <v>794</v>
      </c>
      <c r="ADN21" s="821" t="s">
        <v>2809</v>
      </c>
      <c r="ADO21" s="821" t="s">
        <v>1434</v>
      </c>
      <c r="ADP21" s="821" t="s">
        <v>1434</v>
      </c>
      <c r="ADQ21" s="821">
        <v>299</v>
      </c>
      <c r="ADR21" s="821" t="s">
        <v>788</v>
      </c>
      <c r="ADS21" s="821"/>
      <c r="ADT21" s="821"/>
      <c r="ADU21" s="821"/>
      <c r="ADV21" s="821"/>
      <c r="ADW21" s="821"/>
      <c r="ADX21" s="821"/>
      <c r="ADY21" s="821"/>
      <c r="ADZ21" s="821"/>
      <c r="AEA21" s="821"/>
      <c r="AEB21" s="821"/>
      <c r="AEC21" s="821"/>
      <c r="AED21" s="821"/>
      <c r="AEE21" s="821"/>
      <c r="AEF21" s="821"/>
      <c r="AEG21" s="821"/>
      <c r="AEH21" s="821"/>
      <c r="AEI21" s="821"/>
      <c r="AEJ21" s="821"/>
      <c r="AEK21" s="821"/>
      <c r="AEL21" s="821"/>
      <c r="AEM21" s="821"/>
      <c r="AEN21" s="821"/>
      <c r="AEO21" s="821"/>
      <c r="AEP21" s="821"/>
      <c r="AEQ21" s="821"/>
      <c r="AER21" s="821"/>
      <c r="AES21" s="821"/>
      <c r="AET21" s="821"/>
      <c r="AEU21" s="821"/>
      <c r="AEV21" s="821"/>
      <c r="AEW21" s="821"/>
      <c r="AEX21" s="821"/>
      <c r="AEY21" s="821"/>
      <c r="AEZ21" s="821"/>
      <c r="AFA21" s="821"/>
      <c r="AFB21" s="821" t="s">
        <v>1434</v>
      </c>
      <c r="AFC21" s="821" t="s">
        <v>1434</v>
      </c>
      <c r="AFD21" s="822">
        <v>4497</v>
      </c>
      <c r="AFE21" s="822">
        <v>4535</v>
      </c>
      <c r="AFF21" s="822">
        <v>3899</v>
      </c>
      <c r="AFG21" s="822">
        <v>3999</v>
      </c>
      <c r="AFH21" s="821" t="s">
        <v>1434</v>
      </c>
      <c r="AFI21" s="822" t="s">
        <v>1434</v>
      </c>
      <c r="AFJ21" s="822" t="s">
        <v>1434</v>
      </c>
      <c r="AFK21" s="822" t="s">
        <v>1434</v>
      </c>
      <c r="AFL21" s="821" t="s">
        <v>1434</v>
      </c>
      <c r="AFM21" s="821" t="s">
        <v>1434</v>
      </c>
      <c r="AFN21" s="821" t="s">
        <v>1434</v>
      </c>
      <c r="AFO21" s="821" t="s">
        <v>1434</v>
      </c>
      <c r="AFP21" s="822">
        <v>8755</v>
      </c>
      <c r="AFQ21" s="822">
        <v>8439</v>
      </c>
      <c r="AFR21" s="822">
        <v>7897</v>
      </c>
      <c r="AFS21" s="822">
        <v>7314</v>
      </c>
      <c r="AFT21" s="821" t="s">
        <v>1434</v>
      </c>
      <c r="AFU21" s="821" t="s">
        <v>1434</v>
      </c>
      <c r="AFV21" s="821" t="s">
        <v>1434</v>
      </c>
      <c r="AFW21" s="821" t="s">
        <v>1434</v>
      </c>
      <c r="AFX21" s="821" t="s">
        <v>1434</v>
      </c>
      <c r="AFY21" s="821" t="s">
        <v>1434</v>
      </c>
      <c r="AFZ21" s="821" t="s">
        <v>1434</v>
      </c>
      <c r="AGA21" s="821" t="s">
        <v>1434</v>
      </c>
      <c r="AGB21" s="822">
        <v>2792</v>
      </c>
      <c r="AGC21" s="822">
        <v>2607</v>
      </c>
      <c r="AGD21" s="822">
        <v>2956</v>
      </c>
      <c r="AGE21" s="822">
        <v>2673</v>
      </c>
      <c r="AGF21" s="821" t="s">
        <v>1434</v>
      </c>
      <c r="AGG21" s="821" t="s">
        <v>1434</v>
      </c>
      <c r="AGH21" s="821" t="s">
        <v>1434</v>
      </c>
      <c r="AGI21" s="821" t="s">
        <v>1434</v>
      </c>
      <c r="AGJ21" s="821" t="s">
        <v>1434</v>
      </c>
      <c r="AGK21" s="821" t="s">
        <v>1434</v>
      </c>
      <c r="AGL21" s="821" t="s">
        <v>1434</v>
      </c>
      <c r="AGM21" s="821" t="s">
        <v>1434</v>
      </c>
      <c r="AGN21" s="822">
        <v>380</v>
      </c>
      <c r="AGO21" s="822">
        <v>280</v>
      </c>
      <c r="AGP21" s="835">
        <v>537</v>
      </c>
      <c r="AGQ21" s="835">
        <v>450</v>
      </c>
      <c r="AGR21" s="821" t="s">
        <v>1434</v>
      </c>
      <c r="AGS21" s="821" t="s">
        <v>1434</v>
      </c>
      <c r="AGT21" s="821" t="s">
        <v>1434</v>
      </c>
      <c r="AGU21" s="821" t="s">
        <v>1434</v>
      </c>
      <c r="AGV21" s="821" t="s">
        <v>1434</v>
      </c>
      <c r="AGW21" s="821" t="s">
        <v>1434</v>
      </c>
      <c r="AGX21" s="821" t="s">
        <v>1434</v>
      </c>
      <c r="AGY21" s="821" t="s">
        <v>1434</v>
      </c>
      <c r="AGZ21" s="822">
        <v>12659</v>
      </c>
      <c r="AHA21" s="822" t="s">
        <v>1434</v>
      </c>
      <c r="AHB21" s="822" t="s">
        <v>1434</v>
      </c>
      <c r="AHC21" s="822" t="s">
        <v>1434</v>
      </c>
      <c r="AHD21" s="822">
        <v>2070</v>
      </c>
      <c r="AHE21" s="822" t="s">
        <v>1434</v>
      </c>
      <c r="AHF21" s="822" t="s">
        <v>1434</v>
      </c>
      <c r="AHG21" s="822" t="s">
        <v>1434</v>
      </c>
      <c r="AHH21" s="822">
        <v>1695</v>
      </c>
      <c r="AHI21" s="822" t="s">
        <v>1434</v>
      </c>
      <c r="AHJ21" s="822" t="s">
        <v>1434</v>
      </c>
      <c r="AHK21" s="822" t="s">
        <v>1434</v>
      </c>
      <c r="AHL21" s="822" t="s">
        <v>1434</v>
      </c>
      <c r="AHM21" s="822" t="s">
        <v>1434</v>
      </c>
      <c r="AHN21" s="821" t="s">
        <v>1434</v>
      </c>
      <c r="AHO21" s="821">
        <v>10.7</v>
      </c>
      <c r="AHP21" s="822" t="s">
        <v>1434</v>
      </c>
      <c r="AHQ21" s="822" t="s">
        <v>1434</v>
      </c>
      <c r="AHR21" s="821" t="s">
        <v>1434</v>
      </c>
      <c r="AHS21" s="821">
        <v>54.8</v>
      </c>
      <c r="AHT21" s="822" t="s">
        <v>1434</v>
      </c>
      <c r="AHU21" s="822" t="s">
        <v>1434</v>
      </c>
      <c r="AHV21" s="821" t="s">
        <v>1434</v>
      </c>
      <c r="AHW21" s="821" t="s">
        <v>1434</v>
      </c>
      <c r="AHX21" s="822" t="s">
        <v>1434</v>
      </c>
      <c r="AHY21" s="822" t="s">
        <v>1434</v>
      </c>
      <c r="AHZ21" s="821" t="s">
        <v>1434</v>
      </c>
      <c r="AIA21" s="821">
        <v>20.8</v>
      </c>
      <c r="AIB21" s="822">
        <v>13</v>
      </c>
      <c r="AIC21" s="822" t="s">
        <v>1434</v>
      </c>
      <c r="AID21" s="821" t="s">
        <v>1434</v>
      </c>
      <c r="AIE21" s="821" t="s">
        <v>1434</v>
      </c>
      <c r="AIF21" s="822" t="s">
        <v>1434</v>
      </c>
      <c r="AIG21" s="822" t="s">
        <v>1434</v>
      </c>
      <c r="AIH21" s="822" t="s">
        <v>1434</v>
      </c>
      <c r="AII21" s="822" t="s">
        <v>1434</v>
      </c>
      <c r="AIJ21" s="822" t="s">
        <v>1434</v>
      </c>
      <c r="AIK21" s="822">
        <v>0</v>
      </c>
      <c r="AIL21" s="821">
        <v>0</v>
      </c>
      <c r="AIM21" s="821">
        <v>0</v>
      </c>
      <c r="AIN21" s="821">
        <v>0</v>
      </c>
      <c r="AIO21" s="821">
        <v>0</v>
      </c>
      <c r="AIP21" s="822" t="s">
        <v>1434</v>
      </c>
      <c r="AIQ21" s="821" t="s">
        <v>1434</v>
      </c>
      <c r="AIR21" s="821" t="s">
        <v>1434</v>
      </c>
      <c r="AIS21" s="821" t="s">
        <v>1434</v>
      </c>
      <c r="AIT21" s="821" t="s">
        <v>1434</v>
      </c>
      <c r="AIU21" s="822">
        <v>15022</v>
      </c>
      <c r="AIV21" s="822">
        <v>14338</v>
      </c>
      <c r="AIW21" s="822">
        <v>13656</v>
      </c>
      <c r="AIX21" s="822">
        <v>13703</v>
      </c>
      <c r="AIY21" s="822">
        <v>12908</v>
      </c>
      <c r="AIZ21" s="822">
        <v>590</v>
      </c>
      <c r="AJA21" s="821">
        <v>739</v>
      </c>
      <c r="AJB21" s="821">
        <v>887</v>
      </c>
      <c r="AJC21" s="821">
        <v>1804</v>
      </c>
      <c r="AJD21" s="821">
        <v>2038</v>
      </c>
      <c r="AJE21" s="822">
        <v>15612</v>
      </c>
      <c r="AJF21" s="821">
        <v>15077</v>
      </c>
      <c r="AJG21" s="821">
        <v>14543</v>
      </c>
      <c r="AJH21" s="821">
        <v>15507</v>
      </c>
      <c r="AJI21" s="821">
        <v>14946</v>
      </c>
      <c r="AJJ21" s="822">
        <v>1967</v>
      </c>
      <c r="AJK21" s="822">
        <v>2086</v>
      </c>
      <c r="AJL21" s="822">
        <v>2205</v>
      </c>
      <c r="AJM21" s="822">
        <v>1586</v>
      </c>
      <c r="AJN21" s="822">
        <v>1528</v>
      </c>
      <c r="AJO21" s="822">
        <v>0</v>
      </c>
      <c r="AJP21" s="821">
        <v>0</v>
      </c>
      <c r="AJQ21" s="821">
        <v>0</v>
      </c>
      <c r="AJR21" s="821">
        <v>0</v>
      </c>
      <c r="AJS21" s="821">
        <v>0</v>
      </c>
      <c r="AJT21" s="822">
        <v>1967</v>
      </c>
      <c r="AJU21" s="821">
        <v>2086</v>
      </c>
      <c r="AJV21" s="821">
        <v>2205</v>
      </c>
      <c r="AJW21" s="821">
        <v>1586</v>
      </c>
      <c r="AJX21" s="821">
        <v>1528</v>
      </c>
      <c r="AJY21" s="822">
        <v>1275</v>
      </c>
      <c r="AJZ21" s="822">
        <v>1385</v>
      </c>
      <c r="AKA21" s="822">
        <v>1495</v>
      </c>
      <c r="AKB21" s="822">
        <v>1263</v>
      </c>
      <c r="AKC21" s="822">
        <v>1140</v>
      </c>
      <c r="AKD21" s="821" t="s">
        <v>1434</v>
      </c>
      <c r="AKE21" s="821" t="s">
        <v>1434</v>
      </c>
      <c r="AKF21" s="821" t="s">
        <v>1434</v>
      </c>
      <c r="AKG21" s="821" t="s">
        <v>1434</v>
      </c>
      <c r="AKH21" s="821" t="s">
        <v>1434</v>
      </c>
      <c r="AKI21" s="821" t="s">
        <v>1434</v>
      </c>
      <c r="AKJ21" s="821" t="s">
        <v>1434</v>
      </c>
      <c r="AKK21" s="821" t="s">
        <v>1434</v>
      </c>
      <c r="AKL21" s="822" t="s">
        <v>1434</v>
      </c>
      <c r="AKM21" s="822" t="s">
        <v>1434</v>
      </c>
      <c r="AKN21" s="822" t="s">
        <v>1434</v>
      </c>
      <c r="AKO21" s="822" t="s">
        <v>1434</v>
      </c>
      <c r="AKP21" s="822" t="s">
        <v>1434</v>
      </c>
      <c r="AKQ21" s="821" t="s">
        <v>1434</v>
      </c>
      <c r="AKR21" s="821" t="s">
        <v>1434</v>
      </c>
      <c r="AKS21" s="821" t="s">
        <v>1434</v>
      </c>
      <c r="AKT21" s="821" t="s">
        <v>1434</v>
      </c>
      <c r="AKU21" s="821" t="s">
        <v>1434</v>
      </c>
      <c r="AKV21" s="821" t="s">
        <v>1434</v>
      </c>
      <c r="AKW21" s="821" t="s">
        <v>1434</v>
      </c>
      <c r="AKX21" s="821" t="s">
        <v>1434</v>
      </c>
      <c r="AKY21" s="821" t="s">
        <v>2253</v>
      </c>
      <c r="AKZ21" s="821">
        <v>401</v>
      </c>
      <c r="ALA21" s="821">
        <v>410</v>
      </c>
      <c r="ALB21" s="821" t="s">
        <v>2865</v>
      </c>
      <c r="ALC21" s="821">
        <v>212</v>
      </c>
      <c r="ALD21" s="821">
        <v>221</v>
      </c>
      <c r="ALE21" s="821" t="s">
        <v>2333</v>
      </c>
      <c r="ALF21" s="821">
        <v>192</v>
      </c>
      <c r="ALG21" s="821">
        <v>188</v>
      </c>
      <c r="ALH21" s="821" t="s">
        <v>2866</v>
      </c>
      <c r="ALI21" s="821">
        <v>188</v>
      </c>
      <c r="ALJ21" s="821">
        <v>196</v>
      </c>
      <c r="ALK21" s="821" t="s">
        <v>2867</v>
      </c>
      <c r="ALL21" s="821">
        <v>156</v>
      </c>
      <c r="ALM21" s="821">
        <v>142</v>
      </c>
      <c r="ALN21" s="821" t="s">
        <v>2281</v>
      </c>
      <c r="ALO21" s="821">
        <v>52</v>
      </c>
      <c r="ALP21" s="821">
        <v>37</v>
      </c>
      <c r="ALQ21" s="821" t="s">
        <v>2868</v>
      </c>
      <c r="ALR21" s="821">
        <v>51</v>
      </c>
      <c r="ALS21" s="821">
        <v>63</v>
      </c>
      <c r="ALT21" s="821" t="s">
        <v>2115</v>
      </c>
      <c r="ALU21" s="821">
        <v>47</v>
      </c>
      <c r="ALV21" s="821">
        <v>50</v>
      </c>
      <c r="ALW21" s="821" t="s">
        <v>1434</v>
      </c>
      <c r="ALX21" s="821" t="s">
        <v>1434</v>
      </c>
      <c r="ALY21" s="821" t="s">
        <v>1434</v>
      </c>
      <c r="ALZ21" s="821" t="s">
        <v>1434</v>
      </c>
      <c r="AMA21" s="821" t="s">
        <v>1434</v>
      </c>
      <c r="AMB21" s="821" t="s">
        <v>1434</v>
      </c>
      <c r="AMC21" s="821" t="s">
        <v>1434</v>
      </c>
      <c r="AMD21" s="821" t="s">
        <v>1434</v>
      </c>
      <c r="AME21" s="821" t="s">
        <v>1434</v>
      </c>
      <c r="AMF21" s="821" t="s">
        <v>1434</v>
      </c>
      <c r="AMG21" s="821" t="s">
        <v>1434</v>
      </c>
      <c r="AMH21" s="821" t="s">
        <v>1434</v>
      </c>
      <c r="AMI21" s="821" t="s">
        <v>1434</v>
      </c>
      <c r="AMJ21" s="821" t="s">
        <v>1434</v>
      </c>
      <c r="AMK21" s="821" t="s">
        <v>1434</v>
      </c>
      <c r="AML21" s="821" t="s">
        <v>1434</v>
      </c>
      <c r="AMM21" s="821" t="s">
        <v>1434</v>
      </c>
      <c r="AMN21" s="821" t="s">
        <v>1434</v>
      </c>
      <c r="AMO21" s="821" t="s">
        <v>1434</v>
      </c>
      <c r="AMP21" s="821" t="s">
        <v>1434</v>
      </c>
      <c r="AMQ21" s="821" t="s">
        <v>1434</v>
      </c>
      <c r="AMR21" s="822" t="s">
        <v>1434</v>
      </c>
      <c r="AMS21" s="822" t="s">
        <v>1434</v>
      </c>
      <c r="AMT21" s="822" t="s">
        <v>1434</v>
      </c>
      <c r="AMU21" s="822" t="s">
        <v>1434</v>
      </c>
      <c r="AMV21" s="822" t="s">
        <v>1434</v>
      </c>
      <c r="AMW21" s="822" t="s">
        <v>1434</v>
      </c>
      <c r="AMX21" s="822" t="s">
        <v>1434</v>
      </c>
      <c r="AMY21" s="822" t="s">
        <v>1434</v>
      </c>
      <c r="AMZ21" s="821" t="s">
        <v>1434</v>
      </c>
      <c r="ANA21" s="821" t="s">
        <v>1434</v>
      </c>
      <c r="ANB21" s="821" t="s">
        <v>1434</v>
      </c>
      <c r="ANC21" s="821" t="s">
        <v>1434</v>
      </c>
      <c r="AND21" s="822">
        <v>7</v>
      </c>
      <c r="ANE21" s="822" t="s">
        <v>1434</v>
      </c>
      <c r="ANF21" s="822" t="s">
        <v>1434</v>
      </c>
      <c r="ANG21" s="822" t="s">
        <v>1434</v>
      </c>
      <c r="ANH21" s="821" t="s">
        <v>1434</v>
      </c>
      <c r="ANI21" s="821" t="s">
        <v>1434</v>
      </c>
      <c r="ANJ21" s="821" t="s">
        <v>1434</v>
      </c>
      <c r="ANK21" s="821" t="s">
        <v>1434</v>
      </c>
      <c r="ANL21" s="821" t="s">
        <v>1434</v>
      </c>
      <c r="ANM21" s="821" t="s">
        <v>1434</v>
      </c>
      <c r="ANN21" s="821" t="s">
        <v>1434</v>
      </c>
      <c r="ANO21" s="821" t="s">
        <v>1434</v>
      </c>
      <c r="ANP21" s="822">
        <v>17</v>
      </c>
      <c r="ANQ21" s="822" t="s">
        <v>1434</v>
      </c>
      <c r="ANR21" s="822" t="s">
        <v>1434</v>
      </c>
      <c r="ANS21" s="822" t="s">
        <v>1434</v>
      </c>
      <c r="ANT21" s="821" t="s">
        <v>1434</v>
      </c>
      <c r="ANU21" s="821" t="s">
        <v>1434</v>
      </c>
      <c r="ANV21" s="821" t="s">
        <v>1434</v>
      </c>
      <c r="ANW21" s="821" t="s">
        <v>1434</v>
      </c>
      <c r="ANX21" s="821" t="s">
        <v>1434</v>
      </c>
      <c r="ANY21" s="821" t="s">
        <v>1434</v>
      </c>
      <c r="ANZ21" s="821" t="s">
        <v>1434</v>
      </c>
      <c r="AOA21" s="821" t="s">
        <v>1434</v>
      </c>
      <c r="AOB21" s="821" t="s">
        <v>1434</v>
      </c>
      <c r="AOC21" s="821" t="s">
        <v>1434</v>
      </c>
      <c r="AOD21" s="821">
        <v>3</v>
      </c>
      <c r="AOE21" s="821">
        <v>4</v>
      </c>
      <c r="AOF21" s="821">
        <v>7</v>
      </c>
      <c r="AOG21" s="821">
        <v>10</v>
      </c>
      <c r="AOH21" s="822">
        <v>5</v>
      </c>
      <c r="AOI21" s="821" t="s">
        <v>1434</v>
      </c>
      <c r="AOJ21" s="821">
        <v>0</v>
      </c>
      <c r="AOK21" s="821" t="s">
        <v>1434</v>
      </c>
      <c r="AOL21" s="822">
        <v>120</v>
      </c>
      <c r="AOM21" s="821" t="s">
        <v>1434</v>
      </c>
      <c r="AON21" s="821" t="s">
        <v>1434</v>
      </c>
      <c r="AOO21" s="821" t="s">
        <v>1434</v>
      </c>
      <c r="AOP21" s="822">
        <v>73</v>
      </c>
      <c r="AOQ21" s="821" t="s">
        <v>1434</v>
      </c>
      <c r="AOR21" s="821" t="s">
        <v>1434</v>
      </c>
      <c r="AOS21" s="821" t="s">
        <v>1434</v>
      </c>
      <c r="AOT21" s="822">
        <v>24</v>
      </c>
      <c r="AOU21" s="821" t="s">
        <v>1434</v>
      </c>
      <c r="AOV21" s="821" t="s">
        <v>1434</v>
      </c>
      <c r="AOW21" s="821" t="s">
        <v>1434</v>
      </c>
      <c r="AOX21" s="822">
        <v>52</v>
      </c>
      <c r="AOY21" s="821" t="s">
        <v>1434</v>
      </c>
      <c r="AOZ21" s="821" t="s">
        <v>1434</v>
      </c>
      <c r="APA21" s="821" t="s">
        <v>1434</v>
      </c>
      <c r="APB21" s="822">
        <v>886</v>
      </c>
      <c r="APC21" s="821" t="s">
        <v>1434</v>
      </c>
      <c r="APD21" s="821" t="s">
        <v>1434</v>
      </c>
      <c r="APE21" s="821" t="s">
        <v>1434</v>
      </c>
      <c r="APF21" s="822" t="s">
        <v>1434</v>
      </c>
      <c r="APG21" s="821" t="s">
        <v>1434</v>
      </c>
      <c r="APH21" s="821" t="s">
        <v>1434</v>
      </c>
      <c r="API21" s="821" t="s">
        <v>1434</v>
      </c>
      <c r="APJ21" s="822">
        <v>3</v>
      </c>
      <c r="APK21" s="821" t="s">
        <v>1434</v>
      </c>
      <c r="APL21" s="821">
        <v>0</v>
      </c>
      <c r="APM21" s="821" t="s">
        <v>1434</v>
      </c>
      <c r="APN21" s="822">
        <v>15</v>
      </c>
      <c r="APO21" s="821" t="s">
        <v>1434</v>
      </c>
      <c r="APP21" s="821">
        <v>7</v>
      </c>
      <c r="APQ21" s="821" t="s">
        <v>1434</v>
      </c>
      <c r="APR21" s="822">
        <v>2</v>
      </c>
      <c r="APS21" s="821" t="s">
        <v>1434</v>
      </c>
      <c r="APT21" s="821">
        <v>11</v>
      </c>
      <c r="APU21" s="821" t="s">
        <v>1434</v>
      </c>
      <c r="APV21" s="822">
        <v>2</v>
      </c>
      <c r="APW21" s="821" t="s">
        <v>1434</v>
      </c>
      <c r="APX21" s="821">
        <v>6</v>
      </c>
      <c r="APY21" s="821" t="s">
        <v>1434</v>
      </c>
      <c r="APZ21" s="822">
        <v>2</v>
      </c>
      <c r="AQA21" s="821" t="s">
        <v>1434</v>
      </c>
      <c r="AQB21" s="821" t="s">
        <v>1434</v>
      </c>
      <c r="AQC21" s="821" t="s">
        <v>1434</v>
      </c>
      <c r="AQD21" s="822">
        <v>351</v>
      </c>
      <c r="AQE21" s="821" t="s">
        <v>1434</v>
      </c>
      <c r="AQF21" s="821" t="s">
        <v>1434</v>
      </c>
      <c r="AQG21" s="821" t="s">
        <v>1434</v>
      </c>
      <c r="AQH21" s="822" t="s">
        <v>1434</v>
      </c>
      <c r="AQI21" s="821" t="s">
        <v>1434</v>
      </c>
      <c r="AQJ21" s="821" t="s">
        <v>1434</v>
      </c>
      <c r="AQK21" s="821" t="s">
        <v>1434</v>
      </c>
      <c r="AQL21" s="822">
        <v>2</v>
      </c>
      <c r="AQM21" s="821" t="s">
        <v>1434</v>
      </c>
      <c r="AQN21" s="821">
        <v>0</v>
      </c>
      <c r="AQO21" s="821" t="s">
        <v>1434</v>
      </c>
      <c r="AQP21" s="822">
        <v>4</v>
      </c>
      <c r="AQQ21" s="821" t="s">
        <v>1434</v>
      </c>
      <c r="AQR21" s="821">
        <v>1</v>
      </c>
      <c r="AQS21" s="821" t="s">
        <v>1434</v>
      </c>
      <c r="AQT21" s="822">
        <v>2</v>
      </c>
      <c r="AQU21" s="821" t="s">
        <v>1434</v>
      </c>
      <c r="AQV21" s="821">
        <v>3</v>
      </c>
      <c r="AQW21" s="821" t="s">
        <v>1434</v>
      </c>
      <c r="AQX21" s="822">
        <v>0</v>
      </c>
      <c r="AQY21" s="821" t="s">
        <v>1434</v>
      </c>
      <c r="AQZ21" s="821">
        <v>0</v>
      </c>
      <c r="ARA21" s="821" t="s">
        <v>1434</v>
      </c>
      <c r="ARB21" s="822">
        <v>2</v>
      </c>
      <c r="ARC21" s="821" t="s">
        <v>1434</v>
      </c>
      <c r="ARD21" s="821" t="s">
        <v>1434</v>
      </c>
      <c r="ARE21" s="821" t="s">
        <v>1434</v>
      </c>
      <c r="ARF21" s="822">
        <v>108</v>
      </c>
      <c r="ARG21" s="821" t="s">
        <v>1434</v>
      </c>
      <c r="ARH21" s="821" t="s">
        <v>1434</v>
      </c>
      <c r="ARI21" s="821" t="s">
        <v>1434</v>
      </c>
      <c r="ARJ21" s="822" t="s">
        <v>1434</v>
      </c>
      <c r="ARK21" s="821" t="s">
        <v>1434</v>
      </c>
      <c r="ARL21" s="821" t="s">
        <v>1434</v>
      </c>
      <c r="ARM21" s="821" t="s">
        <v>1434</v>
      </c>
      <c r="ARN21" s="822">
        <v>0</v>
      </c>
      <c r="ARO21" s="821" t="s">
        <v>1434</v>
      </c>
      <c r="ARP21" s="821">
        <v>0</v>
      </c>
      <c r="ARQ21" s="821" t="s">
        <v>1434</v>
      </c>
      <c r="ARR21" s="822">
        <v>1</v>
      </c>
      <c r="ARS21" s="821" t="s">
        <v>1434</v>
      </c>
      <c r="ART21" s="821">
        <v>0</v>
      </c>
      <c r="ARU21" s="821" t="s">
        <v>1434</v>
      </c>
      <c r="ARV21" s="822">
        <v>1</v>
      </c>
      <c r="ARW21" s="821" t="s">
        <v>1434</v>
      </c>
      <c r="ARX21" s="821">
        <v>0</v>
      </c>
      <c r="ARY21" s="821" t="s">
        <v>1434</v>
      </c>
      <c r="ARZ21" s="822">
        <v>0</v>
      </c>
      <c r="ASA21" s="821" t="s">
        <v>1434</v>
      </c>
      <c r="ASB21" s="821">
        <v>0</v>
      </c>
      <c r="ASC21" s="821" t="s">
        <v>1434</v>
      </c>
      <c r="ASD21" s="822">
        <v>2</v>
      </c>
      <c r="ASE21" s="821" t="s">
        <v>1434</v>
      </c>
      <c r="ASF21" s="821" t="s">
        <v>1434</v>
      </c>
      <c r="ASG21" s="821" t="s">
        <v>1434</v>
      </c>
      <c r="ASH21" s="822">
        <v>49</v>
      </c>
      <c r="ASI21" s="821" t="s">
        <v>1434</v>
      </c>
      <c r="ASJ21" s="821" t="s">
        <v>1434</v>
      </c>
      <c r="ASK21" s="821" t="s">
        <v>1434</v>
      </c>
      <c r="ASL21" s="822" t="s">
        <v>1434</v>
      </c>
      <c r="ASM21" s="821" t="s">
        <v>1434</v>
      </c>
      <c r="ASN21" s="821" t="s">
        <v>1434</v>
      </c>
      <c r="ASO21" s="821" t="s">
        <v>1434</v>
      </c>
      <c r="ASP21" s="822">
        <v>0</v>
      </c>
      <c r="ASQ21" s="821" t="s">
        <v>1434</v>
      </c>
      <c r="ASR21" s="821">
        <v>0</v>
      </c>
      <c r="ASS21" s="821" t="s">
        <v>1434</v>
      </c>
      <c r="AST21" s="822">
        <v>0</v>
      </c>
      <c r="ASU21" s="821" t="s">
        <v>1434</v>
      </c>
      <c r="ASV21" s="821">
        <v>0</v>
      </c>
      <c r="ASW21" s="821" t="s">
        <v>1434</v>
      </c>
      <c r="ASX21" s="822">
        <v>0</v>
      </c>
      <c r="ASY21" s="821" t="s">
        <v>1434</v>
      </c>
      <c r="ASZ21" s="821">
        <v>0</v>
      </c>
      <c r="ATA21" s="821" t="s">
        <v>1434</v>
      </c>
      <c r="ATB21" s="822">
        <v>0</v>
      </c>
      <c r="ATC21" s="821" t="s">
        <v>1434</v>
      </c>
      <c r="ATD21" s="821">
        <v>0</v>
      </c>
      <c r="ATE21" s="821" t="s">
        <v>1434</v>
      </c>
      <c r="ATF21" s="822">
        <v>0</v>
      </c>
      <c r="ATG21" s="821" t="s">
        <v>1434</v>
      </c>
      <c r="ATH21" s="821" t="s">
        <v>1434</v>
      </c>
      <c r="ATI21" s="821" t="s">
        <v>1434</v>
      </c>
      <c r="ATJ21" s="822">
        <v>4</v>
      </c>
      <c r="ATK21" s="821" t="s">
        <v>1434</v>
      </c>
      <c r="ATL21" s="821" t="s">
        <v>1434</v>
      </c>
      <c r="ATM21" s="821" t="s">
        <v>1434</v>
      </c>
      <c r="ATN21" s="822" t="s">
        <v>1434</v>
      </c>
      <c r="ATO21" s="821" t="s">
        <v>1434</v>
      </c>
      <c r="ATP21" s="821" t="s">
        <v>1434</v>
      </c>
      <c r="ATQ21" s="821" t="s">
        <v>1434</v>
      </c>
      <c r="ATR21" s="822" t="s">
        <v>1434</v>
      </c>
      <c r="ATS21" s="822">
        <v>0</v>
      </c>
      <c r="ATT21" s="822" t="s">
        <v>1434</v>
      </c>
      <c r="ATU21" s="822" t="s">
        <v>1434</v>
      </c>
      <c r="ATV21" s="822" t="s">
        <v>1434</v>
      </c>
      <c r="ATW21" s="821" t="s">
        <v>1434</v>
      </c>
      <c r="ATX21" s="821" t="s">
        <v>1434</v>
      </c>
      <c r="ATY21" s="821" t="s">
        <v>1434</v>
      </c>
      <c r="ATZ21" s="821" t="s">
        <v>1434</v>
      </c>
      <c r="AUA21" s="821" t="s">
        <v>1434</v>
      </c>
      <c r="AUB21" s="822" t="s">
        <v>1434</v>
      </c>
      <c r="AUC21" s="822" t="s">
        <v>1434</v>
      </c>
      <c r="AUD21" s="822" t="s">
        <v>1434</v>
      </c>
      <c r="AUE21" s="822" t="s">
        <v>1434</v>
      </c>
      <c r="AUF21" s="822" t="s">
        <v>1434</v>
      </c>
      <c r="AUG21" s="822" t="s">
        <v>1434</v>
      </c>
      <c r="AUH21" s="822">
        <v>100.315</v>
      </c>
      <c r="AUI21" s="822" t="s">
        <v>1434</v>
      </c>
      <c r="AUJ21" s="822" t="s">
        <v>1434</v>
      </c>
      <c r="AUK21" s="822" t="s">
        <v>1434</v>
      </c>
      <c r="AUL21" s="821" t="s">
        <v>1434</v>
      </c>
      <c r="AUM21" s="821" t="s">
        <v>1434</v>
      </c>
      <c r="AUN21" s="821" t="s">
        <v>1434</v>
      </c>
      <c r="AUO21" s="821" t="s">
        <v>1434</v>
      </c>
      <c r="AUP21" s="821" t="s">
        <v>1434</v>
      </c>
      <c r="AUQ21" s="822" t="s">
        <v>1434</v>
      </c>
      <c r="AUR21" s="822" t="s">
        <v>1434</v>
      </c>
      <c r="AUS21" s="822" t="s">
        <v>1434</v>
      </c>
      <c r="AUT21" s="822" t="s">
        <v>1434</v>
      </c>
      <c r="AUU21" s="822" t="s">
        <v>1434</v>
      </c>
      <c r="AUV21" s="822" t="s">
        <v>1434</v>
      </c>
      <c r="AUW21" s="822">
        <v>3415.29</v>
      </c>
      <c r="AUX21" s="822" t="s">
        <v>1434</v>
      </c>
      <c r="AUY21" s="822" t="s">
        <v>1434</v>
      </c>
      <c r="AUZ21" s="822" t="s">
        <v>1434</v>
      </c>
      <c r="AVA21" s="821" t="s">
        <v>1434</v>
      </c>
      <c r="AVB21" s="821" t="s">
        <v>1434</v>
      </c>
      <c r="AVC21" s="821" t="s">
        <v>1434</v>
      </c>
      <c r="AVD21" s="821" t="s">
        <v>1434</v>
      </c>
      <c r="AVE21" s="821" t="s">
        <v>1434</v>
      </c>
      <c r="AVF21" s="822" t="s">
        <v>1434</v>
      </c>
      <c r="AVG21" s="822" t="s">
        <v>1434</v>
      </c>
      <c r="AVH21" s="822" t="s">
        <v>1434</v>
      </c>
      <c r="AVI21" s="822" t="s">
        <v>1434</v>
      </c>
      <c r="AVJ21" s="822" t="s">
        <v>1434</v>
      </c>
      <c r="AVK21" s="822" t="s">
        <v>1434</v>
      </c>
      <c r="AVL21" s="822">
        <v>2664.39</v>
      </c>
      <c r="AVM21" s="822" t="s">
        <v>1434</v>
      </c>
      <c r="AVN21" s="822" t="s">
        <v>1434</v>
      </c>
      <c r="AVO21" s="822" t="s">
        <v>1434</v>
      </c>
      <c r="AVP21" s="821" t="s">
        <v>1434</v>
      </c>
      <c r="AVQ21" s="821" t="s">
        <v>1434</v>
      </c>
      <c r="AVR21" s="821" t="s">
        <v>1434</v>
      </c>
      <c r="AVS21" s="821" t="s">
        <v>1434</v>
      </c>
      <c r="AVT21" s="821" t="s">
        <v>1434</v>
      </c>
      <c r="AVU21" s="822" t="s">
        <v>1434</v>
      </c>
      <c r="AVV21" s="822" t="s">
        <v>1434</v>
      </c>
      <c r="AVW21" s="822" t="s">
        <v>1434</v>
      </c>
      <c r="AVX21" s="822" t="s">
        <v>1434</v>
      </c>
      <c r="AVY21" s="822" t="s">
        <v>1434</v>
      </c>
      <c r="AVZ21" s="822" t="s">
        <v>1434</v>
      </c>
      <c r="AWA21" s="822" t="s">
        <v>1434</v>
      </c>
      <c r="AWB21" s="822" t="s">
        <v>1434</v>
      </c>
      <c r="AWC21" s="822" t="s">
        <v>1434</v>
      </c>
      <c r="AWD21" s="822" t="s">
        <v>1434</v>
      </c>
      <c r="AWE21" s="821" t="s">
        <v>1434</v>
      </c>
      <c r="AWF21" s="821" t="s">
        <v>1434</v>
      </c>
      <c r="AWG21" s="821" t="s">
        <v>1434</v>
      </c>
      <c r="AWH21" s="821" t="s">
        <v>1434</v>
      </c>
      <c r="AWI21" s="821" t="s">
        <v>1434</v>
      </c>
      <c r="AWJ21" s="822" t="s">
        <v>1434</v>
      </c>
      <c r="AWK21" s="822" t="s">
        <v>1434</v>
      </c>
      <c r="AWL21" s="822" t="s">
        <v>1434</v>
      </c>
      <c r="AWM21" s="822" t="s">
        <v>1434</v>
      </c>
      <c r="AWN21" s="822" t="s">
        <v>1434</v>
      </c>
      <c r="AWO21" s="822" t="s">
        <v>1434</v>
      </c>
      <c r="AWP21" s="822" t="s">
        <v>1434</v>
      </c>
      <c r="AWQ21" s="822" t="s">
        <v>1434</v>
      </c>
      <c r="AWR21" s="822" t="s">
        <v>1434</v>
      </c>
      <c r="AWS21" s="822" t="s">
        <v>1434</v>
      </c>
      <c r="AWT21" s="822" t="s">
        <v>1434</v>
      </c>
      <c r="AWU21" s="822" t="s">
        <v>1434</v>
      </c>
      <c r="AWV21" s="822" t="s">
        <v>1434</v>
      </c>
      <c r="AWW21" s="822" t="s">
        <v>1434</v>
      </c>
      <c r="AWX21" s="822" t="s">
        <v>1434</v>
      </c>
      <c r="AWY21" s="822" t="s">
        <v>1434</v>
      </c>
      <c r="AWZ21" s="822" t="s">
        <v>1434</v>
      </c>
      <c r="AXA21" s="822" t="s">
        <v>1434</v>
      </c>
      <c r="AXB21" s="822" t="s">
        <v>1434</v>
      </c>
      <c r="AXC21" s="822" t="s">
        <v>1434</v>
      </c>
      <c r="AXD21" s="821" t="s">
        <v>1434</v>
      </c>
      <c r="AXE21" s="821">
        <v>906.39499999999998</v>
      </c>
      <c r="AXF21" s="821" t="s">
        <v>1434</v>
      </c>
      <c r="AXG21" s="821" t="s">
        <v>1434</v>
      </c>
      <c r="AXH21" s="821" t="s">
        <v>1434</v>
      </c>
      <c r="AXI21" s="821" t="s">
        <v>1434</v>
      </c>
      <c r="AXJ21" s="821" t="s">
        <v>1434</v>
      </c>
      <c r="AXK21" s="821" t="s">
        <v>1434</v>
      </c>
      <c r="AXL21" s="821" t="s">
        <v>1434</v>
      </c>
      <c r="AXM21" s="821" t="s">
        <v>1434</v>
      </c>
      <c r="AXN21" s="821" t="s">
        <v>1434</v>
      </c>
      <c r="AXO21" s="821" t="s">
        <v>1434</v>
      </c>
      <c r="AXP21" s="821" t="s">
        <v>1434</v>
      </c>
      <c r="AXQ21" s="821" t="s">
        <v>1434</v>
      </c>
      <c r="AXR21" s="821" t="s">
        <v>1434</v>
      </c>
      <c r="AXS21" s="822">
        <v>4064</v>
      </c>
      <c r="AXT21" s="822">
        <v>4062</v>
      </c>
      <c r="AXU21" s="822">
        <v>3967</v>
      </c>
      <c r="AXV21" s="822">
        <v>3755</v>
      </c>
      <c r="AXW21" s="822">
        <v>12360</v>
      </c>
      <c r="AXX21" s="822">
        <v>11799</v>
      </c>
      <c r="AXY21" s="822">
        <v>11322</v>
      </c>
      <c r="AXZ21" s="822">
        <v>10681</v>
      </c>
      <c r="AYA21" s="821">
        <v>0</v>
      </c>
      <c r="AYB21" s="821">
        <v>0</v>
      </c>
      <c r="AYC21" s="821">
        <v>0</v>
      </c>
      <c r="AYD21" s="822">
        <v>0</v>
      </c>
      <c r="AYE21" s="822">
        <v>16664</v>
      </c>
      <c r="AYF21" s="822">
        <v>16974</v>
      </c>
      <c r="AYG21" s="822">
        <v>16753</v>
      </c>
      <c r="AYH21" s="822">
        <v>16528</v>
      </c>
      <c r="AYI21" s="822">
        <v>3313395</v>
      </c>
      <c r="AYJ21" s="822">
        <v>3209862</v>
      </c>
      <c r="AYK21" s="822">
        <v>3483304</v>
      </c>
      <c r="AYL21" s="822">
        <v>3676000</v>
      </c>
      <c r="AYM21" s="821">
        <v>0</v>
      </c>
      <c r="AYN21" s="821">
        <v>0</v>
      </c>
      <c r="AYO21" s="821">
        <v>0</v>
      </c>
      <c r="AYP21" s="821">
        <v>0</v>
      </c>
      <c r="AYQ21" s="822">
        <v>7</v>
      </c>
      <c r="AYR21" s="821">
        <v>8</v>
      </c>
      <c r="AYS21" s="821" t="s">
        <v>1434</v>
      </c>
      <c r="AYT21" s="821" t="s">
        <v>1434</v>
      </c>
      <c r="AYU21" s="822" t="s">
        <v>1434</v>
      </c>
      <c r="AYV21" s="821" t="s">
        <v>1434</v>
      </c>
      <c r="AYW21" s="821" t="s">
        <v>1434</v>
      </c>
      <c r="AYX21" s="821" t="s">
        <v>1434</v>
      </c>
      <c r="AYY21" s="821">
        <v>0</v>
      </c>
      <c r="AYZ21" s="821">
        <v>0</v>
      </c>
      <c r="AZA21" s="821">
        <v>0</v>
      </c>
      <c r="AZB21" s="821">
        <v>0</v>
      </c>
      <c r="AZC21" s="822">
        <v>1546</v>
      </c>
      <c r="AZD21" s="821">
        <v>1669</v>
      </c>
      <c r="AZE21" s="821">
        <v>1636</v>
      </c>
      <c r="AZF21" s="821">
        <v>1608</v>
      </c>
      <c r="AZG21" s="822">
        <v>3166347</v>
      </c>
      <c r="AZH21" s="821">
        <v>3063921</v>
      </c>
      <c r="AZI21" s="821">
        <v>3294824</v>
      </c>
      <c r="AZJ21" s="821">
        <v>3525000</v>
      </c>
      <c r="AZK21" s="821">
        <v>0</v>
      </c>
      <c r="AZL21" s="821">
        <v>0</v>
      </c>
      <c r="AZM21" s="821">
        <v>0</v>
      </c>
      <c r="AZN21" s="821">
        <v>0</v>
      </c>
      <c r="AZO21" s="821">
        <v>1453</v>
      </c>
      <c r="AZP21" s="821">
        <v>1466</v>
      </c>
      <c r="AZQ21" s="821" t="s">
        <v>1434</v>
      </c>
      <c r="AZR21" s="821" t="s">
        <v>1434</v>
      </c>
      <c r="AZS21" s="821" t="s">
        <v>1434</v>
      </c>
      <c r="AZT21" s="821" t="s">
        <v>1434</v>
      </c>
      <c r="AZU21" s="821" t="s">
        <v>1434</v>
      </c>
      <c r="AZV21" s="821" t="s">
        <v>1434</v>
      </c>
      <c r="AZW21" s="821">
        <v>0</v>
      </c>
      <c r="AZX21" s="821">
        <v>0</v>
      </c>
      <c r="AZY21" s="821">
        <v>0</v>
      </c>
      <c r="AZZ21" s="821">
        <v>0</v>
      </c>
      <c r="BAA21" s="822">
        <v>13069</v>
      </c>
      <c r="BAB21" s="821">
        <v>13322</v>
      </c>
      <c r="BAC21" s="821">
        <v>13145</v>
      </c>
      <c r="BAD21" s="821">
        <v>12967</v>
      </c>
      <c r="BAE21" s="822">
        <v>146359</v>
      </c>
      <c r="BAF21" s="821">
        <v>145119</v>
      </c>
      <c r="BAG21" s="821">
        <v>187748</v>
      </c>
      <c r="BAH21" s="821">
        <v>151000</v>
      </c>
      <c r="BAI21" s="821">
        <v>0</v>
      </c>
      <c r="BAJ21" s="821">
        <v>0</v>
      </c>
      <c r="BAK21" s="821">
        <v>0</v>
      </c>
      <c r="BAL21" s="821">
        <v>0</v>
      </c>
      <c r="BAM21" s="821">
        <v>2604</v>
      </c>
      <c r="BAN21" s="821">
        <v>2587</v>
      </c>
      <c r="BAO21" s="821">
        <v>1972</v>
      </c>
      <c r="BAP21" s="821">
        <v>1953</v>
      </c>
      <c r="BAQ21" s="821" t="s">
        <v>1434</v>
      </c>
      <c r="BAR21" s="821" t="s">
        <v>1434</v>
      </c>
      <c r="BAS21" s="821" t="s">
        <v>1434</v>
      </c>
      <c r="BAT21" s="821" t="s">
        <v>1434</v>
      </c>
      <c r="BAU21" s="821">
        <v>0</v>
      </c>
      <c r="BAV21" s="821">
        <v>0</v>
      </c>
      <c r="BAW21" s="821">
        <v>0</v>
      </c>
      <c r="BAX21" s="821">
        <v>0</v>
      </c>
      <c r="BAY21" s="822">
        <v>2049</v>
      </c>
      <c r="BAZ21" s="821">
        <v>1983</v>
      </c>
      <c r="BBA21" s="821" t="s">
        <v>1434</v>
      </c>
      <c r="BBB21" s="821" t="s">
        <v>1434</v>
      </c>
      <c r="BBC21" s="822">
        <v>689</v>
      </c>
      <c r="BBD21" s="821">
        <v>822</v>
      </c>
      <c r="BBE21" s="821">
        <v>732</v>
      </c>
      <c r="BBF21" s="821" t="s">
        <v>1434</v>
      </c>
      <c r="BBG21" s="821">
        <v>0</v>
      </c>
      <c r="BBH21" s="821">
        <v>0</v>
      </c>
      <c r="BBI21" s="821">
        <v>0</v>
      </c>
      <c r="BBJ21" s="821">
        <v>0</v>
      </c>
      <c r="BBK21" s="826" t="s">
        <v>1434</v>
      </c>
      <c r="BBL21" s="826">
        <v>2001</v>
      </c>
      <c r="BBM21" s="826">
        <v>1916</v>
      </c>
      <c r="BBN21" s="826">
        <v>2173</v>
      </c>
      <c r="BBO21" s="826">
        <v>3278</v>
      </c>
      <c r="BBP21" s="826" t="s">
        <v>1434</v>
      </c>
      <c r="BBQ21" s="826">
        <v>0.15</v>
      </c>
      <c r="BBR21" s="826">
        <v>0.12</v>
      </c>
      <c r="BBS21" s="826">
        <v>0.12</v>
      </c>
      <c r="BBT21" s="826">
        <v>0.17</v>
      </c>
      <c r="BBU21" s="826" t="s">
        <v>1434</v>
      </c>
      <c r="BBV21" s="826">
        <v>3068</v>
      </c>
      <c r="BBW21" s="826">
        <v>2772</v>
      </c>
      <c r="BBX21" s="826">
        <v>2652</v>
      </c>
      <c r="BBY21" s="826">
        <v>2835</v>
      </c>
      <c r="BBZ21" s="826" t="s">
        <v>1434</v>
      </c>
      <c r="BCA21" s="826">
        <v>0.23</v>
      </c>
      <c r="BCB21" s="826">
        <v>0.17</v>
      </c>
      <c r="BCC21" s="826">
        <v>0.15</v>
      </c>
      <c r="BCD21" s="826">
        <v>0.14000000000000001</v>
      </c>
      <c r="BCE21" s="826" t="s">
        <v>1434</v>
      </c>
      <c r="BCF21" s="826">
        <v>5593</v>
      </c>
      <c r="BCG21" s="826">
        <v>5072</v>
      </c>
      <c r="BCH21" s="826">
        <v>4036</v>
      </c>
      <c r="BCI21" s="826">
        <v>4642</v>
      </c>
      <c r="BCJ21" s="826" t="s">
        <v>1434</v>
      </c>
      <c r="BCK21" s="826">
        <v>0.42</v>
      </c>
      <c r="BCL21" s="826">
        <v>0.32</v>
      </c>
      <c r="BCM21" s="826">
        <v>0.22</v>
      </c>
      <c r="BCN21" s="826">
        <v>0.24</v>
      </c>
      <c r="BCO21" s="818" t="s">
        <v>1434</v>
      </c>
      <c r="BCP21" s="818">
        <v>2050.37</v>
      </c>
      <c r="BCQ21" s="818">
        <v>2355.73</v>
      </c>
      <c r="BCR21" s="818">
        <v>1843.97</v>
      </c>
      <c r="BCS21" s="818">
        <v>2980.65</v>
      </c>
      <c r="BCT21" s="818" t="s">
        <v>1434</v>
      </c>
      <c r="BCU21" s="818">
        <v>1356.2</v>
      </c>
      <c r="BCV21" s="818">
        <v>1648.73</v>
      </c>
      <c r="BCW21" s="818">
        <v>1017.97</v>
      </c>
      <c r="BCX21" s="818">
        <v>2024.65</v>
      </c>
      <c r="BCY21" s="818" t="s">
        <v>1434</v>
      </c>
      <c r="BCZ21" s="818">
        <v>49</v>
      </c>
      <c r="BDA21" s="818">
        <v>98</v>
      </c>
      <c r="BDB21" s="818">
        <v>0</v>
      </c>
      <c r="BDC21" s="818" t="s">
        <v>1434</v>
      </c>
      <c r="BDD21" s="818" t="s">
        <v>1434</v>
      </c>
      <c r="BDE21" s="818">
        <v>179</v>
      </c>
      <c r="BDF21" s="818">
        <v>190</v>
      </c>
      <c r="BDG21" s="818">
        <v>183</v>
      </c>
      <c r="BDH21" s="818">
        <v>221</v>
      </c>
      <c r="BDI21" s="818" t="s">
        <v>1434</v>
      </c>
      <c r="BDJ21" s="818">
        <v>294</v>
      </c>
      <c r="BDK21" s="818">
        <v>184</v>
      </c>
      <c r="BDL21" s="818">
        <v>0</v>
      </c>
      <c r="BDM21" s="818" t="s">
        <v>1434</v>
      </c>
      <c r="BDN21" s="818" t="s">
        <v>1434</v>
      </c>
      <c r="BDO21" s="818">
        <v>522</v>
      </c>
      <c r="BDP21" s="818">
        <v>472</v>
      </c>
      <c r="BDQ21" s="818">
        <v>183</v>
      </c>
      <c r="BDR21" s="818">
        <v>221</v>
      </c>
      <c r="BDS21" s="818" t="s">
        <v>1434</v>
      </c>
      <c r="BDT21" s="818">
        <v>591</v>
      </c>
      <c r="BDU21" s="818">
        <v>584</v>
      </c>
      <c r="BDV21" s="818">
        <v>200</v>
      </c>
      <c r="BDW21" s="818">
        <v>248</v>
      </c>
      <c r="BDX21" s="818" t="s">
        <v>1434</v>
      </c>
      <c r="BDY21" s="818">
        <v>97</v>
      </c>
      <c r="BDZ21" s="818" t="s">
        <v>1434</v>
      </c>
      <c r="BEA21" s="818" t="s">
        <v>1434</v>
      </c>
      <c r="BEB21" s="818" t="s">
        <v>1434</v>
      </c>
      <c r="BEC21" s="818">
        <v>42.433</v>
      </c>
      <c r="BED21" s="818">
        <v>34.799999999999997</v>
      </c>
      <c r="BEE21" s="818">
        <v>36.667000000000002</v>
      </c>
      <c r="BEF21" s="818">
        <v>30.9</v>
      </c>
      <c r="BEG21" s="818">
        <v>32.332999999999998</v>
      </c>
      <c r="BEH21" s="818">
        <v>36.732999999999997</v>
      </c>
      <c r="BEI21" s="818">
        <v>30.567</v>
      </c>
      <c r="BEJ21" s="818">
        <v>34.75</v>
      </c>
      <c r="BEK21" s="818">
        <v>25.367000000000001</v>
      </c>
      <c r="BEL21" s="818">
        <v>28.6</v>
      </c>
      <c r="BEM21" s="818" t="s">
        <v>1434</v>
      </c>
      <c r="BEN21" s="818" t="s">
        <v>1434</v>
      </c>
      <c r="BEO21" s="818" t="s">
        <v>1434</v>
      </c>
      <c r="BEP21" s="818">
        <v>6.2</v>
      </c>
      <c r="BEQ21" s="818" t="s">
        <v>1434</v>
      </c>
      <c r="BER21" s="818">
        <v>107.65</v>
      </c>
      <c r="BES21" s="818">
        <v>112.167</v>
      </c>
      <c r="BET21" s="818">
        <v>90.332999999999998</v>
      </c>
      <c r="BEU21" s="818">
        <v>85.033000000000001</v>
      </c>
      <c r="BEV21" s="818">
        <v>69.233000000000004</v>
      </c>
      <c r="BEW21" s="818">
        <v>84.95</v>
      </c>
      <c r="BEX21" s="818">
        <v>92.332999999999998</v>
      </c>
      <c r="BEY21" s="818">
        <v>75.233000000000004</v>
      </c>
      <c r="BEZ21" s="818">
        <v>67.900000000000006</v>
      </c>
      <c r="BFA21" s="818">
        <v>56.466999999999999</v>
      </c>
      <c r="BFB21" s="818">
        <v>22.7</v>
      </c>
      <c r="BFC21" s="818">
        <v>19.8</v>
      </c>
      <c r="BFD21" s="818">
        <v>15.6</v>
      </c>
      <c r="BFE21" s="818">
        <v>17.167000000000002</v>
      </c>
      <c r="BFF21" s="818">
        <v>12.766999999999999</v>
      </c>
      <c r="BFG21" s="818">
        <v>108.5</v>
      </c>
      <c r="BFH21" s="818">
        <v>105.633</v>
      </c>
      <c r="BFI21" s="818">
        <v>83.4</v>
      </c>
      <c r="BFJ21" s="818">
        <v>67.966999999999999</v>
      </c>
      <c r="BFK21" s="818">
        <v>70.566999999999993</v>
      </c>
      <c r="BFL21" s="818">
        <v>80.05</v>
      </c>
      <c r="BFM21" s="818">
        <v>76.667000000000002</v>
      </c>
      <c r="BFN21" s="818">
        <v>59.5</v>
      </c>
      <c r="BFO21" s="818">
        <v>52.067</v>
      </c>
      <c r="BFP21" s="818">
        <v>52.866999999999997</v>
      </c>
      <c r="BFQ21" s="818">
        <v>28.45</v>
      </c>
      <c r="BFR21" s="818">
        <v>29</v>
      </c>
      <c r="BFS21" s="818">
        <v>23.5</v>
      </c>
      <c r="BFT21" s="818">
        <v>15.867000000000001</v>
      </c>
      <c r="BFU21" s="818">
        <v>17.667000000000002</v>
      </c>
      <c r="BFV21" s="819">
        <v>20.7</v>
      </c>
      <c r="BFW21" s="819">
        <v>15.467000000000001</v>
      </c>
      <c r="BFX21" s="819">
        <v>16.7</v>
      </c>
      <c r="BFY21" s="819">
        <v>9.1999999999999993</v>
      </c>
      <c r="BFZ21" s="819">
        <v>6.7670000000000003</v>
      </c>
      <c r="BGA21" s="819">
        <v>18.100000000000001</v>
      </c>
      <c r="BGB21" s="819">
        <v>15.766999999999999</v>
      </c>
      <c r="BGC21" s="819">
        <v>13.55</v>
      </c>
      <c r="BGD21" s="819">
        <v>14.032999999999999</v>
      </c>
      <c r="BGE21" s="819">
        <v>17.5</v>
      </c>
      <c r="BGF21" s="819" t="s">
        <v>1434</v>
      </c>
      <c r="BGG21" s="819" t="s">
        <v>1434</v>
      </c>
      <c r="BGH21" s="819">
        <v>9</v>
      </c>
      <c r="BGI21" s="819">
        <v>7.6669999999999998</v>
      </c>
      <c r="BGJ21" s="819">
        <v>8.1</v>
      </c>
      <c r="BGK21" s="819">
        <v>52.8</v>
      </c>
      <c r="BGL21" s="819">
        <v>52.167000000000002</v>
      </c>
      <c r="BGM21" s="819">
        <v>36.966999999999999</v>
      </c>
      <c r="BGN21" s="819">
        <v>33.533000000000001</v>
      </c>
      <c r="BGO21" s="819">
        <v>15.8</v>
      </c>
      <c r="BGP21" s="819">
        <v>48.9</v>
      </c>
      <c r="BGQ21" s="819">
        <v>49.8</v>
      </c>
      <c r="BGR21" s="819">
        <v>43.267000000000003</v>
      </c>
      <c r="BGS21" s="819">
        <v>42.5</v>
      </c>
      <c r="BGT21" s="819">
        <v>41.5</v>
      </c>
      <c r="BGU21" s="819" t="s">
        <v>1434</v>
      </c>
      <c r="BGV21" s="819">
        <v>13.9</v>
      </c>
      <c r="BGW21" s="819">
        <v>10</v>
      </c>
      <c r="BGX21" s="819">
        <v>9.0329999999999995</v>
      </c>
      <c r="BGY21" s="819">
        <v>11.933</v>
      </c>
      <c r="BGZ21" s="819">
        <v>49.7</v>
      </c>
      <c r="BHA21" s="819">
        <v>37.466999999999999</v>
      </c>
      <c r="BHB21" s="819">
        <v>27.4</v>
      </c>
      <c r="BHC21" s="819">
        <v>15.233000000000001</v>
      </c>
      <c r="BHD21" s="819">
        <v>14.8</v>
      </c>
      <c r="BHE21" s="819">
        <v>48.45</v>
      </c>
      <c r="BHF21" s="819">
        <v>51.6</v>
      </c>
      <c r="BHG21" s="819">
        <v>40.799999999999997</v>
      </c>
      <c r="BHH21" s="819">
        <v>37.466999999999999</v>
      </c>
      <c r="BHI21" s="819">
        <v>38.267000000000003</v>
      </c>
      <c r="BHJ21" s="819">
        <v>11.7</v>
      </c>
      <c r="BHK21" s="819">
        <v>16.466999999999999</v>
      </c>
      <c r="BHL21" s="819">
        <v>14.5</v>
      </c>
      <c r="BHM21" s="819">
        <v>15.266999999999999</v>
      </c>
      <c r="BHN21" s="819">
        <v>17.399999999999999</v>
      </c>
      <c r="BHO21" s="819">
        <v>30.167000000000002</v>
      </c>
      <c r="BHP21" s="819">
        <v>26.8</v>
      </c>
      <c r="BHQ21" s="819">
        <v>27.15</v>
      </c>
      <c r="BHR21" s="819">
        <v>23.667000000000002</v>
      </c>
      <c r="BHS21" s="819">
        <v>23.2</v>
      </c>
      <c r="BHT21" s="819">
        <v>12.266999999999999</v>
      </c>
      <c r="BHU21" s="819" t="s">
        <v>1434</v>
      </c>
      <c r="BHV21" s="819">
        <v>10.050000000000001</v>
      </c>
      <c r="BHW21" s="819">
        <v>7.2329999999999997</v>
      </c>
      <c r="BHX21" s="819">
        <v>9.1329999999999991</v>
      </c>
      <c r="BHY21" s="819">
        <v>93.85</v>
      </c>
      <c r="BHZ21" s="819">
        <v>103.4</v>
      </c>
      <c r="BIA21" s="819">
        <v>81.266999999999996</v>
      </c>
      <c r="BIB21" s="819">
        <v>76.033000000000001</v>
      </c>
      <c r="BIC21" s="819">
        <v>62.267000000000003</v>
      </c>
      <c r="BID21" s="819">
        <v>13.8</v>
      </c>
      <c r="BIE21" s="819" t="s">
        <v>1434</v>
      </c>
      <c r="BIF21" s="819">
        <v>11.25</v>
      </c>
      <c r="BIG21" s="819">
        <v>9.0329999999999995</v>
      </c>
      <c r="BIH21" s="819">
        <v>6.9669999999999996</v>
      </c>
      <c r="BII21" s="819">
        <v>106.7</v>
      </c>
      <c r="BIJ21" s="819">
        <v>104.233</v>
      </c>
      <c r="BIK21" s="819">
        <v>81.733000000000004</v>
      </c>
      <c r="BIL21" s="819">
        <v>65.933000000000007</v>
      </c>
      <c r="BIM21" s="819">
        <v>69</v>
      </c>
      <c r="BIN21" s="819" t="s">
        <v>1434</v>
      </c>
      <c r="BIO21" s="819" t="s">
        <v>1434</v>
      </c>
      <c r="BIP21" s="819" t="s">
        <v>1434</v>
      </c>
      <c r="BIQ21" s="819" t="s">
        <v>1434</v>
      </c>
      <c r="BIR21" s="819" t="s">
        <v>1434</v>
      </c>
      <c r="BIS21" s="822">
        <v>6</v>
      </c>
      <c r="BIT21" s="822">
        <v>6.4</v>
      </c>
      <c r="BIU21" s="822">
        <v>12</v>
      </c>
      <c r="BIV21" s="822">
        <v>8.6</v>
      </c>
      <c r="BIW21" s="822">
        <v>0.36</v>
      </c>
      <c r="BIX21" s="822">
        <v>0.38</v>
      </c>
      <c r="BIY21" s="822">
        <v>0.69</v>
      </c>
      <c r="BIZ21" s="822">
        <v>0.46</v>
      </c>
      <c r="BJA21" s="822">
        <v>1607</v>
      </c>
      <c r="BJB21" s="822">
        <v>2093</v>
      </c>
      <c r="BJC21" s="822">
        <v>3146</v>
      </c>
      <c r="BJD21" s="822">
        <v>3601</v>
      </c>
      <c r="BJE21" s="822">
        <v>104</v>
      </c>
      <c r="BJF21" s="822">
        <v>123</v>
      </c>
      <c r="BJG21" s="822">
        <v>181</v>
      </c>
      <c r="BJH21" s="822">
        <v>184</v>
      </c>
      <c r="BJI21" s="824">
        <v>10320707</v>
      </c>
      <c r="BJJ21" s="824">
        <v>10600673</v>
      </c>
      <c r="BJK21" s="824">
        <v>10543870</v>
      </c>
      <c r="BJL21" s="824">
        <v>10602161</v>
      </c>
      <c r="BJM21" s="824">
        <v>11030565</v>
      </c>
      <c r="BJN21" s="824">
        <v>913258</v>
      </c>
      <c r="BJO21" s="824">
        <v>957609</v>
      </c>
      <c r="BJP21" s="824">
        <v>749545</v>
      </c>
      <c r="BJQ21" s="824">
        <v>784801</v>
      </c>
      <c r="BJR21" s="824">
        <v>692215</v>
      </c>
      <c r="BJS21" s="827">
        <v>20930.98</v>
      </c>
      <c r="BJT21" s="827">
        <v>24263.65</v>
      </c>
      <c r="BJU21" s="827">
        <v>19627.891252109999</v>
      </c>
      <c r="BJV21" s="827">
        <v>21141.921391604395</v>
      </c>
      <c r="BJW21" s="827">
        <v>20047.984651162791</v>
      </c>
      <c r="BJX21" s="827">
        <v>12457.6</v>
      </c>
      <c r="BJY21" s="827">
        <v>14132.95</v>
      </c>
      <c r="BJZ21" s="827">
        <v>14273.384278</v>
      </c>
      <c r="BKA21" s="827">
        <v>12266.975544999999</v>
      </c>
      <c r="BKB21" s="827">
        <v>14177.959813953488</v>
      </c>
      <c r="BKC21" s="827">
        <v>9814.9500000000007</v>
      </c>
      <c r="BKD21" s="827">
        <v>10957.35</v>
      </c>
      <c r="BKE21" s="827">
        <v>7316.6402679999992</v>
      </c>
      <c r="BKF21" s="827">
        <v>7448.6941500000003</v>
      </c>
      <c r="BKG21" s="827">
        <v>10280.092558139535</v>
      </c>
      <c r="BKH21" s="827">
        <v>2642.65</v>
      </c>
      <c r="BKI21" s="827">
        <v>2949</v>
      </c>
      <c r="BKJ21" s="827">
        <v>2613.08581</v>
      </c>
      <c r="BKK21" s="827">
        <v>3859.8813949999999</v>
      </c>
      <c r="BKL21" s="827">
        <v>3746.5116279069766</v>
      </c>
      <c r="BKM21" s="827">
        <v>6208.4</v>
      </c>
      <c r="BKN21" s="827">
        <v>7409.4</v>
      </c>
      <c r="BKO21" s="827">
        <v>4011.07565411</v>
      </c>
      <c r="BKP21" s="827">
        <v>7499.7534676043942</v>
      </c>
      <c r="BKQ21" s="827">
        <v>4640.7112558139534</v>
      </c>
      <c r="BKR21" s="827">
        <v>3745.3999999999996</v>
      </c>
      <c r="BKS21" s="827">
        <v>4902.3999999999996</v>
      </c>
      <c r="BKT21" s="827">
        <v>2269.1844019999999</v>
      </c>
      <c r="BKU21" s="827">
        <v>5085.2234676043936</v>
      </c>
      <c r="BKV21" s="827">
        <v>2509.7112558139534</v>
      </c>
      <c r="BKW21" s="827">
        <v>1201.98</v>
      </c>
      <c r="BKX21" s="827">
        <v>913.59999999999991</v>
      </c>
      <c r="BKY21" s="827">
        <v>605.6955999999999</v>
      </c>
      <c r="BKZ21" s="827">
        <v>364.86610000000002</v>
      </c>
      <c r="BLA21" s="827">
        <v>223.8</v>
      </c>
      <c r="BLB21" s="827">
        <v>391.92</v>
      </c>
      <c r="BLC21" s="827">
        <v>167.7988</v>
      </c>
      <c r="BLD21" s="827">
        <v>96.443600000000004</v>
      </c>
      <c r="BLE21" s="827">
        <v>56.890960000000007</v>
      </c>
      <c r="BLF21" s="827">
        <v>52.440000000000005</v>
      </c>
      <c r="BLG21" s="827">
        <v>1063</v>
      </c>
      <c r="BLH21" s="827">
        <v>1807.7</v>
      </c>
      <c r="BLI21" s="827">
        <v>737.73572000000013</v>
      </c>
      <c r="BLJ21" s="827">
        <v>1010.326279</v>
      </c>
      <c r="BLK21" s="827">
        <v>1005.5135813953489</v>
      </c>
      <c r="BLL21" s="827" t="s">
        <v>1434</v>
      </c>
      <c r="BLM21" s="827" t="s">
        <v>1434</v>
      </c>
      <c r="BLN21" s="827" t="s">
        <v>1434</v>
      </c>
      <c r="BLO21" s="827" t="s">
        <v>1434</v>
      </c>
      <c r="BLP21" s="827" t="s">
        <v>1434</v>
      </c>
      <c r="BLQ21" s="827">
        <v>423015.10580000002</v>
      </c>
      <c r="BLR21" s="827">
        <v>490368.36650000006</v>
      </c>
      <c r="BLS21" s="827">
        <v>396679.68220514309</v>
      </c>
      <c r="BLT21" s="827">
        <v>427278.23132432485</v>
      </c>
      <c r="BLU21" s="827">
        <v>405169.76980000001</v>
      </c>
      <c r="BLV21" s="827">
        <v>251768.09600000002</v>
      </c>
      <c r="BLW21" s="827">
        <v>285626.91950000002</v>
      </c>
      <c r="BLX21" s="827">
        <v>288465.09625837998</v>
      </c>
      <c r="BLY21" s="827">
        <v>247915.57576444998</v>
      </c>
      <c r="BLZ21" s="827">
        <v>286536.56784000003</v>
      </c>
      <c r="BMA21" s="827">
        <v>198360.13950000002</v>
      </c>
      <c r="BMB21" s="827">
        <v>221448.04350000003</v>
      </c>
      <c r="BMC21" s="827">
        <v>147869.29981627999</v>
      </c>
      <c r="BMD21" s="827">
        <v>150538.1087715</v>
      </c>
      <c r="BME21" s="827">
        <v>207760.67060000001</v>
      </c>
      <c r="BMF21" s="827">
        <v>53407.956500000008</v>
      </c>
      <c r="BMG21" s="827">
        <v>59599.29</v>
      </c>
      <c r="BMH21" s="827">
        <v>52810.464220100002</v>
      </c>
      <c r="BMI21" s="827">
        <v>78008.202992949999</v>
      </c>
      <c r="BMJ21" s="827">
        <v>75717</v>
      </c>
      <c r="BMK21" s="827">
        <v>125471.764</v>
      </c>
      <c r="BML21" s="827">
        <v>149743.97399999999</v>
      </c>
      <c r="BMM21" s="827">
        <v>81063.838969563105</v>
      </c>
      <c r="BMN21" s="827">
        <v>151570.01758028482</v>
      </c>
      <c r="BMO21" s="827">
        <v>93788.774480000007</v>
      </c>
      <c r="BMP21" s="827">
        <v>75694.534</v>
      </c>
      <c r="BMQ21" s="827">
        <v>99077.504000000001</v>
      </c>
      <c r="BMR21" s="827">
        <v>45860.216764420002</v>
      </c>
      <c r="BMS21" s="827">
        <v>102772.3662802848</v>
      </c>
      <c r="BMT21" s="827">
        <v>50721.264479999998</v>
      </c>
      <c r="BMU21" s="827">
        <v>24292.015800000001</v>
      </c>
      <c r="BMV21" s="827">
        <v>18463.856</v>
      </c>
      <c r="BMW21" s="827">
        <v>12241.108075999999</v>
      </c>
      <c r="BMX21" s="827">
        <v>7373.9438810000011</v>
      </c>
      <c r="BMY21" s="827">
        <v>4522.9980000000005</v>
      </c>
      <c r="BMZ21" s="827">
        <v>21483.23</v>
      </c>
      <c r="BNA21" s="827">
        <v>36533.617000000006</v>
      </c>
      <c r="BNB21" s="827">
        <v>14909.638901200004</v>
      </c>
      <c r="BNC21" s="827">
        <v>20418.69409859</v>
      </c>
      <c r="BND21" s="827">
        <v>20321.429480000003</v>
      </c>
      <c r="BNE21" s="827" t="s">
        <v>1434</v>
      </c>
      <c r="BNF21" s="827" t="s">
        <v>1434</v>
      </c>
      <c r="BNG21" s="827" t="s">
        <v>1434</v>
      </c>
      <c r="BNH21" s="827" t="s">
        <v>1434</v>
      </c>
      <c r="BNI21" s="827" t="s">
        <v>1434</v>
      </c>
      <c r="BNJ21" s="822">
        <v>4049</v>
      </c>
      <c r="BNK21" s="821">
        <v>4058</v>
      </c>
      <c r="BNL21" s="821">
        <v>3965</v>
      </c>
      <c r="BNM21" s="821">
        <v>3755</v>
      </c>
      <c r="BNN21" s="822">
        <v>25</v>
      </c>
      <c r="BNO21" s="821">
        <v>26</v>
      </c>
      <c r="BNP21" s="821">
        <v>26</v>
      </c>
      <c r="BNQ21" s="821">
        <v>26</v>
      </c>
      <c r="BNR21" s="822" t="s">
        <v>1434</v>
      </c>
      <c r="BNS21" s="821" t="s">
        <v>1434</v>
      </c>
      <c r="BNT21" s="821" t="s">
        <v>1434</v>
      </c>
      <c r="BNU21" s="821" t="s">
        <v>1434</v>
      </c>
      <c r="BNV21" s="822" t="s">
        <v>1434</v>
      </c>
      <c r="BNW21" s="821" t="s">
        <v>1434</v>
      </c>
      <c r="BNX21" s="821" t="s">
        <v>1434</v>
      </c>
      <c r="BNY21" s="821" t="s">
        <v>1434</v>
      </c>
    </row>
    <row r="22" spans="1:1741" s="789" customFormat="1">
      <c r="A22" s="607" t="s">
        <v>1974</v>
      </c>
      <c r="B22" s="821" t="s">
        <v>1186</v>
      </c>
      <c r="C22" s="822">
        <v>2822.4</v>
      </c>
      <c r="D22" s="822">
        <v>2822.4</v>
      </c>
      <c r="E22" s="822">
        <v>2772.5</v>
      </c>
      <c r="F22" s="822">
        <v>2760.6</v>
      </c>
      <c r="G22" s="822">
        <v>2752.3</v>
      </c>
      <c r="H22" s="823">
        <v>587.5</v>
      </c>
      <c r="I22" s="823">
        <v>587.5</v>
      </c>
      <c r="J22" s="823">
        <v>576.9</v>
      </c>
      <c r="K22" s="823">
        <v>566.4</v>
      </c>
      <c r="L22" s="823">
        <v>566.4</v>
      </c>
      <c r="M22" s="822">
        <v>6.9</v>
      </c>
      <c r="N22" s="822">
        <v>6.9</v>
      </c>
      <c r="O22" s="822">
        <v>25.9</v>
      </c>
      <c r="P22" s="822">
        <v>72.099999999999994</v>
      </c>
      <c r="Q22" s="822">
        <v>80</v>
      </c>
      <c r="R22" s="822">
        <v>2829.3</v>
      </c>
      <c r="S22" s="822">
        <v>2829.3</v>
      </c>
      <c r="T22" s="822">
        <v>2798.4</v>
      </c>
      <c r="U22" s="822">
        <v>2844.6</v>
      </c>
      <c r="V22" s="822">
        <v>2840.6</v>
      </c>
      <c r="W22" s="821">
        <v>4119.7</v>
      </c>
      <c r="X22" s="822">
        <v>4119.7</v>
      </c>
      <c r="Y22" s="822">
        <v>4150.6000000000004</v>
      </c>
      <c r="Z22" s="822">
        <v>4116.3</v>
      </c>
      <c r="AA22" s="822">
        <v>4116.7</v>
      </c>
      <c r="AB22" s="821" t="s">
        <v>1434</v>
      </c>
      <c r="AC22" s="821" t="s">
        <v>1434</v>
      </c>
      <c r="AD22" s="821" t="s">
        <v>1434</v>
      </c>
      <c r="AE22" s="821" t="s">
        <v>1434</v>
      </c>
      <c r="AF22" s="821" t="s">
        <v>1434</v>
      </c>
      <c r="AG22" s="821">
        <v>451</v>
      </c>
      <c r="AH22" s="821">
        <v>431</v>
      </c>
      <c r="AI22" s="821">
        <v>431</v>
      </c>
      <c r="AJ22" s="821">
        <v>431</v>
      </c>
      <c r="AK22" s="821">
        <v>1971.4</v>
      </c>
      <c r="AL22" s="821">
        <v>1979.6</v>
      </c>
      <c r="AM22" s="821">
        <v>1969.7</v>
      </c>
      <c r="AN22" s="821">
        <v>1971.3</v>
      </c>
      <c r="AO22" s="821">
        <v>400</v>
      </c>
      <c r="AP22" s="821">
        <v>361.9</v>
      </c>
      <c r="AQ22" s="821">
        <v>359.9</v>
      </c>
      <c r="AR22" s="821">
        <v>350</v>
      </c>
      <c r="AS22" s="822">
        <v>454.5</v>
      </c>
      <c r="AT22" s="822">
        <v>454.5</v>
      </c>
      <c r="AU22" s="822">
        <v>455.9</v>
      </c>
      <c r="AV22" s="822">
        <v>445.4</v>
      </c>
      <c r="AW22" s="822">
        <v>421.2</v>
      </c>
      <c r="AX22" s="822">
        <v>93.85</v>
      </c>
      <c r="AY22" s="822">
        <v>93.85</v>
      </c>
      <c r="AZ22" s="822">
        <v>92.54</v>
      </c>
      <c r="BA22" s="822">
        <v>90.74</v>
      </c>
      <c r="BB22" s="822">
        <v>89.8</v>
      </c>
      <c r="BC22" s="822">
        <v>0.16</v>
      </c>
      <c r="BD22" s="822">
        <v>0.16</v>
      </c>
      <c r="BE22" s="822">
        <v>0.6</v>
      </c>
      <c r="BF22" s="822">
        <v>1.6</v>
      </c>
      <c r="BG22" s="822">
        <v>1.8</v>
      </c>
      <c r="BH22" s="822">
        <v>454.66</v>
      </c>
      <c r="BI22" s="822">
        <v>454.66</v>
      </c>
      <c r="BJ22" s="822">
        <v>456.5</v>
      </c>
      <c r="BK22" s="822">
        <v>447</v>
      </c>
      <c r="BL22" s="822">
        <v>423</v>
      </c>
      <c r="BM22" s="821">
        <v>124.2</v>
      </c>
      <c r="BN22" s="821">
        <v>124.2</v>
      </c>
      <c r="BO22" s="821">
        <v>127.5</v>
      </c>
      <c r="BP22" s="821">
        <v>123.2</v>
      </c>
      <c r="BQ22" s="821">
        <v>119.1</v>
      </c>
      <c r="BR22" s="821">
        <v>25.33</v>
      </c>
      <c r="BS22" s="821">
        <v>25.33</v>
      </c>
      <c r="BT22" s="821">
        <v>24.98</v>
      </c>
      <c r="BU22" s="821">
        <v>24.5</v>
      </c>
      <c r="BV22" s="821">
        <v>24.25</v>
      </c>
      <c r="BW22" s="821" t="s">
        <v>1434</v>
      </c>
      <c r="BX22" s="821" t="s">
        <v>1434</v>
      </c>
      <c r="BY22" s="821" t="s">
        <v>1434</v>
      </c>
      <c r="BZ22" s="821" t="s">
        <v>1434</v>
      </c>
      <c r="CA22" s="821" t="s">
        <v>1434</v>
      </c>
      <c r="CB22" s="821" t="s">
        <v>1434</v>
      </c>
      <c r="CC22" s="821" t="s">
        <v>1434</v>
      </c>
      <c r="CD22" s="821" t="s">
        <v>1434</v>
      </c>
      <c r="CE22" s="821" t="s">
        <v>1434</v>
      </c>
      <c r="CF22" s="821" t="s">
        <v>1434</v>
      </c>
      <c r="CG22" s="821">
        <v>330.3</v>
      </c>
      <c r="CH22" s="821">
        <v>330.3</v>
      </c>
      <c r="CI22" s="821">
        <v>315.2</v>
      </c>
      <c r="CJ22" s="821">
        <v>322.2</v>
      </c>
      <c r="CK22" s="821">
        <v>302.10000000000002</v>
      </c>
      <c r="CL22" s="821">
        <v>68.52</v>
      </c>
      <c r="CM22" s="821">
        <v>68.52</v>
      </c>
      <c r="CN22" s="821">
        <v>67.56</v>
      </c>
      <c r="CO22" s="821">
        <v>66.239999999999995</v>
      </c>
      <c r="CP22" s="821">
        <v>65.55</v>
      </c>
      <c r="CQ22" s="821" t="s">
        <v>1434</v>
      </c>
      <c r="CR22" s="821" t="s">
        <v>1434</v>
      </c>
      <c r="CS22" s="821" t="s">
        <v>1434</v>
      </c>
      <c r="CT22" s="821" t="s">
        <v>1434</v>
      </c>
      <c r="CU22" s="821" t="s">
        <v>1434</v>
      </c>
      <c r="CV22" s="821" t="s">
        <v>1434</v>
      </c>
      <c r="CW22" s="821" t="s">
        <v>1434</v>
      </c>
      <c r="CX22" s="821" t="s">
        <v>1434</v>
      </c>
      <c r="CY22" s="821" t="s">
        <v>1434</v>
      </c>
      <c r="CZ22" s="821" t="s">
        <v>1434</v>
      </c>
      <c r="DA22" s="821">
        <v>123.6</v>
      </c>
      <c r="DB22" s="821">
        <v>125.2</v>
      </c>
      <c r="DC22" s="821">
        <v>120.4</v>
      </c>
      <c r="DD22" s="821">
        <v>113.4</v>
      </c>
      <c r="DE22" s="821">
        <v>241.3</v>
      </c>
      <c r="DF22" s="821">
        <v>241.6</v>
      </c>
      <c r="DG22" s="821">
        <v>237.3</v>
      </c>
      <c r="DH22" s="821">
        <v>223.5</v>
      </c>
      <c r="DI22" s="821">
        <v>89.6</v>
      </c>
      <c r="DJ22" s="821">
        <v>89.1</v>
      </c>
      <c r="DK22" s="821">
        <v>87.7</v>
      </c>
      <c r="DL22" s="821">
        <v>84.3</v>
      </c>
      <c r="DM22" s="821" t="s">
        <v>2320</v>
      </c>
      <c r="DN22" s="821" t="s">
        <v>2110</v>
      </c>
      <c r="DO22" s="821">
        <v>229.3</v>
      </c>
      <c r="DP22" s="821">
        <v>225.9</v>
      </c>
      <c r="DQ22" s="821">
        <v>224.2</v>
      </c>
      <c r="DR22" s="821">
        <v>218.3</v>
      </c>
      <c r="DS22" s="821" t="s">
        <v>2321</v>
      </c>
      <c r="DT22" s="821" t="s">
        <v>2252</v>
      </c>
      <c r="DU22" s="821">
        <v>75.900000000000006</v>
      </c>
      <c r="DV22" s="821">
        <v>76.8</v>
      </c>
      <c r="DW22" s="821">
        <v>73.7</v>
      </c>
      <c r="DX22" s="821">
        <v>70.2</v>
      </c>
      <c r="DY22" s="821" t="s">
        <v>2322</v>
      </c>
      <c r="DZ22" s="821" t="s">
        <v>2172</v>
      </c>
      <c r="EA22" s="821">
        <v>33.700000000000003</v>
      </c>
      <c r="EB22" s="821">
        <v>34.299999999999997</v>
      </c>
      <c r="EC22" s="821">
        <v>33.799999999999997</v>
      </c>
      <c r="ED22" s="821">
        <v>28.7</v>
      </c>
      <c r="EE22" s="821" t="s">
        <v>2323</v>
      </c>
      <c r="EF22" s="821" t="s">
        <v>2319</v>
      </c>
      <c r="EG22" s="821">
        <v>24.6</v>
      </c>
      <c r="EH22" s="821">
        <v>24.9</v>
      </c>
      <c r="EI22" s="821">
        <v>23.6</v>
      </c>
      <c r="EJ22" s="821">
        <v>20.399999999999999</v>
      </c>
      <c r="EK22" s="821" t="s">
        <v>2324</v>
      </c>
      <c r="EL22" s="821" t="s">
        <v>2114</v>
      </c>
      <c r="EM22" s="821">
        <v>23.6</v>
      </c>
      <c r="EN22" s="821">
        <v>23.8</v>
      </c>
      <c r="EO22" s="821">
        <v>22.6</v>
      </c>
      <c r="EP22" s="821">
        <v>21.6</v>
      </c>
      <c r="EQ22" s="821" t="s">
        <v>2325</v>
      </c>
      <c r="ER22" s="821" t="s">
        <v>2170</v>
      </c>
      <c r="ES22" s="821">
        <v>14.6</v>
      </c>
      <c r="ET22" s="821">
        <v>16.399999999999999</v>
      </c>
      <c r="EU22" s="821">
        <v>15.7</v>
      </c>
      <c r="EV22" s="821">
        <v>12.1</v>
      </c>
      <c r="EW22" s="821" t="s">
        <v>2326</v>
      </c>
      <c r="EX22" s="821" t="s">
        <v>2327</v>
      </c>
      <c r="EY22" s="821">
        <v>13.8</v>
      </c>
      <c r="EZ22" s="821">
        <v>13.9</v>
      </c>
      <c r="FA22" s="821">
        <v>13.8</v>
      </c>
      <c r="FB22" s="821">
        <v>13.8</v>
      </c>
      <c r="FC22" s="821" t="s">
        <v>2328</v>
      </c>
      <c r="FD22" s="821" t="s">
        <v>2329</v>
      </c>
      <c r="FE22" s="821">
        <v>12.7</v>
      </c>
      <c r="FF22" s="821">
        <v>13.4</v>
      </c>
      <c r="FG22" s="821">
        <v>12.7</v>
      </c>
      <c r="FH22" s="821">
        <v>11.8</v>
      </c>
      <c r="FI22" s="821" t="s">
        <v>2330</v>
      </c>
      <c r="FJ22" s="821" t="s">
        <v>2124</v>
      </c>
      <c r="FK22" s="821">
        <v>3.5</v>
      </c>
      <c r="FL22" s="821">
        <v>3.6</v>
      </c>
      <c r="FM22" s="821">
        <v>3.5</v>
      </c>
      <c r="FN22" s="821">
        <v>3.5</v>
      </c>
      <c r="FO22" s="821" t="s">
        <v>2331</v>
      </c>
      <c r="FP22" s="821" t="s">
        <v>2332</v>
      </c>
      <c r="FQ22" s="821">
        <v>9.1999999999999993</v>
      </c>
      <c r="FR22" s="821">
        <v>9.6999999999999993</v>
      </c>
      <c r="FS22" s="821">
        <v>9.1999999999999993</v>
      </c>
      <c r="FT22" s="821">
        <v>9.1999999999999993</v>
      </c>
      <c r="FU22" s="821">
        <v>11.6</v>
      </c>
      <c r="FV22" s="821">
        <v>13.2</v>
      </c>
      <c r="FW22" s="821">
        <v>11.6</v>
      </c>
      <c r="FX22" s="821">
        <v>11.6</v>
      </c>
      <c r="FY22" s="821">
        <v>454.5</v>
      </c>
      <c r="FZ22" s="821">
        <v>455.9</v>
      </c>
      <c r="GA22" s="821">
        <v>445.4</v>
      </c>
      <c r="GB22" s="821">
        <v>421.2</v>
      </c>
      <c r="GC22" s="822">
        <v>564.5</v>
      </c>
      <c r="GD22" s="822">
        <v>554.5</v>
      </c>
      <c r="GE22" s="822">
        <v>554.5</v>
      </c>
      <c r="GF22" s="822">
        <v>552.1</v>
      </c>
      <c r="GG22" s="822">
        <v>117.5</v>
      </c>
      <c r="GH22" s="822">
        <v>115.4</v>
      </c>
      <c r="GI22" s="822">
        <v>113.3</v>
      </c>
      <c r="GJ22" s="822">
        <v>113.3</v>
      </c>
      <c r="GK22" s="821">
        <v>18.8</v>
      </c>
      <c r="GL22" s="821">
        <v>18.5</v>
      </c>
      <c r="GM22" s="821">
        <v>18.100000000000001</v>
      </c>
      <c r="GN22" s="821">
        <v>18.100000000000001</v>
      </c>
      <c r="GO22" s="821">
        <v>83.4</v>
      </c>
      <c r="GP22" s="821">
        <v>81.900000000000006</v>
      </c>
      <c r="GQ22" s="821">
        <v>80.400000000000006</v>
      </c>
      <c r="GR22" s="821">
        <v>80.400000000000006</v>
      </c>
      <c r="GS22" s="821">
        <v>15.3</v>
      </c>
      <c r="GT22" s="821">
        <v>15</v>
      </c>
      <c r="GU22" s="821">
        <v>14.8</v>
      </c>
      <c r="GV22" s="821">
        <v>14.8</v>
      </c>
      <c r="GW22" s="822">
        <v>39.5</v>
      </c>
      <c r="GX22" s="821">
        <v>38.299999999999997</v>
      </c>
      <c r="GY22" s="821">
        <v>38.299999999999997</v>
      </c>
      <c r="GZ22" s="821">
        <v>38.700000000000003</v>
      </c>
      <c r="HA22" s="821">
        <v>8.1999999999999993</v>
      </c>
      <c r="HB22" s="821">
        <v>8.1</v>
      </c>
      <c r="HC22" s="821">
        <v>7.9</v>
      </c>
      <c r="HD22" s="821">
        <v>7.9</v>
      </c>
      <c r="HE22" s="821">
        <v>1.3</v>
      </c>
      <c r="HF22" s="821">
        <v>1.3</v>
      </c>
      <c r="HG22" s="821">
        <v>1.3</v>
      </c>
      <c r="HH22" s="821">
        <v>1.3</v>
      </c>
      <c r="HI22" s="821">
        <v>5.8</v>
      </c>
      <c r="HJ22" s="821">
        <v>5.7</v>
      </c>
      <c r="HK22" s="821">
        <v>5.6</v>
      </c>
      <c r="HL22" s="821">
        <v>5.6</v>
      </c>
      <c r="HM22" s="821">
        <v>1.1000000000000001</v>
      </c>
      <c r="HN22" s="821">
        <v>1</v>
      </c>
      <c r="HO22" s="821">
        <v>1</v>
      </c>
      <c r="HP22" s="821">
        <v>1</v>
      </c>
      <c r="HQ22" s="821">
        <v>271</v>
      </c>
      <c r="HR22" s="821">
        <v>250</v>
      </c>
      <c r="HS22" s="821">
        <v>250</v>
      </c>
      <c r="HT22" s="821">
        <v>265</v>
      </c>
      <c r="HU22" s="821">
        <v>56.4</v>
      </c>
      <c r="HV22" s="821">
        <v>55.4</v>
      </c>
      <c r="HW22" s="821">
        <v>54.4</v>
      </c>
      <c r="HX22" s="821">
        <v>54.4</v>
      </c>
      <c r="HY22" s="821">
        <v>9</v>
      </c>
      <c r="HZ22" s="821">
        <v>8.9</v>
      </c>
      <c r="IA22" s="821">
        <v>8.6999999999999993</v>
      </c>
      <c r="IB22" s="821">
        <v>8.6999999999999993</v>
      </c>
      <c r="IC22" s="821">
        <v>40</v>
      </c>
      <c r="ID22" s="821">
        <v>39.299999999999997</v>
      </c>
      <c r="IE22" s="821">
        <v>38.6</v>
      </c>
      <c r="IF22" s="821">
        <v>38.6</v>
      </c>
      <c r="IG22" s="821">
        <v>7.3</v>
      </c>
      <c r="IH22" s="821">
        <v>7.2</v>
      </c>
      <c r="II22" s="821">
        <v>7.1</v>
      </c>
      <c r="IJ22" s="821">
        <v>7.1</v>
      </c>
      <c r="IK22" s="821">
        <v>254</v>
      </c>
      <c r="IL22" s="821">
        <v>266.2</v>
      </c>
      <c r="IM22" s="821">
        <v>266.2</v>
      </c>
      <c r="IN22" s="821">
        <v>248.4</v>
      </c>
      <c r="IO22" s="821">
        <v>52.9</v>
      </c>
      <c r="IP22" s="821">
        <v>51.9</v>
      </c>
      <c r="IQ22" s="821">
        <v>51</v>
      </c>
      <c r="IR22" s="821">
        <v>51</v>
      </c>
      <c r="IS22" s="821">
        <v>8.5</v>
      </c>
      <c r="IT22" s="821">
        <v>8.3000000000000007</v>
      </c>
      <c r="IU22" s="821">
        <v>8.1</v>
      </c>
      <c r="IV22" s="821">
        <v>8.1</v>
      </c>
      <c r="IW22" s="821">
        <v>37.6</v>
      </c>
      <c r="IX22" s="821">
        <v>36.9</v>
      </c>
      <c r="IY22" s="821">
        <v>36.200000000000003</v>
      </c>
      <c r="IZ22" s="821">
        <v>36.200000000000003</v>
      </c>
      <c r="JA22" s="821">
        <v>6.9</v>
      </c>
      <c r="JB22" s="821">
        <v>6.8</v>
      </c>
      <c r="JC22" s="821">
        <v>6.6</v>
      </c>
      <c r="JD22" s="821">
        <v>6.6</v>
      </c>
      <c r="JE22" s="822" t="s">
        <v>1434</v>
      </c>
      <c r="JF22" s="822" t="s">
        <v>1434</v>
      </c>
      <c r="JG22" s="822" t="s">
        <v>1434</v>
      </c>
      <c r="JH22" s="822" t="s">
        <v>1434</v>
      </c>
      <c r="JI22" s="822" t="s">
        <v>1434</v>
      </c>
      <c r="JJ22" s="822" t="s">
        <v>1434</v>
      </c>
      <c r="JK22" s="822" t="s">
        <v>1434</v>
      </c>
      <c r="JL22" s="822" t="s">
        <v>1434</v>
      </c>
      <c r="JM22" s="821" t="s">
        <v>1434</v>
      </c>
      <c r="JN22" s="821" t="s">
        <v>1434</v>
      </c>
      <c r="JO22" s="821" t="s">
        <v>1434</v>
      </c>
      <c r="JP22" s="821" t="s">
        <v>1434</v>
      </c>
      <c r="JQ22" s="821" t="s">
        <v>1434</v>
      </c>
      <c r="JR22" s="821" t="s">
        <v>1434</v>
      </c>
      <c r="JS22" s="821" t="s">
        <v>1434</v>
      </c>
      <c r="JT22" s="821" t="s">
        <v>1434</v>
      </c>
      <c r="JU22" s="821" t="s">
        <v>1434</v>
      </c>
      <c r="JV22" s="821" t="s">
        <v>1434</v>
      </c>
      <c r="JW22" s="821" t="s">
        <v>1434</v>
      </c>
      <c r="JX22" s="821" t="s">
        <v>1434</v>
      </c>
      <c r="JY22" s="821">
        <v>18.18</v>
      </c>
      <c r="JZ22" s="821">
        <v>18.239999999999998</v>
      </c>
      <c r="KA22" s="821">
        <v>17.82</v>
      </c>
      <c r="KB22" s="821">
        <v>16.850000000000001</v>
      </c>
      <c r="KC22" s="821">
        <v>2.9</v>
      </c>
      <c r="KD22" s="821">
        <v>2.92</v>
      </c>
      <c r="KE22" s="821">
        <v>2.85</v>
      </c>
      <c r="KF22" s="821">
        <v>2.7</v>
      </c>
      <c r="KG22" s="821">
        <v>12.9</v>
      </c>
      <c r="KH22" s="821">
        <v>12.95</v>
      </c>
      <c r="KI22" s="821">
        <v>12.65</v>
      </c>
      <c r="KJ22" s="821">
        <v>11.96</v>
      </c>
      <c r="KK22" s="821">
        <v>2.38</v>
      </c>
      <c r="KL22" s="821">
        <v>2.37</v>
      </c>
      <c r="KM22" s="821">
        <v>2.3199999999999998</v>
      </c>
      <c r="KN22" s="821">
        <v>2.19</v>
      </c>
      <c r="KO22" s="821">
        <v>1.27</v>
      </c>
      <c r="KP22" s="821">
        <v>1.28</v>
      </c>
      <c r="KQ22" s="821">
        <v>1.24</v>
      </c>
      <c r="KR22" s="821">
        <v>1.18</v>
      </c>
      <c r="KS22" s="821">
        <v>0.2</v>
      </c>
      <c r="KT22" s="821">
        <v>0.2</v>
      </c>
      <c r="KU22" s="821">
        <v>0.2</v>
      </c>
      <c r="KV22" s="821">
        <v>0.19</v>
      </c>
      <c r="KW22" s="821">
        <v>0.9</v>
      </c>
      <c r="KX22" s="821">
        <v>0.9</v>
      </c>
      <c r="KY22" s="821">
        <v>0.89</v>
      </c>
      <c r="KZ22" s="821">
        <v>0.84</v>
      </c>
      <c r="LA22" s="821">
        <v>0.17</v>
      </c>
      <c r="LB22" s="821">
        <v>0.16</v>
      </c>
      <c r="LC22" s="821">
        <v>0.14000000000000001</v>
      </c>
      <c r="LD22" s="821">
        <v>0.13</v>
      </c>
      <c r="LE22" s="821">
        <v>8.73</v>
      </c>
      <c r="LF22" s="821">
        <v>8.75</v>
      </c>
      <c r="LG22" s="821">
        <v>8.5500000000000007</v>
      </c>
      <c r="LH22" s="821">
        <v>8.09</v>
      </c>
      <c r="LI22" s="821">
        <v>1.39</v>
      </c>
      <c r="LJ22" s="821">
        <v>1.4</v>
      </c>
      <c r="LK22" s="821">
        <v>1.36</v>
      </c>
      <c r="LL22" s="821">
        <v>1.3</v>
      </c>
      <c r="LM22" s="821">
        <v>6.19</v>
      </c>
      <c r="LN22" s="821">
        <v>6.22</v>
      </c>
      <c r="LO22" s="821">
        <v>6.07</v>
      </c>
      <c r="LP22" s="821">
        <v>5.74</v>
      </c>
      <c r="LQ22" s="821">
        <v>1.1399999999999999</v>
      </c>
      <c r="LR22" s="821">
        <v>1.1399999999999999</v>
      </c>
      <c r="LS22" s="821">
        <v>1.1299999999999999</v>
      </c>
      <c r="LT22" s="821">
        <v>1.05</v>
      </c>
      <c r="LU22" s="821">
        <v>8.18</v>
      </c>
      <c r="LV22" s="821">
        <v>8.2100000000000009</v>
      </c>
      <c r="LW22" s="821">
        <v>8.0299999999999994</v>
      </c>
      <c r="LX22" s="821">
        <v>7.58</v>
      </c>
      <c r="LY22" s="821">
        <v>1.31</v>
      </c>
      <c r="LZ22" s="821">
        <v>1.32</v>
      </c>
      <c r="MA22" s="821">
        <v>1.29</v>
      </c>
      <c r="MB22" s="821">
        <v>1.21</v>
      </c>
      <c r="MC22" s="821">
        <v>5.81</v>
      </c>
      <c r="MD22" s="821">
        <v>5.83</v>
      </c>
      <c r="ME22" s="821">
        <v>5.69</v>
      </c>
      <c r="MF22" s="821">
        <v>5.38</v>
      </c>
      <c r="MG22" s="821">
        <v>1.07</v>
      </c>
      <c r="MH22" s="821">
        <v>1.07</v>
      </c>
      <c r="MI22" s="821">
        <v>1.05</v>
      </c>
      <c r="MJ22" s="821">
        <v>1.01</v>
      </c>
      <c r="MK22" s="821" t="s">
        <v>1434</v>
      </c>
      <c r="ML22" s="821" t="s">
        <v>1434</v>
      </c>
      <c r="MM22" s="821" t="s">
        <v>1434</v>
      </c>
      <c r="MN22" s="821" t="s">
        <v>1434</v>
      </c>
      <c r="MO22" s="821" t="s">
        <v>1434</v>
      </c>
      <c r="MP22" s="821" t="s">
        <v>1434</v>
      </c>
      <c r="MQ22" s="821" t="s">
        <v>1434</v>
      </c>
      <c r="MR22" s="821" t="s">
        <v>1434</v>
      </c>
      <c r="MS22" s="821" t="s">
        <v>1434</v>
      </c>
      <c r="MT22" s="821" t="s">
        <v>1434</v>
      </c>
      <c r="MU22" s="821" t="s">
        <v>1434</v>
      </c>
      <c r="MV22" s="821" t="s">
        <v>1434</v>
      </c>
      <c r="MW22" s="821" t="s">
        <v>1434</v>
      </c>
      <c r="MX22" s="821" t="s">
        <v>1434</v>
      </c>
      <c r="MY22" s="821" t="s">
        <v>1434</v>
      </c>
      <c r="MZ22" s="821" t="s">
        <v>1434</v>
      </c>
      <c r="NA22" s="822">
        <v>2257.9</v>
      </c>
      <c r="NB22" s="822">
        <v>2218</v>
      </c>
      <c r="NC22" s="822">
        <v>2218</v>
      </c>
      <c r="ND22" s="822">
        <v>2208.5</v>
      </c>
      <c r="NE22" s="821">
        <v>470</v>
      </c>
      <c r="NF22" s="821">
        <v>461.5</v>
      </c>
      <c r="NG22" s="821">
        <v>453.1</v>
      </c>
      <c r="NH22" s="821">
        <v>453.1</v>
      </c>
      <c r="NI22" s="822">
        <v>363.6</v>
      </c>
      <c r="NJ22" s="822">
        <v>364.72</v>
      </c>
      <c r="NK22" s="822">
        <v>356.32</v>
      </c>
      <c r="NL22" s="822">
        <v>336.96</v>
      </c>
      <c r="NM22" s="821">
        <v>75.67</v>
      </c>
      <c r="NN22" s="821">
        <v>74.3</v>
      </c>
      <c r="NO22" s="821">
        <v>72.95</v>
      </c>
      <c r="NP22" s="821">
        <v>72.95</v>
      </c>
      <c r="NQ22" s="822" t="s">
        <v>1434</v>
      </c>
      <c r="NR22" s="822" t="s">
        <v>1434</v>
      </c>
      <c r="NS22" s="822" t="s">
        <v>1434</v>
      </c>
      <c r="NT22" s="822" t="s">
        <v>1434</v>
      </c>
      <c r="NU22" s="821" t="s">
        <v>1434</v>
      </c>
      <c r="NV22" s="821" t="s">
        <v>1434</v>
      </c>
      <c r="NW22" s="821" t="s">
        <v>1434</v>
      </c>
      <c r="NX22" s="821" t="s">
        <v>1434</v>
      </c>
      <c r="NY22" s="822" t="s">
        <v>1434</v>
      </c>
      <c r="NZ22" s="822" t="s">
        <v>1434</v>
      </c>
      <c r="OA22" s="822" t="s">
        <v>1434</v>
      </c>
      <c r="OB22" s="822" t="s">
        <v>1434</v>
      </c>
      <c r="OC22" s="821" t="s">
        <v>1434</v>
      </c>
      <c r="OD22" s="821" t="s">
        <v>1434</v>
      </c>
      <c r="OE22" s="821" t="s">
        <v>1434</v>
      </c>
      <c r="OF22" s="821" t="s">
        <v>1434</v>
      </c>
      <c r="OG22" s="822" t="s">
        <v>1434</v>
      </c>
      <c r="OH22" s="822" t="s">
        <v>1434</v>
      </c>
      <c r="OI22" s="822" t="s">
        <v>1434</v>
      </c>
      <c r="OJ22" s="822" t="s">
        <v>1434</v>
      </c>
      <c r="OK22" s="821" t="s">
        <v>1434</v>
      </c>
      <c r="OL22" s="821" t="s">
        <v>1434</v>
      </c>
      <c r="OM22" s="821" t="s">
        <v>1434</v>
      </c>
      <c r="ON22" s="821" t="s">
        <v>1434</v>
      </c>
      <c r="OO22" s="822" t="s">
        <v>1434</v>
      </c>
      <c r="OP22" s="822" t="s">
        <v>1434</v>
      </c>
      <c r="OQ22" s="822" t="s">
        <v>1434</v>
      </c>
      <c r="OR22" s="822" t="s">
        <v>1434</v>
      </c>
      <c r="OS22" s="821" t="s">
        <v>1434</v>
      </c>
      <c r="OT22" s="821" t="s">
        <v>1434</v>
      </c>
      <c r="OU22" s="821" t="s">
        <v>1434</v>
      </c>
      <c r="OV22" s="821" t="s">
        <v>1434</v>
      </c>
      <c r="OW22" s="822" t="s">
        <v>1434</v>
      </c>
      <c r="OX22" s="822" t="s">
        <v>1434</v>
      </c>
      <c r="OY22" s="822" t="s">
        <v>1434</v>
      </c>
      <c r="OZ22" s="822" t="s">
        <v>1434</v>
      </c>
      <c r="PA22" s="821" t="s">
        <v>1434</v>
      </c>
      <c r="PB22" s="821" t="s">
        <v>1434</v>
      </c>
      <c r="PC22" s="821" t="s">
        <v>1434</v>
      </c>
      <c r="PD22" s="821" t="s">
        <v>1434</v>
      </c>
      <c r="PE22" s="822">
        <v>168.4</v>
      </c>
      <c r="PF22" s="822">
        <v>168.4</v>
      </c>
      <c r="PG22" s="822">
        <v>164.6</v>
      </c>
      <c r="PH22" s="822">
        <v>160.80000000000001</v>
      </c>
      <c r="PI22" s="822" t="s">
        <v>1434</v>
      </c>
      <c r="PJ22" s="822" t="s">
        <v>1434</v>
      </c>
      <c r="PK22" s="821" t="s">
        <v>1434</v>
      </c>
      <c r="PL22" s="821" t="s">
        <v>1434</v>
      </c>
      <c r="PM22" s="821" t="s">
        <v>1434</v>
      </c>
      <c r="PN22" s="821" t="s">
        <v>1434</v>
      </c>
      <c r="PO22" s="821" t="s">
        <v>1434</v>
      </c>
      <c r="PP22" s="821" t="s">
        <v>1434</v>
      </c>
      <c r="PQ22" s="821" t="s">
        <v>1434</v>
      </c>
      <c r="PR22" s="821" t="s">
        <v>1434</v>
      </c>
      <c r="PS22" s="821" t="s">
        <v>1434</v>
      </c>
      <c r="PT22" s="822">
        <v>43.9</v>
      </c>
      <c r="PU22" s="822">
        <v>43.9</v>
      </c>
      <c r="PV22" s="822">
        <v>42.9</v>
      </c>
      <c r="PW22" s="822">
        <v>41.9</v>
      </c>
      <c r="PX22" s="822" t="s">
        <v>1434</v>
      </c>
      <c r="PY22" s="822" t="s">
        <v>1434</v>
      </c>
      <c r="PZ22" s="821" t="s">
        <v>1434</v>
      </c>
      <c r="QA22" s="821" t="s">
        <v>1434</v>
      </c>
      <c r="QB22" s="821" t="s">
        <v>1434</v>
      </c>
      <c r="QC22" s="821" t="s">
        <v>1434</v>
      </c>
      <c r="QD22" s="821" t="s">
        <v>1434</v>
      </c>
      <c r="QE22" s="821" t="s">
        <v>1434</v>
      </c>
      <c r="QF22" s="821" t="s">
        <v>1434</v>
      </c>
      <c r="QG22" s="821" t="s">
        <v>1434</v>
      </c>
      <c r="QH22" s="821" t="s">
        <v>1434</v>
      </c>
      <c r="QI22" s="822" t="s">
        <v>1434</v>
      </c>
      <c r="QJ22" s="822" t="s">
        <v>1434</v>
      </c>
      <c r="QK22" s="822" t="s">
        <v>1434</v>
      </c>
      <c r="QL22" s="822" t="s">
        <v>1434</v>
      </c>
      <c r="QM22" s="822" t="s">
        <v>1434</v>
      </c>
      <c r="QN22" s="822" t="s">
        <v>1434</v>
      </c>
      <c r="QO22" s="821" t="s">
        <v>1434</v>
      </c>
      <c r="QP22" s="821" t="s">
        <v>1434</v>
      </c>
      <c r="QQ22" s="821" t="s">
        <v>1434</v>
      </c>
      <c r="QR22" s="821" t="s">
        <v>1434</v>
      </c>
      <c r="QS22" s="821" t="s">
        <v>1434</v>
      </c>
      <c r="QT22" s="821" t="s">
        <v>1434</v>
      </c>
      <c r="QU22" s="821" t="s">
        <v>1434</v>
      </c>
      <c r="QV22" s="821" t="s">
        <v>1434</v>
      </c>
      <c r="QW22" s="821" t="s">
        <v>1434</v>
      </c>
      <c r="QX22" s="822">
        <v>53.6</v>
      </c>
      <c r="QY22" s="822">
        <v>53.6</v>
      </c>
      <c r="QZ22" s="822">
        <v>53.6</v>
      </c>
      <c r="RA22" s="822">
        <v>53.6</v>
      </c>
      <c r="RB22" s="822" t="s">
        <v>1434</v>
      </c>
      <c r="RC22" s="822" t="s">
        <v>1434</v>
      </c>
      <c r="RD22" s="821" t="s">
        <v>1434</v>
      </c>
      <c r="RE22" s="821" t="s">
        <v>1434</v>
      </c>
      <c r="RF22" s="821" t="s">
        <v>1434</v>
      </c>
      <c r="RG22" s="821" t="s">
        <v>1434</v>
      </c>
      <c r="RH22" s="821" t="s">
        <v>1434</v>
      </c>
      <c r="RI22" s="821" t="s">
        <v>1434</v>
      </c>
      <c r="RJ22" s="821" t="s">
        <v>1434</v>
      </c>
      <c r="RK22" s="821" t="s">
        <v>1434</v>
      </c>
      <c r="RL22" s="821" t="s">
        <v>1434</v>
      </c>
      <c r="RM22" s="822">
        <v>191.1</v>
      </c>
      <c r="RN22" s="822">
        <v>191.1</v>
      </c>
      <c r="RO22" s="822">
        <v>191.1</v>
      </c>
      <c r="RP22" s="822">
        <v>191.1</v>
      </c>
      <c r="RQ22" s="822" t="s">
        <v>1434</v>
      </c>
      <c r="RR22" s="822" t="s">
        <v>1434</v>
      </c>
      <c r="RS22" s="821" t="s">
        <v>1434</v>
      </c>
      <c r="RT22" s="821" t="s">
        <v>1434</v>
      </c>
      <c r="RU22" s="821" t="s">
        <v>1434</v>
      </c>
      <c r="RV22" s="821" t="s">
        <v>1434</v>
      </c>
      <c r="RW22" s="821" t="s">
        <v>1434</v>
      </c>
      <c r="RX22" s="821" t="s">
        <v>1434</v>
      </c>
      <c r="RY22" s="821" t="s">
        <v>1434</v>
      </c>
      <c r="RZ22" s="821" t="s">
        <v>1434</v>
      </c>
      <c r="SA22" s="821" t="s">
        <v>1434</v>
      </c>
      <c r="SB22" s="822" t="s">
        <v>1434</v>
      </c>
      <c r="SC22" s="822" t="s">
        <v>1434</v>
      </c>
      <c r="SD22" s="822" t="s">
        <v>1434</v>
      </c>
      <c r="SE22" s="822" t="s">
        <v>1434</v>
      </c>
      <c r="SF22" s="822" t="s">
        <v>1434</v>
      </c>
      <c r="SG22" s="821" t="s">
        <v>1434</v>
      </c>
      <c r="SH22" s="821" t="s">
        <v>1434</v>
      </c>
      <c r="SI22" s="821" t="s">
        <v>1434</v>
      </c>
      <c r="SJ22" s="821" t="s">
        <v>1434</v>
      </c>
      <c r="SK22" s="821" t="s">
        <v>1434</v>
      </c>
      <c r="SL22" s="821" t="s">
        <v>1434</v>
      </c>
      <c r="SM22" s="821" t="s">
        <v>1434</v>
      </c>
      <c r="SN22" s="822">
        <v>26.266999999999999</v>
      </c>
      <c r="SO22" s="822">
        <v>5.8250000000000002</v>
      </c>
      <c r="SP22" s="822" t="s">
        <v>1434</v>
      </c>
      <c r="SQ22" s="822" t="s">
        <v>1434</v>
      </c>
      <c r="SR22" s="822" t="s">
        <v>1434</v>
      </c>
      <c r="SS22" s="821" t="s">
        <v>1434</v>
      </c>
      <c r="ST22" s="821" t="s">
        <v>1434</v>
      </c>
      <c r="SU22" s="821" t="s">
        <v>1434</v>
      </c>
      <c r="SV22" s="821" t="s">
        <v>1434</v>
      </c>
      <c r="SW22" s="821" t="s">
        <v>1434</v>
      </c>
      <c r="SX22" s="821" t="s">
        <v>1434</v>
      </c>
      <c r="SY22" s="821" t="s">
        <v>1434</v>
      </c>
      <c r="SZ22" s="822" t="s">
        <v>1434</v>
      </c>
      <c r="TA22" s="822" t="s">
        <v>1434</v>
      </c>
      <c r="TB22" s="822" t="s">
        <v>1434</v>
      </c>
      <c r="TC22" s="822" t="s">
        <v>1434</v>
      </c>
      <c r="TD22" s="822" t="s">
        <v>1434</v>
      </c>
      <c r="TE22" s="821" t="s">
        <v>1434</v>
      </c>
      <c r="TF22" s="821" t="s">
        <v>1434</v>
      </c>
      <c r="TG22" s="821" t="s">
        <v>1434</v>
      </c>
      <c r="TH22" s="821" t="s">
        <v>1434</v>
      </c>
      <c r="TI22" s="821" t="s">
        <v>1434</v>
      </c>
      <c r="TJ22" s="821" t="s">
        <v>1434</v>
      </c>
      <c r="TK22" s="821" t="s">
        <v>1434</v>
      </c>
      <c r="TL22" s="822" t="s">
        <v>1434</v>
      </c>
      <c r="TM22" s="822" t="s">
        <v>1434</v>
      </c>
      <c r="TN22" s="822" t="s">
        <v>1434</v>
      </c>
      <c r="TO22" s="822" t="s">
        <v>1434</v>
      </c>
      <c r="TP22" s="822" t="s">
        <v>1434</v>
      </c>
      <c r="TQ22" s="821" t="s">
        <v>1434</v>
      </c>
      <c r="TR22" s="821" t="s">
        <v>1434</v>
      </c>
      <c r="TS22" s="821" t="s">
        <v>1434</v>
      </c>
      <c r="TT22" s="821" t="s">
        <v>1434</v>
      </c>
      <c r="TU22" s="821" t="s">
        <v>1434</v>
      </c>
      <c r="TV22" s="821" t="s">
        <v>1434</v>
      </c>
      <c r="TW22" s="821" t="s">
        <v>1434</v>
      </c>
      <c r="TX22" s="822" t="s">
        <v>1434</v>
      </c>
      <c r="TY22" s="822" t="s">
        <v>1434</v>
      </c>
      <c r="TZ22" s="822" t="s">
        <v>1434</v>
      </c>
      <c r="UA22" s="822" t="s">
        <v>1434</v>
      </c>
      <c r="UB22" s="822" t="s">
        <v>1434</v>
      </c>
      <c r="UC22" s="821" t="s">
        <v>1434</v>
      </c>
      <c r="UD22" s="821" t="s">
        <v>1434</v>
      </c>
      <c r="UE22" s="821" t="s">
        <v>1434</v>
      </c>
      <c r="UF22" s="821" t="s">
        <v>1434</v>
      </c>
      <c r="UG22" s="821" t="s">
        <v>1434</v>
      </c>
      <c r="UH22" s="821" t="s">
        <v>1434</v>
      </c>
      <c r="UI22" s="821" t="s">
        <v>1434</v>
      </c>
      <c r="UJ22" s="822" t="s">
        <v>1434</v>
      </c>
      <c r="UK22" s="822" t="s">
        <v>1434</v>
      </c>
      <c r="UL22" s="822" t="s">
        <v>1434</v>
      </c>
      <c r="UM22" s="822" t="s">
        <v>1434</v>
      </c>
      <c r="UN22" s="822" t="s">
        <v>1434</v>
      </c>
      <c r="UO22" s="821" t="s">
        <v>1434</v>
      </c>
      <c r="UP22" s="821" t="s">
        <v>1434</v>
      </c>
      <c r="UQ22" s="821" t="s">
        <v>1434</v>
      </c>
      <c r="UR22" s="821" t="s">
        <v>1434</v>
      </c>
      <c r="US22" s="821" t="s">
        <v>1434</v>
      </c>
      <c r="UT22" s="821" t="s">
        <v>1434</v>
      </c>
      <c r="UU22" s="821" t="s">
        <v>1434</v>
      </c>
      <c r="UV22" s="822">
        <v>371.1</v>
      </c>
      <c r="UW22" s="822">
        <v>44.8</v>
      </c>
      <c r="UX22" s="822">
        <v>85</v>
      </c>
      <c r="UY22" s="822" t="s">
        <v>1434</v>
      </c>
      <c r="UZ22" s="822" t="s">
        <v>1434</v>
      </c>
      <c r="VA22" s="821" t="s">
        <v>1434</v>
      </c>
      <c r="VB22" s="821" t="s">
        <v>1434</v>
      </c>
      <c r="VC22" s="821" t="s">
        <v>1434</v>
      </c>
      <c r="VD22" s="821" t="s">
        <v>1434</v>
      </c>
      <c r="VE22" s="821" t="s">
        <v>1434</v>
      </c>
      <c r="VF22" s="821" t="s">
        <v>1434</v>
      </c>
      <c r="VG22" s="821" t="s">
        <v>1434</v>
      </c>
      <c r="VH22" s="821" t="s">
        <v>1434</v>
      </c>
      <c r="VI22" s="821" t="s">
        <v>1434</v>
      </c>
      <c r="VJ22" s="821" t="s">
        <v>1434</v>
      </c>
      <c r="VK22" s="821" t="s">
        <v>1434</v>
      </c>
      <c r="VL22" s="821" t="s">
        <v>1434</v>
      </c>
      <c r="VM22" s="821" t="s">
        <v>1434</v>
      </c>
      <c r="VN22" s="821" t="s">
        <v>1434</v>
      </c>
      <c r="VO22" s="821" t="s">
        <v>1434</v>
      </c>
      <c r="VP22" s="821" t="s">
        <v>1434</v>
      </c>
      <c r="VQ22" s="821" t="s">
        <v>1434</v>
      </c>
      <c r="VR22" s="821" t="s">
        <v>1434</v>
      </c>
      <c r="VS22" s="821" t="s">
        <v>1434</v>
      </c>
      <c r="VT22" s="821" t="s">
        <v>1434</v>
      </c>
      <c r="VU22" s="821" t="s">
        <v>1434</v>
      </c>
      <c r="VV22" s="821" t="s">
        <v>1434</v>
      </c>
      <c r="VW22" s="821" t="s">
        <v>1434</v>
      </c>
      <c r="VX22" s="821" t="s">
        <v>1434</v>
      </c>
      <c r="VY22" s="821" t="s">
        <v>1434</v>
      </c>
      <c r="VZ22" s="821" t="s">
        <v>1434</v>
      </c>
      <c r="WA22" s="821" t="s">
        <v>1434</v>
      </c>
      <c r="WB22" s="821" t="s">
        <v>1434</v>
      </c>
      <c r="WC22" s="821" t="s">
        <v>1434</v>
      </c>
      <c r="WD22" s="821" t="s">
        <v>1434</v>
      </c>
      <c r="WE22" s="821" t="s">
        <v>1434</v>
      </c>
      <c r="WF22" s="821">
        <v>940</v>
      </c>
      <c r="WG22" s="821">
        <v>923.04</v>
      </c>
      <c r="WH22" s="821">
        <v>906.24</v>
      </c>
      <c r="WI22" s="821">
        <v>906.24</v>
      </c>
      <c r="WJ22" s="822" t="s">
        <v>1434</v>
      </c>
      <c r="WK22" s="822" t="s">
        <v>1434</v>
      </c>
      <c r="WL22" s="822" t="s">
        <v>1434</v>
      </c>
      <c r="WM22" s="822" t="s">
        <v>1434</v>
      </c>
      <c r="WN22" s="822" t="s">
        <v>1434</v>
      </c>
      <c r="WO22" s="822" t="s">
        <v>1434</v>
      </c>
      <c r="WP22" s="822" t="s">
        <v>1434</v>
      </c>
      <c r="WQ22" s="822" t="s">
        <v>1434</v>
      </c>
      <c r="WR22" s="822" t="s">
        <v>1434</v>
      </c>
      <c r="WS22" s="822" t="s">
        <v>1434</v>
      </c>
      <c r="WT22" s="822" t="s">
        <v>1434</v>
      </c>
      <c r="WU22" s="822" t="s">
        <v>1434</v>
      </c>
      <c r="WV22" s="821" t="s">
        <v>1434</v>
      </c>
      <c r="WW22" s="821" t="s">
        <v>1434</v>
      </c>
      <c r="WX22" s="821" t="s">
        <v>1434</v>
      </c>
      <c r="WY22" s="821" t="s">
        <v>1434</v>
      </c>
      <c r="WZ22" s="824">
        <v>576.88</v>
      </c>
      <c r="XA22" s="824">
        <v>642.71999999999991</v>
      </c>
      <c r="XB22" s="824">
        <v>592.4</v>
      </c>
      <c r="XC22" s="824">
        <v>626.24</v>
      </c>
      <c r="XD22" s="829">
        <v>7.4999999999999997E-2</v>
      </c>
      <c r="XE22" s="829">
        <v>0.03</v>
      </c>
      <c r="XF22" s="832">
        <v>0</v>
      </c>
      <c r="XG22" s="829">
        <v>0.2</v>
      </c>
      <c r="XH22" s="829">
        <v>3.9</v>
      </c>
      <c r="XI22" s="829">
        <v>0.82</v>
      </c>
      <c r="XJ22" s="829" t="s">
        <v>1434</v>
      </c>
      <c r="XK22" s="832">
        <v>0.6</v>
      </c>
      <c r="XL22" s="829" t="s">
        <v>1434</v>
      </c>
      <c r="XM22" s="829" t="s">
        <v>1434</v>
      </c>
      <c r="XN22" s="829" t="s">
        <v>1434</v>
      </c>
      <c r="XO22" s="829" t="s">
        <v>1434</v>
      </c>
      <c r="XP22" s="832">
        <v>39</v>
      </c>
      <c r="XQ22" s="829" t="s">
        <v>1434</v>
      </c>
      <c r="XR22" s="829" t="s">
        <v>1434</v>
      </c>
      <c r="XS22" s="829" t="s">
        <v>1434</v>
      </c>
      <c r="XT22" s="829" t="s">
        <v>1434</v>
      </c>
      <c r="XU22" s="829" t="s">
        <v>1434</v>
      </c>
      <c r="XV22" s="829" t="s">
        <v>1434</v>
      </c>
      <c r="XW22" s="829" t="s">
        <v>1434</v>
      </c>
      <c r="XX22" s="829" t="s">
        <v>1434</v>
      </c>
      <c r="XY22" s="829" t="s">
        <v>1434</v>
      </c>
      <c r="XZ22" s="832" t="s">
        <v>1434</v>
      </c>
      <c r="YA22" s="829" t="s">
        <v>1434</v>
      </c>
      <c r="YB22" s="829" t="s">
        <v>1434</v>
      </c>
      <c r="YC22" s="824">
        <v>147.57</v>
      </c>
      <c r="YD22" s="824">
        <v>116.42</v>
      </c>
      <c r="YE22" s="824">
        <v>94.81</v>
      </c>
      <c r="YF22" s="824">
        <v>131.25</v>
      </c>
      <c r="YG22" s="829">
        <v>0.08</v>
      </c>
      <c r="YH22" s="829">
        <v>0.03</v>
      </c>
      <c r="YI22" s="832">
        <v>0</v>
      </c>
      <c r="YJ22" s="829">
        <v>0.2</v>
      </c>
      <c r="YK22" s="829">
        <v>3.9</v>
      </c>
      <c r="YL22" s="829">
        <v>0.82</v>
      </c>
      <c r="YM22" s="829" t="s">
        <v>1434</v>
      </c>
      <c r="YN22" s="832">
        <v>0.6</v>
      </c>
      <c r="YO22" s="829" t="s">
        <v>1434</v>
      </c>
      <c r="YP22" s="829" t="s">
        <v>1434</v>
      </c>
      <c r="YQ22" s="829" t="s">
        <v>1434</v>
      </c>
      <c r="YR22" s="829" t="s">
        <v>1434</v>
      </c>
      <c r="YS22" s="832">
        <v>39</v>
      </c>
      <c r="YT22" s="829" t="s">
        <v>1434</v>
      </c>
      <c r="YU22" s="829" t="s">
        <v>1434</v>
      </c>
      <c r="YV22" s="829" t="s">
        <v>1434</v>
      </c>
      <c r="YW22" s="829" t="s">
        <v>1434</v>
      </c>
      <c r="YX22" s="829" t="s">
        <v>1434</v>
      </c>
      <c r="YY22" s="829" t="s">
        <v>1434</v>
      </c>
      <c r="YZ22" s="829" t="s">
        <v>1434</v>
      </c>
      <c r="ZA22" s="829" t="s">
        <v>1434</v>
      </c>
      <c r="ZB22" s="829" t="s">
        <v>1434</v>
      </c>
      <c r="ZC22" s="832" t="s">
        <v>1434</v>
      </c>
      <c r="ZD22" s="829" t="s">
        <v>1434</v>
      </c>
      <c r="ZE22" s="829" t="s">
        <v>1434</v>
      </c>
      <c r="ZF22" s="824">
        <v>429.31</v>
      </c>
      <c r="ZG22" s="824">
        <v>526.29999999999995</v>
      </c>
      <c r="ZH22" s="824">
        <v>497.59</v>
      </c>
      <c r="ZI22" s="824">
        <v>494.99</v>
      </c>
      <c r="ZJ22" s="829" t="s">
        <v>1434</v>
      </c>
      <c r="ZK22" s="829" t="s">
        <v>1434</v>
      </c>
      <c r="ZL22" s="832" t="s">
        <v>1434</v>
      </c>
      <c r="ZM22" s="829" t="s">
        <v>1434</v>
      </c>
      <c r="ZN22" s="829" t="s">
        <v>1434</v>
      </c>
      <c r="ZO22" s="829" t="s">
        <v>1434</v>
      </c>
      <c r="ZP22" s="829" t="s">
        <v>1434</v>
      </c>
      <c r="ZQ22" s="832" t="s">
        <v>1434</v>
      </c>
      <c r="ZR22" s="829" t="s">
        <v>1434</v>
      </c>
      <c r="ZS22" s="829" t="s">
        <v>1434</v>
      </c>
      <c r="ZT22" s="829" t="s">
        <v>1434</v>
      </c>
      <c r="ZU22" s="829" t="s">
        <v>1434</v>
      </c>
      <c r="ZV22" s="832" t="s">
        <v>1434</v>
      </c>
      <c r="ZW22" s="829" t="s">
        <v>1434</v>
      </c>
      <c r="ZX22" s="829" t="s">
        <v>1434</v>
      </c>
      <c r="ZY22" s="829" t="s">
        <v>1434</v>
      </c>
      <c r="ZZ22" s="829" t="s">
        <v>1434</v>
      </c>
      <c r="AAA22" s="829" t="s">
        <v>1434</v>
      </c>
      <c r="AAB22" s="829" t="s">
        <v>1434</v>
      </c>
      <c r="AAC22" s="829" t="s">
        <v>1434</v>
      </c>
      <c r="AAD22" s="829" t="s">
        <v>1434</v>
      </c>
      <c r="AAE22" s="829" t="s">
        <v>1434</v>
      </c>
      <c r="AAF22" s="832" t="s">
        <v>1434</v>
      </c>
      <c r="AAG22" s="829" t="s">
        <v>1434</v>
      </c>
      <c r="AAH22" s="829" t="s">
        <v>1434</v>
      </c>
      <c r="AAI22" s="821"/>
      <c r="AAJ22" s="821"/>
      <c r="AAK22" s="821"/>
      <c r="AAL22" s="821"/>
      <c r="AAM22" s="821"/>
      <c r="AAN22" s="821"/>
      <c r="AAO22" s="821"/>
      <c r="AAP22" s="821"/>
      <c r="AAQ22" s="821"/>
      <c r="AAR22" s="821"/>
      <c r="AAS22" s="821"/>
      <c r="AAT22" s="821"/>
      <c r="AAU22" s="821"/>
      <c r="AAV22" s="821"/>
      <c r="AAW22" s="821"/>
      <c r="AAX22" s="821"/>
      <c r="AAY22" s="821"/>
      <c r="AAZ22" s="821"/>
      <c r="ABA22" s="821"/>
      <c r="ABB22" s="821"/>
      <c r="ABC22" s="821"/>
      <c r="ABD22" s="821"/>
      <c r="ABE22" s="821"/>
      <c r="ABF22" s="821"/>
      <c r="ABG22" s="821"/>
      <c r="ABH22" s="821"/>
      <c r="ABI22" s="821"/>
      <c r="ABJ22" s="821"/>
      <c r="ABK22" s="821"/>
      <c r="ABL22" s="821"/>
      <c r="ABM22" s="821"/>
      <c r="ABN22" s="821"/>
      <c r="ABO22" s="821"/>
      <c r="ABP22" s="821"/>
      <c r="ABQ22" s="821"/>
      <c r="ABR22" s="821"/>
      <c r="ABS22" s="821"/>
      <c r="ABT22" s="821"/>
      <c r="ABU22" s="821"/>
      <c r="ABV22" s="821"/>
      <c r="ABW22" s="821"/>
      <c r="ABX22" s="821"/>
      <c r="ABY22" s="821"/>
      <c r="ABZ22" s="821"/>
      <c r="ACA22" s="821"/>
      <c r="ACB22" s="821"/>
      <c r="ACC22" s="821"/>
      <c r="ACD22" s="821"/>
      <c r="ACE22" s="821"/>
      <c r="ACF22" s="821"/>
      <c r="ACG22" s="821"/>
      <c r="ACH22" s="821"/>
      <c r="ACI22" s="821"/>
      <c r="ACJ22" s="821"/>
      <c r="ACK22" s="821"/>
      <c r="ACL22" s="821"/>
      <c r="ACM22" s="821"/>
      <c r="ACN22" s="821"/>
      <c r="ACO22" s="821"/>
      <c r="ACP22" s="821"/>
      <c r="ACQ22" s="821"/>
      <c r="ACR22" s="821"/>
      <c r="ACS22" s="821"/>
      <c r="ACT22" s="821"/>
      <c r="ACU22" s="821"/>
      <c r="ACV22" s="821"/>
      <c r="ACW22" s="821"/>
      <c r="ACX22" s="821"/>
      <c r="ACY22" s="821"/>
      <c r="ACZ22" s="821"/>
      <c r="ADA22" s="821"/>
      <c r="ADB22" s="821"/>
      <c r="ADC22" s="821"/>
      <c r="ADD22" s="821"/>
      <c r="ADE22" s="821"/>
      <c r="ADF22" s="821"/>
      <c r="ADG22" s="821"/>
      <c r="ADH22" s="821"/>
      <c r="ADI22" s="821"/>
      <c r="ADJ22" s="821"/>
      <c r="ADK22" s="821"/>
      <c r="ADL22" s="821"/>
      <c r="ADM22" s="821"/>
      <c r="ADN22" s="821"/>
      <c r="ADO22" s="821"/>
      <c r="ADP22" s="821"/>
      <c r="ADQ22" s="821"/>
      <c r="ADR22" s="821"/>
      <c r="ADS22" s="821"/>
      <c r="ADT22" s="821"/>
      <c r="ADU22" s="821"/>
      <c r="ADV22" s="821"/>
      <c r="ADW22" s="821"/>
      <c r="ADX22" s="821"/>
      <c r="ADY22" s="821"/>
      <c r="ADZ22" s="821"/>
      <c r="AEA22" s="821"/>
      <c r="AEB22" s="821"/>
      <c r="AEC22" s="821"/>
      <c r="AED22" s="821"/>
      <c r="AEE22" s="821"/>
      <c r="AEF22" s="821"/>
      <c r="AEG22" s="821"/>
      <c r="AEH22" s="821"/>
      <c r="AEI22" s="821"/>
      <c r="AEJ22" s="821"/>
      <c r="AEK22" s="821"/>
      <c r="AEL22" s="821"/>
      <c r="AEM22" s="821"/>
      <c r="AEN22" s="821"/>
      <c r="AEO22" s="821"/>
      <c r="AEP22" s="821"/>
      <c r="AEQ22" s="821"/>
      <c r="AER22" s="821"/>
      <c r="AES22" s="821"/>
      <c r="AET22" s="821"/>
      <c r="AEU22" s="821"/>
      <c r="AEV22" s="821"/>
      <c r="AEW22" s="821"/>
      <c r="AEX22" s="821"/>
      <c r="AEY22" s="821"/>
      <c r="AEZ22" s="821"/>
      <c r="AFA22" s="821"/>
      <c r="AFB22" s="821"/>
      <c r="AFC22" s="821"/>
      <c r="AFD22" s="822" t="s">
        <v>1434</v>
      </c>
      <c r="AFE22" s="822" t="s">
        <v>1434</v>
      </c>
      <c r="AFF22" s="822" t="s">
        <v>1434</v>
      </c>
      <c r="AFG22" s="822" t="s">
        <v>1434</v>
      </c>
      <c r="AFH22" s="821" t="s">
        <v>1434</v>
      </c>
      <c r="AFI22" s="822" t="s">
        <v>1434</v>
      </c>
      <c r="AFJ22" s="822" t="s">
        <v>1434</v>
      </c>
      <c r="AFK22" s="822" t="s">
        <v>1434</v>
      </c>
      <c r="AFL22" s="821" t="s">
        <v>1434</v>
      </c>
      <c r="AFM22" s="821" t="s">
        <v>1434</v>
      </c>
      <c r="AFN22" s="821" t="s">
        <v>1434</v>
      </c>
      <c r="AFO22" s="821" t="s">
        <v>1434</v>
      </c>
      <c r="AFP22" s="822" t="s">
        <v>1434</v>
      </c>
      <c r="AFQ22" s="822" t="s">
        <v>1434</v>
      </c>
      <c r="AFR22" s="822" t="s">
        <v>1434</v>
      </c>
      <c r="AFS22" s="822" t="s">
        <v>1434</v>
      </c>
      <c r="AFT22" s="821" t="s">
        <v>1434</v>
      </c>
      <c r="AFU22" s="821" t="s">
        <v>1434</v>
      </c>
      <c r="AFV22" s="821" t="s">
        <v>1434</v>
      </c>
      <c r="AFW22" s="821" t="s">
        <v>1434</v>
      </c>
      <c r="AFX22" s="821" t="s">
        <v>1434</v>
      </c>
      <c r="AFY22" s="821" t="s">
        <v>1434</v>
      </c>
      <c r="AFZ22" s="821" t="s">
        <v>1434</v>
      </c>
      <c r="AGA22" s="821" t="s">
        <v>1434</v>
      </c>
      <c r="AGB22" s="822" t="s">
        <v>1434</v>
      </c>
      <c r="AGC22" s="822" t="s">
        <v>1434</v>
      </c>
      <c r="AGD22" s="822" t="s">
        <v>1434</v>
      </c>
      <c r="AGE22" s="822" t="s">
        <v>1434</v>
      </c>
      <c r="AGF22" s="821" t="s">
        <v>1434</v>
      </c>
      <c r="AGG22" s="821" t="s">
        <v>1434</v>
      </c>
      <c r="AGH22" s="821" t="s">
        <v>1434</v>
      </c>
      <c r="AGI22" s="821" t="s">
        <v>1434</v>
      </c>
      <c r="AGJ22" s="821" t="s">
        <v>1434</v>
      </c>
      <c r="AGK22" s="821" t="s">
        <v>1434</v>
      </c>
      <c r="AGL22" s="821" t="s">
        <v>1434</v>
      </c>
      <c r="AGM22" s="821" t="s">
        <v>1434</v>
      </c>
      <c r="AGN22" s="822" t="s">
        <v>1434</v>
      </c>
      <c r="AGO22" s="822" t="s">
        <v>1434</v>
      </c>
      <c r="AGP22" s="822" t="s">
        <v>1434</v>
      </c>
      <c r="AGQ22" s="822" t="s">
        <v>1434</v>
      </c>
      <c r="AGR22" s="821" t="s">
        <v>1434</v>
      </c>
      <c r="AGS22" s="821" t="s">
        <v>1434</v>
      </c>
      <c r="AGT22" s="821" t="s">
        <v>1434</v>
      </c>
      <c r="AGU22" s="821" t="s">
        <v>1434</v>
      </c>
      <c r="AGV22" s="821" t="s">
        <v>1434</v>
      </c>
      <c r="AGW22" s="821" t="s">
        <v>1434</v>
      </c>
      <c r="AGX22" s="821" t="s">
        <v>1434</v>
      </c>
      <c r="AGY22" s="821" t="s">
        <v>1434</v>
      </c>
      <c r="AGZ22" s="822" t="s">
        <v>1434</v>
      </c>
      <c r="AHA22" s="822" t="s">
        <v>1434</v>
      </c>
      <c r="AHB22" s="822" t="s">
        <v>1434</v>
      </c>
      <c r="AHC22" s="822" t="s">
        <v>1434</v>
      </c>
      <c r="AHD22" s="822" t="s">
        <v>1434</v>
      </c>
      <c r="AHE22" s="822" t="s">
        <v>1434</v>
      </c>
      <c r="AHF22" s="822" t="s">
        <v>1434</v>
      </c>
      <c r="AHG22" s="822" t="s">
        <v>1434</v>
      </c>
      <c r="AHH22" s="822" t="s">
        <v>1434</v>
      </c>
      <c r="AHI22" s="822" t="s">
        <v>1434</v>
      </c>
      <c r="AHJ22" s="822" t="s">
        <v>1434</v>
      </c>
      <c r="AHK22" s="822" t="s">
        <v>1434</v>
      </c>
      <c r="AHL22" s="822" t="s">
        <v>1434</v>
      </c>
      <c r="AHM22" s="822" t="s">
        <v>1434</v>
      </c>
      <c r="AHN22" s="821" t="s">
        <v>1434</v>
      </c>
      <c r="AHO22" s="821" t="s">
        <v>1434</v>
      </c>
      <c r="AHP22" s="822">
        <v>49.9</v>
      </c>
      <c r="AHQ22" s="822">
        <v>11.9</v>
      </c>
      <c r="AHR22" s="821">
        <v>8.3000000000000007</v>
      </c>
      <c r="AHS22" s="821" t="s">
        <v>1434</v>
      </c>
      <c r="AHT22" s="822" t="s">
        <v>1434</v>
      </c>
      <c r="AHU22" s="822" t="s">
        <v>1434</v>
      </c>
      <c r="AHV22" s="821" t="s">
        <v>1434</v>
      </c>
      <c r="AHW22" s="821" t="s">
        <v>1434</v>
      </c>
      <c r="AHX22" s="822">
        <v>269</v>
      </c>
      <c r="AHY22" s="822">
        <v>0.1</v>
      </c>
      <c r="AHZ22" s="821">
        <v>0.3</v>
      </c>
      <c r="AIA22" s="821" t="s">
        <v>1434</v>
      </c>
      <c r="AIB22" s="822" t="s">
        <v>1434</v>
      </c>
      <c r="AIC22" s="822" t="s">
        <v>1434</v>
      </c>
      <c r="AID22" s="821" t="s">
        <v>1434</v>
      </c>
      <c r="AIE22" s="821" t="s">
        <v>1434</v>
      </c>
      <c r="AIF22" s="822">
        <v>2750.4</v>
      </c>
      <c r="AIG22" s="822">
        <v>2750.4</v>
      </c>
      <c r="AIH22" s="822">
        <v>2712</v>
      </c>
      <c r="AII22" s="822">
        <v>2700.6</v>
      </c>
      <c r="AIJ22" s="822">
        <v>2698.3</v>
      </c>
      <c r="AIK22" s="822">
        <v>0</v>
      </c>
      <c r="AIL22" s="821">
        <v>0</v>
      </c>
      <c r="AIM22" s="821">
        <v>0</v>
      </c>
      <c r="AIN22" s="821">
        <v>0</v>
      </c>
      <c r="AIO22" s="821">
        <v>0</v>
      </c>
      <c r="AIP22" s="822">
        <v>2750.4</v>
      </c>
      <c r="AIQ22" s="821">
        <v>2750.4</v>
      </c>
      <c r="AIR22" s="821">
        <v>2712</v>
      </c>
      <c r="AIS22" s="821">
        <v>2700.6</v>
      </c>
      <c r="AIT22" s="821">
        <v>2698.3</v>
      </c>
      <c r="AIU22" s="822">
        <v>0</v>
      </c>
      <c r="AIV22" s="822">
        <v>0</v>
      </c>
      <c r="AIW22" s="822">
        <v>0</v>
      </c>
      <c r="AIX22" s="822">
        <v>0</v>
      </c>
      <c r="AIY22" s="822">
        <v>0</v>
      </c>
      <c r="AIZ22" s="822">
        <v>0</v>
      </c>
      <c r="AJA22" s="821">
        <v>0</v>
      </c>
      <c r="AJB22" s="821">
        <v>0</v>
      </c>
      <c r="AJC22" s="821">
        <v>0</v>
      </c>
      <c r="AJD22" s="821">
        <v>0</v>
      </c>
      <c r="AJE22" s="822">
        <v>0</v>
      </c>
      <c r="AJF22" s="821">
        <v>0</v>
      </c>
      <c r="AJG22" s="821">
        <v>0</v>
      </c>
      <c r="AJH22" s="821">
        <v>0</v>
      </c>
      <c r="AJI22" s="821">
        <v>0</v>
      </c>
      <c r="AJJ22" s="822">
        <v>72</v>
      </c>
      <c r="AJK22" s="822">
        <v>72</v>
      </c>
      <c r="AJL22" s="822">
        <v>60.5</v>
      </c>
      <c r="AJM22" s="822">
        <v>60</v>
      </c>
      <c r="AJN22" s="822">
        <v>54</v>
      </c>
      <c r="AJO22" s="822">
        <v>0</v>
      </c>
      <c r="AJP22" s="821">
        <v>0</v>
      </c>
      <c r="AJQ22" s="821">
        <v>0</v>
      </c>
      <c r="AJR22" s="821">
        <v>0</v>
      </c>
      <c r="AJS22" s="821">
        <v>0</v>
      </c>
      <c r="AJT22" s="822">
        <v>72</v>
      </c>
      <c r="AJU22" s="821">
        <v>72</v>
      </c>
      <c r="AJV22" s="821">
        <v>60.5</v>
      </c>
      <c r="AJW22" s="821">
        <v>60</v>
      </c>
      <c r="AJX22" s="821">
        <v>54</v>
      </c>
      <c r="AJY22" s="822">
        <v>16.47</v>
      </c>
      <c r="AJZ22" s="822">
        <v>16.47</v>
      </c>
      <c r="AKA22" s="822">
        <v>16.47</v>
      </c>
      <c r="AKB22" s="822">
        <v>16.47</v>
      </c>
      <c r="AKC22" s="822">
        <v>16.47</v>
      </c>
      <c r="AKD22" s="821">
        <v>0</v>
      </c>
      <c r="AKE22" s="821">
        <v>0</v>
      </c>
      <c r="AKF22" s="821">
        <v>0</v>
      </c>
      <c r="AKG22" s="821">
        <v>0</v>
      </c>
      <c r="AKH22" s="821">
        <v>16.47</v>
      </c>
      <c r="AKI22" s="821">
        <v>16.47</v>
      </c>
      <c r="AKJ22" s="821">
        <v>16.47</v>
      </c>
      <c r="AKK22" s="821">
        <v>16.47</v>
      </c>
      <c r="AKL22" s="822">
        <v>0</v>
      </c>
      <c r="AKM22" s="822">
        <v>0</v>
      </c>
      <c r="AKN22" s="822">
        <v>0</v>
      </c>
      <c r="AKO22" s="822">
        <v>0</v>
      </c>
      <c r="AKP22" s="822">
        <v>0</v>
      </c>
      <c r="AKQ22" s="821">
        <v>0</v>
      </c>
      <c r="AKR22" s="821">
        <v>0</v>
      </c>
      <c r="AKS22" s="821">
        <v>0</v>
      </c>
      <c r="AKT22" s="821">
        <v>0</v>
      </c>
      <c r="AKU22" s="821">
        <v>0</v>
      </c>
      <c r="AKV22" s="821">
        <v>0</v>
      </c>
      <c r="AKW22" s="821">
        <v>0</v>
      </c>
      <c r="AKX22" s="821">
        <v>0</v>
      </c>
      <c r="AKY22" s="821" t="s">
        <v>2884</v>
      </c>
      <c r="AKZ22" s="821">
        <v>3</v>
      </c>
      <c r="ALA22" s="821">
        <v>3</v>
      </c>
      <c r="ALB22" s="821" t="s">
        <v>2426</v>
      </c>
      <c r="ALC22" s="821">
        <v>5</v>
      </c>
      <c r="ALD22" s="821">
        <v>5</v>
      </c>
      <c r="ALE22" s="821" t="s">
        <v>2885</v>
      </c>
      <c r="ALF22" s="821">
        <v>5.13</v>
      </c>
      <c r="ALG22" s="821">
        <v>5.13</v>
      </c>
      <c r="ALH22" s="821" t="s">
        <v>2886</v>
      </c>
      <c r="ALI22" s="821">
        <v>1.2</v>
      </c>
      <c r="ALJ22" s="821">
        <v>1.2</v>
      </c>
      <c r="ALK22" s="821" t="s">
        <v>2887</v>
      </c>
      <c r="ALL22" s="821">
        <v>1.44</v>
      </c>
      <c r="ALM22" s="821">
        <v>1.44</v>
      </c>
      <c r="ALN22" s="821" t="s">
        <v>2888</v>
      </c>
      <c r="ALO22" s="821">
        <v>0.7</v>
      </c>
      <c r="ALP22" s="821">
        <v>0.7</v>
      </c>
      <c r="ALQ22" s="821"/>
      <c r="ALR22" s="821"/>
      <c r="ALS22" s="821"/>
      <c r="ALT22" s="821"/>
      <c r="ALU22" s="821"/>
      <c r="ALV22" s="821"/>
      <c r="ALW22" s="821" t="s">
        <v>1434</v>
      </c>
      <c r="ALX22" s="821" t="s">
        <v>1434</v>
      </c>
      <c r="ALY22" s="821" t="s">
        <v>1434</v>
      </c>
      <c r="ALZ22" s="821" t="s">
        <v>1434</v>
      </c>
      <c r="AMA22" s="821" t="s">
        <v>1434</v>
      </c>
      <c r="AMB22" s="821" t="s">
        <v>1434</v>
      </c>
      <c r="AMC22" s="821" t="s">
        <v>1434</v>
      </c>
      <c r="AMD22" s="821" t="s">
        <v>1434</v>
      </c>
      <c r="AME22" s="821" t="s">
        <v>1434</v>
      </c>
      <c r="AMF22" s="821" t="s">
        <v>1434</v>
      </c>
      <c r="AMG22" s="821" t="s">
        <v>1434</v>
      </c>
      <c r="AMH22" s="821" t="s">
        <v>1434</v>
      </c>
      <c r="AMI22" s="821" t="s">
        <v>1434</v>
      </c>
      <c r="AMJ22" s="821" t="s">
        <v>1434</v>
      </c>
      <c r="AMK22" s="821" t="s">
        <v>1434</v>
      </c>
      <c r="AML22" s="821" t="s">
        <v>1434</v>
      </c>
      <c r="AMM22" s="821" t="s">
        <v>1434</v>
      </c>
      <c r="AMN22" s="821" t="s">
        <v>1434</v>
      </c>
      <c r="AMO22" s="821" t="s">
        <v>1434</v>
      </c>
      <c r="AMP22" s="821" t="s">
        <v>1434</v>
      </c>
      <c r="AMQ22" s="821" t="s">
        <v>1434</v>
      </c>
      <c r="AMR22" s="822" t="s">
        <v>1434</v>
      </c>
      <c r="AMS22" s="822" t="s">
        <v>1434</v>
      </c>
      <c r="AMT22" s="822" t="s">
        <v>1434</v>
      </c>
      <c r="AMU22" s="822" t="s">
        <v>1434</v>
      </c>
      <c r="AMV22" s="822" t="s">
        <v>1434</v>
      </c>
      <c r="AMW22" s="822" t="s">
        <v>1434</v>
      </c>
      <c r="AMX22" s="822" t="s">
        <v>1434</v>
      </c>
      <c r="AMY22" s="822" t="s">
        <v>1434</v>
      </c>
      <c r="AMZ22" s="821" t="s">
        <v>1434</v>
      </c>
      <c r="ANA22" s="821" t="s">
        <v>1434</v>
      </c>
      <c r="ANB22" s="821" t="s">
        <v>1434</v>
      </c>
      <c r="ANC22" s="821" t="s">
        <v>1434</v>
      </c>
      <c r="AND22" s="822" t="s">
        <v>1434</v>
      </c>
      <c r="ANE22" s="822" t="s">
        <v>1434</v>
      </c>
      <c r="ANF22" s="822" t="s">
        <v>1434</v>
      </c>
      <c r="ANG22" s="822" t="s">
        <v>1434</v>
      </c>
      <c r="ANH22" s="821" t="s">
        <v>1434</v>
      </c>
      <c r="ANI22" s="821" t="s">
        <v>1434</v>
      </c>
      <c r="ANJ22" s="821" t="s">
        <v>1434</v>
      </c>
      <c r="ANK22" s="821" t="s">
        <v>1434</v>
      </c>
      <c r="ANL22" s="821" t="s">
        <v>1434</v>
      </c>
      <c r="ANM22" s="821" t="s">
        <v>1434</v>
      </c>
      <c r="ANN22" s="821" t="s">
        <v>1434</v>
      </c>
      <c r="ANO22" s="821" t="s">
        <v>1434</v>
      </c>
      <c r="ANP22" s="822" t="s">
        <v>1434</v>
      </c>
      <c r="ANQ22" s="822" t="s">
        <v>1434</v>
      </c>
      <c r="ANR22" s="822" t="s">
        <v>1434</v>
      </c>
      <c r="ANS22" s="822" t="s">
        <v>1434</v>
      </c>
      <c r="ANT22" s="821" t="s">
        <v>1434</v>
      </c>
      <c r="ANU22" s="821" t="s">
        <v>1434</v>
      </c>
      <c r="ANV22" s="821" t="s">
        <v>1434</v>
      </c>
      <c r="ANW22" s="821" t="s">
        <v>1434</v>
      </c>
      <c r="ANX22" s="821" t="s">
        <v>1434</v>
      </c>
      <c r="ANY22" s="821" t="s">
        <v>1434</v>
      </c>
      <c r="ANZ22" s="821" t="s">
        <v>1434</v>
      </c>
      <c r="AOA22" s="821" t="s">
        <v>1434</v>
      </c>
      <c r="AOB22" s="821" t="s">
        <v>1434</v>
      </c>
      <c r="AOC22" s="821" t="s">
        <v>1434</v>
      </c>
      <c r="AOD22" s="821" t="s">
        <v>1434</v>
      </c>
      <c r="AOE22" s="821" t="s">
        <v>1434</v>
      </c>
      <c r="AOF22" s="821" t="s">
        <v>1434</v>
      </c>
      <c r="AOG22" s="821" t="s">
        <v>1434</v>
      </c>
      <c r="AOH22" s="822"/>
      <c r="AOI22" s="821"/>
      <c r="AOJ22" s="821"/>
      <c r="AOK22" s="821"/>
      <c r="AOL22" s="822"/>
      <c r="AOM22" s="821"/>
      <c r="AON22" s="821"/>
      <c r="AOO22" s="821"/>
      <c r="AOP22" s="822"/>
      <c r="AOQ22" s="821"/>
      <c r="AOR22" s="821"/>
      <c r="AOS22" s="821"/>
      <c r="AOT22" s="822"/>
      <c r="AOU22" s="821"/>
      <c r="AOV22" s="821"/>
      <c r="AOW22" s="821"/>
      <c r="AOX22" s="822"/>
      <c r="AOY22" s="821"/>
      <c r="AOZ22" s="821"/>
      <c r="APA22" s="821"/>
      <c r="APB22" s="822"/>
      <c r="APC22" s="821"/>
      <c r="APD22" s="821"/>
      <c r="APE22" s="821"/>
      <c r="APF22" s="822"/>
      <c r="APG22" s="821"/>
      <c r="APH22" s="821"/>
      <c r="API22" s="821"/>
      <c r="APJ22" s="822"/>
      <c r="APK22" s="821"/>
      <c r="APL22" s="821"/>
      <c r="APM22" s="821"/>
      <c r="APN22" s="822"/>
      <c r="APO22" s="821"/>
      <c r="APP22" s="821"/>
      <c r="APQ22" s="821"/>
      <c r="APR22" s="822"/>
      <c r="APS22" s="821"/>
      <c r="APT22" s="821"/>
      <c r="APU22" s="821"/>
      <c r="APV22" s="822"/>
      <c r="APW22" s="821"/>
      <c r="APX22" s="821"/>
      <c r="APY22" s="821"/>
      <c r="APZ22" s="822"/>
      <c r="AQA22" s="821"/>
      <c r="AQB22" s="821"/>
      <c r="AQC22" s="821"/>
      <c r="AQD22" s="822"/>
      <c r="AQE22" s="821"/>
      <c r="AQF22" s="821"/>
      <c r="AQG22" s="821"/>
      <c r="AQH22" s="822"/>
      <c r="AQI22" s="821"/>
      <c r="AQJ22" s="821"/>
      <c r="AQK22" s="821"/>
      <c r="AQL22" s="822"/>
      <c r="AQM22" s="821"/>
      <c r="AQN22" s="821"/>
      <c r="AQO22" s="821"/>
      <c r="AQP22" s="822"/>
      <c r="AQQ22" s="821"/>
      <c r="AQR22" s="821"/>
      <c r="AQS22" s="821"/>
      <c r="AQT22" s="822"/>
      <c r="AQU22" s="821"/>
      <c r="AQV22" s="821"/>
      <c r="AQW22" s="821"/>
      <c r="AQX22" s="822"/>
      <c r="AQY22" s="821"/>
      <c r="AQZ22" s="821"/>
      <c r="ARA22" s="821"/>
      <c r="ARB22" s="822"/>
      <c r="ARC22" s="821"/>
      <c r="ARD22" s="821"/>
      <c r="ARE22" s="821"/>
      <c r="ARF22" s="822"/>
      <c r="ARG22" s="821"/>
      <c r="ARH22" s="821"/>
      <c r="ARI22" s="821"/>
      <c r="ARJ22" s="822"/>
      <c r="ARK22" s="821"/>
      <c r="ARL22" s="821"/>
      <c r="ARM22" s="821"/>
      <c r="ARN22" s="822"/>
      <c r="ARO22" s="821"/>
      <c r="ARP22" s="821"/>
      <c r="ARQ22" s="821"/>
      <c r="ARR22" s="822"/>
      <c r="ARS22" s="821"/>
      <c r="ART22" s="821"/>
      <c r="ARU22" s="821"/>
      <c r="ARV22" s="822"/>
      <c r="ARW22" s="821"/>
      <c r="ARX22" s="821"/>
      <c r="ARY22" s="821"/>
      <c r="ARZ22" s="822"/>
      <c r="ASA22" s="821"/>
      <c r="ASB22" s="821"/>
      <c r="ASC22" s="821"/>
      <c r="ASD22" s="822"/>
      <c r="ASE22" s="821"/>
      <c r="ASF22" s="821"/>
      <c r="ASG22" s="821"/>
      <c r="ASH22" s="822"/>
      <c r="ASI22" s="821"/>
      <c r="ASJ22" s="821"/>
      <c r="ASK22" s="821"/>
      <c r="ASL22" s="822"/>
      <c r="ASM22" s="821"/>
      <c r="ASN22" s="821"/>
      <c r="ASO22" s="821"/>
      <c r="ASP22" s="822"/>
      <c r="ASQ22" s="821"/>
      <c r="ASR22" s="821"/>
      <c r="ASS22" s="821"/>
      <c r="AST22" s="822"/>
      <c r="ASU22" s="821"/>
      <c r="ASV22" s="821"/>
      <c r="ASW22" s="821"/>
      <c r="ASX22" s="822"/>
      <c r="ASY22" s="821"/>
      <c r="ASZ22" s="821"/>
      <c r="ATA22" s="821"/>
      <c r="ATB22" s="822"/>
      <c r="ATC22" s="821"/>
      <c r="ATD22" s="821"/>
      <c r="ATE22" s="821"/>
      <c r="ATF22" s="822"/>
      <c r="ATG22" s="821"/>
      <c r="ATH22" s="821"/>
      <c r="ATI22" s="821"/>
      <c r="ATJ22" s="822"/>
      <c r="ATK22" s="821"/>
      <c r="ATL22" s="821"/>
      <c r="ATM22" s="821"/>
      <c r="ATN22" s="822"/>
      <c r="ATO22" s="821"/>
      <c r="ATP22" s="821"/>
      <c r="ATQ22" s="821"/>
      <c r="ATR22" s="822"/>
      <c r="ATS22" s="822"/>
      <c r="ATT22" s="822"/>
      <c r="ATU22" s="822"/>
      <c r="ATV22" s="822"/>
      <c r="ATW22" s="821"/>
      <c r="ATX22" s="821"/>
      <c r="ATY22" s="821"/>
      <c r="ATZ22" s="821"/>
      <c r="AUA22" s="821"/>
      <c r="AUB22" s="822"/>
      <c r="AUC22" s="822"/>
      <c r="AUD22" s="822"/>
      <c r="AUE22" s="822"/>
      <c r="AUF22" s="822"/>
      <c r="AUG22" s="822"/>
      <c r="AUH22" s="822"/>
      <c r="AUI22" s="822"/>
      <c r="AUJ22" s="822"/>
      <c r="AUK22" s="822"/>
      <c r="AUL22" s="821"/>
      <c r="AUM22" s="821"/>
      <c r="AUN22" s="821"/>
      <c r="AUO22" s="821"/>
      <c r="AUP22" s="821"/>
      <c r="AUQ22" s="822"/>
      <c r="AUR22" s="822"/>
      <c r="AUS22" s="822"/>
      <c r="AUT22" s="822"/>
      <c r="AUU22" s="822"/>
      <c r="AUV22" s="822"/>
      <c r="AUW22" s="822"/>
      <c r="AUX22" s="822"/>
      <c r="AUY22" s="822"/>
      <c r="AUZ22" s="822"/>
      <c r="AVA22" s="821"/>
      <c r="AVB22" s="821"/>
      <c r="AVC22" s="821"/>
      <c r="AVD22" s="821"/>
      <c r="AVE22" s="821"/>
      <c r="AVF22" s="822"/>
      <c r="AVG22" s="822"/>
      <c r="AVH22" s="822"/>
      <c r="AVI22" s="822"/>
      <c r="AVJ22" s="822"/>
      <c r="AVK22" s="822"/>
      <c r="AVL22" s="822"/>
      <c r="AVM22" s="822"/>
      <c r="AVN22" s="822"/>
      <c r="AVO22" s="822"/>
      <c r="AVP22" s="821"/>
      <c r="AVQ22" s="821"/>
      <c r="AVR22" s="821"/>
      <c r="AVS22" s="821"/>
      <c r="AVT22" s="821"/>
      <c r="AVU22" s="822"/>
      <c r="AVV22" s="822"/>
      <c r="AVW22" s="822"/>
      <c r="AVX22" s="822"/>
      <c r="AVY22" s="822"/>
      <c r="AVZ22" s="822"/>
      <c r="AWA22" s="822"/>
      <c r="AWB22" s="822"/>
      <c r="AWC22" s="822"/>
      <c r="AWD22" s="822"/>
      <c r="AWE22" s="821"/>
      <c r="AWF22" s="821"/>
      <c r="AWG22" s="821"/>
      <c r="AWH22" s="821"/>
      <c r="AWI22" s="821"/>
      <c r="AWJ22" s="822"/>
      <c r="AWK22" s="822"/>
      <c r="AWL22" s="822"/>
      <c r="AWM22" s="822"/>
      <c r="AWN22" s="822"/>
      <c r="AWO22" s="822"/>
      <c r="AWP22" s="822"/>
      <c r="AWQ22" s="822"/>
      <c r="AWR22" s="822"/>
      <c r="AWS22" s="822"/>
      <c r="AWT22" s="822"/>
      <c r="AWU22" s="822"/>
      <c r="AWV22" s="822"/>
      <c r="AWW22" s="822"/>
      <c r="AWX22" s="822"/>
      <c r="AWY22" s="822"/>
      <c r="AWZ22" s="822"/>
      <c r="AXA22" s="822"/>
      <c r="AXB22" s="822"/>
      <c r="AXC22" s="822"/>
      <c r="AXD22" s="821"/>
      <c r="AXE22" s="821"/>
      <c r="AXF22" s="821"/>
      <c r="AXG22" s="821"/>
      <c r="AXH22" s="821"/>
      <c r="AXI22" s="821"/>
      <c r="AXJ22" s="821"/>
      <c r="AXK22" s="821"/>
      <c r="AXL22" s="821"/>
      <c r="AXM22" s="821"/>
      <c r="AXN22" s="821"/>
      <c r="AXO22" s="821"/>
      <c r="AXP22" s="821"/>
      <c r="AXQ22" s="821"/>
      <c r="AXR22" s="821"/>
      <c r="AXS22" s="822"/>
      <c r="AXT22" s="822"/>
      <c r="AXU22" s="822"/>
      <c r="AXV22" s="822"/>
      <c r="AXW22" s="822"/>
      <c r="AXX22" s="822"/>
      <c r="AXY22" s="822"/>
      <c r="AXZ22" s="822"/>
      <c r="AYA22" s="821"/>
      <c r="AYB22" s="821"/>
      <c r="AYC22" s="821"/>
      <c r="AYD22" s="822"/>
      <c r="AYE22" s="822"/>
      <c r="AYF22" s="822"/>
      <c r="AYG22" s="822"/>
      <c r="AYH22" s="822"/>
      <c r="AYI22" s="822"/>
      <c r="AYJ22" s="822"/>
      <c r="AYK22" s="822"/>
      <c r="AYL22" s="822"/>
      <c r="AYM22" s="821"/>
      <c r="AYN22" s="821"/>
      <c r="AYO22" s="821"/>
      <c r="AYP22" s="821"/>
      <c r="AYQ22" s="822"/>
      <c r="AYR22" s="821"/>
      <c r="AYS22" s="821"/>
      <c r="AYT22" s="821"/>
      <c r="AYU22" s="822"/>
      <c r="AYV22" s="821"/>
      <c r="AYW22" s="821"/>
      <c r="AYX22" s="821"/>
      <c r="AYY22" s="821"/>
      <c r="AYZ22" s="821"/>
      <c r="AZA22" s="821"/>
      <c r="AZB22" s="821"/>
      <c r="AZC22" s="822"/>
      <c r="AZD22" s="821"/>
      <c r="AZE22" s="821"/>
      <c r="AZF22" s="821"/>
      <c r="AZG22" s="822"/>
      <c r="AZH22" s="821"/>
      <c r="AZI22" s="821"/>
      <c r="AZJ22" s="821"/>
      <c r="AZK22" s="821"/>
      <c r="AZL22" s="821"/>
      <c r="AZM22" s="821"/>
      <c r="AZN22" s="821"/>
      <c r="AZO22" s="821"/>
      <c r="AZP22" s="821"/>
      <c r="AZQ22" s="821"/>
      <c r="AZR22" s="821"/>
      <c r="AZS22" s="821"/>
      <c r="AZT22" s="821"/>
      <c r="AZU22" s="821"/>
      <c r="AZV22" s="821"/>
      <c r="AZW22" s="821"/>
      <c r="AZX22" s="821"/>
      <c r="AZY22" s="821"/>
      <c r="AZZ22" s="821"/>
      <c r="BAA22" s="822"/>
      <c r="BAB22" s="821"/>
      <c r="BAC22" s="821"/>
      <c r="BAD22" s="821"/>
      <c r="BAE22" s="822"/>
      <c r="BAF22" s="821"/>
      <c r="BAG22" s="821"/>
      <c r="BAH22" s="821"/>
      <c r="BAI22" s="821"/>
      <c r="BAJ22" s="821"/>
      <c r="BAK22" s="821"/>
      <c r="BAL22" s="821"/>
      <c r="BAM22" s="821"/>
      <c r="BAN22" s="821"/>
      <c r="BAO22" s="821"/>
      <c r="BAP22" s="821"/>
      <c r="BAQ22" s="821"/>
      <c r="BAR22" s="821"/>
      <c r="BAS22" s="821"/>
      <c r="BAT22" s="821"/>
      <c r="BAU22" s="821"/>
      <c r="BAV22" s="821"/>
      <c r="BAW22" s="821"/>
      <c r="BAX22" s="821"/>
      <c r="BAY22" s="822"/>
      <c r="BAZ22" s="821"/>
      <c r="BBA22" s="821"/>
      <c r="BBB22" s="821"/>
      <c r="BBC22" s="822"/>
      <c r="BBD22" s="821"/>
      <c r="BBE22" s="821"/>
      <c r="BBF22" s="821"/>
      <c r="BBG22" s="821"/>
      <c r="BBH22" s="821"/>
      <c r="BBI22" s="821"/>
      <c r="BBJ22" s="821"/>
      <c r="BBK22" s="826"/>
      <c r="BBL22" s="826"/>
      <c r="BBM22" s="826"/>
      <c r="BBN22" s="826"/>
      <c r="BBO22" s="826"/>
      <c r="BBP22" s="826"/>
      <c r="BBQ22" s="826"/>
      <c r="BBR22" s="826"/>
      <c r="BBS22" s="826"/>
      <c r="BBT22" s="826"/>
      <c r="BBU22" s="826"/>
      <c r="BBV22" s="826"/>
      <c r="BBW22" s="826"/>
      <c r="BBX22" s="826"/>
      <c r="BBY22" s="826"/>
      <c r="BBZ22" s="826"/>
      <c r="BCA22" s="826"/>
      <c r="BCB22" s="826"/>
      <c r="BCC22" s="826"/>
      <c r="BCD22" s="826"/>
      <c r="BCE22" s="826"/>
      <c r="BCF22" s="826"/>
      <c r="BCG22" s="826"/>
      <c r="BCH22" s="826"/>
      <c r="BCI22" s="826"/>
      <c r="BCJ22" s="826"/>
      <c r="BCK22" s="826"/>
      <c r="BCL22" s="826"/>
      <c r="BCM22" s="826"/>
      <c r="BCN22" s="826"/>
      <c r="BCO22" s="818"/>
      <c r="BCP22" s="818"/>
      <c r="BCQ22" s="818"/>
      <c r="BCR22" s="818"/>
      <c r="BCS22" s="818"/>
      <c r="BCT22" s="818"/>
      <c r="BCU22" s="818"/>
      <c r="BCV22" s="818"/>
      <c r="BCW22" s="818"/>
      <c r="BCX22" s="818"/>
      <c r="BCY22" s="818"/>
      <c r="BCZ22" s="818"/>
      <c r="BDA22" s="818"/>
      <c r="BDB22" s="818"/>
      <c r="BDC22" s="818"/>
      <c r="BDD22" s="818"/>
      <c r="BDE22" s="818"/>
      <c r="BDF22" s="818"/>
      <c r="BDG22" s="818"/>
      <c r="BDH22" s="818"/>
      <c r="BDI22" s="818"/>
      <c r="BDJ22" s="818"/>
      <c r="BDK22" s="818"/>
      <c r="BDL22" s="818"/>
      <c r="BDM22" s="818"/>
      <c r="BDN22" s="818"/>
      <c r="BDO22" s="818"/>
      <c r="BDP22" s="818"/>
      <c r="BDQ22" s="818"/>
      <c r="BDR22" s="818"/>
      <c r="BDS22" s="818"/>
      <c r="BDT22" s="818"/>
      <c r="BDU22" s="818"/>
      <c r="BDV22" s="818"/>
      <c r="BDW22" s="818"/>
      <c r="BDX22" s="818"/>
      <c r="BDY22" s="818"/>
      <c r="BDZ22" s="818"/>
      <c r="BEA22" s="818"/>
      <c r="BEB22" s="818"/>
      <c r="BEC22" s="818"/>
      <c r="BED22" s="818"/>
      <c r="BEE22" s="818"/>
      <c r="BEF22" s="818"/>
      <c r="BEG22" s="818"/>
      <c r="BEH22" s="818"/>
      <c r="BEI22" s="818"/>
      <c r="BEJ22" s="818"/>
      <c r="BEK22" s="818"/>
      <c r="BEL22" s="818"/>
      <c r="BEM22" s="818"/>
      <c r="BEN22" s="818"/>
      <c r="BEO22" s="818"/>
      <c r="BEP22" s="818"/>
      <c r="BEQ22" s="818"/>
      <c r="BER22" s="818"/>
      <c r="BES22" s="818"/>
      <c r="BET22" s="818"/>
      <c r="BEU22" s="818"/>
      <c r="BEV22" s="818"/>
      <c r="BEW22" s="818"/>
      <c r="BEX22" s="818"/>
      <c r="BEY22" s="818"/>
      <c r="BEZ22" s="818"/>
      <c r="BFA22" s="818"/>
      <c r="BFB22" s="818"/>
      <c r="BFC22" s="818"/>
      <c r="BFD22" s="818"/>
      <c r="BFE22" s="818"/>
      <c r="BFF22" s="818"/>
      <c r="BFG22" s="818"/>
      <c r="BFH22" s="818"/>
      <c r="BFI22" s="818"/>
      <c r="BFJ22" s="818"/>
      <c r="BFK22" s="818"/>
      <c r="BFL22" s="818"/>
      <c r="BFM22" s="818"/>
      <c r="BFN22" s="818"/>
      <c r="BFO22" s="818"/>
      <c r="BFP22" s="818"/>
      <c r="BFQ22" s="818"/>
      <c r="BFR22" s="818"/>
      <c r="BFS22" s="818"/>
      <c r="BFT22" s="818"/>
      <c r="BFU22" s="818"/>
      <c r="BFV22" s="819"/>
      <c r="BFW22" s="819"/>
      <c r="BFX22" s="819"/>
      <c r="BFY22" s="819"/>
      <c r="BFZ22" s="819"/>
      <c r="BGA22" s="819"/>
      <c r="BGB22" s="819"/>
      <c r="BGC22" s="819"/>
      <c r="BGD22" s="819"/>
      <c r="BGE22" s="819"/>
      <c r="BGF22" s="819"/>
      <c r="BGG22" s="819"/>
      <c r="BGH22" s="819"/>
      <c r="BGI22" s="819"/>
      <c r="BGJ22" s="819"/>
      <c r="BGK22" s="819"/>
      <c r="BGL22" s="819"/>
      <c r="BGM22" s="819"/>
      <c r="BGN22" s="819"/>
      <c r="BGO22" s="819"/>
      <c r="BGP22" s="819"/>
      <c r="BGQ22" s="819"/>
      <c r="BGR22" s="819"/>
      <c r="BGS22" s="819"/>
      <c r="BGT22" s="819"/>
      <c r="BGU22" s="819"/>
      <c r="BGV22" s="819"/>
      <c r="BGW22" s="819"/>
      <c r="BGX22" s="819"/>
      <c r="BGY22" s="819"/>
      <c r="BGZ22" s="819"/>
      <c r="BHA22" s="819"/>
      <c r="BHB22" s="819"/>
      <c r="BHC22" s="819"/>
      <c r="BHD22" s="819"/>
      <c r="BHE22" s="819"/>
      <c r="BHF22" s="819"/>
      <c r="BHG22" s="819"/>
      <c r="BHH22" s="819"/>
      <c r="BHI22" s="819"/>
      <c r="BHJ22" s="819"/>
      <c r="BHK22" s="819"/>
      <c r="BHL22" s="819"/>
      <c r="BHM22" s="819"/>
      <c r="BHN22" s="819"/>
      <c r="BHO22" s="819"/>
      <c r="BHP22" s="819"/>
      <c r="BHQ22" s="819"/>
      <c r="BHR22" s="819"/>
      <c r="BHS22" s="819"/>
      <c r="BHT22" s="819"/>
      <c r="BHU22" s="819"/>
      <c r="BHV22" s="819"/>
      <c r="BHW22" s="819"/>
      <c r="BHX22" s="819"/>
      <c r="BHY22" s="819"/>
      <c r="BHZ22" s="819"/>
      <c r="BIA22" s="819"/>
      <c r="BIB22" s="819"/>
      <c r="BIC22" s="819"/>
      <c r="BID22" s="819"/>
      <c r="BIE22" s="819"/>
      <c r="BIF22" s="819"/>
      <c r="BIG22" s="819"/>
      <c r="BIH22" s="819"/>
      <c r="BII22" s="819"/>
      <c r="BIJ22" s="819"/>
      <c r="BIK22" s="819"/>
      <c r="BIL22" s="819"/>
      <c r="BIM22" s="819"/>
      <c r="BIN22" s="819"/>
      <c r="BIO22" s="819"/>
      <c r="BIP22" s="819"/>
      <c r="BIQ22" s="819"/>
      <c r="BIR22" s="819"/>
      <c r="BIS22" s="822"/>
      <c r="BIT22" s="822"/>
      <c r="BIU22" s="822"/>
      <c r="BIV22" s="822"/>
      <c r="BIW22" s="822"/>
      <c r="BIX22" s="822"/>
      <c r="BIY22" s="822"/>
      <c r="BIZ22" s="822"/>
      <c r="BJA22" s="822"/>
      <c r="BJB22" s="822"/>
      <c r="BJC22" s="822"/>
      <c r="BJD22" s="822"/>
      <c r="BJE22" s="822"/>
      <c r="BJF22" s="822"/>
      <c r="BJG22" s="822"/>
      <c r="BJH22" s="822"/>
      <c r="BJI22" s="827" t="s">
        <v>1434</v>
      </c>
      <c r="BJJ22" s="827" t="s">
        <v>1434</v>
      </c>
      <c r="BJK22" s="827" t="s">
        <v>1434</v>
      </c>
      <c r="BJL22" s="827" t="s">
        <v>1434</v>
      </c>
      <c r="BJM22" s="827" t="s">
        <v>1434</v>
      </c>
      <c r="BJN22" s="827" t="s">
        <v>1434</v>
      </c>
      <c r="BJO22" s="827" t="s">
        <v>1434</v>
      </c>
      <c r="BJP22" s="827" t="s">
        <v>1434</v>
      </c>
      <c r="BJQ22" s="827" t="s">
        <v>1434</v>
      </c>
      <c r="BJR22" s="827" t="s">
        <v>1434</v>
      </c>
      <c r="BJS22" s="827">
        <v>883.66253511111108</v>
      </c>
      <c r="BJT22" s="827" t="s">
        <v>1434</v>
      </c>
      <c r="BJU22" s="827" t="s">
        <v>1434</v>
      </c>
      <c r="BJV22" s="827" t="s">
        <v>1434</v>
      </c>
      <c r="BJW22" s="827" t="s">
        <v>1434</v>
      </c>
      <c r="BJX22" s="827">
        <v>883.55557499999998</v>
      </c>
      <c r="BJY22" s="827" t="s">
        <v>1434</v>
      </c>
      <c r="BJZ22" s="827" t="s">
        <v>1434</v>
      </c>
      <c r="BKA22" s="827" t="s">
        <v>1434</v>
      </c>
      <c r="BKB22" s="827" t="s">
        <v>1434</v>
      </c>
      <c r="BKC22" s="827">
        <v>304.51694306643708</v>
      </c>
      <c r="BKD22" s="827" t="s">
        <v>1434</v>
      </c>
      <c r="BKE22" s="827" t="s">
        <v>1434</v>
      </c>
      <c r="BKF22" s="827" t="s">
        <v>1434</v>
      </c>
      <c r="BKG22" s="827" t="s">
        <v>1434</v>
      </c>
      <c r="BKH22" s="827">
        <v>579.0386319335629</v>
      </c>
      <c r="BKI22" s="827" t="s">
        <v>1434</v>
      </c>
      <c r="BKJ22" s="827" t="s">
        <v>1434</v>
      </c>
      <c r="BKK22" s="827" t="s">
        <v>1434</v>
      </c>
      <c r="BKL22" s="827" t="s">
        <v>1434</v>
      </c>
      <c r="BKM22" s="827">
        <v>1.296011111111111E-2</v>
      </c>
      <c r="BKN22" s="827" t="s">
        <v>1434</v>
      </c>
      <c r="BKO22" s="827" t="s">
        <v>1434</v>
      </c>
      <c r="BKP22" s="827" t="s">
        <v>1434</v>
      </c>
      <c r="BKQ22" s="827" t="s">
        <v>1434</v>
      </c>
      <c r="BKR22" s="827">
        <v>1.296011111111111E-2</v>
      </c>
      <c r="BKS22" s="827" t="s">
        <v>1434</v>
      </c>
      <c r="BKT22" s="827" t="s">
        <v>1434</v>
      </c>
      <c r="BKU22" s="827" t="s">
        <v>1434</v>
      </c>
      <c r="BKV22" s="827" t="s">
        <v>1434</v>
      </c>
      <c r="BKW22" s="827">
        <v>9.4E-2</v>
      </c>
      <c r="BKX22" s="827" t="s">
        <v>1434</v>
      </c>
      <c r="BKY22" s="827" t="s">
        <v>1434</v>
      </c>
      <c r="BKZ22" s="827" t="s">
        <v>1434</v>
      </c>
      <c r="BLA22" s="827" t="s">
        <v>1434</v>
      </c>
      <c r="BLB22" s="827" t="s">
        <v>2978</v>
      </c>
      <c r="BLC22" s="827" t="s">
        <v>1434</v>
      </c>
      <c r="BLD22" s="827" t="s">
        <v>1434</v>
      </c>
      <c r="BLE22" s="827" t="s">
        <v>1434</v>
      </c>
      <c r="BLF22" s="827" t="s">
        <v>1434</v>
      </c>
      <c r="BLG22" s="827" t="s">
        <v>1434</v>
      </c>
      <c r="BLH22" s="827" t="s">
        <v>1434</v>
      </c>
      <c r="BLI22" s="827" t="s">
        <v>1434</v>
      </c>
      <c r="BLJ22" s="827" t="s">
        <v>1434</v>
      </c>
      <c r="BLK22" s="827" t="s">
        <v>1434</v>
      </c>
      <c r="BLL22" s="827" t="s">
        <v>1434</v>
      </c>
      <c r="BLM22" s="827" t="s">
        <v>1434</v>
      </c>
      <c r="BLN22" s="827" t="s">
        <v>1434</v>
      </c>
      <c r="BLO22" s="827" t="s">
        <v>1434</v>
      </c>
      <c r="BLP22" s="827" t="s">
        <v>1434</v>
      </c>
      <c r="BLQ22" s="827">
        <v>17858.819834595557</v>
      </c>
      <c r="BLR22" s="827" t="s">
        <v>1434</v>
      </c>
      <c r="BLS22" s="827" t="s">
        <v>1434</v>
      </c>
      <c r="BLT22" s="827" t="s">
        <v>1434</v>
      </c>
      <c r="BLU22" s="827" t="s">
        <v>1434</v>
      </c>
      <c r="BLV22" s="827">
        <v>17856.658170750001</v>
      </c>
      <c r="BLW22" s="827" t="s">
        <v>1434</v>
      </c>
      <c r="BLX22" s="827" t="s">
        <v>1434</v>
      </c>
      <c r="BLY22" s="827" t="s">
        <v>1434</v>
      </c>
      <c r="BLZ22" s="827" t="s">
        <v>1434</v>
      </c>
      <c r="BMA22" s="827">
        <v>6154.2874193726939</v>
      </c>
      <c r="BMB22" s="827" t="s">
        <v>1434</v>
      </c>
      <c r="BMC22" s="827" t="s">
        <v>1434</v>
      </c>
      <c r="BMD22" s="827" t="s">
        <v>1434</v>
      </c>
      <c r="BME22" s="827" t="s">
        <v>1434</v>
      </c>
      <c r="BMF22" s="827">
        <v>11702.370751377306</v>
      </c>
      <c r="BMG22" s="827" t="s">
        <v>1434</v>
      </c>
      <c r="BMH22" s="827" t="s">
        <v>1434</v>
      </c>
      <c r="BMI22" s="827" t="s">
        <v>1434</v>
      </c>
      <c r="BMJ22" s="827" t="s">
        <v>1434</v>
      </c>
      <c r="BMK22" s="827">
        <v>0.26192384555555553</v>
      </c>
      <c r="BML22" s="827" t="s">
        <v>1434</v>
      </c>
      <c r="BMM22" s="827" t="s">
        <v>1434</v>
      </c>
      <c r="BMN22" s="827" t="s">
        <v>1434</v>
      </c>
      <c r="BMO22" s="827" t="s">
        <v>1434</v>
      </c>
      <c r="BMP22" s="827">
        <v>0.26192384555555553</v>
      </c>
      <c r="BMQ22" s="827" t="s">
        <v>1434</v>
      </c>
      <c r="BMR22" s="827" t="s">
        <v>1434</v>
      </c>
      <c r="BMS22" s="827" t="s">
        <v>1434</v>
      </c>
      <c r="BMT22" s="827" t="s">
        <v>1434</v>
      </c>
      <c r="BMU22" s="827">
        <v>1.89974</v>
      </c>
      <c r="BMV22" s="827" t="s">
        <v>1434</v>
      </c>
      <c r="BMW22" s="827" t="s">
        <v>1434</v>
      </c>
      <c r="BMX22" s="827" t="s">
        <v>1434</v>
      </c>
      <c r="BMY22" s="827" t="s">
        <v>1434</v>
      </c>
      <c r="BMZ22" s="827" t="s">
        <v>1434</v>
      </c>
      <c r="BNA22" s="827" t="s">
        <v>1434</v>
      </c>
      <c r="BNB22" s="827" t="s">
        <v>1434</v>
      </c>
      <c r="BNC22" s="827" t="s">
        <v>1434</v>
      </c>
      <c r="BND22" s="827" t="s">
        <v>1434</v>
      </c>
      <c r="BNE22" s="827" t="s">
        <v>1434</v>
      </c>
      <c r="BNF22" s="827" t="s">
        <v>1434</v>
      </c>
      <c r="BNG22" s="827" t="s">
        <v>1434</v>
      </c>
      <c r="BNH22" s="827" t="s">
        <v>1434</v>
      </c>
      <c r="BNI22" s="827" t="s">
        <v>1434</v>
      </c>
      <c r="BNJ22" s="822"/>
      <c r="BNK22" s="821"/>
      <c r="BNL22" s="821"/>
      <c r="BNM22" s="821"/>
      <c r="BNN22" s="822"/>
      <c r="BNO22" s="821"/>
      <c r="BNP22" s="821"/>
      <c r="BNQ22" s="821"/>
      <c r="BNR22" s="822"/>
      <c r="BNS22" s="821"/>
      <c r="BNT22" s="821"/>
      <c r="BNU22" s="821"/>
      <c r="BNV22" s="822"/>
      <c r="BNW22" s="821"/>
      <c r="BNX22" s="821"/>
      <c r="BNY22" s="821"/>
    </row>
    <row r="23" spans="1:1741" s="789" customFormat="1">
      <c r="A23" s="607" t="s">
        <v>1965</v>
      </c>
      <c r="B23" s="821" t="s">
        <v>1187</v>
      </c>
      <c r="C23" s="822">
        <v>11419</v>
      </c>
      <c r="D23" s="822">
        <v>11409</v>
      </c>
      <c r="E23" s="822">
        <v>11384</v>
      </c>
      <c r="F23" s="822">
        <v>11354</v>
      </c>
      <c r="G23" s="822">
        <v>11300</v>
      </c>
      <c r="H23" s="822">
        <v>10888</v>
      </c>
      <c r="I23" s="822">
        <v>10885.726977248103</v>
      </c>
      <c r="J23" s="822">
        <v>10861.873600577826</v>
      </c>
      <c r="K23" s="822">
        <v>10833.249548573493</v>
      </c>
      <c r="L23" s="822">
        <v>10486.770319337118</v>
      </c>
      <c r="M23" s="823">
        <v>0</v>
      </c>
      <c r="N23" s="823">
        <v>0</v>
      </c>
      <c r="O23" s="823">
        <v>0</v>
      </c>
      <c r="P23" s="823">
        <v>0</v>
      </c>
      <c r="Q23" s="823">
        <v>0</v>
      </c>
      <c r="R23" s="822">
        <v>11419</v>
      </c>
      <c r="S23" s="822">
        <v>11409</v>
      </c>
      <c r="T23" s="822">
        <v>11384</v>
      </c>
      <c r="U23" s="822">
        <v>11354</v>
      </c>
      <c r="V23" s="822">
        <v>11300</v>
      </c>
      <c r="W23" s="821">
        <v>23442</v>
      </c>
      <c r="X23" s="822">
        <v>23452</v>
      </c>
      <c r="Y23" s="822">
        <v>23477</v>
      </c>
      <c r="Z23" s="822">
        <v>23507</v>
      </c>
      <c r="AA23" s="822">
        <v>23561</v>
      </c>
      <c r="AB23" s="821">
        <v>1400</v>
      </c>
      <c r="AC23" s="821">
        <v>1400</v>
      </c>
      <c r="AD23" s="821">
        <v>1400</v>
      </c>
      <c r="AE23" s="821">
        <v>1400</v>
      </c>
      <c r="AF23" s="821">
        <v>1400</v>
      </c>
      <c r="AG23" s="821">
        <v>2160.7954545454545</v>
      </c>
      <c r="AH23" s="821">
        <v>2853.3305452789346</v>
      </c>
      <c r="AI23" s="821">
        <v>3545.8656360124151</v>
      </c>
      <c r="AJ23" s="821" t="s">
        <v>1434</v>
      </c>
      <c r="AK23" s="821">
        <v>552.33266232975984</v>
      </c>
      <c r="AL23" s="821">
        <v>1419.9992903749649</v>
      </c>
      <c r="AM23" s="821">
        <v>2287.6659184201699</v>
      </c>
      <c r="AN23" s="821" t="s">
        <v>1434</v>
      </c>
      <c r="AO23" s="821">
        <v>8695.8708312589206</v>
      </c>
      <c r="AP23" s="821">
        <v>7111.1696384131901</v>
      </c>
      <c r="AQ23" s="821">
        <v>5520.4684455674587</v>
      </c>
      <c r="AR23" s="821" t="s">
        <v>1434</v>
      </c>
      <c r="AS23" s="822">
        <v>3663</v>
      </c>
      <c r="AT23" s="822">
        <v>3617</v>
      </c>
      <c r="AU23" s="822">
        <v>3502</v>
      </c>
      <c r="AV23" s="822">
        <v>3381</v>
      </c>
      <c r="AW23" s="822">
        <v>2815</v>
      </c>
      <c r="AX23" s="822">
        <v>3492.6652071109556</v>
      </c>
      <c r="AY23" s="822">
        <v>3451.1065366558319</v>
      </c>
      <c r="AZ23" s="822">
        <v>3341.3810039725531</v>
      </c>
      <c r="BA23" s="822">
        <v>3225.9306608884076</v>
      </c>
      <c r="BB23" s="822">
        <v>2612.412252118052</v>
      </c>
      <c r="BC23" s="823">
        <v>0</v>
      </c>
      <c r="BD23" s="823">
        <v>0</v>
      </c>
      <c r="BE23" s="823">
        <v>0</v>
      </c>
      <c r="BF23" s="823">
        <v>0</v>
      </c>
      <c r="BG23" s="823">
        <v>0</v>
      </c>
      <c r="BH23" s="822">
        <v>3663</v>
      </c>
      <c r="BI23" s="822">
        <v>3617</v>
      </c>
      <c r="BJ23" s="822">
        <v>3502</v>
      </c>
      <c r="BK23" s="822">
        <v>3381</v>
      </c>
      <c r="BL23" s="822">
        <v>2815</v>
      </c>
      <c r="BM23" s="821">
        <v>2242</v>
      </c>
      <c r="BN23" s="821">
        <v>2232</v>
      </c>
      <c r="BO23" s="821">
        <v>2205</v>
      </c>
      <c r="BP23" s="821">
        <v>2159</v>
      </c>
      <c r="BQ23" s="821">
        <v>1935</v>
      </c>
      <c r="BR23" s="821">
        <v>2137.7437603993344</v>
      </c>
      <c r="BS23" s="821">
        <v>2129.6294691224266</v>
      </c>
      <c r="BT23" s="821">
        <v>2103.8678223185266</v>
      </c>
      <c r="BU23" s="821">
        <v>2059.9776092452148</v>
      </c>
      <c r="BV23" s="821">
        <v>1795.7434130900288</v>
      </c>
      <c r="BW23" s="821">
        <v>0</v>
      </c>
      <c r="BX23" s="821">
        <v>0</v>
      </c>
      <c r="BY23" s="821">
        <v>0</v>
      </c>
      <c r="BZ23" s="821">
        <v>0</v>
      </c>
      <c r="CA23" s="821">
        <v>0</v>
      </c>
      <c r="CB23" s="821">
        <v>2242</v>
      </c>
      <c r="CC23" s="821">
        <v>2232</v>
      </c>
      <c r="CD23" s="821">
        <v>2205</v>
      </c>
      <c r="CE23" s="821">
        <v>2159</v>
      </c>
      <c r="CF23" s="821">
        <v>1935</v>
      </c>
      <c r="CG23" s="821">
        <v>1421</v>
      </c>
      <c r="CH23" s="821">
        <v>1385</v>
      </c>
      <c r="CI23" s="821">
        <v>1298</v>
      </c>
      <c r="CJ23" s="821">
        <v>1222</v>
      </c>
      <c r="CK23" s="821">
        <v>880</v>
      </c>
      <c r="CL23" s="821">
        <v>1354.921446711621</v>
      </c>
      <c r="CM23" s="821">
        <v>1321.4770675334055</v>
      </c>
      <c r="CN23" s="821">
        <v>1238.467316720838</v>
      </c>
      <c r="CO23" s="821">
        <v>1165.9530516431926</v>
      </c>
      <c r="CP23" s="821">
        <v>816.6688390280234</v>
      </c>
      <c r="CQ23" s="821">
        <v>0</v>
      </c>
      <c r="CR23" s="821">
        <v>0</v>
      </c>
      <c r="CS23" s="821">
        <v>0</v>
      </c>
      <c r="CT23" s="821">
        <v>0</v>
      </c>
      <c r="CU23" s="821">
        <v>0</v>
      </c>
      <c r="CV23" s="821">
        <v>1421</v>
      </c>
      <c r="CW23" s="821">
        <v>1385</v>
      </c>
      <c r="CX23" s="821">
        <v>1298</v>
      </c>
      <c r="CY23" s="821">
        <v>1222</v>
      </c>
      <c r="CZ23" s="821">
        <v>880</v>
      </c>
      <c r="DA23" s="821" t="s">
        <v>1434</v>
      </c>
      <c r="DB23" s="821" t="s">
        <v>1434</v>
      </c>
      <c r="DC23" s="821" t="s">
        <v>1434</v>
      </c>
      <c r="DD23" s="821" t="s">
        <v>1434</v>
      </c>
      <c r="DE23" s="821" t="s">
        <v>1434</v>
      </c>
      <c r="DF23" s="821" t="s">
        <v>1434</v>
      </c>
      <c r="DG23" s="821" t="s">
        <v>1434</v>
      </c>
      <c r="DH23" s="821" t="s">
        <v>1434</v>
      </c>
      <c r="DI23" s="821" t="s">
        <v>1434</v>
      </c>
      <c r="DJ23" s="821" t="s">
        <v>1434</v>
      </c>
      <c r="DK23" s="821" t="s">
        <v>1434</v>
      </c>
      <c r="DL23" s="821" t="s">
        <v>1434</v>
      </c>
      <c r="DM23" s="821" t="s">
        <v>2247</v>
      </c>
      <c r="DN23" s="821" t="s">
        <v>2172</v>
      </c>
      <c r="DO23" s="821">
        <v>1206</v>
      </c>
      <c r="DP23" s="821" t="s">
        <v>1434</v>
      </c>
      <c r="DQ23" s="821">
        <v>1231</v>
      </c>
      <c r="DR23" s="821">
        <v>1142</v>
      </c>
      <c r="DS23" s="821" t="s">
        <v>2248</v>
      </c>
      <c r="DT23" s="821" t="s">
        <v>2170</v>
      </c>
      <c r="DU23" s="821">
        <v>768</v>
      </c>
      <c r="DV23" s="821" t="s">
        <v>1434</v>
      </c>
      <c r="DW23" s="821">
        <v>705</v>
      </c>
      <c r="DX23" s="821">
        <v>634</v>
      </c>
      <c r="DY23" s="821" t="s">
        <v>2109</v>
      </c>
      <c r="DZ23" s="821" t="s">
        <v>2110</v>
      </c>
      <c r="EA23" s="821">
        <v>635</v>
      </c>
      <c r="EB23" s="821" t="s">
        <v>1434</v>
      </c>
      <c r="EC23" s="821">
        <v>583</v>
      </c>
      <c r="ED23" s="821">
        <v>475</v>
      </c>
      <c r="EE23" s="821" t="s">
        <v>2249</v>
      </c>
      <c r="EF23" s="821" t="s">
        <v>2114</v>
      </c>
      <c r="EG23" s="821">
        <v>361</v>
      </c>
      <c r="EH23" s="821" t="s">
        <v>1434</v>
      </c>
      <c r="EI23" s="821">
        <v>302</v>
      </c>
      <c r="EJ23" s="821">
        <v>216</v>
      </c>
      <c r="EK23" s="821" t="s">
        <v>2250</v>
      </c>
      <c r="EL23" s="821" t="s">
        <v>2126</v>
      </c>
      <c r="EM23" s="821">
        <v>102</v>
      </c>
      <c r="EN23" s="821" t="s">
        <v>1434</v>
      </c>
      <c r="EO23" s="821">
        <v>92</v>
      </c>
      <c r="EP23" s="821">
        <v>65</v>
      </c>
      <c r="EQ23" s="821" t="s">
        <v>2251</v>
      </c>
      <c r="ER23" s="821" t="s">
        <v>2252</v>
      </c>
      <c r="ES23" s="821">
        <v>93</v>
      </c>
      <c r="ET23" s="821" t="s">
        <v>1434</v>
      </c>
      <c r="EU23" s="821">
        <v>82</v>
      </c>
      <c r="EV23" s="821">
        <v>71</v>
      </c>
      <c r="EW23" s="821" t="s">
        <v>2253</v>
      </c>
      <c r="EX23" s="821" t="s">
        <v>2254</v>
      </c>
      <c r="EY23" s="821">
        <v>73</v>
      </c>
      <c r="EZ23" s="821" t="s">
        <v>1434</v>
      </c>
      <c r="FA23" s="821">
        <v>50</v>
      </c>
      <c r="FB23" s="821">
        <v>22</v>
      </c>
      <c r="FC23" s="821"/>
      <c r="FD23" s="821"/>
      <c r="FE23" s="821"/>
      <c r="FF23" s="821"/>
      <c r="FG23" s="821"/>
      <c r="FH23" s="821"/>
      <c r="FI23" s="821"/>
      <c r="FJ23" s="821"/>
      <c r="FK23" s="821"/>
      <c r="FL23" s="821"/>
      <c r="FM23" s="821"/>
      <c r="FN23" s="821"/>
      <c r="FO23" s="821"/>
      <c r="FP23" s="821"/>
      <c r="FQ23" s="821"/>
      <c r="FR23" s="821"/>
      <c r="FS23" s="821"/>
      <c r="FT23" s="821"/>
      <c r="FU23" s="821" t="s">
        <v>1434</v>
      </c>
      <c r="FV23" s="821" t="s">
        <v>1434</v>
      </c>
      <c r="FW23" s="821" t="s">
        <v>1434</v>
      </c>
      <c r="FX23" s="821" t="s">
        <v>1434</v>
      </c>
      <c r="FY23" s="821" t="s">
        <v>1434</v>
      </c>
      <c r="FZ23" s="821" t="s">
        <v>1434</v>
      </c>
      <c r="GA23" s="821" t="s">
        <v>1434</v>
      </c>
      <c r="GB23" s="821" t="s">
        <v>1434</v>
      </c>
      <c r="GC23" s="822" t="s">
        <v>1434</v>
      </c>
      <c r="GD23" s="822" t="s">
        <v>1434</v>
      </c>
      <c r="GE23" s="822" t="s">
        <v>1434</v>
      </c>
      <c r="GF23" s="822" t="s">
        <v>1434</v>
      </c>
      <c r="GG23" s="822" t="s">
        <v>1434</v>
      </c>
      <c r="GH23" s="822" t="s">
        <v>1434</v>
      </c>
      <c r="GI23" s="822" t="s">
        <v>1434</v>
      </c>
      <c r="GJ23" s="822" t="s">
        <v>1434</v>
      </c>
      <c r="GK23" s="821" t="s">
        <v>1434</v>
      </c>
      <c r="GL23" s="821" t="s">
        <v>1434</v>
      </c>
      <c r="GM23" s="821" t="s">
        <v>1434</v>
      </c>
      <c r="GN23" s="821" t="s">
        <v>1434</v>
      </c>
      <c r="GO23" s="821" t="s">
        <v>1434</v>
      </c>
      <c r="GP23" s="821" t="s">
        <v>1434</v>
      </c>
      <c r="GQ23" s="821" t="s">
        <v>1434</v>
      </c>
      <c r="GR23" s="821" t="s">
        <v>1434</v>
      </c>
      <c r="GS23" s="821" t="s">
        <v>1434</v>
      </c>
      <c r="GT23" s="821" t="s">
        <v>1434</v>
      </c>
      <c r="GU23" s="821" t="s">
        <v>1434</v>
      </c>
      <c r="GV23" s="821" t="s">
        <v>1434</v>
      </c>
      <c r="GW23" s="822" t="s">
        <v>1434</v>
      </c>
      <c r="GX23" s="821" t="s">
        <v>1434</v>
      </c>
      <c r="GY23" s="821" t="s">
        <v>1434</v>
      </c>
      <c r="GZ23" s="821" t="s">
        <v>1434</v>
      </c>
      <c r="HA23" s="821" t="s">
        <v>1434</v>
      </c>
      <c r="HB23" s="821" t="s">
        <v>1434</v>
      </c>
      <c r="HC23" s="821" t="s">
        <v>1434</v>
      </c>
      <c r="HD23" s="821" t="s">
        <v>1434</v>
      </c>
      <c r="HE23" s="821" t="s">
        <v>1434</v>
      </c>
      <c r="HF23" s="821" t="s">
        <v>1434</v>
      </c>
      <c r="HG23" s="821" t="s">
        <v>1434</v>
      </c>
      <c r="HH23" s="821" t="s">
        <v>1434</v>
      </c>
      <c r="HI23" s="821" t="s">
        <v>1434</v>
      </c>
      <c r="HJ23" s="821" t="s">
        <v>1434</v>
      </c>
      <c r="HK23" s="821" t="s">
        <v>1434</v>
      </c>
      <c r="HL23" s="821" t="s">
        <v>1434</v>
      </c>
      <c r="HM23" s="821" t="s">
        <v>1434</v>
      </c>
      <c r="HN23" s="821" t="s">
        <v>1434</v>
      </c>
      <c r="HO23" s="821" t="s">
        <v>1434</v>
      </c>
      <c r="HP23" s="821" t="s">
        <v>1434</v>
      </c>
      <c r="HQ23" s="821" t="s">
        <v>1434</v>
      </c>
      <c r="HR23" s="821" t="s">
        <v>1434</v>
      </c>
      <c r="HS23" s="821" t="s">
        <v>1434</v>
      </c>
      <c r="HT23" s="821" t="s">
        <v>1434</v>
      </c>
      <c r="HU23" s="821" t="s">
        <v>1434</v>
      </c>
      <c r="HV23" s="821" t="s">
        <v>1434</v>
      </c>
      <c r="HW23" s="821" t="s">
        <v>1434</v>
      </c>
      <c r="HX23" s="821" t="s">
        <v>1434</v>
      </c>
      <c r="HY23" s="821" t="s">
        <v>1434</v>
      </c>
      <c r="HZ23" s="821" t="s">
        <v>1434</v>
      </c>
      <c r="IA23" s="821" t="s">
        <v>1434</v>
      </c>
      <c r="IB23" s="821" t="s">
        <v>1434</v>
      </c>
      <c r="IC23" s="821" t="s">
        <v>1434</v>
      </c>
      <c r="ID23" s="821" t="s">
        <v>1434</v>
      </c>
      <c r="IE23" s="821" t="s">
        <v>1434</v>
      </c>
      <c r="IF23" s="821" t="s">
        <v>1434</v>
      </c>
      <c r="IG23" s="821" t="s">
        <v>1434</v>
      </c>
      <c r="IH23" s="821" t="s">
        <v>1434</v>
      </c>
      <c r="II23" s="821" t="s">
        <v>1434</v>
      </c>
      <c r="IJ23" s="821" t="s">
        <v>1434</v>
      </c>
      <c r="IK23" s="821" t="s">
        <v>1434</v>
      </c>
      <c r="IL23" s="821" t="s">
        <v>1434</v>
      </c>
      <c r="IM23" s="821" t="s">
        <v>1434</v>
      </c>
      <c r="IN23" s="821" t="s">
        <v>1434</v>
      </c>
      <c r="IO23" s="821" t="s">
        <v>1434</v>
      </c>
      <c r="IP23" s="821" t="s">
        <v>1434</v>
      </c>
      <c r="IQ23" s="821" t="s">
        <v>1434</v>
      </c>
      <c r="IR23" s="821" t="s">
        <v>1434</v>
      </c>
      <c r="IS23" s="821" t="s">
        <v>1434</v>
      </c>
      <c r="IT23" s="821" t="s">
        <v>1434</v>
      </c>
      <c r="IU23" s="821" t="s">
        <v>1434</v>
      </c>
      <c r="IV23" s="821" t="s">
        <v>1434</v>
      </c>
      <c r="IW23" s="821" t="s">
        <v>1434</v>
      </c>
      <c r="IX23" s="821" t="s">
        <v>1434</v>
      </c>
      <c r="IY23" s="821" t="s">
        <v>1434</v>
      </c>
      <c r="IZ23" s="821" t="s">
        <v>1434</v>
      </c>
      <c r="JA23" s="821" t="s">
        <v>1434</v>
      </c>
      <c r="JB23" s="821" t="s">
        <v>1434</v>
      </c>
      <c r="JC23" s="821" t="s">
        <v>1434</v>
      </c>
      <c r="JD23" s="821" t="s">
        <v>1434</v>
      </c>
      <c r="JE23" s="822" t="s">
        <v>1434</v>
      </c>
      <c r="JF23" s="822" t="s">
        <v>1434</v>
      </c>
      <c r="JG23" s="822" t="s">
        <v>1434</v>
      </c>
      <c r="JH23" s="822" t="s">
        <v>1434</v>
      </c>
      <c r="JI23" s="822" t="s">
        <v>1434</v>
      </c>
      <c r="JJ23" s="822" t="s">
        <v>1434</v>
      </c>
      <c r="JK23" s="822" t="s">
        <v>1434</v>
      </c>
      <c r="JL23" s="822" t="s">
        <v>1434</v>
      </c>
      <c r="JM23" s="821" t="s">
        <v>1434</v>
      </c>
      <c r="JN23" s="821" t="s">
        <v>1434</v>
      </c>
      <c r="JO23" s="821" t="s">
        <v>1434</v>
      </c>
      <c r="JP23" s="821" t="s">
        <v>1434</v>
      </c>
      <c r="JQ23" s="821" t="s">
        <v>1434</v>
      </c>
      <c r="JR23" s="821" t="s">
        <v>1434</v>
      </c>
      <c r="JS23" s="821" t="s">
        <v>1434</v>
      </c>
      <c r="JT23" s="821" t="s">
        <v>1434</v>
      </c>
      <c r="JU23" s="821" t="s">
        <v>1434</v>
      </c>
      <c r="JV23" s="821" t="s">
        <v>1434</v>
      </c>
      <c r="JW23" s="821" t="s">
        <v>1434</v>
      </c>
      <c r="JX23" s="821" t="s">
        <v>1434</v>
      </c>
      <c r="JY23" s="821" t="s">
        <v>1434</v>
      </c>
      <c r="JZ23" s="821" t="s">
        <v>1434</v>
      </c>
      <c r="KA23" s="821" t="s">
        <v>1434</v>
      </c>
      <c r="KB23" s="821" t="s">
        <v>1434</v>
      </c>
      <c r="KC23" s="821" t="s">
        <v>1434</v>
      </c>
      <c r="KD23" s="821" t="s">
        <v>1434</v>
      </c>
      <c r="KE23" s="821" t="s">
        <v>1434</v>
      </c>
      <c r="KF23" s="821" t="s">
        <v>1434</v>
      </c>
      <c r="KG23" s="821" t="s">
        <v>1434</v>
      </c>
      <c r="KH23" s="821" t="s">
        <v>1434</v>
      </c>
      <c r="KI23" s="821" t="s">
        <v>1434</v>
      </c>
      <c r="KJ23" s="821" t="s">
        <v>1434</v>
      </c>
      <c r="KK23" s="821" t="s">
        <v>1434</v>
      </c>
      <c r="KL23" s="821" t="s">
        <v>1434</v>
      </c>
      <c r="KM23" s="821" t="s">
        <v>1434</v>
      </c>
      <c r="KN23" s="821" t="s">
        <v>1434</v>
      </c>
      <c r="KO23" s="821" t="s">
        <v>1434</v>
      </c>
      <c r="KP23" s="821" t="s">
        <v>1434</v>
      </c>
      <c r="KQ23" s="821" t="s">
        <v>1434</v>
      </c>
      <c r="KR23" s="821" t="s">
        <v>1434</v>
      </c>
      <c r="KS23" s="821" t="s">
        <v>1434</v>
      </c>
      <c r="KT23" s="821" t="s">
        <v>1434</v>
      </c>
      <c r="KU23" s="821" t="s">
        <v>1434</v>
      </c>
      <c r="KV23" s="821" t="s">
        <v>1434</v>
      </c>
      <c r="KW23" s="821" t="s">
        <v>1434</v>
      </c>
      <c r="KX23" s="821" t="s">
        <v>1434</v>
      </c>
      <c r="KY23" s="821" t="s">
        <v>1434</v>
      </c>
      <c r="KZ23" s="821" t="s">
        <v>1434</v>
      </c>
      <c r="LA23" s="821" t="s">
        <v>1434</v>
      </c>
      <c r="LB23" s="821" t="s">
        <v>1434</v>
      </c>
      <c r="LC23" s="821" t="s">
        <v>1434</v>
      </c>
      <c r="LD23" s="821" t="s">
        <v>1434</v>
      </c>
      <c r="LE23" s="821" t="s">
        <v>1434</v>
      </c>
      <c r="LF23" s="821" t="s">
        <v>1434</v>
      </c>
      <c r="LG23" s="821" t="s">
        <v>1434</v>
      </c>
      <c r="LH23" s="821" t="s">
        <v>1434</v>
      </c>
      <c r="LI23" s="821" t="s">
        <v>1434</v>
      </c>
      <c r="LJ23" s="821" t="s">
        <v>1434</v>
      </c>
      <c r="LK23" s="821" t="s">
        <v>1434</v>
      </c>
      <c r="LL23" s="821" t="s">
        <v>1434</v>
      </c>
      <c r="LM23" s="821" t="s">
        <v>1434</v>
      </c>
      <c r="LN23" s="821" t="s">
        <v>1434</v>
      </c>
      <c r="LO23" s="821" t="s">
        <v>1434</v>
      </c>
      <c r="LP23" s="821" t="s">
        <v>1434</v>
      </c>
      <c r="LQ23" s="821" t="s">
        <v>1434</v>
      </c>
      <c r="LR23" s="821" t="s">
        <v>1434</v>
      </c>
      <c r="LS23" s="821" t="s">
        <v>1434</v>
      </c>
      <c r="LT23" s="821" t="s">
        <v>1434</v>
      </c>
      <c r="LU23" s="821" t="s">
        <v>1434</v>
      </c>
      <c r="LV23" s="821" t="s">
        <v>1434</v>
      </c>
      <c r="LW23" s="821" t="s">
        <v>1434</v>
      </c>
      <c r="LX23" s="821" t="s">
        <v>1434</v>
      </c>
      <c r="LY23" s="821" t="s">
        <v>1434</v>
      </c>
      <c r="LZ23" s="821" t="s">
        <v>1434</v>
      </c>
      <c r="MA23" s="821" t="s">
        <v>1434</v>
      </c>
      <c r="MB23" s="821" t="s">
        <v>1434</v>
      </c>
      <c r="MC23" s="821" t="s">
        <v>1434</v>
      </c>
      <c r="MD23" s="821" t="s">
        <v>1434</v>
      </c>
      <c r="ME23" s="821" t="s">
        <v>1434</v>
      </c>
      <c r="MF23" s="821" t="s">
        <v>1434</v>
      </c>
      <c r="MG23" s="821" t="s">
        <v>1434</v>
      </c>
      <c r="MH23" s="821" t="s">
        <v>1434</v>
      </c>
      <c r="MI23" s="821" t="s">
        <v>1434</v>
      </c>
      <c r="MJ23" s="821" t="s">
        <v>1434</v>
      </c>
      <c r="MK23" s="821" t="s">
        <v>1434</v>
      </c>
      <c r="ML23" s="821" t="s">
        <v>1434</v>
      </c>
      <c r="MM23" s="821" t="s">
        <v>1434</v>
      </c>
      <c r="MN23" s="821" t="s">
        <v>1434</v>
      </c>
      <c r="MO23" s="821" t="s">
        <v>1434</v>
      </c>
      <c r="MP23" s="821" t="s">
        <v>1434</v>
      </c>
      <c r="MQ23" s="821" t="s">
        <v>1434</v>
      </c>
      <c r="MR23" s="821" t="s">
        <v>1434</v>
      </c>
      <c r="MS23" s="821" t="s">
        <v>1434</v>
      </c>
      <c r="MT23" s="821" t="s">
        <v>1434</v>
      </c>
      <c r="MU23" s="821" t="s">
        <v>1434</v>
      </c>
      <c r="MV23" s="821" t="s">
        <v>1434</v>
      </c>
      <c r="MW23" s="821" t="s">
        <v>1434</v>
      </c>
      <c r="MX23" s="821" t="s">
        <v>1434</v>
      </c>
      <c r="MY23" s="821" t="s">
        <v>1434</v>
      </c>
      <c r="MZ23" s="821" t="s">
        <v>1434</v>
      </c>
      <c r="NA23" s="822" t="s">
        <v>1434</v>
      </c>
      <c r="NB23" s="822" t="s">
        <v>1434</v>
      </c>
      <c r="NC23" s="822" t="s">
        <v>1434</v>
      </c>
      <c r="ND23" s="822" t="s">
        <v>1434</v>
      </c>
      <c r="NE23" s="821" t="s">
        <v>1434</v>
      </c>
      <c r="NF23" s="821" t="s">
        <v>1434</v>
      </c>
      <c r="NG23" s="821" t="s">
        <v>1434</v>
      </c>
      <c r="NH23" s="821" t="s">
        <v>1434</v>
      </c>
      <c r="NI23" s="822" t="s">
        <v>1434</v>
      </c>
      <c r="NJ23" s="822" t="s">
        <v>1434</v>
      </c>
      <c r="NK23" s="822" t="s">
        <v>1434</v>
      </c>
      <c r="NL23" s="822" t="s">
        <v>1434</v>
      </c>
      <c r="NM23" s="821" t="s">
        <v>1434</v>
      </c>
      <c r="NN23" s="821" t="s">
        <v>1434</v>
      </c>
      <c r="NO23" s="821" t="s">
        <v>1434</v>
      </c>
      <c r="NP23" s="821" t="s">
        <v>1434</v>
      </c>
      <c r="NQ23" s="822" t="s">
        <v>1434</v>
      </c>
      <c r="NR23" s="822" t="s">
        <v>1434</v>
      </c>
      <c r="NS23" s="822" t="s">
        <v>1434</v>
      </c>
      <c r="NT23" s="822" t="s">
        <v>1434</v>
      </c>
      <c r="NU23" s="821" t="s">
        <v>1434</v>
      </c>
      <c r="NV23" s="821" t="s">
        <v>1434</v>
      </c>
      <c r="NW23" s="821" t="s">
        <v>1434</v>
      </c>
      <c r="NX23" s="821" t="s">
        <v>1434</v>
      </c>
      <c r="NY23" s="822" t="s">
        <v>1434</v>
      </c>
      <c r="NZ23" s="822" t="s">
        <v>1434</v>
      </c>
      <c r="OA23" s="822" t="s">
        <v>1434</v>
      </c>
      <c r="OB23" s="822" t="s">
        <v>1434</v>
      </c>
      <c r="OC23" s="821" t="s">
        <v>1434</v>
      </c>
      <c r="OD23" s="821" t="s">
        <v>1434</v>
      </c>
      <c r="OE23" s="821" t="s">
        <v>1434</v>
      </c>
      <c r="OF23" s="821" t="s">
        <v>1434</v>
      </c>
      <c r="OG23" s="822" t="s">
        <v>1434</v>
      </c>
      <c r="OH23" s="822" t="s">
        <v>1434</v>
      </c>
      <c r="OI23" s="822" t="s">
        <v>1434</v>
      </c>
      <c r="OJ23" s="822" t="s">
        <v>1434</v>
      </c>
      <c r="OK23" s="821" t="s">
        <v>1434</v>
      </c>
      <c r="OL23" s="821" t="s">
        <v>1434</v>
      </c>
      <c r="OM23" s="821" t="s">
        <v>1434</v>
      </c>
      <c r="ON23" s="821" t="s">
        <v>1434</v>
      </c>
      <c r="OO23" s="822" t="s">
        <v>1434</v>
      </c>
      <c r="OP23" s="822" t="s">
        <v>1434</v>
      </c>
      <c r="OQ23" s="822" t="s">
        <v>1434</v>
      </c>
      <c r="OR23" s="822" t="s">
        <v>1434</v>
      </c>
      <c r="OS23" s="821" t="s">
        <v>1434</v>
      </c>
      <c r="OT23" s="821" t="s">
        <v>1434</v>
      </c>
      <c r="OU23" s="821" t="s">
        <v>1434</v>
      </c>
      <c r="OV23" s="821" t="s">
        <v>1434</v>
      </c>
      <c r="OW23" s="822" t="s">
        <v>1434</v>
      </c>
      <c r="OX23" s="822" t="s">
        <v>1434</v>
      </c>
      <c r="OY23" s="822" t="s">
        <v>1434</v>
      </c>
      <c r="OZ23" s="822" t="s">
        <v>1434</v>
      </c>
      <c r="PA23" s="821" t="s">
        <v>1434</v>
      </c>
      <c r="PB23" s="821" t="s">
        <v>1434</v>
      </c>
      <c r="PC23" s="821" t="s">
        <v>1434</v>
      </c>
      <c r="PD23" s="821" t="s">
        <v>1434</v>
      </c>
      <c r="PE23" s="822">
        <v>1027</v>
      </c>
      <c r="PF23" s="822">
        <v>969</v>
      </c>
      <c r="PG23" s="822">
        <v>938</v>
      </c>
      <c r="PH23" s="822">
        <v>901</v>
      </c>
      <c r="PI23" s="822">
        <v>748</v>
      </c>
      <c r="PJ23" s="822">
        <v>0</v>
      </c>
      <c r="PK23" s="821">
        <v>0</v>
      </c>
      <c r="PL23" s="821">
        <v>0</v>
      </c>
      <c r="PM23" s="821">
        <v>0</v>
      </c>
      <c r="PN23" s="821">
        <v>0</v>
      </c>
      <c r="PO23" s="821">
        <v>1027</v>
      </c>
      <c r="PP23" s="821">
        <v>969</v>
      </c>
      <c r="PQ23" s="821">
        <v>938</v>
      </c>
      <c r="PR23" s="821">
        <v>901</v>
      </c>
      <c r="PS23" s="821">
        <v>748</v>
      </c>
      <c r="PT23" s="822">
        <v>162</v>
      </c>
      <c r="PU23" s="822">
        <v>152</v>
      </c>
      <c r="PV23" s="822">
        <v>147</v>
      </c>
      <c r="PW23" s="822">
        <v>142</v>
      </c>
      <c r="PX23" s="822">
        <v>123</v>
      </c>
      <c r="PY23" s="822">
        <v>0</v>
      </c>
      <c r="PZ23" s="821">
        <v>0</v>
      </c>
      <c r="QA23" s="821">
        <v>0</v>
      </c>
      <c r="QB23" s="821">
        <v>0</v>
      </c>
      <c r="QC23" s="821">
        <v>0</v>
      </c>
      <c r="QD23" s="821">
        <v>162</v>
      </c>
      <c r="QE23" s="821">
        <v>152</v>
      </c>
      <c r="QF23" s="821">
        <v>147</v>
      </c>
      <c r="QG23" s="821">
        <v>142</v>
      </c>
      <c r="QH23" s="821">
        <v>123</v>
      </c>
      <c r="QI23" s="822">
        <v>29</v>
      </c>
      <c r="QJ23" s="822">
        <v>32</v>
      </c>
      <c r="QK23" s="822">
        <v>30</v>
      </c>
      <c r="QL23" s="822">
        <v>25</v>
      </c>
      <c r="QM23" s="822" t="s">
        <v>1434</v>
      </c>
      <c r="QN23" s="822">
        <v>0</v>
      </c>
      <c r="QO23" s="821">
        <v>0</v>
      </c>
      <c r="QP23" s="821">
        <v>0</v>
      </c>
      <c r="QQ23" s="821">
        <v>0</v>
      </c>
      <c r="QR23" s="821">
        <v>0</v>
      </c>
      <c r="QS23" s="821">
        <v>29</v>
      </c>
      <c r="QT23" s="821">
        <v>32</v>
      </c>
      <c r="QU23" s="821">
        <v>30</v>
      </c>
      <c r="QV23" s="821">
        <v>25</v>
      </c>
      <c r="QW23" s="821" t="s">
        <v>1434</v>
      </c>
      <c r="QX23" s="822">
        <v>197</v>
      </c>
      <c r="QY23" s="822">
        <v>198</v>
      </c>
      <c r="QZ23" s="822">
        <v>200</v>
      </c>
      <c r="RA23" s="822">
        <v>202</v>
      </c>
      <c r="RB23" s="822">
        <v>205</v>
      </c>
      <c r="RC23" s="822">
        <v>0</v>
      </c>
      <c r="RD23" s="821">
        <v>0</v>
      </c>
      <c r="RE23" s="821">
        <v>0</v>
      </c>
      <c r="RF23" s="821">
        <v>0</v>
      </c>
      <c r="RG23" s="821">
        <v>0</v>
      </c>
      <c r="RH23" s="821">
        <v>197</v>
      </c>
      <c r="RI23" s="821">
        <v>198</v>
      </c>
      <c r="RJ23" s="821">
        <v>200</v>
      </c>
      <c r="RK23" s="821">
        <v>202</v>
      </c>
      <c r="RL23" s="821">
        <v>205</v>
      </c>
      <c r="RM23" s="822">
        <v>765</v>
      </c>
      <c r="RN23" s="822">
        <v>745</v>
      </c>
      <c r="RO23" s="822">
        <v>725</v>
      </c>
      <c r="RP23" s="822">
        <v>705</v>
      </c>
      <c r="RQ23" s="822">
        <v>665</v>
      </c>
      <c r="RR23" s="822">
        <v>0</v>
      </c>
      <c r="RS23" s="821">
        <v>0</v>
      </c>
      <c r="RT23" s="821">
        <v>0</v>
      </c>
      <c r="RU23" s="821">
        <v>0</v>
      </c>
      <c r="RV23" s="821">
        <v>0</v>
      </c>
      <c r="RW23" s="821">
        <v>765</v>
      </c>
      <c r="RX23" s="821">
        <v>745</v>
      </c>
      <c r="RY23" s="821">
        <v>725</v>
      </c>
      <c r="RZ23" s="821">
        <v>705</v>
      </c>
      <c r="SA23" s="821">
        <v>665</v>
      </c>
      <c r="SB23" s="822" t="s">
        <v>1434</v>
      </c>
      <c r="SC23" s="822" t="s">
        <v>1434</v>
      </c>
      <c r="SD23" s="822" t="s">
        <v>1434</v>
      </c>
      <c r="SE23" s="822" t="s">
        <v>1434</v>
      </c>
      <c r="SF23" s="822">
        <v>0</v>
      </c>
      <c r="SG23" s="821">
        <v>0</v>
      </c>
      <c r="SH23" s="821">
        <v>0</v>
      </c>
      <c r="SI23" s="821">
        <v>0</v>
      </c>
      <c r="SJ23" s="821" t="s">
        <v>1434</v>
      </c>
      <c r="SK23" s="821" t="s">
        <v>1434</v>
      </c>
      <c r="SL23" s="821" t="s">
        <v>1434</v>
      </c>
      <c r="SM23" s="821" t="s">
        <v>1434</v>
      </c>
      <c r="SN23" s="822">
        <v>143.86000000000001</v>
      </c>
      <c r="SO23" s="822">
        <v>193.33</v>
      </c>
      <c r="SP23" s="822">
        <v>120.97</v>
      </c>
      <c r="SQ23" s="822" t="s">
        <v>1434</v>
      </c>
      <c r="SR23" s="822">
        <v>0</v>
      </c>
      <c r="SS23" s="821">
        <v>0</v>
      </c>
      <c r="ST23" s="821">
        <v>0</v>
      </c>
      <c r="SU23" s="821">
        <v>0</v>
      </c>
      <c r="SV23" s="821">
        <v>143.86000000000001</v>
      </c>
      <c r="SW23" s="821">
        <v>193.33</v>
      </c>
      <c r="SX23" s="821">
        <v>120.97</v>
      </c>
      <c r="SY23" s="821" t="s">
        <v>1434</v>
      </c>
      <c r="SZ23" s="822">
        <v>12.91</v>
      </c>
      <c r="TA23" s="822">
        <v>15.08</v>
      </c>
      <c r="TB23" s="822">
        <v>33.83</v>
      </c>
      <c r="TC23" s="822" t="s">
        <v>1434</v>
      </c>
      <c r="TD23" s="822">
        <v>0</v>
      </c>
      <c r="TE23" s="821">
        <v>0</v>
      </c>
      <c r="TF23" s="821">
        <v>0</v>
      </c>
      <c r="TG23" s="821">
        <v>0</v>
      </c>
      <c r="TH23" s="821">
        <v>12.91</v>
      </c>
      <c r="TI23" s="821">
        <v>15.08</v>
      </c>
      <c r="TJ23" s="821">
        <v>33.83</v>
      </c>
      <c r="TK23" s="821" t="s">
        <v>1434</v>
      </c>
      <c r="TL23" s="822" t="s">
        <v>1434</v>
      </c>
      <c r="TM23" s="822" t="s">
        <v>1434</v>
      </c>
      <c r="TN23" s="822" t="s">
        <v>1434</v>
      </c>
      <c r="TO23" s="822" t="s">
        <v>1434</v>
      </c>
      <c r="TP23" s="822">
        <v>0</v>
      </c>
      <c r="TQ23" s="821">
        <v>0</v>
      </c>
      <c r="TR23" s="821">
        <v>0</v>
      </c>
      <c r="TS23" s="821">
        <v>0</v>
      </c>
      <c r="TT23" s="821" t="s">
        <v>1434</v>
      </c>
      <c r="TU23" s="821" t="s">
        <v>1434</v>
      </c>
      <c r="TV23" s="821" t="s">
        <v>1434</v>
      </c>
      <c r="TW23" s="821" t="s">
        <v>1434</v>
      </c>
      <c r="TX23" s="822" t="s">
        <v>1434</v>
      </c>
      <c r="TY23" s="822" t="s">
        <v>1434</v>
      </c>
      <c r="TZ23" s="822" t="s">
        <v>1434</v>
      </c>
      <c r="UA23" s="822" t="s">
        <v>1434</v>
      </c>
      <c r="UB23" s="822">
        <v>0</v>
      </c>
      <c r="UC23" s="821">
        <v>0</v>
      </c>
      <c r="UD23" s="821">
        <v>0</v>
      </c>
      <c r="UE23" s="821">
        <v>0</v>
      </c>
      <c r="UF23" s="821" t="s">
        <v>1434</v>
      </c>
      <c r="UG23" s="821" t="s">
        <v>1434</v>
      </c>
      <c r="UH23" s="821" t="s">
        <v>1434</v>
      </c>
      <c r="UI23" s="821" t="s">
        <v>1434</v>
      </c>
      <c r="UJ23" s="822">
        <v>4.91</v>
      </c>
      <c r="UK23" s="822">
        <v>27.5</v>
      </c>
      <c r="UL23" s="822">
        <v>3.69</v>
      </c>
      <c r="UM23" s="822" t="s">
        <v>1434</v>
      </c>
      <c r="UN23" s="822">
        <v>0</v>
      </c>
      <c r="UO23" s="821">
        <v>0</v>
      </c>
      <c r="UP23" s="821">
        <v>0</v>
      </c>
      <c r="UQ23" s="821">
        <v>0</v>
      </c>
      <c r="UR23" s="821">
        <v>4.91</v>
      </c>
      <c r="US23" s="821">
        <v>27.5</v>
      </c>
      <c r="UT23" s="821">
        <v>3.69</v>
      </c>
      <c r="UU23" s="821" t="s">
        <v>1434</v>
      </c>
      <c r="UV23" s="822">
        <v>0.52</v>
      </c>
      <c r="UW23" s="822">
        <v>0.18</v>
      </c>
      <c r="UX23" s="822">
        <v>0.57999999999999996</v>
      </c>
      <c r="UY23" s="822">
        <v>1</v>
      </c>
      <c r="UZ23" s="822">
        <v>0</v>
      </c>
      <c r="VA23" s="821">
        <v>0</v>
      </c>
      <c r="VB23" s="821">
        <v>0</v>
      </c>
      <c r="VC23" s="821">
        <v>0</v>
      </c>
      <c r="VD23" s="821">
        <v>0.52</v>
      </c>
      <c r="VE23" s="821">
        <v>0.18</v>
      </c>
      <c r="VF23" s="821">
        <v>0.57999999999999996</v>
      </c>
      <c r="VG23" s="821">
        <v>1</v>
      </c>
      <c r="VH23" s="821">
        <v>0.09</v>
      </c>
      <c r="VI23" s="821">
        <v>0.13</v>
      </c>
      <c r="VJ23" s="821">
        <v>0.16</v>
      </c>
      <c r="VK23" s="821">
        <v>0.21</v>
      </c>
      <c r="VL23" s="821">
        <v>0</v>
      </c>
      <c r="VM23" s="821">
        <v>0</v>
      </c>
      <c r="VN23" s="821">
        <v>0</v>
      </c>
      <c r="VO23" s="821">
        <v>0</v>
      </c>
      <c r="VP23" s="821">
        <v>0.09</v>
      </c>
      <c r="VQ23" s="821">
        <v>0.13</v>
      </c>
      <c r="VR23" s="821">
        <v>0.16</v>
      </c>
      <c r="VS23" s="821">
        <v>0.21</v>
      </c>
      <c r="VT23" s="821">
        <v>0</v>
      </c>
      <c r="VU23" s="821">
        <v>0</v>
      </c>
      <c r="VV23" s="821">
        <v>0</v>
      </c>
      <c r="VW23" s="821">
        <v>0</v>
      </c>
      <c r="VX23" s="821">
        <v>0</v>
      </c>
      <c r="VY23" s="821">
        <v>0</v>
      </c>
      <c r="VZ23" s="821">
        <v>0</v>
      </c>
      <c r="WA23" s="821">
        <v>0</v>
      </c>
      <c r="WB23" s="821">
        <v>0</v>
      </c>
      <c r="WC23" s="821">
        <v>0</v>
      </c>
      <c r="WD23" s="821">
        <v>0</v>
      </c>
      <c r="WE23" s="821">
        <v>0</v>
      </c>
      <c r="WF23" s="821">
        <v>121533</v>
      </c>
      <c r="WG23" s="821">
        <v>121533</v>
      </c>
      <c r="WH23" s="821">
        <v>121650.55439999999</v>
      </c>
      <c r="WI23" s="821" t="s">
        <v>1434</v>
      </c>
      <c r="WJ23" s="822">
        <v>2943.3965714317919</v>
      </c>
      <c r="WK23" s="822">
        <v>2921</v>
      </c>
      <c r="WL23" s="822">
        <v>2890</v>
      </c>
      <c r="WM23" s="822" t="s">
        <v>1434</v>
      </c>
      <c r="WN23" s="822">
        <v>118589.60342856821</v>
      </c>
      <c r="WO23" s="822">
        <v>118612</v>
      </c>
      <c r="WP23" s="822">
        <v>118760.55439999999</v>
      </c>
      <c r="WQ23" s="822" t="s">
        <v>1434</v>
      </c>
      <c r="WR23" s="822">
        <v>95171.425937566222</v>
      </c>
      <c r="WS23" s="822">
        <v>93871</v>
      </c>
      <c r="WT23" s="822">
        <v>91175</v>
      </c>
      <c r="WU23" s="822" t="s">
        <v>1434</v>
      </c>
      <c r="WV23" s="821" t="s">
        <v>1434</v>
      </c>
      <c r="WW23" s="821" t="s">
        <v>1434</v>
      </c>
      <c r="WX23" s="821" t="s">
        <v>1434</v>
      </c>
      <c r="WY23" s="821" t="s">
        <v>1434</v>
      </c>
      <c r="WZ23" s="824">
        <v>52193.5</v>
      </c>
      <c r="XA23" s="824">
        <v>55612.740000000005</v>
      </c>
      <c r="XB23" s="824">
        <v>54356.19</v>
      </c>
      <c r="XC23" s="824">
        <v>53207.43</v>
      </c>
      <c r="XD23" s="829">
        <v>52338.131999999998</v>
      </c>
      <c r="XE23" s="829">
        <v>56141.574999999997</v>
      </c>
      <c r="XF23" s="832">
        <v>54418.357000000004</v>
      </c>
      <c r="XG23" s="829">
        <v>48073.267999999996</v>
      </c>
      <c r="XH23" s="829">
        <v>55367</v>
      </c>
      <c r="XI23" s="829">
        <v>76728</v>
      </c>
      <c r="XJ23" s="829">
        <v>62290</v>
      </c>
      <c r="XK23" s="832">
        <v>56946</v>
      </c>
      <c r="XL23" s="829">
        <v>54504</v>
      </c>
      <c r="XM23" s="829">
        <v>51182</v>
      </c>
      <c r="XN23" s="829">
        <v>42380</v>
      </c>
      <c r="XO23" s="829">
        <v>39483</v>
      </c>
      <c r="XP23" s="832">
        <v>53710</v>
      </c>
      <c r="XQ23" s="829">
        <v>37634</v>
      </c>
      <c r="XR23" s="829">
        <v>39052</v>
      </c>
      <c r="XS23" s="829">
        <v>38207</v>
      </c>
      <c r="XT23" s="829">
        <v>37014</v>
      </c>
      <c r="XU23" s="829">
        <v>39343</v>
      </c>
      <c r="XV23" s="829">
        <v>39813</v>
      </c>
      <c r="XW23" s="829">
        <v>33152</v>
      </c>
      <c r="XX23" s="829">
        <v>32954</v>
      </c>
      <c r="XY23" s="829">
        <v>33618</v>
      </c>
      <c r="XZ23" s="832">
        <v>84707</v>
      </c>
      <c r="YA23" s="829">
        <v>48126</v>
      </c>
      <c r="YB23" s="829">
        <v>43470</v>
      </c>
      <c r="YC23" s="824">
        <v>42780.2</v>
      </c>
      <c r="YD23" s="824">
        <v>45118.97</v>
      </c>
      <c r="YE23" s="824">
        <v>43242.54</v>
      </c>
      <c r="YF23" s="824">
        <v>42052.18</v>
      </c>
      <c r="YG23" s="829">
        <v>42862.601999999999</v>
      </c>
      <c r="YH23" s="829">
        <v>45358.222999999998</v>
      </c>
      <c r="YI23" s="832">
        <v>45387.837</v>
      </c>
      <c r="YJ23" s="829">
        <v>38986.654999999999</v>
      </c>
      <c r="YK23" s="829">
        <v>46806</v>
      </c>
      <c r="YL23" s="829">
        <v>68029</v>
      </c>
      <c r="YM23" s="829">
        <v>54000</v>
      </c>
      <c r="YN23" s="832">
        <v>50905</v>
      </c>
      <c r="YO23" s="829">
        <v>48657</v>
      </c>
      <c r="YP23" s="829">
        <v>45415</v>
      </c>
      <c r="YQ23" s="829">
        <v>37755</v>
      </c>
      <c r="YR23" s="829">
        <v>36502</v>
      </c>
      <c r="YS23" s="832">
        <v>51088</v>
      </c>
      <c r="YT23" s="829">
        <v>35063</v>
      </c>
      <c r="YU23" s="829">
        <v>36441</v>
      </c>
      <c r="YV23" s="829">
        <v>35488</v>
      </c>
      <c r="YW23" s="829">
        <v>34538</v>
      </c>
      <c r="YX23" s="829">
        <v>36914</v>
      </c>
      <c r="YY23" s="829">
        <v>36018</v>
      </c>
      <c r="YZ23" s="829">
        <v>29357</v>
      </c>
      <c r="ZA23" s="829">
        <v>29159</v>
      </c>
      <c r="ZB23" s="829">
        <v>29823</v>
      </c>
      <c r="ZC23" s="832">
        <v>80341</v>
      </c>
      <c r="ZD23" s="829">
        <v>43760</v>
      </c>
      <c r="ZE23" s="829">
        <v>39188</v>
      </c>
      <c r="ZF23" s="824">
        <v>9413.2999999999993</v>
      </c>
      <c r="ZG23" s="824">
        <v>10493.77</v>
      </c>
      <c r="ZH23" s="824">
        <v>11113.65</v>
      </c>
      <c r="ZI23" s="824">
        <v>11155.25</v>
      </c>
      <c r="ZJ23" s="829">
        <v>9475.5300000000007</v>
      </c>
      <c r="ZK23" s="829">
        <v>10783.352000000001</v>
      </c>
      <c r="ZL23" s="832">
        <v>9030.52</v>
      </c>
      <c r="ZM23" s="829">
        <v>9086.6129999999994</v>
      </c>
      <c r="ZN23" s="829">
        <v>8561</v>
      </c>
      <c r="ZO23" s="829">
        <v>8699</v>
      </c>
      <c r="ZP23" s="829">
        <v>8290</v>
      </c>
      <c r="ZQ23" s="832">
        <v>6041</v>
      </c>
      <c r="ZR23" s="829">
        <v>5847</v>
      </c>
      <c r="ZS23" s="829">
        <v>5767</v>
      </c>
      <c r="ZT23" s="829">
        <v>4625</v>
      </c>
      <c r="ZU23" s="829">
        <v>2981</v>
      </c>
      <c r="ZV23" s="832">
        <v>2622</v>
      </c>
      <c r="ZW23" s="829">
        <v>2571</v>
      </c>
      <c r="ZX23" s="829">
        <v>2611</v>
      </c>
      <c r="ZY23" s="829">
        <v>2719</v>
      </c>
      <c r="ZZ23" s="829">
        <v>2476</v>
      </c>
      <c r="AAA23" s="829">
        <v>2429</v>
      </c>
      <c r="AAB23" s="829">
        <v>3795</v>
      </c>
      <c r="AAC23" s="829">
        <v>3795</v>
      </c>
      <c r="AAD23" s="829">
        <v>3795</v>
      </c>
      <c r="AAE23" s="829">
        <v>3795</v>
      </c>
      <c r="AAF23" s="832">
        <v>4366</v>
      </c>
      <c r="AAG23" s="829">
        <v>4366</v>
      </c>
      <c r="AAH23" s="829">
        <v>4282</v>
      </c>
      <c r="AAI23" s="821" t="s">
        <v>2582</v>
      </c>
      <c r="AAJ23" s="821" t="s">
        <v>2583</v>
      </c>
      <c r="AAK23" s="821" t="s">
        <v>1434</v>
      </c>
      <c r="AAL23" s="821" t="s">
        <v>1434</v>
      </c>
      <c r="AAM23" s="821" t="s">
        <v>1434</v>
      </c>
      <c r="AAN23" s="821">
        <v>195000</v>
      </c>
      <c r="AAO23" s="821" t="s">
        <v>772</v>
      </c>
      <c r="AAP23" s="821" t="s">
        <v>2584</v>
      </c>
      <c r="AAQ23" s="821" t="s">
        <v>1434</v>
      </c>
      <c r="AAR23" s="821" t="s">
        <v>1434</v>
      </c>
      <c r="AAS23" s="821" t="s">
        <v>1434</v>
      </c>
      <c r="AAT23" s="821" t="s">
        <v>1434</v>
      </c>
      <c r="AAU23" s="821">
        <v>500000</v>
      </c>
      <c r="AAV23" s="821" t="s">
        <v>766</v>
      </c>
      <c r="AAW23" s="821" t="s">
        <v>2585</v>
      </c>
      <c r="AAX23" s="821" t="s">
        <v>1434</v>
      </c>
      <c r="AAY23" s="821" t="s">
        <v>1434</v>
      </c>
      <c r="AAZ23" s="821" t="s">
        <v>1434</v>
      </c>
      <c r="ABA23" s="821" t="s">
        <v>1434</v>
      </c>
      <c r="ABB23" s="821">
        <v>80000</v>
      </c>
      <c r="ABC23" s="821" t="s">
        <v>768</v>
      </c>
      <c r="ABD23" s="821" t="s">
        <v>2586</v>
      </c>
      <c r="ABE23" s="821" t="s">
        <v>2587</v>
      </c>
      <c r="ABF23" s="821" t="s">
        <v>2588</v>
      </c>
      <c r="ABG23" s="821" t="s">
        <v>1434</v>
      </c>
      <c r="ABH23" s="821">
        <v>6500</v>
      </c>
      <c r="ABI23" s="821">
        <v>65000</v>
      </c>
      <c r="ABJ23" s="821" t="s">
        <v>771</v>
      </c>
      <c r="ABK23" s="821"/>
      <c r="ABL23" s="821"/>
      <c r="ABM23" s="821"/>
      <c r="ABN23" s="821"/>
      <c r="ABO23" s="821"/>
      <c r="ABP23" s="821"/>
      <c r="ABQ23" s="821"/>
      <c r="ABR23" s="821"/>
      <c r="ABS23" s="821"/>
      <c r="ABT23" s="821"/>
      <c r="ABU23" s="821"/>
      <c r="ABV23" s="821"/>
      <c r="ABW23" s="821"/>
      <c r="ABX23" s="821"/>
      <c r="ABY23" s="821"/>
      <c r="ABZ23" s="821"/>
      <c r="ACA23" s="821"/>
      <c r="ACB23" s="821"/>
      <c r="ACC23" s="821"/>
      <c r="ACD23" s="821"/>
      <c r="ACE23" s="821"/>
      <c r="ACF23" s="821"/>
      <c r="ACG23" s="821"/>
      <c r="ACH23" s="821"/>
      <c r="ACI23" s="821"/>
      <c r="ACJ23" s="821"/>
      <c r="ACK23" s="821"/>
      <c r="ACL23" s="821"/>
      <c r="ACM23" s="821"/>
      <c r="ACN23" s="821"/>
      <c r="ACO23" s="821"/>
      <c r="ACP23" s="821"/>
      <c r="ACQ23" s="821"/>
      <c r="ACR23" s="821"/>
      <c r="ACS23" s="821"/>
      <c r="ACT23" s="821"/>
      <c r="ACU23" s="821"/>
      <c r="ACV23" s="821"/>
      <c r="ACW23" s="821"/>
      <c r="ACX23" s="821"/>
      <c r="ACY23" s="821"/>
      <c r="ACZ23" s="821"/>
      <c r="ADA23" s="821" t="s">
        <v>1434</v>
      </c>
      <c r="ADB23" s="821" t="s">
        <v>1434</v>
      </c>
      <c r="ADC23" s="821">
        <v>840000</v>
      </c>
      <c r="ADD23" s="821" t="s">
        <v>1434</v>
      </c>
      <c r="ADE23" s="821" t="s">
        <v>1434</v>
      </c>
      <c r="ADF23" s="821" t="s">
        <v>1434</v>
      </c>
      <c r="ADG23" s="821" t="s">
        <v>1434</v>
      </c>
      <c r="ADH23" s="821" t="s">
        <v>1434</v>
      </c>
      <c r="ADI23" s="821" t="s">
        <v>1434</v>
      </c>
      <c r="ADJ23" s="821" t="s">
        <v>1434</v>
      </c>
      <c r="ADK23" s="821" t="s">
        <v>1434</v>
      </c>
      <c r="ADL23" s="821" t="s">
        <v>1434</v>
      </c>
      <c r="ADM23" s="821" t="s">
        <v>1434</v>
      </c>
      <c r="ADN23" s="821" t="s">
        <v>1434</v>
      </c>
      <c r="ADO23" s="821" t="s">
        <v>1434</v>
      </c>
      <c r="ADP23" s="821" t="s">
        <v>1434</v>
      </c>
      <c r="ADQ23" s="821" t="s">
        <v>1434</v>
      </c>
      <c r="ADR23" s="821" t="s">
        <v>1434</v>
      </c>
      <c r="ADS23" s="821" t="s">
        <v>1434</v>
      </c>
      <c r="ADT23" s="821" t="s">
        <v>1434</v>
      </c>
      <c r="ADU23" s="821" t="s">
        <v>1434</v>
      </c>
      <c r="ADV23" s="821" t="s">
        <v>1434</v>
      </c>
      <c r="ADW23" s="821" t="s">
        <v>1434</v>
      </c>
      <c r="ADX23" s="821" t="s">
        <v>1434</v>
      </c>
      <c r="ADY23" s="821" t="s">
        <v>1434</v>
      </c>
      <c r="ADZ23" s="821" t="s">
        <v>1434</v>
      </c>
      <c r="AEA23" s="821" t="s">
        <v>1434</v>
      </c>
      <c r="AEB23" s="821" t="s">
        <v>1434</v>
      </c>
      <c r="AEC23" s="821" t="s">
        <v>1434</v>
      </c>
      <c r="AED23" s="821" t="s">
        <v>1434</v>
      </c>
      <c r="AEE23" s="821" t="s">
        <v>1434</v>
      </c>
      <c r="AEF23" s="821" t="s">
        <v>1434</v>
      </c>
      <c r="AEG23" s="821" t="s">
        <v>1434</v>
      </c>
      <c r="AEH23" s="821" t="s">
        <v>1434</v>
      </c>
      <c r="AEI23" s="821" t="s">
        <v>1434</v>
      </c>
      <c r="AEJ23" s="821" t="s">
        <v>1434</v>
      </c>
      <c r="AEK23" s="821" t="s">
        <v>1434</v>
      </c>
      <c r="AEL23" s="821" t="s">
        <v>1434</v>
      </c>
      <c r="AEM23" s="821" t="s">
        <v>1434</v>
      </c>
      <c r="AEN23" s="821" t="s">
        <v>1434</v>
      </c>
      <c r="AEO23" s="821" t="s">
        <v>1434</v>
      </c>
      <c r="AEP23" s="821" t="s">
        <v>1434</v>
      </c>
      <c r="AEQ23" s="821" t="s">
        <v>1434</v>
      </c>
      <c r="AER23" s="821" t="s">
        <v>1434</v>
      </c>
      <c r="AES23" s="821" t="s">
        <v>1434</v>
      </c>
      <c r="AET23" s="821" t="s">
        <v>1434</v>
      </c>
      <c r="AEU23" s="821" t="s">
        <v>1434</v>
      </c>
      <c r="AEV23" s="821" t="s">
        <v>1434</v>
      </c>
      <c r="AEW23" s="821" t="s">
        <v>1434</v>
      </c>
      <c r="AEX23" s="821" t="s">
        <v>1434</v>
      </c>
      <c r="AEY23" s="821" t="s">
        <v>1434</v>
      </c>
      <c r="AEZ23" s="821" t="s">
        <v>1434</v>
      </c>
      <c r="AFA23" s="821" t="s">
        <v>1434</v>
      </c>
      <c r="AFB23" s="821" t="s">
        <v>1434</v>
      </c>
      <c r="AFC23" s="821" t="s">
        <v>1434</v>
      </c>
      <c r="AFD23" s="822" t="s">
        <v>1434</v>
      </c>
      <c r="AFE23" s="822" t="s">
        <v>1434</v>
      </c>
      <c r="AFF23" s="822" t="s">
        <v>1434</v>
      </c>
      <c r="AFG23" s="822" t="s">
        <v>1434</v>
      </c>
      <c r="AFH23" s="821">
        <v>0</v>
      </c>
      <c r="AFI23" s="822">
        <v>0</v>
      </c>
      <c r="AFJ23" s="822">
        <v>0</v>
      </c>
      <c r="AFK23" s="822">
        <v>0</v>
      </c>
      <c r="AFL23" s="821" t="s">
        <v>1434</v>
      </c>
      <c r="AFM23" s="821" t="s">
        <v>1434</v>
      </c>
      <c r="AFN23" s="821" t="s">
        <v>1434</v>
      </c>
      <c r="AFO23" s="821" t="s">
        <v>1434</v>
      </c>
      <c r="AFP23" s="822" t="s">
        <v>1434</v>
      </c>
      <c r="AFQ23" s="822" t="s">
        <v>1434</v>
      </c>
      <c r="AFR23" s="822" t="s">
        <v>1434</v>
      </c>
      <c r="AFS23" s="822" t="s">
        <v>1434</v>
      </c>
      <c r="AFT23" s="821">
        <v>0</v>
      </c>
      <c r="AFU23" s="821">
        <v>0</v>
      </c>
      <c r="AFV23" s="821">
        <v>0</v>
      </c>
      <c r="AFW23" s="821">
        <v>0</v>
      </c>
      <c r="AFX23" s="821" t="s">
        <v>1434</v>
      </c>
      <c r="AFY23" s="821" t="s">
        <v>1434</v>
      </c>
      <c r="AFZ23" s="821" t="s">
        <v>1434</v>
      </c>
      <c r="AGA23" s="821" t="s">
        <v>1434</v>
      </c>
      <c r="AGB23" s="822" t="s">
        <v>1434</v>
      </c>
      <c r="AGC23" s="822" t="s">
        <v>1434</v>
      </c>
      <c r="AGD23" s="822" t="s">
        <v>1434</v>
      </c>
      <c r="AGE23" s="822" t="s">
        <v>1434</v>
      </c>
      <c r="AGF23" s="821">
        <v>0</v>
      </c>
      <c r="AGG23" s="821">
        <v>0</v>
      </c>
      <c r="AGH23" s="821">
        <v>0</v>
      </c>
      <c r="AGI23" s="821">
        <v>0</v>
      </c>
      <c r="AGJ23" s="821" t="s">
        <v>1434</v>
      </c>
      <c r="AGK23" s="821" t="s">
        <v>1434</v>
      </c>
      <c r="AGL23" s="821" t="s">
        <v>1434</v>
      </c>
      <c r="AGM23" s="821" t="s">
        <v>1434</v>
      </c>
      <c r="AGN23" s="822" t="s">
        <v>1434</v>
      </c>
      <c r="AGO23" s="822" t="s">
        <v>1434</v>
      </c>
      <c r="AGP23" s="822" t="s">
        <v>1434</v>
      </c>
      <c r="AGQ23" s="822" t="s">
        <v>1434</v>
      </c>
      <c r="AGR23" s="821">
        <v>0</v>
      </c>
      <c r="AGS23" s="821">
        <v>0</v>
      </c>
      <c r="AGT23" s="821">
        <v>0</v>
      </c>
      <c r="AGU23" s="821">
        <v>0</v>
      </c>
      <c r="AGV23" s="821" t="s">
        <v>1434</v>
      </c>
      <c r="AGW23" s="821" t="s">
        <v>1434</v>
      </c>
      <c r="AGX23" s="821" t="s">
        <v>1434</v>
      </c>
      <c r="AGY23" s="821" t="s">
        <v>1434</v>
      </c>
      <c r="AGZ23" s="822">
        <v>6041</v>
      </c>
      <c r="AHA23" s="822">
        <v>6029.5</v>
      </c>
      <c r="AHB23" s="822">
        <v>5863</v>
      </c>
      <c r="AHC23" s="822">
        <v>5837</v>
      </c>
      <c r="AHD23" s="822">
        <v>5290</v>
      </c>
      <c r="AHE23" s="822">
        <v>5278</v>
      </c>
      <c r="AHF23" s="822">
        <v>5416</v>
      </c>
      <c r="AHG23" s="822">
        <v>5388</v>
      </c>
      <c r="AHH23" s="822">
        <v>78</v>
      </c>
      <c r="AHI23" s="822">
        <v>76.5</v>
      </c>
      <c r="AHJ23" s="822">
        <v>75</v>
      </c>
      <c r="AHK23" s="822">
        <v>75</v>
      </c>
      <c r="AHL23" s="822">
        <v>9</v>
      </c>
      <c r="AHM23" s="822">
        <v>9</v>
      </c>
      <c r="AHN23" s="821">
        <v>5</v>
      </c>
      <c r="AHO23" s="821">
        <v>8</v>
      </c>
      <c r="AHP23" s="822">
        <v>2</v>
      </c>
      <c r="AHQ23" s="822">
        <v>2</v>
      </c>
      <c r="AHR23" s="821">
        <v>2</v>
      </c>
      <c r="AHS23" s="821">
        <v>4</v>
      </c>
      <c r="AHT23" s="822">
        <v>41.135999999999996</v>
      </c>
      <c r="AHU23" s="822">
        <v>41.135999999999996</v>
      </c>
      <c r="AHV23" s="821">
        <v>20.350785601357053</v>
      </c>
      <c r="AHW23" s="821">
        <v>21</v>
      </c>
      <c r="AHX23" s="822">
        <v>6.4320000000000004</v>
      </c>
      <c r="AHY23" s="822">
        <v>6.4320000000000004</v>
      </c>
      <c r="AHZ23" s="821">
        <v>4.4251112717859007</v>
      </c>
      <c r="AIA23" s="821">
        <v>8.1999999999999993</v>
      </c>
      <c r="AIB23" s="822">
        <v>0.48</v>
      </c>
      <c r="AIC23" s="822">
        <v>0.48</v>
      </c>
      <c r="AID23" s="821">
        <v>0.22410311712805844</v>
      </c>
      <c r="AIE23" s="821">
        <v>0.2</v>
      </c>
      <c r="AIF23" s="822">
        <v>0</v>
      </c>
      <c r="AIG23" s="822">
        <v>0</v>
      </c>
      <c r="AIH23" s="822">
        <v>0</v>
      </c>
      <c r="AII23" s="822">
        <v>0</v>
      </c>
      <c r="AIJ23" s="822">
        <v>0</v>
      </c>
      <c r="AIK23" s="822">
        <v>0</v>
      </c>
      <c r="AIL23" s="821">
        <v>0</v>
      </c>
      <c r="AIM23" s="821">
        <v>0</v>
      </c>
      <c r="AIN23" s="821">
        <v>0</v>
      </c>
      <c r="AIO23" s="821">
        <v>0</v>
      </c>
      <c r="AIP23" s="822">
        <v>0</v>
      </c>
      <c r="AIQ23" s="821">
        <v>0</v>
      </c>
      <c r="AIR23" s="821">
        <v>0</v>
      </c>
      <c r="AIS23" s="821">
        <v>0</v>
      </c>
      <c r="AIT23" s="821">
        <v>0</v>
      </c>
      <c r="AIU23" s="822">
        <v>11419</v>
      </c>
      <c r="AIV23" s="822">
        <v>11409</v>
      </c>
      <c r="AIW23" s="822">
        <v>11384</v>
      </c>
      <c r="AIX23" s="822">
        <v>11354</v>
      </c>
      <c r="AIY23" s="822">
        <v>11300</v>
      </c>
      <c r="AIZ23" s="822">
        <v>0</v>
      </c>
      <c r="AJA23" s="821">
        <v>0</v>
      </c>
      <c r="AJB23" s="821">
        <v>0</v>
      </c>
      <c r="AJC23" s="821">
        <v>0</v>
      </c>
      <c r="AJD23" s="821">
        <v>0</v>
      </c>
      <c r="AJE23" s="822">
        <v>11419</v>
      </c>
      <c r="AJF23" s="821">
        <v>11409</v>
      </c>
      <c r="AJG23" s="821">
        <v>11384</v>
      </c>
      <c r="AJH23" s="821">
        <v>11354</v>
      </c>
      <c r="AJI23" s="821">
        <v>11300</v>
      </c>
      <c r="AJJ23" s="822">
        <v>0</v>
      </c>
      <c r="AJK23" s="822">
        <v>0</v>
      </c>
      <c r="AJL23" s="822">
        <v>0</v>
      </c>
      <c r="AJM23" s="822">
        <v>0</v>
      </c>
      <c r="AJN23" s="822">
        <v>0</v>
      </c>
      <c r="AJO23" s="822">
        <v>0</v>
      </c>
      <c r="AJP23" s="821">
        <v>0</v>
      </c>
      <c r="AJQ23" s="821">
        <v>0</v>
      </c>
      <c r="AJR23" s="821">
        <v>0</v>
      </c>
      <c r="AJS23" s="821">
        <v>0</v>
      </c>
      <c r="AJT23" s="822">
        <v>0</v>
      </c>
      <c r="AJU23" s="821">
        <v>0</v>
      </c>
      <c r="AJV23" s="821">
        <v>0</v>
      </c>
      <c r="AJW23" s="821">
        <v>0</v>
      </c>
      <c r="AJX23" s="821">
        <v>0</v>
      </c>
      <c r="AJY23" s="822">
        <v>218.7</v>
      </c>
      <c r="AJZ23" s="822">
        <v>218.7</v>
      </c>
      <c r="AKA23" s="822">
        <v>218.7</v>
      </c>
      <c r="AKB23" s="822">
        <v>170.86</v>
      </c>
      <c r="AKC23" s="822" t="s">
        <v>1434</v>
      </c>
      <c r="AKD23" s="821">
        <v>0</v>
      </c>
      <c r="AKE23" s="821">
        <v>0</v>
      </c>
      <c r="AKF23" s="821">
        <v>0</v>
      </c>
      <c r="AKG23" s="821">
        <v>0</v>
      </c>
      <c r="AKH23" s="821">
        <v>218.7</v>
      </c>
      <c r="AKI23" s="821">
        <v>218.7</v>
      </c>
      <c r="AKJ23" s="821">
        <v>170.86</v>
      </c>
      <c r="AKK23" s="821" t="s">
        <v>1434</v>
      </c>
      <c r="AKL23" s="822">
        <v>0</v>
      </c>
      <c r="AKM23" s="822">
        <v>0</v>
      </c>
      <c r="AKN23" s="822">
        <v>0</v>
      </c>
      <c r="AKO23" s="822">
        <v>0</v>
      </c>
      <c r="AKP23" s="822">
        <v>0</v>
      </c>
      <c r="AKQ23" s="821">
        <v>0</v>
      </c>
      <c r="AKR23" s="821">
        <v>0</v>
      </c>
      <c r="AKS23" s="821">
        <v>0</v>
      </c>
      <c r="AKT23" s="821">
        <v>0</v>
      </c>
      <c r="AKU23" s="821">
        <v>0</v>
      </c>
      <c r="AKV23" s="821">
        <v>0</v>
      </c>
      <c r="AKW23" s="821">
        <v>0</v>
      </c>
      <c r="AKX23" s="821">
        <v>0</v>
      </c>
      <c r="AKY23" s="821" t="s">
        <v>2251</v>
      </c>
      <c r="AKZ23" s="821">
        <v>16.887099815199079</v>
      </c>
      <c r="ALA23" s="821">
        <v>9.2230000000000008</v>
      </c>
      <c r="ALB23" s="821" t="s">
        <v>2869</v>
      </c>
      <c r="ALC23" s="821" t="s">
        <v>1434</v>
      </c>
      <c r="ALD23" s="821">
        <v>2.5390000000000001</v>
      </c>
      <c r="ALE23" s="821" t="s">
        <v>2289</v>
      </c>
      <c r="ALF23" s="821">
        <v>9.1773652776119228</v>
      </c>
      <c r="ALG23" s="821">
        <v>7.4450000000000003</v>
      </c>
      <c r="ALH23" s="821" t="s">
        <v>2870</v>
      </c>
      <c r="ALI23" s="821" t="s">
        <v>1434</v>
      </c>
      <c r="ALJ23" s="821">
        <v>1.117</v>
      </c>
      <c r="ALK23" s="821" t="s">
        <v>2871</v>
      </c>
      <c r="ALL23" s="821">
        <v>83.430560206227696</v>
      </c>
      <c r="ALM23" s="821">
        <v>73.617999999999995</v>
      </c>
      <c r="ALN23" s="821" t="s">
        <v>2872</v>
      </c>
      <c r="ALO23" s="821">
        <v>18.78701849981783</v>
      </c>
      <c r="ALP23" s="821">
        <v>1.83</v>
      </c>
      <c r="ALQ23" s="821" t="s">
        <v>2873</v>
      </c>
      <c r="ALR23" s="821" t="s">
        <v>1434</v>
      </c>
      <c r="ALS23" s="821">
        <v>1.3440000000000001</v>
      </c>
      <c r="ALT23" s="821" t="s">
        <v>2874</v>
      </c>
      <c r="ALU23" s="821">
        <v>2.978049745238093</v>
      </c>
      <c r="ALV23" s="821">
        <v>19.859000000000002</v>
      </c>
      <c r="ALW23" s="821" t="s">
        <v>1434</v>
      </c>
      <c r="ALX23" s="821">
        <v>68</v>
      </c>
      <c r="ALY23" s="821" t="s">
        <v>1434</v>
      </c>
      <c r="ALZ23" s="821"/>
      <c r="AMA23" s="821"/>
      <c r="AMB23" s="821"/>
      <c r="AMC23" s="821"/>
      <c r="AMD23" s="821"/>
      <c r="AME23" s="821"/>
      <c r="AMF23" s="821"/>
      <c r="AMG23" s="821"/>
      <c r="AMH23" s="821"/>
      <c r="AMI23" s="821"/>
      <c r="AMJ23" s="821"/>
      <c r="AMK23" s="821"/>
      <c r="AML23" s="821"/>
      <c r="AMM23" s="821"/>
      <c r="AMN23" s="821"/>
      <c r="AMO23" s="821"/>
      <c r="AMP23" s="821"/>
      <c r="AMQ23" s="821"/>
      <c r="AMR23" s="822">
        <v>20.6</v>
      </c>
      <c r="AMS23" s="822">
        <v>23.7</v>
      </c>
      <c r="AMT23" s="822">
        <v>11.5</v>
      </c>
      <c r="AMU23" s="822" t="s">
        <v>1434</v>
      </c>
      <c r="AMV23" s="822">
        <v>0</v>
      </c>
      <c r="AMW23" s="822">
        <v>0</v>
      </c>
      <c r="AMX23" s="822">
        <v>0</v>
      </c>
      <c r="AMY23" s="822">
        <v>0</v>
      </c>
      <c r="AMZ23" s="821">
        <v>20.6</v>
      </c>
      <c r="ANA23" s="821">
        <v>23.7</v>
      </c>
      <c r="ANB23" s="821">
        <v>11.5</v>
      </c>
      <c r="ANC23" s="821" t="s">
        <v>1434</v>
      </c>
      <c r="AND23" s="822">
        <v>4.7</v>
      </c>
      <c r="ANE23" s="822">
        <v>5.5</v>
      </c>
      <c r="ANF23" s="822">
        <v>2.4</v>
      </c>
      <c r="ANG23" s="822" t="s">
        <v>1434</v>
      </c>
      <c r="ANH23" s="821">
        <v>0</v>
      </c>
      <c r="ANI23" s="821">
        <v>0</v>
      </c>
      <c r="ANJ23" s="821">
        <v>0</v>
      </c>
      <c r="ANK23" s="821">
        <v>0</v>
      </c>
      <c r="ANL23" s="821">
        <v>4.7</v>
      </c>
      <c r="ANM23" s="821">
        <v>5.5</v>
      </c>
      <c r="ANN23" s="821">
        <v>2.4</v>
      </c>
      <c r="ANO23" s="821" t="s">
        <v>1434</v>
      </c>
      <c r="ANP23" s="822">
        <v>15.9</v>
      </c>
      <c r="ANQ23" s="822">
        <v>18.2</v>
      </c>
      <c r="ANR23" s="822">
        <v>9.1</v>
      </c>
      <c r="ANS23" s="822" t="s">
        <v>1434</v>
      </c>
      <c r="ANT23" s="821">
        <v>0</v>
      </c>
      <c r="ANU23" s="821">
        <v>0</v>
      </c>
      <c r="ANV23" s="821">
        <v>0</v>
      </c>
      <c r="ANW23" s="821">
        <v>0</v>
      </c>
      <c r="ANX23" s="821">
        <v>15.9</v>
      </c>
      <c r="ANY23" s="821">
        <v>18.2</v>
      </c>
      <c r="ANZ23" s="821">
        <v>9.1</v>
      </c>
      <c r="AOA23" s="821" t="s">
        <v>1434</v>
      </c>
      <c r="AOB23" s="821">
        <v>13.3</v>
      </c>
      <c r="AOC23" s="821">
        <v>7.3</v>
      </c>
      <c r="AOD23" s="821">
        <v>3.1</v>
      </c>
      <c r="AOE23" s="821">
        <v>1.7</v>
      </c>
      <c r="AOF23" s="821">
        <v>10.200000000000001</v>
      </c>
      <c r="AOG23" s="821">
        <v>5.6</v>
      </c>
      <c r="AOH23" s="822">
        <v>80</v>
      </c>
      <c r="AOI23" s="821">
        <v>80</v>
      </c>
      <c r="AOJ23" s="821">
        <v>80</v>
      </c>
      <c r="AOK23" s="821" t="s">
        <v>1434</v>
      </c>
      <c r="AOL23" s="822">
        <v>76</v>
      </c>
      <c r="AOM23" s="821">
        <v>76</v>
      </c>
      <c r="AON23" s="821" t="s">
        <v>1434</v>
      </c>
      <c r="AOO23" s="821" t="s">
        <v>1434</v>
      </c>
      <c r="AOP23" s="822" t="s">
        <v>1434</v>
      </c>
      <c r="AOQ23" s="821" t="s">
        <v>1434</v>
      </c>
      <c r="AOR23" s="821" t="s">
        <v>1434</v>
      </c>
      <c r="AOS23" s="821" t="s">
        <v>1434</v>
      </c>
      <c r="AOT23" s="822" t="s">
        <v>1434</v>
      </c>
      <c r="AOU23" s="821" t="s">
        <v>1434</v>
      </c>
      <c r="AOV23" s="821" t="s">
        <v>1434</v>
      </c>
      <c r="AOW23" s="821" t="s">
        <v>1434</v>
      </c>
      <c r="AOX23" s="822" t="s">
        <v>1434</v>
      </c>
      <c r="AOY23" s="821" t="s">
        <v>1434</v>
      </c>
      <c r="AOZ23" s="821" t="s">
        <v>1434</v>
      </c>
      <c r="APA23" s="821" t="s">
        <v>1434</v>
      </c>
      <c r="APB23" s="822">
        <v>1133</v>
      </c>
      <c r="APC23" s="821">
        <v>1133</v>
      </c>
      <c r="APD23" s="821">
        <v>1133</v>
      </c>
      <c r="APE23" s="821" t="s">
        <v>1434</v>
      </c>
      <c r="APF23" s="822">
        <v>2574</v>
      </c>
      <c r="APG23" s="821" t="s">
        <v>1434</v>
      </c>
      <c r="APH23" s="821" t="s">
        <v>1434</v>
      </c>
      <c r="API23" s="821" t="s">
        <v>1434</v>
      </c>
      <c r="APJ23" s="822">
        <v>1</v>
      </c>
      <c r="APK23" s="821">
        <v>0</v>
      </c>
      <c r="APL23" s="821">
        <v>0</v>
      </c>
      <c r="APM23" s="821" t="s">
        <v>1434</v>
      </c>
      <c r="APN23" s="822">
        <v>7</v>
      </c>
      <c r="APO23" s="821">
        <v>7</v>
      </c>
      <c r="APP23" s="821" t="s">
        <v>1434</v>
      </c>
      <c r="APQ23" s="821" t="s">
        <v>1434</v>
      </c>
      <c r="APR23" s="822" t="s">
        <v>1434</v>
      </c>
      <c r="APS23" s="821" t="s">
        <v>1434</v>
      </c>
      <c r="APT23" s="821" t="s">
        <v>1434</v>
      </c>
      <c r="APU23" s="821" t="s">
        <v>1434</v>
      </c>
      <c r="APV23" s="822" t="s">
        <v>1434</v>
      </c>
      <c r="APW23" s="821" t="s">
        <v>1434</v>
      </c>
      <c r="APX23" s="821" t="s">
        <v>1434</v>
      </c>
      <c r="APY23" s="821" t="s">
        <v>1434</v>
      </c>
      <c r="APZ23" s="822" t="s">
        <v>1434</v>
      </c>
      <c r="AQA23" s="821" t="s">
        <v>1434</v>
      </c>
      <c r="AQB23" s="821" t="s">
        <v>1434</v>
      </c>
      <c r="AQC23" s="821" t="s">
        <v>1434</v>
      </c>
      <c r="AQD23" s="822">
        <v>7</v>
      </c>
      <c r="AQE23" s="821">
        <v>9</v>
      </c>
      <c r="AQF23" s="821">
        <v>9</v>
      </c>
      <c r="AQG23" s="821" t="s">
        <v>1434</v>
      </c>
      <c r="AQH23" s="822">
        <v>272</v>
      </c>
      <c r="AQI23" s="821" t="s">
        <v>1434</v>
      </c>
      <c r="AQJ23" s="821" t="s">
        <v>1434</v>
      </c>
      <c r="AQK23" s="821" t="s">
        <v>1434</v>
      </c>
      <c r="AQL23" s="822">
        <v>5</v>
      </c>
      <c r="AQM23" s="821">
        <v>5</v>
      </c>
      <c r="AQN23" s="821">
        <v>5</v>
      </c>
      <c r="AQO23" s="821" t="s">
        <v>1434</v>
      </c>
      <c r="AQP23" s="822">
        <v>3</v>
      </c>
      <c r="AQQ23" s="821">
        <v>3</v>
      </c>
      <c r="AQR23" s="821" t="s">
        <v>1434</v>
      </c>
      <c r="AQS23" s="821" t="s">
        <v>1434</v>
      </c>
      <c r="AQT23" s="822" t="s">
        <v>1434</v>
      </c>
      <c r="AQU23" s="821" t="s">
        <v>1434</v>
      </c>
      <c r="AQV23" s="821" t="s">
        <v>1434</v>
      </c>
      <c r="AQW23" s="821" t="s">
        <v>1434</v>
      </c>
      <c r="AQX23" s="822" t="s">
        <v>1434</v>
      </c>
      <c r="AQY23" s="821" t="s">
        <v>1434</v>
      </c>
      <c r="AQZ23" s="821" t="s">
        <v>1434</v>
      </c>
      <c r="ARA23" s="821" t="s">
        <v>1434</v>
      </c>
      <c r="ARB23" s="822" t="s">
        <v>1434</v>
      </c>
      <c r="ARC23" s="821" t="s">
        <v>1434</v>
      </c>
      <c r="ARD23" s="821" t="s">
        <v>1434</v>
      </c>
      <c r="ARE23" s="821" t="s">
        <v>1434</v>
      </c>
      <c r="ARF23" s="822">
        <v>155</v>
      </c>
      <c r="ARG23" s="821">
        <v>154</v>
      </c>
      <c r="ARH23" s="821">
        <v>154</v>
      </c>
      <c r="ARI23" s="821" t="s">
        <v>1434</v>
      </c>
      <c r="ARJ23" s="822">
        <v>487</v>
      </c>
      <c r="ARK23" s="821" t="s">
        <v>1434</v>
      </c>
      <c r="ARL23" s="821" t="s">
        <v>1434</v>
      </c>
      <c r="ARM23" s="821" t="s">
        <v>1434</v>
      </c>
      <c r="ARN23" s="822">
        <v>1</v>
      </c>
      <c r="ARO23" s="821">
        <v>1</v>
      </c>
      <c r="ARP23" s="821">
        <v>1</v>
      </c>
      <c r="ARQ23" s="821" t="s">
        <v>1434</v>
      </c>
      <c r="ARR23" s="822">
        <v>4</v>
      </c>
      <c r="ARS23" s="821">
        <v>4</v>
      </c>
      <c r="ART23" s="821" t="s">
        <v>1434</v>
      </c>
      <c r="ARU23" s="821" t="s">
        <v>1434</v>
      </c>
      <c r="ARV23" s="822" t="s">
        <v>1434</v>
      </c>
      <c r="ARW23" s="821" t="s">
        <v>1434</v>
      </c>
      <c r="ARX23" s="821" t="s">
        <v>1434</v>
      </c>
      <c r="ARY23" s="821" t="s">
        <v>1434</v>
      </c>
      <c r="ARZ23" s="822" t="s">
        <v>1434</v>
      </c>
      <c r="ASA23" s="821" t="s">
        <v>1434</v>
      </c>
      <c r="ASB23" s="821" t="s">
        <v>1434</v>
      </c>
      <c r="ASC23" s="821" t="s">
        <v>1434</v>
      </c>
      <c r="ASD23" s="822" t="s">
        <v>1434</v>
      </c>
      <c r="ASE23" s="821" t="s">
        <v>1434</v>
      </c>
      <c r="ASF23" s="821" t="s">
        <v>1434</v>
      </c>
      <c r="ASG23" s="821" t="s">
        <v>1434</v>
      </c>
      <c r="ASH23" s="822">
        <v>43</v>
      </c>
      <c r="ASI23" s="821">
        <v>43</v>
      </c>
      <c r="ASJ23" s="821">
        <v>43</v>
      </c>
      <c r="ASK23" s="821" t="s">
        <v>1434</v>
      </c>
      <c r="ASL23" s="822">
        <v>525</v>
      </c>
      <c r="ASM23" s="821" t="s">
        <v>1434</v>
      </c>
      <c r="ASN23" s="821" t="s">
        <v>1434</v>
      </c>
      <c r="ASO23" s="821" t="s">
        <v>1434</v>
      </c>
      <c r="ASP23" s="822">
        <v>0</v>
      </c>
      <c r="ASQ23" s="821">
        <v>0</v>
      </c>
      <c r="ASR23" s="821">
        <v>0</v>
      </c>
      <c r="ASS23" s="821" t="s">
        <v>1434</v>
      </c>
      <c r="AST23" s="822">
        <v>0</v>
      </c>
      <c r="ASU23" s="821">
        <v>0</v>
      </c>
      <c r="ASV23" s="821" t="s">
        <v>1434</v>
      </c>
      <c r="ASW23" s="821" t="s">
        <v>1434</v>
      </c>
      <c r="ASX23" s="822" t="s">
        <v>1434</v>
      </c>
      <c r="ASY23" s="821" t="s">
        <v>1434</v>
      </c>
      <c r="ASZ23" s="821" t="s">
        <v>1434</v>
      </c>
      <c r="ATA23" s="821" t="s">
        <v>1434</v>
      </c>
      <c r="ATB23" s="822" t="s">
        <v>1434</v>
      </c>
      <c r="ATC23" s="821" t="s">
        <v>1434</v>
      </c>
      <c r="ATD23" s="821" t="s">
        <v>1434</v>
      </c>
      <c r="ATE23" s="821" t="s">
        <v>1434</v>
      </c>
      <c r="ATF23" s="822" t="s">
        <v>1434</v>
      </c>
      <c r="ATG23" s="821" t="s">
        <v>1434</v>
      </c>
      <c r="ATH23" s="821" t="s">
        <v>1434</v>
      </c>
      <c r="ATI23" s="821" t="s">
        <v>1434</v>
      </c>
      <c r="ATJ23" s="822">
        <v>3</v>
      </c>
      <c r="ATK23" s="821">
        <v>3</v>
      </c>
      <c r="ATL23" s="821">
        <v>3</v>
      </c>
      <c r="ATM23" s="821" t="s">
        <v>1434</v>
      </c>
      <c r="ATN23" s="822">
        <v>191</v>
      </c>
      <c r="ATO23" s="821" t="s">
        <v>1434</v>
      </c>
      <c r="ATP23" s="821" t="s">
        <v>1434</v>
      </c>
      <c r="ATQ23" s="821" t="s">
        <v>1434</v>
      </c>
      <c r="ATR23" s="822" t="s">
        <v>1434</v>
      </c>
      <c r="ATS23" s="822">
        <v>0</v>
      </c>
      <c r="ATT23" s="822">
        <v>0</v>
      </c>
      <c r="ATU23" s="822">
        <v>0</v>
      </c>
      <c r="ATV23" s="822">
        <v>0</v>
      </c>
      <c r="ATW23" s="821">
        <v>0</v>
      </c>
      <c r="ATX23" s="821">
        <v>0</v>
      </c>
      <c r="ATY23" s="821">
        <v>0</v>
      </c>
      <c r="ATZ23" s="821">
        <v>0</v>
      </c>
      <c r="AUA23" s="821">
        <v>0</v>
      </c>
      <c r="AUB23" s="822" t="s">
        <v>1434</v>
      </c>
      <c r="AUC23" s="822">
        <v>0</v>
      </c>
      <c r="AUD23" s="822">
        <v>0</v>
      </c>
      <c r="AUE23" s="822">
        <v>0</v>
      </c>
      <c r="AUF23" s="822">
        <v>0</v>
      </c>
      <c r="AUG23" s="822" t="s">
        <v>1434</v>
      </c>
      <c r="AUH23" s="822">
        <v>220</v>
      </c>
      <c r="AUI23" s="822">
        <v>117</v>
      </c>
      <c r="AUJ23" s="822">
        <v>91</v>
      </c>
      <c r="AUK23" s="822" t="s">
        <v>1434</v>
      </c>
      <c r="AUL23" s="821">
        <v>0</v>
      </c>
      <c r="AUM23" s="821">
        <v>0</v>
      </c>
      <c r="AUN23" s="821">
        <v>0</v>
      </c>
      <c r="AUO23" s="821">
        <v>0</v>
      </c>
      <c r="AUP23" s="821">
        <v>0</v>
      </c>
      <c r="AUQ23" s="822" t="s">
        <v>1434</v>
      </c>
      <c r="AUR23" s="822">
        <v>220</v>
      </c>
      <c r="AUS23" s="822">
        <v>117</v>
      </c>
      <c r="AUT23" s="822">
        <v>91</v>
      </c>
      <c r="AUU23" s="822" t="s">
        <v>1434</v>
      </c>
      <c r="AUV23" s="822" t="s">
        <v>1434</v>
      </c>
      <c r="AUW23" s="822">
        <v>3086</v>
      </c>
      <c r="AUX23" s="822">
        <v>2690</v>
      </c>
      <c r="AUY23" s="822">
        <v>2048</v>
      </c>
      <c r="AUZ23" s="822" t="s">
        <v>1434</v>
      </c>
      <c r="AVA23" s="821">
        <v>0</v>
      </c>
      <c r="AVB23" s="821">
        <v>0</v>
      </c>
      <c r="AVC23" s="821">
        <v>0</v>
      </c>
      <c r="AVD23" s="821">
        <v>0</v>
      </c>
      <c r="AVE23" s="821">
        <v>0</v>
      </c>
      <c r="AVF23" s="822" t="s">
        <v>1434</v>
      </c>
      <c r="AVG23" s="822">
        <v>3086</v>
      </c>
      <c r="AVH23" s="822">
        <v>2690</v>
      </c>
      <c r="AVI23" s="822">
        <v>2048</v>
      </c>
      <c r="AVJ23" s="822" t="s">
        <v>1434</v>
      </c>
      <c r="AVK23" s="822" t="s">
        <v>1434</v>
      </c>
      <c r="AVL23" s="822">
        <v>5958</v>
      </c>
      <c r="AVM23" s="822">
        <v>5273</v>
      </c>
      <c r="AVN23" s="822">
        <v>4686</v>
      </c>
      <c r="AVO23" s="822" t="s">
        <v>1434</v>
      </c>
      <c r="AVP23" s="821">
        <v>0</v>
      </c>
      <c r="AVQ23" s="821">
        <v>0</v>
      </c>
      <c r="AVR23" s="821">
        <v>0</v>
      </c>
      <c r="AVS23" s="821">
        <v>0</v>
      </c>
      <c r="AVT23" s="821">
        <v>0</v>
      </c>
      <c r="AVU23" s="822" t="s">
        <v>1434</v>
      </c>
      <c r="AVV23" s="822">
        <v>5958</v>
      </c>
      <c r="AVW23" s="822">
        <v>5273</v>
      </c>
      <c r="AVX23" s="822">
        <v>4686</v>
      </c>
      <c r="AVY23" s="822" t="s">
        <v>1434</v>
      </c>
      <c r="AVZ23" s="822" t="s">
        <v>1434</v>
      </c>
      <c r="AWA23" s="822">
        <v>4616</v>
      </c>
      <c r="AWB23" s="822">
        <v>3737</v>
      </c>
      <c r="AWC23" s="822">
        <v>2981</v>
      </c>
      <c r="AWD23" s="822" t="s">
        <v>1434</v>
      </c>
      <c r="AWE23" s="821">
        <v>0</v>
      </c>
      <c r="AWF23" s="821">
        <v>0</v>
      </c>
      <c r="AWG23" s="821">
        <v>0</v>
      </c>
      <c r="AWH23" s="821">
        <v>0</v>
      </c>
      <c r="AWI23" s="821">
        <v>0</v>
      </c>
      <c r="AWJ23" s="822">
        <v>5500</v>
      </c>
      <c r="AWK23" s="822">
        <v>4616</v>
      </c>
      <c r="AWL23" s="822">
        <v>3737</v>
      </c>
      <c r="AWM23" s="822">
        <v>2981</v>
      </c>
      <c r="AWN23" s="822" t="s">
        <v>1434</v>
      </c>
      <c r="AWO23" s="822" t="s">
        <v>1434</v>
      </c>
      <c r="AWP23" s="822" t="s">
        <v>1434</v>
      </c>
      <c r="AWQ23" s="822" t="s">
        <v>1434</v>
      </c>
      <c r="AWR23" s="822" t="s">
        <v>1434</v>
      </c>
      <c r="AWS23" s="822" t="s">
        <v>1434</v>
      </c>
      <c r="AWT23" s="822" t="s">
        <v>1434</v>
      </c>
      <c r="AWU23" s="822" t="s">
        <v>1434</v>
      </c>
      <c r="AWV23" s="822" t="s">
        <v>1434</v>
      </c>
      <c r="AWW23" s="822" t="s">
        <v>1434</v>
      </c>
      <c r="AWX23" s="822" t="s">
        <v>1434</v>
      </c>
      <c r="AWY23" s="822" t="s">
        <v>1434</v>
      </c>
      <c r="AWZ23" s="822" t="s">
        <v>1434</v>
      </c>
      <c r="AXA23" s="822" t="s">
        <v>1434</v>
      </c>
      <c r="AXB23" s="822" t="s">
        <v>1434</v>
      </c>
      <c r="AXC23" s="822" t="s">
        <v>1434</v>
      </c>
      <c r="AXD23" s="821" t="s">
        <v>1434</v>
      </c>
      <c r="AXE23" s="821">
        <v>4616</v>
      </c>
      <c r="AXF23" s="821">
        <v>3737</v>
      </c>
      <c r="AXG23" s="821">
        <v>2981</v>
      </c>
      <c r="AXH23" s="821" t="s">
        <v>1434</v>
      </c>
      <c r="AXI23" s="821">
        <v>0</v>
      </c>
      <c r="AXJ23" s="821">
        <v>0</v>
      </c>
      <c r="AXK23" s="821">
        <v>0</v>
      </c>
      <c r="AXL23" s="821">
        <v>0</v>
      </c>
      <c r="AXM23" s="821">
        <v>0</v>
      </c>
      <c r="AXN23" s="821">
        <v>5500</v>
      </c>
      <c r="AXO23" s="821">
        <v>4616</v>
      </c>
      <c r="AXP23" s="821">
        <v>3737</v>
      </c>
      <c r="AXQ23" s="821">
        <v>2981</v>
      </c>
      <c r="AXR23" s="821" t="s">
        <v>1434</v>
      </c>
      <c r="AXS23" s="822">
        <v>5932</v>
      </c>
      <c r="AXT23" s="822">
        <v>5919</v>
      </c>
      <c r="AXU23" s="822">
        <v>5993</v>
      </c>
      <c r="AXV23" s="822">
        <v>5987</v>
      </c>
      <c r="AXW23" s="822">
        <v>5477</v>
      </c>
      <c r="AXX23" s="822">
        <v>5465</v>
      </c>
      <c r="AXY23" s="822">
        <v>4945</v>
      </c>
      <c r="AXZ23" s="822">
        <v>4606</v>
      </c>
      <c r="AYA23" s="821">
        <v>0</v>
      </c>
      <c r="AYB23" s="821">
        <v>0</v>
      </c>
      <c r="AYC23" s="821">
        <v>416</v>
      </c>
      <c r="AYD23" s="822">
        <v>707</v>
      </c>
      <c r="AYE23" s="822">
        <v>8591</v>
      </c>
      <c r="AYF23" s="822">
        <v>8695</v>
      </c>
      <c r="AYG23" s="822">
        <v>9390</v>
      </c>
      <c r="AYH23" s="822">
        <v>11609</v>
      </c>
      <c r="AYI23" s="822">
        <v>208106</v>
      </c>
      <c r="AYJ23" s="822">
        <v>222831</v>
      </c>
      <c r="AYK23" s="822">
        <v>263542</v>
      </c>
      <c r="AYL23" s="822">
        <v>325037</v>
      </c>
      <c r="AYM23" s="821" t="s">
        <v>1434</v>
      </c>
      <c r="AYN23" s="821" t="s">
        <v>1434</v>
      </c>
      <c r="AYO23" s="821" t="s">
        <v>1434</v>
      </c>
      <c r="AYP23" s="821" t="s">
        <v>1434</v>
      </c>
      <c r="AYQ23" s="822" t="s">
        <v>1434</v>
      </c>
      <c r="AYR23" s="821" t="s">
        <v>1434</v>
      </c>
      <c r="AYS23" s="821" t="s">
        <v>1434</v>
      </c>
      <c r="AYT23" s="821" t="s">
        <v>1434</v>
      </c>
      <c r="AYU23" s="822" t="s">
        <v>1434</v>
      </c>
      <c r="AYV23" s="821" t="s">
        <v>1434</v>
      </c>
      <c r="AYW23" s="821" t="s">
        <v>1434</v>
      </c>
      <c r="AYX23" s="821" t="s">
        <v>1434</v>
      </c>
      <c r="AYY23" s="821" t="s">
        <v>1434</v>
      </c>
      <c r="AYZ23" s="821" t="s">
        <v>1434</v>
      </c>
      <c r="AZA23" s="821" t="s">
        <v>1434</v>
      </c>
      <c r="AZB23" s="821" t="s">
        <v>1434</v>
      </c>
      <c r="AZC23" s="822">
        <v>0</v>
      </c>
      <c r="AZD23" s="821">
        <v>0</v>
      </c>
      <c r="AZE23" s="821">
        <v>0</v>
      </c>
      <c r="AZF23" s="821">
        <v>0</v>
      </c>
      <c r="AZG23" s="822">
        <v>157530</v>
      </c>
      <c r="AZH23" s="821">
        <v>172044</v>
      </c>
      <c r="AZI23" s="821">
        <v>214079</v>
      </c>
      <c r="AZJ23" s="821">
        <v>107182</v>
      </c>
      <c r="AZK23" s="821" t="s">
        <v>1434</v>
      </c>
      <c r="AZL23" s="821" t="s">
        <v>1434</v>
      </c>
      <c r="AZM23" s="821" t="s">
        <v>1434</v>
      </c>
      <c r="AZN23" s="821" t="s">
        <v>1434</v>
      </c>
      <c r="AZO23" s="821" t="s">
        <v>1434</v>
      </c>
      <c r="AZP23" s="821" t="s">
        <v>1434</v>
      </c>
      <c r="AZQ23" s="821" t="s">
        <v>1434</v>
      </c>
      <c r="AZR23" s="821" t="s">
        <v>1434</v>
      </c>
      <c r="AZS23" s="821" t="s">
        <v>1434</v>
      </c>
      <c r="AZT23" s="821" t="s">
        <v>1434</v>
      </c>
      <c r="AZU23" s="821" t="s">
        <v>1434</v>
      </c>
      <c r="AZV23" s="821" t="s">
        <v>1434</v>
      </c>
      <c r="AZW23" s="821" t="s">
        <v>1434</v>
      </c>
      <c r="AZX23" s="821" t="s">
        <v>1434</v>
      </c>
      <c r="AZY23" s="821" t="s">
        <v>1434</v>
      </c>
      <c r="AZZ23" s="821" t="s">
        <v>1434</v>
      </c>
      <c r="BAA23" s="822" t="s">
        <v>1434</v>
      </c>
      <c r="BAB23" s="821" t="s">
        <v>1434</v>
      </c>
      <c r="BAC23" s="821" t="s">
        <v>1434</v>
      </c>
      <c r="BAD23" s="821" t="s">
        <v>1434</v>
      </c>
      <c r="BAE23" s="822" t="s">
        <v>1434</v>
      </c>
      <c r="BAF23" s="821" t="s">
        <v>1434</v>
      </c>
      <c r="BAG23" s="821" t="s">
        <v>1434</v>
      </c>
      <c r="BAH23" s="821" t="s">
        <v>1434</v>
      </c>
      <c r="BAI23" s="821" t="s">
        <v>1434</v>
      </c>
      <c r="BAJ23" s="821" t="s">
        <v>1434</v>
      </c>
      <c r="BAK23" s="821" t="s">
        <v>1434</v>
      </c>
      <c r="BAL23" s="821" t="s">
        <v>1434</v>
      </c>
      <c r="BAM23" s="821" t="s">
        <v>1434</v>
      </c>
      <c r="BAN23" s="821" t="s">
        <v>1434</v>
      </c>
      <c r="BAO23" s="821" t="s">
        <v>1434</v>
      </c>
      <c r="BAP23" s="821" t="s">
        <v>1434</v>
      </c>
      <c r="BAQ23" s="821" t="s">
        <v>1434</v>
      </c>
      <c r="BAR23" s="821" t="s">
        <v>1434</v>
      </c>
      <c r="BAS23" s="821" t="s">
        <v>1434</v>
      </c>
      <c r="BAT23" s="821" t="s">
        <v>1434</v>
      </c>
      <c r="BAU23" s="821" t="s">
        <v>1434</v>
      </c>
      <c r="BAV23" s="821" t="s">
        <v>1434</v>
      </c>
      <c r="BAW23" s="821" t="s">
        <v>1434</v>
      </c>
      <c r="BAX23" s="821" t="s">
        <v>1434</v>
      </c>
      <c r="BAY23" s="822" t="s">
        <v>1434</v>
      </c>
      <c r="BAZ23" s="821" t="s">
        <v>1434</v>
      </c>
      <c r="BBA23" s="821" t="s">
        <v>1434</v>
      </c>
      <c r="BBB23" s="821" t="s">
        <v>1434</v>
      </c>
      <c r="BBC23" s="822" t="s">
        <v>1434</v>
      </c>
      <c r="BBD23" s="821" t="s">
        <v>1434</v>
      </c>
      <c r="BBE23" s="821" t="s">
        <v>1434</v>
      </c>
      <c r="BBF23" s="821" t="s">
        <v>1434</v>
      </c>
      <c r="BBG23" s="821" t="s">
        <v>1434</v>
      </c>
      <c r="BBH23" s="821" t="s">
        <v>1434</v>
      </c>
      <c r="BBI23" s="821" t="s">
        <v>1434</v>
      </c>
      <c r="BBJ23" s="821" t="s">
        <v>1434</v>
      </c>
      <c r="BBK23" s="826" t="s">
        <v>1434</v>
      </c>
      <c r="BBL23" s="826">
        <v>1723</v>
      </c>
      <c r="BBM23" s="826">
        <v>1898</v>
      </c>
      <c r="BBN23" s="826">
        <v>1613</v>
      </c>
      <c r="BBO23" s="826">
        <v>2501</v>
      </c>
      <c r="BBP23" s="826" t="s">
        <v>1434</v>
      </c>
      <c r="BBQ23" s="826">
        <v>0.09</v>
      </c>
      <c r="BBR23" s="826">
        <v>0.09</v>
      </c>
      <c r="BBS23" s="826">
        <v>7.0000000000000007E-2</v>
      </c>
      <c r="BBT23" s="826">
        <v>0.09</v>
      </c>
      <c r="BBU23" s="826" t="s">
        <v>1434</v>
      </c>
      <c r="BBV23" s="826">
        <v>7407</v>
      </c>
      <c r="BBW23" s="826">
        <v>6322</v>
      </c>
      <c r="BBX23" s="826">
        <v>6177</v>
      </c>
      <c r="BBY23" s="826">
        <v>7230</v>
      </c>
      <c r="BBZ23" s="826" t="s">
        <v>1434</v>
      </c>
      <c r="BCA23" s="826">
        <v>0.39</v>
      </c>
      <c r="BCB23" s="826">
        <v>0.3</v>
      </c>
      <c r="BCC23" s="826">
        <v>0.27</v>
      </c>
      <c r="BCD23" s="826">
        <v>0.26</v>
      </c>
      <c r="BCE23" s="826" t="s">
        <v>1434</v>
      </c>
      <c r="BCF23" s="826">
        <v>9812</v>
      </c>
      <c r="BCG23" s="826">
        <v>9940</v>
      </c>
      <c r="BCH23" s="826">
        <v>9598</v>
      </c>
      <c r="BCI23" s="826">
        <v>11202</v>
      </c>
      <c r="BCJ23" s="826" t="s">
        <v>1434</v>
      </c>
      <c r="BCK23" s="826">
        <v>0.51</v>
      </c>
      <c r="BCL23" s="826">
        <v>0.48</v>
      </c>
      <c r="BCM23" s="826">
        <v>0.41</v>
      </c>
      <c r="BCN23" s="826">
        <v>0.41</v>
      </c>
      <c r="BCO23" s="818" t="s">
        <v>1434</v>
      </c>
      <c r="BCP23" s="818" t="s">
        <v>1434</v>
      </c>
      <c r="BCQ23" s="818" t="s">
        <v>1434</v>
      </c>
      <c r="BCR23" s="818">
        <v>2009.51</v>
      </c>
      <c r="BCS23" s="818">
        <v>2939.8</v>
      </c>
      <c r="BCT23" s="818" t="s">
        <v>1434</v>
      </c>
      <c r="BCU23" s="818" t="s">
        <v>1434</v>
      </c>
      <c r="BCV23" s="818">
        <v>451.51</v>
      </c>
      <c r="BCW23" s="818">
        <v>1073.04</v>
      </c>
      <c r="BCX23" s="818">
        <v>1798.5</v>
      </c>
      <c r="BCY23" s="818" t="s">
        <v>1434</v>
      </c>
      <c r="BCZ23" s="818" t="s">
        <v>1434</v>
      </c>
      <c r="BDA23" s="818">
        <v>27.34</v>
      </c>
      <c r="BDB23" s="818">
        <v>0</v>
      </c>
      <c r="BDC23" s="818" t="s">
        <v>1434</v>
      </c>
      <c r="BDD23" s="818" t="s">
        <v>1434</v>
      </c>
      <c r="BDE23" s="818" t="s">
        <v>1434</v>
      </c>
      <c r="BDF23" s="818">
        <v>137.26</v>
      </c>
      <c r="BDG23" s="818">
        <v>168.94</v>
      </c>
      <c r="BDH23" s="818">
        <v>286.60000000000002</v>
      </c>
      <c r="BDI23" s="818" t="s">
        <v>1434</v>
      </c>
      <c r="BDJ23" s="818" t="s">
        <v>1434</v>
      </c>
      <c r="BDK23" s="818">
        <v>3.25</v>
      </c>
      <c r="BDL23" s="818">
        <v>3.17</v>
      </c>
      <c r="BDM23" s="818">
        <v>5.52</v>
      </c>
      <c r="BDN23" s="818" t="s">
        <v>1434</v>
      </c>
      <c r="BDO23" s="818" t="s">
        <v>1434</v>
      </c>
      <c r="BDP23" s="818">
        <v>167.85</v>
      </c>
      <c r="BDQ23" s="818">
        <v>172.12</v>
      </c>
      <c r="BDR23" s="818">
        <v>292.12</v>
      </c>
      <c r="BDS23" s="818" t="s">
        <v>1434</v>
      </c>
      <c r="BDT23" s="818" t="s">
        <v>1434</v>
      </c>
      <c r="BDU23" s="818">
        <v>255.92</v>
      </c>
      <c r="BDV23" s="818">
        <v>218.72</v>
      </c>
      <c r="BDW23" s="818">
        <v>336.8</v>
      </c>
      <c r="BDX23" s="818" t="s">
        <v>1434</v>
      </c>
      <c r="BDY23" s="818" t="s">
        <v>1434</v>
      </c>
      <c r="BDZ23" s="818" t="s">
        <v>1434</v>
      </c>
      <c r="BEA23" s="818" t="s">
        <v>1434</v>
      </c>
      <c r="BEB23" s="818" t="s">
        <v>1434</v>
      </c>
      <c r="BEC23" s="818">
        <v>64.533000000000001</v>
      </c>
      <c r="BED23" s="818">
        <v>50.533000000000001</v>
      </c>
      <c r="BEE23" s="818">
        <v>39.732999999999997</v>
      </c>
      <c r="BEF23" s="818">
        <v>39.200000000000003</v>
      </c>
      <c r="BEG23" s="818">
        <v>34.366999999999997</v>
      </c>
      <c r="BEH23" s="818">
        <v>54.4</v>
      </c>
      <c r="BEI23" s="818">
        <v>40.767000000000003</v>
      </c>
      <c r="BEJ23" s="818">
        <v>34.299999999999997</v>
      </c>
      <c r="BEK23" s="818">
        <v>34.1</v>
      </c>
      <c r="BEL23" s="818">
        <v>30.167000000000002</v>
      </c>
      <c r="BEM23" s="818">
        <v>10.132999999999999</v>
      </c>
      <c r="BEN23" s="818">
        <v>9.7669999999999995</v>
      </c>
      <c r="BEO23" s="818">
        <v>5.85</v>
      </c>
      <c r="BEP23" s="818">
        <v>5.2</v>
      </c>
      <c r="BEQ23" s="818" t="s">
        <v>1434</v>
      </c>
      <c r="BER23" s="818" t="s">
        <v>1434</v>
      </c>
      <c r="BES23" s="818">
        <v>236.46700000000001</v>
      </c>
      <c r="BET23" s="818">
        <v>158.03299999999999</v>
      </c>
      <c r="BEU23" s="818">
        <v>118.6</v>
      </c>
      <c r="BEV23" s="818">
        <v>108.533</v>
      </c>
      <c r="BEW23" s="818" t="s">
        <v>1434</v>
      </c>
      <c r="BEX23" s="818">
        <v>194.3</v>
      </c>
      <c r="BEY23" s="818">
        <v>129.86699999999999</v>
      </c>
      <c r="BEZ23" s="818">
        <v>95.9</v>
      </c>
      <c r="BFA23" s="818">
        <v>88.7</v>
      </c>
      <c r="BFB23" s="818" t="s">
        <v>1434</v>
      </c>
      <c r="BFC23" s="818">
        <v>42.2</v>
      </c>
      <c r="BFD23" s="818">
        <v>28.132999999999999</v>
      </c>
      <c r="BFE23" s="818">
        <v>22.667000000000002</v>
      </c>
      <c r="BFF23" s="818">
        <v>19.832999999999998</v>
      </c>
      <c r="BFG23" s="818" t="s">
        <v>1434</v>
      </c>
      <c r="BFH23" s="818">
        <v>151.4</v>
      </c>
      <c r="BFI23" s="818">
        <v>146.56700000000001</v>
      </c>
      <c r="BFJ23" s="818">
        <v>143.13300000000001</v>
      </c>
      <c r="BFK23" s="818">
        <v>110.2</v>
      </c>
      <c r="BFL23" s="818" t="s">
        <v>1434</v>
      </c>
      <c r="BFM23" s="818">
        <v>109.2</v>
      </c>
      <c r="BFN23" s="818">
        <v>106.367</v>
      </c>
      <c r="BFO23" s="818">
        <v>106.9</v>
      </c>
      <c r="BFP23" s="818">
        <v>80.433000000000007</v>
      </c>
      <c r="BFQ23" s="818" t="s">
        <v>1434</v>
      </c>
      <c r="BFR23" s="818">
        <v>42.2</v>
      </c>
      <c r="BFS23" s="818">
        <v>40.200000000000003</v>
      </c>
      <c r="BFT23" s="818">
        <v>36.200000000000003</v>
      </c>
      <c r="BFU23" s="818">
        <v>29.832999999999998</v>
      </c>
      <c r="BFV23" s="819">
        <v>12.132999999999999</v>
      </c>
      <c r="BFW23" s="819">
        <v>7.0330000000000004</v>
      </c>
      <c r="BFX23" s="819">
        <v>6.8</v>
      </c>
      <c r="BFY23" s="819">
        <v>6.9</v>
      </c>
      <c r="BFZ23" s="819" t="s">
        <v>1434</v>
      </c>
      <c r="BGA23" s="819">
        <v>34.933</v>
      </c>
      <c r="BGB23" s="819">
        <v>28.632999999999999</v>
      </c>
      <c r="BGC23" s="819">
        <v>23.832999999999998</v>
      </c>
      <c r="BGD23" s="819">
        <v>23.4</v>
      </c>
      <c r="BGE23" s="834">
        <v>22.1</v>
      </c>
      <c r="BGF23" s="834">
        <v>14.467000000000001</v>
      </c>
      <c r="BGG23" s="834">
        <v>13.2</v>
      </c>
      <c r="BGH23" s="834">
        <v>10.467000000000001</v>
      </c>
      <c r="BGI23" s="834">
        <v>10.532999999999999</v>
      </c>
      <c r="BGJ23" s="834">
        <v>9.1669999999999998</v>
      </c>
      <c r="BGK23" s="834" t="s">
        <v>1434</v>
      </c>
      <c r="BGL23" s="834">
        <v>54.767000000000003</v>
      </c>
      <c r="BGM23" s="819">
        <v>33.133000000000003</v>
      </c>
      <c r="BGN23" s="819">
        <v>23.733000000000001</v>
      </c>
      <c r="BGO23" s="819">
        <v>17.533000000000001</v>
      </c>
      <c r="BGP23" s="819" t="s">
        <v>1434</v>
      </c>
      <c r="BGQ23" s="819">
        <v>140.5</v>
      </c>
      <c r="BGR23" s="819">
        <v>101.267</v>
      </c>
      <c r="BGS23" s="819">
        <v>78.3</v>
      </c>
      <c r="BGT23" s="819">
        <v>75.400000000000006</v>
      </c>
      <c r="BGU23" s="819" t="s">
        <v>1434</v>
      </c>
      <c r="BGV23" s="819">
        <v>33.200000000000003</v>
      </c>
      <c r="BGW23" s="819">
        <v>22.433</v>
      </c>
      <c r="BGX23" s="819">
        <v>16.233000000000001</v>
      </c>
      <c r="BGY23" s="819">
        <v>15.532999999999999</v>
      </c>
      <c r="BGZ23" s="819" t="s">
        <v>1434</v>
      </c>
      <c r="BHA23" s="819">
        <v>40.1</v>
      </c>
      <c r="BHB23" s="819">
        <v>35.732999999999997</v>
      </c>
      <c r="BHC23" s="819">
        <v>27.5</v>
      </c>
      <c r="BHD23" s="819">
        <v>18.667000000000002</v>
      </c>
      <c r="BHE23" s="819" t="s">
        <v>1434</v>
      </c>
      <c r="BHF23" s="819">
        <v>87.132999999999996</v>
      </c>
      <c r="BHG23" s="819">
        <v>90.667000000000002</v>
      </c>
      <c r="BHH23" s="819">
        <v>95.433000000000007</v>
      </c>
      <c r="BHI23" s="819">
        <v>73.733000000000004</v>
      </c>
      <c r="BHJ23" s="819" t="s">
        <v>1434</v>
      </c>
      <c r="BHK23" s="819">
        <v>18.632999999999999</v>
      </c>
      <c r="BHL23" s="819">
        <v>18.567</v>
      </c>
      <c r="BHM23" s="819">
        <v>19.933</v>
      </c>
      <c r="BHN23" s="819">
        <v>17.632999999999999</v>
      </c>
      <c r="BHO23" s="819">
        <v>60.767000000000003</v>
      </c>
      <c r="BHP23" s="819">
        <v>46.167000000000002</v>
      </c>
      <c r="BHQ23" s="819">
        <v>32.9</v>
      </c>
      <c r="BHR23" s="819">
        <v>30.4</v>
      </c>
      <c r="BHS23" s="819">
        <v>27.233000000000001</v>
      </c>
      <c r="BHT23" s="819" t="s">
        <v>1434</v>
      </c>
      <c r="BHU23" s="819">
        <v>5.7</v>
      </c>
      <c r="BHV23" s="819">
        <v>6.8</v>
      </c>
      <c r="BHW23" s="819">
        <v>8.8000000000000007</v>
      </c>
      <c r="BHX23" s="819">
        <v>7.133</v>
      </c>
      <c r="BHY23" s="819" t="s">
        <v>1434</v>
      </c>
      <c r="BHZ23" s="819">
        <v>212.86699999999999</v>
      </c>
      <c r="BIA23" s="819">
        <v>139.46700000000001</v>
      </c>
      <c r="BIB23" s="819">
        <v>107.06699999999999</v>
      </c>
      <c r="BIC23" s="819">
        <v>99.7</v>
      </c>
      <c r="BID23" s="819" t="s">
        <v>1434</v>
      </c>
      <c r="BIE23" s="819">
        <v>23.6</v>
      </c>
      <c r="BIF23" s="819">
        <v>18.567</v>
      </c>
      <c r="BIG23" s="819">
        <v>11.433</v>
      </c>
      <c r="BIH23" s="819">
        <v>8.8330000000000002</v>
      </c>
      <c r="BII23" s="819" t="s">
        <v>1434</v>
      </c>
      <c r="BIJ23" s="819">
        <v>149.733</v>
      </c>
      <c r="BIK23" s="819">
        <v>145.13300000000001</v>
      </c>
      <c r="BIL23" s="819">
        <v>141.43299999999999</v>
      </c>
      <c r="BIM23" s="819">
        <v>108.6</v>
      </c>
      <c r="BIN23" s="819" t="s">
        <v>1434</v>
      </c>
      <c r="BIO23" s="819" t="s">
        <v>1434</v>
      </c>
      <c r="BIP23" s="819" t="s">
        <v>1434</v>
      </c>
      <c r="BIQ23" s="819" t="s">
        <v>1434</v>
      </c>
      <c r="BIR23" s="819" t="s">
        <v>1434</v>
      </c>
      <c r="BIS23" s="822">
        <v>43</v>
      </c>
      <c r="BIT23" s="822">
        <v>44</v>
      </c>
      <c r="BIU23" s="822">
        <v>32</v>
      </c>
      <c r="BIV23" s="822">
        <v>46</v>
      </c>
      <c r="BIW23" s="822">
        <v>0.02</v>
      </c>
      <c r="BIX23" s="822">
        <v>0.04</v>
      </c>
      <c r="BIY23" s="822" t="s">
        <v>1434</v>
      </c>
      <c r="BIZ23" s="822" t="s">
        <v>1434</v>
      </c>
      <c r="BJA23" s="822">
        <v>11183</v>
      </c>
      <c r="BJB23" s="822">
        <v>10463</v>
      </c>
      <c r="BJC23" s="822">
        <v>10847</v>
      </c>
      <c r="BJD23" s="822">
        <v>13502</v>
      </c>
      <c r="BJE23" s="822">
        <v>65.599999999999994</v>
      </c>
      <c r="BJF23" s="822">
        <v>64.7</v>
      </c>
      <c r="BJG23" s="822" t="s">
        <v>1434</v>
      </c>
      <c r="BJH23" s="822" t="s">
        <v>1434</v>
      </c>
      <c r="BJI23" s="824">
        <v>12886750</v>
      </c>
      <c r="BJJ23" s="824">
        <v>13297402</v>
      </c>
      <c r="BJK23" s="824">
        <v>12957597</v>
      </c>
      <c r="BJL23" s="824">
        <v>12974165</v>
      </c>
      <c r="BJM23" s="824">
        <v>13733894</v>
      </c>
      <c r="BJN23" s="824">
        <v>1605702</v>
      </c>
      <c r="BJO23" s="824">
        <v>1398187</v>
      </c>
      <c r="BJP23" s="824">
        <v>1226661</v>
      </c>
      <c r="BJQ23" s="824">
        <v>1024904</v>
      </c>
      <c r="BJR23" s="824">
        <v>993361</v>
      </c>
      <c r="BJS23" s="827">
        <v>26194.808904769492</v>
      </c>
      <c r="BJT23" s="827">
        <v>31261.432703467515</v>
      </c>
      <c r="BJU23" s="827">
        <v>28276.792852760587</v>
      </c>
      <c r="BJV23" s="827">
        <v>21445.678940000002</v>
      </c>
      <c r="BJW23" s="827">
        <v>23042.959999999999</v>
      </c>
      <c r="BJX23" s="827">
        <v>13480.537109340494</v>
      </c>
      <c r="BJY23" s="827">
        <v>15380.059971165931</v>
      </c>
      <c r="BJZ23" s="827">
        <v>14240.582907345626</v>
      </c>
      <c r="BKA23" s="827">
        <v>10696.884</v>
      </c>
      <c r="BKB23" s="827">
        <v>10431.86</v>
      </c>
      <c r="BKC23" s="827">
        <v>11384.128896798557</v>
      </c>
      <c r="BKD23" s="827">
        <v>13031.273647414666</v>
      </c>
      <c r="BKE23" s="827">
        <v>12061.520214389122</v>
      </c>
      <c r="BKF23" s="827" t="s">
        <v>1434</v>
      </c>
      <c r="BKG23" s="827">
        <v>8564.9600000000009</v>
      </c>
      <c r="BKH23" s="827">
        <v>2082.0625789686042</v>
      </c>
      <c r="BKI23" s="827">
        <v>2348.7863237512656</v>
      </c>
      <c r="BKJ23" s="827">
        <v>2179.0626929565051</v>
      </c>
      <c r="BKK23" s="827" t="s">
        <v>1434</v>
      </c>
      <c r="BKL23" s="827">
        <v>1866.9</v>
      </c>
      <c r="BKM23" s="827">
        <v>5547.8333964416615</v>
      </c>
      <c r="BKN23" s="827">
        <v>6848.9299154270248</v>
      </c>
      <c r="BKO23" s="827">
        <v>5660.4813346272786</v>
      </c>
      <c r="BKP23" s="827">
        <v>6193.6593000000003</v>
      </c>
      <c r="BKQ23" s="827">
        <v>1568</v>
      </c>
      <c r="BKR23" s="827">
        <v>4626.9025994065914</v>
      </c>
      <c r="BKS23" s="827">
        <v>5016.2530640197147</v>
      </c>
      <c r="BKT23" s="827">
        <v>4705.6152024926041</v>
      </c>
      <c r="BKU23" s="827">
        <v>6193.6593000000003</v>
      </c>
      <c r="BKV23" s="827">
        <v>221</v>
      </c>
      <c r="BKW23" s="827">
        <v>1784.9623607366439</v>
      </c>
      <c r="BKX23" s="827">
        <v>2053.9361909502177</v>
      </c>
      <c r="BKY23" s="827">
        <v>1909.7678982554212</v>
      </c>
      <c r="BKZ23" s="827" t="s">
        <v>1434</v>
      </c>
      <c r="BLA23" s="827">
        <v>2669</v>
      </c>
      <c r="BLB23" s="827">
        <v>842.98496</v>
      </c>
      <c r="BLC23" s="827">
        <v>774.5962077421857</v>
      </c>
      <c r="BLD23" s="827">
        <v>409.82697200000007</v>
      </c>
      <c r="BLE23" s="827">
        <v>137.32840000000002</v>
      </c>
      <c r="BLF23" s="827">
        <v>141.42240000000001</v>
      </c>
      <c r="BLG23" s="827">
        <v>5281.6801312318994</v>
      </c>
      <c r="BLH23" s="827">
        <v>6220.0157357415101</v>
      </c>
      <c r="BLI23" s="827">
        <v>5771.1076271165102</v>
      </c>
      <c r="BLJ23" s="827">
        <v>4182.5461400000004</v>
      </c>
      <c r="BLK23" s="827">
        <v>8374.1</v>
      </c>
      <c r="BLL23" s="827">
        <v>99.795907018788995</v>
      </c>
      <c r="BLM23" s="827">
        <v>758.49089018282939</v>
      </c>
      <c r="BLN23" s="827">
        <v>694.85308541574864</v>
      </c>
      <c r="BLO23" s="827">
        <v>372.58949999999999</v>
      </c>
      <c r="BLP23" s="827" t="s">
        <v>1434</v>
      </c>
      <c r="BLQ23" s="827">
        <v>529397.08796539146</v>
      </c>
      <c r="BLR23" s="827">
        <v>631793.5549370785</v>
      </c>
      <c r="BLS23" s="827">
        <v>571473.98355429154</v>
      </c>
      <c r="BLT23" s="827">
        <v>433417.17137740005</v>
      </c>
      <c r="BLU23" s="827">
        <v>465698.22159999999</v>
      </c>
      <c r="BLV23" s="827">
        <v>272441.65497977141</v>
      </c>
      <c r="BLW23" s="827">
        <v>310831.01201726345</v>
      </c>
      <c r="BLX23" s="827">
        <v>287802.18055745511</v>
      </c>
      <c r="BLY23" s="827">
        <v>216184.02564000001</v>
      </c>
      <c r="BLZ23" s="827">
        <v>210827.89060000001</v>
      </c>
      <c r="BMA23" s="827">
        <v>230073.24500429883</v>
      </c>
      <c r="BMB23" s="827">
        <v>263362.0404142504</v>
      </c>
      <c r="BMC23" s="827">
        <v>243763.32353280418</v>
      </c>
      <c r="BMD23" s="827" t="s">
        <v>1434</v>
      </c>
      <c r="BME23" s="827">
        <v>173097.84160000001</v>
      </c>
      <c r="BMF23" s="827">
        <v>42078.484720955494</v>
      </c>
      <c r="BMG23" s="827">
        <v>47468.97160301308</v>
      </c>
      <c r="BMH23" s="827">
        <v>44038.85702465097</v>
      </c>
      <c r="BMI23" s="827" t="s">
        <v>1434</v>
      </c>
      <c r="BMJ23" s="827">
        <v>37730.049000000006</v>
      </c>
      <c r="BMK23" s="827">
        <v>112121.71294208599</v>
      </c>
      <c r="BML23" s="827">
        <v>138416.87359078019</v>
      </c>
      <c r="BMM23" s="827">
        <v>114398.3277728173</v>
      </c>
      <c r="BMN23" s="827">
        <v>125173.85445300001</v>
      </c>
      <c r="BMO23" s="827">
        <v>31689.280000000002</v>
      </c>
      <c r="BMP23" s="827">
        <v>93509.70153400721</v>
      </c>
      <c r="BMQ23" s="827">
        <v>101378.47442383844</v>
      </c>
      <c r="BMR23" s="827">
        <v>95100.483242375529</v>
      </c>
      <c r="BMS23" s="827">
        <v>125173.85445300001</v>
      </c>
      <c r="BMT23" s="827">
        <v>4466.41</v>
      </c>
      <c r="BMU23" s="827">
        <v>36074.089310487572</v>
      </c>
      <c r="BMV23" s="827">
        <v>41510.0504191039</v>
      </c>
      <c r="BMW23" s="827">
        <v>38596.409223742063</v>
      </c>
      <c r="BMX23" s="827" t="s">
        <v>1434</v>
      </c>
      <c r="BMY23" s="827">
        <v>53940.490000000005</v>
      </c>
      <c r="BMZ23" s="827">
        <v>106742.7554521967</v>
      </c>
      <c r="BNA23" s="827">
        <v>125706.51801933593</v>
      </c>
      <c r="BNB23" s="827">
        <v>116634.08514402468</v>
      </c>
      <c r="BNC23" s="827">
        <v>84529.257489400014</v>
      </c>
      <c r="BND23" s="827">
        <v>169240.56100000002</v>
      </c>
      <c r="BNE23" s="827">
        <v>2016.8752808497256</v>
      </c>
      <c r="BNF23" s="827">
        <v>15329.100890594982</v>
      </c>
      <c r="BNG23" s="827">
        <v>14042.980856252281</v>
      </c>
      <c r="BNH23" s="827">
        <v>7530.0337950000003</v>
      </c>
      <c r="BNI23" s="827" t="s">
        <v>1434</v>
      </c>
      <c r="BNJ23" s="822">
        <v>10838.55</v>
      </c>
      <c r="BNK23" s="821">
        <v>10814.8</v>
      </c>
      <c r="BNL23" s="821">
        <v>10786.3</v>
      </c>
      <c r="BNM23" s="821">
        <v>10735</v>
      </c>
      <c r="BNN23" s="822">
        <v>95</v>
      </c>
      <c r="BNO23" s="821">
        <v>95</v>
      </c>
      <c r="BNP23" s="821">
        <v>95</v>
      </c>
      <c r="BNQ23" s="821">
        <v>95</v>
      </c>
      <c r="BNR23" s="822">
        <v>228.18</v>
      </c>
      <c r="BNS23" s="821">
        <v>227.68</v>
      </c>
      <c r="BNT23" s="821">
        <v>227.08</v>
      </c>
      <c r="BNU23" s="821">
        <v>226</v>
      </c>
      <c r="BNV23" s="822">
        <v>2</v>
      </c>
      <c r="BNW23" s="821">
        <v>2</v>
      </c>
      <c r="BNX23" s="821">
        <v>2</v>
      </c>
      <c r="BNY23" s="821">
        <v>2</v>
      </c>
    </row>
    <row r="24" spans="1:1741" s="789" customFormat="1">
      <c r="A24" s="607" t="s">
        <v>1993</v>
      </c>
      <c r="B24" s="821" t="s">
        <v>1188</v>
      </c>
      <c r="C24" s="822">
        <v>3903</v>
      </c>
      <c r="D24" s="822">
        <v>3903</v>
      </c>
      <c r="E24" s="822">
        <v>3752</v>
      </c>
      <c r="F24" s="822">
        <v>3601</v>
      </c>
      <c r="G24" s="822">
        <v>3299</v>
      </c>
      <c r="H24" s="822">
        <v>3594.663</v>
      </c>
      <c r="I24" s="822">
        <v>3594.663</v>
      </c>
      <c r="J24" s="822">
        <v>3455.5920000000001</v>
      </c>
      <c r="K24" s="822">
        <v>3316.5210000000002</v>
      </c>
      <c r="L24" s="822">
        <v>3038.3790000000004</v>
      </c>
      <c r="M24" s="822">
        <v>2636</v>
      </c>
      <c r="N24" s="822">
        <v>2636</v>
      </c>
      <c r="O24" s="822">
        <v>2780</v>
      </c>
      <c r="P24" s="822">
        <v>2924</v>
      </c>
      <c r="Q24" s="822">
        <v>3212</v>
      </c>
      <c r="R24" s="822">
        <v>6539</v>
      </c>
      <c r="S24" s="822">
        <v>6539</v>
      </c>
      <c r="T24" s="822">
        <v>6532</v>
      </c>
      <c r="U24" s="822">
        <v>6525</v>
      </c>
      <c r="V24" s="822">
        <v>6511</v>
      </c>
      <c r="W24" s="821">
        <v>6351</v>
      </c>
      <c r="X24" s="822">
        <v>6351</v>
      </c>
      <c r="Y24" s="822">
        <v>6358</v>
      </c>
      <c r="Z24" s="822">
        <v>6365</v>
      </c>
      <c r="AA24" s="822">
        <v>6379</v>
      </c>
      <c r="AB24" s="821" t="s">
        <v>1434</v>
      </c>
      <c r="AC24" s="821" t="s">
        <v>1434</v>
      </c>
      <c r="AD24" s="821" t="s">
        <v>1434</v>
      </c>
      <c r="AE24" s="821" t="s">
        <v>1434</v>
      </c>
      <c r="AF24" s="821" t="s">
        <v>1434</v>
      </c>
      <c r="AG24" s="821"/>
      <c r="AH24" s="821"/>
      <c r="AI24" s="821"/>
      <c r="AJ24" s="821"/>
      <c r="AK24" s="821"/>
      <c r="AL24" s="821"/>
      <c r="AM24" s="821"/>
      <c r="AN24" s="821"/>
      <c r="AO24" s="821"/>
      <c r="AP24" s="821"/>
      <c r="AQ24" s="821"/>
      <c r="AR24" s="821"/>
      <c r="AS24" s="823">
        <v>185</v>
      </c>
      <c r="AT24" s="823">
        <v>185</v>
      </c>
      <c r="AU24" s="823">
        <v>177</v>
      </c>
      <c r="AV24" s="823">
        <v>170</v>
      </c>
      <c r="AW24" s="823">
        <v>156</v>
      </c>
      <c r="AX24" s="822">
        <v>170</v>
      </c>
      <c r="AY24" s="822">
        <v>170.38499999999999</v>
      </c>
      <c r="AZ24" s="822">
        <v>163.017</v>
      </c>
      <c r="BA24" s="822">
        <v>156.57</v>
      </c>
      <c r="BB24" s="822">
        <v>143.67599999999999</v>
      </c>
      <c r="BC24" s="822" t="s">
        <v>1434</v>
      </c>
      <c r="BD24" s="822" t="s">
        <v>1434</v>
      </c>
      <c r="BE24" s="822" t="s">
        <v>1434</v>
      </c>
      <c r="BF24" s="822" t="s">
        <v>1434</v>
      </c>
      <c r="BG24" s="822" t="s">
        <v>1434</v>
      </c>
      <c r="BH24" s="822" t="s">
        <v>1434</v>
      </c>
      <c r="BI24" s="822" t="s">
        <v>1434</v>
      </c>
      <c r="BJ24" s="822" t="s">
        <v>1434</v>
      </c>
      <c r="BK24" s="822" t="s">
        <v>1434</v>
      </c>
      <c r="BL24" s="822" t="s">
        <v>1434</v>
      </c>
      <c r="BM24" s="821">
        <v>79</v>
      </c>
      <c r="BN24" s="821">
        <v>79</v>
      </c>
      <c r="BO24" s="821">
        <v>75</v>
      </c>
      <c r="BP24" s="821">
        <v>72</v>
      </c>
      <c r="BQ24" s="821">
        <v>66</v>
      </c>
      <c r="BR24" s="821" t="s">
        <v>1434</v>
      </c>
      <c r="BS24" s="821" t="s">
        <v>1434</v>
      </c>
      <c r="BT24" s="821" t="s">
        <v>1434</v>
      </c>
      <c r="BU24" s="821" t="s">
        <v>1434</v>
      </c>
      <c r="BV24" s="821" t="s">
        <v>1434</v>
      </c>
      <c r="BW24" s="821" t="s">
        <v>1434</v>
      </c>
      <c r="BX24" s="821" t="s">
        <v>1434</v>
      </c>
      <c r="BY24" s="821" t="s">
        <v>1434</v>
      </c>
      <c r="BZ24" s="821" t="s">
        <v>1434</v>
      </c>
      <c r="CA24" s="821" t="s">
        <v>1434</v>
      </c>
      <c r="CB24" s="821" t="s">
        <v>1434</v>
      </c>
      <c r="CC24" s="821" t="s">
        <v>1434</v>
      </c>
      <c r="CD24" s="821" t="s">
        <v>1434</v>
      </c>
      <c r="CE24" s="821" t="s">
        <v>1434</v>
      </c>
      <c r="CF24" s="821" t="s">
        <v>1434</v>
      </c>
      <c r="CG24" s="821">
        <v>106</v>
      </c>
      <c r="CH24" s="821">
        <v>106</v>
      </c>
      <c r="CI24" s="821">
        <v>102</v>
      </c>
      <c r="CJ24" s="821">
        <v>98</v>
      </c>
      <c r="CK24" s="821">
        <v>90</v>
      </c>
      <c r="CL24" s="821" t="s">
        <v>1434</v>
      </c>
      <c r="CM24" s="821" t="s">
        <v>1434</v>
      </c>
      <c r="CN24" s="821" t="s">
        <v>1434</v>
      </c>
      <c r="CO24" s="821" t="s">
        <v>1434</v>
      </c>
      <c r="CP24" s="821" t="s">
        <v>1434</v>
      </c>
      <c r="CQ24" s="821" t="s">
        <v>1434</v>
      </c>
      <c r="CR24" s="821" t="s">
        <v>1434</v>
      </c>
      <c r="CS24" s="821" t="s">
        <v>1434</v>
      </c>
      <c r="CT24" s="821" t="s">
        <v>1434</v>
      </c>
      <c r="CU24" s="821" t="s">
        <v>1434</v>
      </c>
      <c r="CV24" s="821" t="s">
        <v>1434</v>
      </c>
      <c r="CW24" s="821" t="s">
        <v>1434</v>
      </c>
      <c r="CX24" s="821" t="s">
        <v>1434</v>
      </c>
      <c r="CY24" s="821" t="s">
        <v>1434</v>
      </c>
      <c r="CZ24" s="821" t="s">
        <v>1434</v>
      </c>
      <c r="DA24" s="821"/>
      <c r="DB24" s="821"/>
      <c r="DC24" s="821"/>
      <c r="DD24" s="821"/>
      <c r="DE24" s="821"/>
      <c r="DF24" s="821"/>
      <c r="DG24" s="821"/>
      <c r="DH24" s="821"/>
      <c r="DI24" s="821"/>
      <c r="DJ24" s="821"/>
      <c r="DK24" s="821"/>
      <c r="DL24" s="821"/>
      <c r="DM24" s="821"/>
      <c r="DN24" s="821"/>
      <c r="DO24" s="821"/>
      <c r="DP24" s="821"/>
      <c r="DQ24" s="821"/>
      <c r="DR24" s="821"/>
      <c r="DS24" s="821"/>
      <c r="DT24" s="821"/>
      <c r="DU24" s="821"/>
      <c r="DV24" s="821"/>
      <c r="DW24" s="821"/>
      <c r="DX24" s="821"/>
      <c r="DY24" s="821"/>
      <c r="DZ24" s="821"/>
      <c r="EA24" s="821"/>
      <c r="EB24" s="821"/>
      <c r="EC24" s="821"/>
      <c r="ED24" s="821"/>
      <c r="EE24" s="821"/>
      <c r="EF24" s="821"/>
      <c r="EG24" s="821"/>
      <c r="EH24" s="821"/>
      <c r="EI24" s="821"/>
      <c r="EJ24" s="821"/>
      <c r="EK24" s="821"/>
      <c r="EL24" s="821"/>
      <c r="EM24" s="821"/>
      <c r="EN24" s="821"/>
      <c r="EO24" s="821"/>
      <c r="EP24" s="821"/>
      <c r="EQ24" s="821"/>
      <c r="ER24" s="821"/>
      <c r="ES24" s="821"/>
      <c r="ET24" s="821"/>
      <c r="EU24" s="821"/>
      <c r="EV24" s="821"/>
      <c r="EW24" s="821"/>
      <c r="EX24" s="821"/>
      <c r="EY24" s="821"/>
      <c r="EZ24" s="821"/>
      <c r="FA24" s="821"/>
      <c r="FB24" s="821"/>
      <c r="FC24" s="821"/>
      <c r="FD24" s="821"/>
      <c r="FE24" s="821"/>
      <c r="FF24" s="821"/>
      <c r="FG24" s="821"/>
      <c r="FH24" s="821"/>
      <c r="FI24" s="821"/>
      <c r="FJ24" s="821"/>
      <c r="FK24" s="821"/>
      <c r="FL24" s="821"/>
      <c r="FM24" s="821"/>
      <c r="FN24" s="821"/>
      <c r="FO24" s="821"/>
      <c r="FP24" s="821"/>
      <c r="FQ24" s="821"/>
      <c r="FR24" s="821"/>
      <c r="FS24" s="821"/>
      <c r="FT24" s="821"/>
      <c r="FU24" s="821"/>
      <c r="FV24" s="821"/>
      <c r="FW24" s="821"/>
      <c r="FX24" s="821"/>
      <c r="FY24" s="821"/>
      <c r="FZ24" s="821"/>
      <c r="GA24" s="821"/>
      <c r="GB24" s="821"/>
      <c r="GC24" s="822"/>
      <c r="GD24" s="822"/>
      <c r="GE24" s="822"/>
      <c r="GF24" s="822"/>
      <c r="GG24" s="822"/>
      <c r="GH24" s="822"/>
      <c r="GI24" s="822"/>
      <c r="GJ24" s="822"/>
      <c r="GK24" s="821"/>
      <c r="GL24" s="821"/>
      <c r="GM24" s="821"/>
      <c r="GN24" s="821"/>
      <c r="GO24" s="821"/>
      <c r="GP24" s="821"/>
      <c r="GQ24" s="821"/>
      <c r="GR24" s="821"/>
      <c r="GS24" s="821"/>
      <c r="GT24" s="821"/>
      <c r="GU24" s="821"/>
      <c r="GV24" s="821"/>
      <c r="GW24" s="822"/>
      <c r="GX24" s="821"/>
      <c r="GY24" s="821"/>
      <c r="GZ24" s="821"/>
      <c r="HA24" s="821"/>
      <c r="HB24" s="821"/>
      <c r="HC24" s="821"/>
      <c r="HD24" s="821"/>
      <c r="HE24" s="821"/>
      <c r="HF24" s="821"/>
      <c r="HG24" s="821"/>
      <c r="HH24" s="821"/>
      <c r="HI24" s="821"/>
      <c r="HJ24" s="821"/>
      <c r="HK24" s="821"/>
      <c r="HL24" s="821"/>
      <c r="HM24" s="821"/>
      <c r="HN24" s="821"/>
      <c r="HO24" s="821"/>
      <c r="HP24" s="821"/>
      <c r="HQ24" s="821"/>
      <c r="HR24" s="821"/>
      <c r="HS24" s="821"/>
      <c r="HT24" s="821"/>
      <c r="HU24" s="821"/>
      <c r="HV24" s="821"/>
      <c r="HW24" s="821"/>
      <c r="HX24" s="821"/>
      <c r="HY24" s="821"/>
      <c r="HZ24" s="821"/>
      <c r="IA24" s="821"/>
      <c r="IB24" s="821"/>
      <c r="IC24" s="821"/>
      <c r="ID24" s="821"/>
      <c r="IE24" s="821"/>
      <c r="IF24" s="821"/>
      <c r="IG24" s="821"/>
      <c r="IH24" s="821"/>
      <c r="II24" s="821"/>
      <c r="IJ24" s="821"/>
      <c r="IK24" s="821"/>
      <c r="IL24" s="821"/>
      <c r="IM24" s="821"/>
      <c r="IN24" s="821"/>
      <c r="IO24" s="821"/>
      <c r="IP24" s="821"/>
      <c r="IQ24" s="821"/>
      <c r="IR24" s="821"/>
      <c r="IS24" s="821"/>
      <c r="IT24" s="821"/>
      <c r="IU24" s="821"/>
      <c r="IV24" s="821"/>
      <c r="IW24" s="821"/>
      <c r="IX24" s="821"/>
      <c r="IY24" s="821"/>
      <c r="IZ24" s="821"/>
      <c r="JA24" s="821"/>
      <c r="JB24" s="821"/>
      <c r="JC24" s="821"/>
      <c r="JD24" s="821"/>
      <c r="JE24" s="822"/>
      <c r="JF24" s="822"/>
      <c r="JG24" s="822"/>
      <c r="JH24" s="822"/>
      <c r="JI24" s="822"/>
      <c r="JJ24" s="822"/>
      <c r="JK24" s="822"/>
      <c r="JL24" s="822"/>
      <c r="JM24" s="821"/>
      <c r="JN24" s="821"/>
      <c r="JO24" s="821"/>
      <c r="JP24" s="821"/>
      <c r="JQ24" s="821"/>
      <c r="JR24" s="821"/>
      <c r="JS24" s="821"/>
      <c r="JT24" s="821"/>
      <c r="JU24" s="821"/>
      <c r="JV24" s="821"/>
      <c r="JW24" s="821"/>
      <c r="JX24" s="821"/>
      <c r="JY24" s="821"/>
      <c r="JZ24" s="821"/>
      <c r="KA24" s="821"/>
      <c r="KB24" s="821"/>
      <c r="KC24" s="821"/>
      <c r="KD24" s="821"/>
      <c r="KE24" s="821"/>
      <c r="KF24" s="821"/>
      <c r="KG24" s="821"/>
      <c r="KH24" s="821"/>
      <c r="KI24" s="821"/>
      <c r="KJ24" s="821"/>
      <c r="KK24" s="821"/>
      <c r="KL24" s="821"/>
      <c r="KM24" s="821"/>
      <c r="KN24" s="821"/>
      <c r="KO24" s="821"/>
      <c r="KP24" s="821"/>
      <c r="KQ24" s="821"/>
      <c r="KR24" s="821"/>
      <c r="KS24" s="821"/>
      <c r="KT24" s="821"/>
      <c r="KU24" s="821"/>
      <c r="KV24" s="821"/>
      <c r="KW24" s="821"/>
      <c r="KX24" s="821"/>
      <c r="KY24" s="821"/>
      <c r="KZ24" s="821"/>
      <c r="LA24" s="821"/>
      <c r="LB24" s="821"/>
      <c r="LC24" s="821"/>
      <c r="LD24" s="821"/>
      <c r="LE24" s="821"/>
      <c r="LF24" s="821"/>
      <c r="LG24" s="821"/>
      <c r="LH24" s="821"/>
      <c r="LI24" s="821"/>
      <c r="LJ24" s="821"/>
      <c r="LK24" s="821"/>
      <c r="LL24" s="821"/>
      <c r="LM24" s="821"/>
      <c r="LN24" s="821"/>
      <c r="LO24" s="821"/>
      <c r="LP24" s="821"/>
      <c r="LQ24" s="821"/>
      <c r="LR24" s="821"/>
      <c r="LS24" s="821"/>
      <c r="LT24" s="821"/>
      <c r="LU24" s="821"/>
      <c r="LV24" s="821"/>
      <c r="LW24" s="821"/>
      <c r="LX24" s="821"/>
      <c r="LY24" s="821"/>
      <c r="LZ24" s="821"/>
      <c r="MA24" s="821"/>
      <c r="MB24" s="821"/>
      <c r="MC24" s="821"/>
      <c r="MD24" s="821"/>
      <c r="ME24" s="821"/>
      <c r="MF24" s="821"/>
      <c r="MG24" s="821"/>
      <c r="MH24" s="821"/>
      <c r="MI24" s="821"/>
      <c r="MJ24" s="821"/>
      <c r="MK24" s="821"/>
      <c r="ML24" s="821"/>
      <c r="MM24" s="821"/>
      <c r="MN24" s="821"/>
      <c r="MO24" s="821"/>
      <c r="MP24" s="821"/>
      <c r="MQ24" s="821"/>
      <c r="MR24" s="821"/>
      <c r="MS24" s="821"/>
      <c r="MT24" s="821"/>
      <c r="MU24" s="821"/>
      <c r="MV24" s="821"/>
      <c r="MW24" s="821"/>
      <c r="MX24" s="821"/>
      <c r="MY24" s="821"/>
      <c r="MZ24" s="821"/>
      <c r="NA24" s="822"/>
      <c r="NB24" s="822"/>
      <c r="NC24" s="822"/>
      <c r="ND24" s="822"/>
      <c r="NE24" s="821"/>
      <c r="NF24" s="821"/>
      <c r="NG24" s="821"/>
      <c r="NH24" s="821"/>
      <c r="NI24" s="822"/>
      <c r="NJ24" s="822"/>
      <c r="NK24" s="822"/>
      <c r="NL24" s="822"/>
      <c r="NM24" s="821"/>
      <c r="NN24" s="821"/>
      <c r="NO24" s="821"/>
      <c r="NP24" s="821"/>
      <c r="NQ24" s="822"/>
      <c r="NR24" s="822"/>
      <c r="NS24" s="822"/>
      <c r="NT24" s="822"/>
      <c r="NU24" s="821"/>
      <c r="NV24" s="821"/>
      <c r="NW24" s="821"/>
      <c r="NX24" s="821"/>
      <c r="NY24" s="822"/>
      <c r="NZ24" s="822"/>
      <c r="OA24" s="822"/>
      <c r="OB24" s="822"/>
      <c r="OC24" s="821"/>
      <c r="OD24" s="821"/>
      <c r="OE24" s="821"/>
      <c r="OF24" s="821"/>
      <c r="OG24" s="822"/>
      <c r="OH24" s="822"/>
      <c r="OI24" s="822"/>
      <c r="OJ24" s="822"/>
      <c r="OK24" s="821"/>
      <c r="OL24" s="821"/>
      <c r="OM24" s="821"/>
      <c r="ON24" s="821"/>
      <c r="OO24" s="822"/>
      <c r="OP24" s="822"/>
      <c r="OQ24" s="822"/>
      <c r="OR24" s="822"/>
      <c r="OS24" s="821"/>
      <c r="OT24" s="821"/>
      <c r="OU24" s="821"/>
      <c r="OV24" s="821"/>
      <c r="OW24" s="822"/>
      <c r="OX24" s="822"/>
      <c r="OY24" s="822"/>
      <c r="OZ24" s="822"/>
      <c r="PA24" s="821"/>
      <c r="PB24" s="821"/>
      <c r="PC24" s="821"/>
      <c r="PD24" s="821"/>
      <c r="PE24" s="822">
        <v>62</v>
      </c>
      <c r="PF24" s="822">
        <v>62</v>
      </c>
      <c r="PG24" s="822">
        <v>59</v>
      </c>
      <c r="PH24" s="822">
        <v>57</v>
      </c>
      <c r="PI24" s="822">
        <v>52</v>
      </c>
      <c r="PJ24" s="822" t="s">
        <v>1434</v>
      </c>
      <c r="PK24" s="821" t="s">
        <v>1434</v>
      </c>
      <c r="PL24" s="821" t="s">
        <v>1434</v>
      </c>
      <c r="PM24" s="821" t="s">
        <v>1434</v>
      </c>
      <c r="PN24" s="821" t="s">
        <v>1434</v>
      </c>
      <c r="PO24" s="821" t="s">
        <v>1434</v>
      </c>
      <c r="PP24" s="821" t="s">
        <v>1434</v>
      </c>
      <c r="PQ24" s="821" t="s">
        <v>1434</v>
      </c>
      <c r="PR24" s="821" t="s">
        <v>1434</v>
      </c>
      <c r="PS24" s="821" t="s">
        <v>1434</v>
      </c>
      <c r="PT24" s="822">
        <v>17</v>
      </c>
      <c r="PU24" s="822">
        <v>17</v>
      </c>
      <c r="PV24" s="822">
        <v>17</v>
      </c>
      <c r="PW24" s="822">
        <v>16</v>
      </c>
      <c r="PX24" s="822">
        <v>15</v>
      </c>
      <c r="PY24" s="822" t="s">
        <v>1434</v>
      </c>
      <c r="PZ24" s="821" t="s">
        <v>1434</v>
      </c>
      <c r="QA24" s="821" t="s">
        <v>1434</v>
      </c>
      <c r="QB24" s="821" t="s">
        <v>1434</v>
      </c>
      <c r="QC24" s="821" t="s">
        <v>1434</v>
      </c>
      <c r="QD24" s="821" t="s">
        <v>1434</v>
      </c>
      <c r="QE24" s="821" t="s">
        <v>1434</v>
      </c>
      <c r="QF24" s="821" t="s">
        <v>1434</v>
      </c>
      <c r="QG24" s="821" t="s">
        <v>1434</v>
      </c>
      <c r="QH24" s="821" t="s">
        <v>1434</v>
      </c>
      <c r="QI24" s="822" t="s">
        <v>1434</v>
      </c>
      <c r="QJ24" s="822" t="s">
        <v>1434</v>
      </c>
      <c r="QK24" s="822" t="s">
        <v>1434</v>
      </c>
      <c r="QL24" s="822" t="s">
        <v>1434</v>
      </c>
      <c r="QM24" s="822" t="s">
        <v>1434</v>
      </c>
      <c r="QN24" s="822" t="s">
        <v>1434</v>
      </c>
      <c r="QO24" s="821" t="s">
        <v>1434</v>
      </c>
      <c r="QP24" s="821" t="s">
        <v>1434</v>
      </c>
      <c r="QQ24" s="821" t="s">
        <v>1434</v>
      </c>
      <c r="QR24" s="821" t="s">
        <v>1434</v>
      </c>
      <c r="QS24" s="821" t="s">
        <v>1434</v>
      </c>
      <c r="QT24" s="821" t="s">
        <v>1434</v>
      </c>
      <c r="QU24" s="821" t="s">
        <v>1434</v>
      </c>
      <c r="QV24" s="821" t="s">
        <v>1434</v>
      </c>
      <c r="QW24" s="821" t="s">
        <v>1434</v>
      </c>
      <c r="QX24" s="822" t="s">
        <v>1434</v>
      </c>
      <c r="QY24" s="822" t="s">
        <v>1434</v>
      </c>
      <c r="QZ24" s="822" t="s">
        <v>1434</v>
      </c>
      <c r="RA24" s="822" t="s">
        <v>1434</v>
      </c>
      <c r="RB24" s="822" t="s">
        <v>1434</v>
      </c>
      <c r="RC24" s="822" t="s">
        <v>1434</v>
      </c>
      <c r="RD24" s="821" t="s">
        <v>1434</v>
      </c>
      <c r="RE24" s="821" t="s">
        <v>1434</v>
      </c>
      <c r="RF24" s="821" t="s">
        <v>1434</v>
      </c>
      <c r="RG24" s="821" t="s">
        <v>1434</v>
      </c>
      <c r="RH24" s="821" t="s">
        <v>1434</v>
      </c>
      <c r="RI24" s="821" t="s">
        <v>1434</v>
      </c>
      <c r="RJ24" s="821" t="s">
        <v>1434</v>
      </c>
      <c r="RK24" s="821" t="s">
        <v>1434</v>
      </c>
      <c r="RL24" s="821" t="s">
        <v>1434</v>
      </c>
      <c r="RM24" s="822" t="s">
        <v>1434</v>
      </c>
      <c r="RN24" s="822" t="s">
        <v>1434</v>
      </c>
      <c r="RO24" s="822" t="s">
        <v>1434</v>
      </c>
      <c r="RP24" s="822" t="s">
        <v>1434</v>
      </c>
      <c r="RQ24" s="822" t="s">
        <v>1434</v>
      </c>
      <c r="RR24" s="822" t="s">
        <v>1434</v>
      </c>
      <c r="RS24" s="821" t="s">
        <v>1434</v>
      </c>
      <c r="RT24" s="821" t="s">
        <v>1434</v>
      </c>
      <c r="RU24" s="821" t="s">
        <v>1434</v>
      </c>
      <c r="RV24" s="821" t="s">
        <v>1434</v>
      </c>
      <c r="RW24" s="821" t="s">
        <v>1434</v>
      </c>
      <c r="RX24" s="821" t="s">
        <v>1434</v>
      </c>
      <c r="RY24" s="821" t="s">
        <v>1434</v>
      </c>
      <c r="RZ24" s="821" t="s">
        <v>1434</v>
      </c>
      <c r="SA24" s="821" t="s">
        <v>1434</v>
      </c>
      <c r="SB24" s="822" t="s">
        <v>1434</v>
      </c>
      <c r="SC24" s="822" t="s">
        <v>1434</v>
      </c>
      <c r="SD24" s="822" t="s">
        <v>1434</v>
      </c>
      <c r="SE24" s="822" t="s">
        <v>1434</v>
      </c>
      <c r="SF24" s="822" t="s">
        <v>1434</v>
      </c>
      <c r="SG24" s="821" t="s">
        <v>1434</v>
      </c>
      <c r="SH24" s="821" t="s">
        <v>1434</v>
      </c>
      <c r="SI24" s="821" t="s">
        <v>1434</v>
      </c>
      <c r="SJ24" s="821" t="s">
        <v>1434</v>
      </c>
      <c r="SK24" s="821" t="s">
        <v>1434</v>
      </c>
      <c r="SL24" s="821" t="s">
        <v>1434</v>
      </c>
      <c r="SM24" s="821" t="s">
        <v>1434</v>
      </c>
      <c r="SN24" s="822" t="s">
        <v>1434</v>
      </c>
      <c r="SO24" s="822" t="s">
        <v>1434</v>
      </c>
      <c r="SP24" s="822" t="s">
        <v>1434</v>
      </c>
      <c r="SQ24" s="822" t="s">
        <v>1434</v>
      </c>
      <c r="SR24" s="822" t="s">
        <v>1434</v>
      </c>
      <c r="SS24" s="821" t="s">
        <v>1434</v>
      </c>
      <c r="ST24" s="821" t="s">
        <v>1434</v>
      </c>
      <c r="SU24" s="821" t="s">
        <v>1434</v>
      </c>
      <c r="SV24" s="821" t="s">
        <v>1434</v>
      </c>
      <c r="SW24" s="821" t="s">
        <v>1434</v>
      </c>
      <c r="SX24" s="821" t="s">
        <v>1434</v>
      </c>
      <c r="SY24" s="821" t="s">
        <v>1434</v>
      </c>
      <c r="SZ24" s="822" t="s">
        <v>1434</v>
      </c>
      <c r="TA24" s="822" t="s">
        <v>1434</v>
      </c>
      <c r="TB24" s="822" t="s">
        <v>1434</v>
      </c>
      <c r="TC24" s="822" t="s">
        <v>1434</v>
      </c>
      <c r="TD24" s="822" t="s">
        <v>1434</v>
      </c>
      <c r="TE24" s="821" t="s">
        <v>1434</v>
      </c>
      <c r="TF24" s="821" t="s">
        <v>1434</v>
      </c>
      <c r="TG24" s="821" t="s">
        <v>1434</v>
      </c>
      <c r="TH24" s="821" t="s">
        <v>1434</v>
      </c>
      <c r="TI24" s="821" t="s">
        <v>1434</v>
      </c>
      <c r="TJ24" s="821" t="s">
        <v>1434</v>
      </c>
      <c r="TK24" s="821" t="s">
        <v>1434</v>
      </c>
      <c r="TL24" s="822" t="s">
        <v>1434</v>
      </c>
      <c r="TM24" s="822" t="s">
        <v>1434</v>
      </c>
      <c r="TN24" s="822" t="s">
        <v>1434</v>
      </c>
      <c r="TO24" s="822" t="s">
        <v>1434</v>
      </c>
      <c r="TP24" s="822" t="s">
        <v>1434</v>
      </c>
      <c r="TQ24" s="821" t="s">
        <v>1434</v>
      </c>
      <c r="TR24" s="821" t="s">
        <v>1434</v>
      </c>
      <c r="TS24" s="821" t="s">
        <v>1434</v>
      </c>
      <c r="TT24" s="821" t="s">
        <v>1434</v>
      </c>
      <c r="TU24" s="821" t="s">
        <v>1434</v>
      </c>
      <c r="TV24" s="821" t="s">
        <v>1434</v>
      </c>
      <c r="TW24" s="821" t="s">
        <v>1434</v>
      </c>
      <c r="TX24" s="822" t="s">
        <v>1434</v>
      </c>
      <c r="TY24" s="822" t="s">
        <v>1434</v>
      </c>
      <c r="TZ24" s="822" t="s">
        <v>1434</v>
      </c>
      <c r="UA24" s="822" t="s">
        <v>1434</v>
      </c>
      <c r="UB24" s="822" t="s">
        <v>1434</v>
      </c>
      <c r="UC24" s="821" t="s">
        <v>1434</v>
      </c>
      <c r="UD24" s="821" t="s">
        <v>1434</v>
      </c>
      <c r="UE24" s="821" t="s">
        <v>1434</v>
      </c>
      <c r="UF24" s="821" t="s">
        <v>1434</v>
      </c>
      <c r="UG24" s="821" t="s">
        <v>1434</v>
      </c>
      <c r="UH24" s="821" t="s">
        <v>1434</v>
      </c>
      <c r="UI24" s="821" t="s">
        <v>1434</v>
      </c>
      <c r="UJ24" s="822" t="s">
        <v>1434</v>
      </c>
      <c r="UK24" s="822" t="s">
        <v>1434</v>
      </c>
      <c r="UL24" s="822" t="s">
        <v>1434</v>
      </c>
      <c r="UM24" s="822" t="s">
        <v>1434</v>
      </c>
      <c r="UN24" s="822" t="s">
        <v>1434</v>
      </c>
      <c r="UO24" s="821" t="s">
        <v>1434</v>
      </c>
      <c r="UP24" s="821" t="s">
        <v>1434</v>
      </c>
      <c r="UQ24" s="821" t="s">
        <v>1434</v>
      </c>
      <c r="UR24" s="821" t="s">
        <v>1434</v>
      </c>
      <c r="US24" s="821" t="s">
        <v>1434</v>
      </c>
      <c r="UT24" s="821" t="s">
        <v>1434</v>
      </c>
      <c r="UU24" s="821" t="s">
        <v>1434</v>
      </c>
      <c r="UV24" s="822" t="s">
        <v>1434</v>
      </c>
      <c r="UW24" s="822" t="s">
        <v>1434</v>
      </c>
      <c r="UX24" s="822" t="s">
        <v>1434</v>
      </c>
      <c r="UY24" s="822" t="s">
        <v>1434</v>
      </c>
      <c r="UZ24" s="822" t="s">
        <v>1434</v>
      </c>
      <c r="VA24" s="821" t="s">
        <v>1434</v>
      </c>
      <c r="VB24" s="821" t="s">
        <v>1434</v>
      </c>
      <c r="VC24" s="821" t="s">
        <v>1434</v>
      </c>
      <c r="VD24" s="821">
        <v>32.51</v>
      </c>
      <c r="VE24" s="821">
        <v>51.7</v>
      </c>
      <c r="VF24" s="821">
        <v>54.1</v>
      </c>
      <c r="VG24" s="821">
        <v>55.18</v>
      </c>
      <c r="VH24" s="821" t="s">
        <v>1434</v>
      </c>
      <c r="VI24" s="821" t="s">
        <v>1434</v>
      </c>
      <c r="VJ24" s="821" t="s">
        <v>1434</v>
      </c>
      <c r="VK24" s="821" t="s">
        <v>1434</v>
      </c>
      <c r="VL24" s="821" t="s">
        <v>1434</v>
      </c>
      <c r="VM24" s="821" t="s">
        <v>1434</v>
      </c>
      <c r="VN24" s="821" t="s">
        <v>1434</v>
      </c>
      <c r="VO24" s="821" t="s">
        <v>1434</v>
      </c>
      <c r="VP24" s="821" t="s">
        <v>1434</v>
      </c>
      <c r="VQ24" s="821" t="s">
        <v>1434</v>
      </c>
      <c r="VR24" s="821" t="s">
        <v>1434</v>
      </c>
      <c r="VS24" s="821" t="s">
        <v>1434</v>
      </c>
      <c r="VT24" s="821" t="s">
        <v>1434</v>
      </c>
      <c r="VU24" s="821" t="s">
        <v>1434</v>
      </c>
      <c r="VV24" s="821" t="s">
        <v>1434</v>
      </c>
      <c r="VW24" s="821" t="s">
        <v>1434</v>
      </c>
      <c r="VX24" s="821" t="s">
        <v>1434</v>
      </c>
      <c r="VY24" s="821" t="s">
        <v>1434</v>
      </c>
      <c r="VZ24" s="821" t="s">
        <v>1434</v>
      </c>
      <c r="WA24" s="821" t="s">
        <v>1434</v>
      </c>
      <c r="WB24" s="821" t="s">
        <v>1434</v>
      </c>
      <c r="WC24" s="821" t="s">
        <v>1434</v>
      </c>
      <c r="WD24" s="821" t="s">
        <v>1434</v>
      </c>
      <c r="WE24" s="821" t="s">
        <v>1434</v>
      </c>
      <c r="WF24" s="821" t="s">
        <v>1434</v>
      </c>
      <c r="WG24" s="821" t="s">
        <v>1434</v>
      </c>
      <c r="WH24" s="821" t="s">
        <v>1434</v>
      </c>
      <c r="WI24" s="821" t="s">
        <v>1434</v>
      </c>
      <c r="WJ24" s="822" t="s">
        <v>1434</v>
      </c>
      <c r="WK24" s="822" t="s">
        <v>1434</v>
      </c>
      <c r="WL24" s="822" t="s">
        <v>1434</v>
      </c>
      <c r="WM24" s="822" t="s">
        <v>1434</v>
      </c>
      <c r="WN24" s="822" t="s">
        <v>1434</v>
      </c>
      <c r="WO24" s="822" t="s">
        <v>1434</v>
      </c>
      <c r="WP24" s="822" t="s">
        <v>1434</v>
      </c>
      <c r="WQ24" s="822">
        <v>3813</v>
      </c>
      <c r="WR24" s="822">
        <v>1486.2998399999999</v>
      </c>
      <c r="WS24" s="822">
        <v>1966.59528</v>
      </c>
      <c r="WT24" s="822">
        <v>2317.86096</v>
      </c>
      <c r="WU24" s="822">
        <v>3108.48</v>
      </c>
      <c r="WV24" s="821" t="s">
        <v>1434</v>
      </c>
      <c r="WW24" s="821" t="s">
        <v>1434</v>
      </c>
      <c r="WX24" s="821" t="s">
        <v>1434</v>
      </c>
      <c r="WY24" s="821" t="s">
        <v>1434</v>
      </c>
      <c r="WZ24" s="824">
        <v>1432</v>
      </c>
      <c r="XA24" s="824">
        <v>1432</v>
      </c>
      <c r="XB24" s="824">
        <v>1432</v>
      </c>
      <c r="XC24" s="824">
        <v>1586.4</v>
      </c>
      <c r="XD24" s="829">
        <v>1173</v>
      </c>
      <c r="XE24" s="829">
        <v>1196</v>
      </c>
      <c r="XF24" s="832">
        <v>1048</v>
      </c>
      <c r="XG24" s="829">
        <v>1033</v>
      </c>
      <c r="XH24" s="829">
        <v>1742.9160000000002</v>
      </c>
      <c r="XI24" s="829">
        <v>1742.9160000000002</v>
      </c>
      <c r="XJ24" s="829">
        <v>1561.8400000000001</v>
      </c>
      <c r="XK24" s="832">
        <v>1522.857</v>
      </c>
      <c r="XL24" s="829">
        <v>1693.6779999999999</v>
      </c>
      <c r="XM24" s="829">
        <v>1672.856</v>
      </c>
      <c r="XN24" s="829">
        <v>1591.297</v>
      </c>
      <c r="XO24" s="829">
        <v>1915.5219999999999</v>
      </c>
      <c r="XP24" s="832">
        <v>2244.9349999999999</v>
      </c>
      <c r="XQ24" s="829">
        <v>2214</v>
      </c>
      <c r="XR24" s="829">
        <v>1692</v>
      </c>
      <c r="XS24" s="829">
        <v>1744</v>
      </c>
      <c r="XT24" s="829">
        <v>2012</v>
      </c>
      <c r="XU24" s="829">
        <v>1961</v>
      </c>
      <c r="XV24" s="829">
        <v>2091</v>
      </c>
      <c r="XW24" s="829">
        <v>2218</v>
      </c>
      <c r="XX24" s="829">
        <v>2321</v>
      </c>
      <c r="XY24" s="829">
        <v>2546</v>
      </c>
      <c r="XZ24" s="832">
        <v>2492</v>
      </c>
      <c r="YA24" s="829">
        <v>2491</v>
      </c>
      <c r="YB24" s="829">
        <v>3102</v>
      </c>
      <c r="YC24" s="824">
        <v>367</v>
      </c>
      <c r="YD24" s="824">
        <v>367</v>
      </c>
      <c r="YE24" s="824">
        <v>367</v>
      </c>
      <c r="YF24" s="824">
        <v>393.9</v>
      </c>
      <c r="YG24" s="829">
        <v>316</v>
      </c>
      <c r="YH24" s="829">
        <v>339</v>
      </c>
      <c r="YI24" s="832">
        <v>336</v>
      </c>
      <c r="YJ24" s="829">
        <v>287</v>
      </c>
      <c r="YK24" s="829">
        <v>948.07600000000002</v>
      </c>
      <c r="YL24" s="829">
        <v>948.07600000000002</v>
      </c>
      <c r="YM24" s="829">
        <v>461.96</v>
      </c>
      <c r="YN24" s="832">
        <v>518.52700000000004</v>
      </c>
      <c r="YO24" s="829">
        <v>468.678</v>
      </c>
      <c r="YP24" s="829">
        <v>599.24800000000005</v>
      </c>
      <c r="YQ24" s="829">
        <v>498.29700000000003</v>
      </c>
      <c r="YR24" s="829">
        <v>514.93200000000002</v>
      </c>
      <c r="YS24" s="832">
        <v>643.52800000000002</v>
      </c>
      <c r="YT24" s="829">
        <v>811</v>
      </c>
      <c r="YU24" s="829">
        <v>495</v>
      </c>
      <c r="YV24" s="829">
        <v>508</v>
      </c>
      <c r="YW24" s="829">
        <v>674</v>
      </c>
      <c r="YX24" s="829">
        <v>631</v>
      </c>
      <c r="YY24" s="829">
        <v>737</v>
      </c>
      <c r="YZ24" s="829">
        <v>699</v>
      </c>
      <c r="ZA24" s="829">
        <v>684</v>
      </c>
      <c r="ZB24" s="829">
        <v>1196</v>
      </c>
      <c r="ZC24" s="832">
        <v>1146</v>
      </c>
      <c r="ZD24" s="829">
        <v>1109</v>
      </c>
      <c r="ZE24" s="829">
        <v>944</v>
      </c>
      <c r="ZF24" s="824">
        <v>1065</v>
      </c>
      <c r="ZG24" s="824">
        <v>1065</v>
      </c>
      <c r="ZH24" s="824">
        <v>1065</v>
      </c>
      <c r="ZI24" s="824">
        <v>1192.5</v>
      </c>
      <c r="ZJ24" s="829">
        <v>857</v>
      </c>
      <c r="ZK24" s="829">
        <v>857</v>
      </c>
      <c r="ZL24" s="832">
        <v>711</v>
      </c>
      <c r="ZM24" s="829">
        <v>747</v>
      </c>
      <c r="ZN24" s="829">
        <v>794.84</v>
      </c>
      <c r="ZO24" s="829">
        <v>794.84</v>
      </c>
      <c r="ZP24" s="829">
        <v>1099.8800000000001</v>
      </c>
      <c r="ZQ24" s="832">
        <v>1004.33</v>
      </c>
      <c r="ZR24" s="829">
        <v>1225</v>
      </c>
      <c r="ZS24" s="829">
        <v>1073.6079999999999</v>
      </c>
      <c r="ZT24" s="829">
        <v>1093</v>
      </c>
      <c r="ZU24" s="829">
        <v>1400.59</v>
      </c>
      <c r="ZV24" s="832">
        <v>1601.4069999999999</v>
      </c>
      <c r="ZW24" s="829">
        <v>1403</v>
      </c>
      <c r="ZX24" s="829">
        <v>1197</v>
      </c>
      <c r="ZY24" s="829">
        <v>1236</v>
      </c>
      <c r="ZZ24" s="829">
        <v>1338</v>
      </c>
      <c r="AAA24" s="829">
        <v>1330</v>
      </c>
      <c r="AAB24" s="829">
        <v>1354</v>
      </c>
      <c r="AAC24" s="829">
        <v>1519</v>
      </c>
      <c r="AAD24" s="829">
        <v>1637</v>
      </c>
      <c r="AAE24" s="829">
        <v>1350</v>
      </c>
      <c r="AAF24" s="832">
        <v>1346</v>
      </c>
      <c r="AAG24" s="829">
        <v>1382</v>
      </c>
      <c r="AAH24" s="829">
        <v>2158</v>
      </c>
      <c r="AAI24" s="821"/>
      <c r="AAJ24" s="821"/>
      <c r="AAK24" s="821"/>
      <c r="AAL24" s="821"/>
      <c r="AAM24" s="821"/>
      <c r="AAN24" s="821"/>
      <c r="AAO24" s="821"/>
      <c r="AAP24" s="821"/>
      <c r="AAQ24" s="821"/>
      <c r="AAR24" s="821"/>
      <c r="AAS24" s="821"/>
      <c r="AAT24" s="821"/>
      <c r="AAU24" s="821"/>
      <c r="AAV24" s="821"/>
      <c r="AAW24" s="821"/>
      <c r="AAX24" s="821"/>
      <c r="AAY24" s="821"/>
      <c r="AAZ24" s="821"/>
      <c r="ABA24" s="821"/>
      <c r="ABB24" s="821"/>
      <c r="ABC24" s="821"/>
      <c r="ABD24" s="821"/>
      <c r="ABE24" s="821"/>
      <c r="ABF24" s="821"/>
      <c r="ABG24" s="821"/>
      <c r="ABH24" s="821"/>
      <c r="ABI24" s="821"/>
      <c r="ABJ24" s="821"/>
      <c r="ABK24" s="821"/>
      <c r="ABL24" s="821"/>
      <c r="ABM24" s="821"/>
      <c r="ABN24" s="821"/>
      <c r="ABO24" s="821"/>
      <c r="ABP24" s="821"/>
      <c r="ABQ24" s="821"/>
      <c r="ABR24" s="821"/>
      <c r="ABS24" s="821"/>
      <c r="ABT24" s="821"/>
      <c r="ABU24" s="821"/>
      <c r="ABV24" s="821"/>
      <c r="ABW24" s="821"/>
      <c r="ABX24" s="821"/>
      <c r="ABY24" s="821"/>
      <c r="ABZ24" s="821"/>
      <c r="ACA24" s="821"/>
      <c r="ACB24" s="821"/>
      <c r="ACC24" s="821"/>
      <c r="ACD24" s="821"/>
      <c r="ACE24" s="821"/>
      <c r="ACF24" s="821"/>
      <c r="ACG24" s="821"/>
      <c r="ACH24" s="821"/>
      <c r="ACI24" s="821"/>
      <c r="ACJ24" s="821"/>
      <c r="ACK24" s="821"/>
      <c r="ACL24" s="821"/>
      <c r="ACM24" s="821"/>
      <c r="ACN24" s="821"/>
      <c r="ACO24" s="821"/>
      <c r="ACP24" s="821"/>
      <c r="ACQ24" s="821"/>
      <c r="ACR24" s="821"/>
      <c r="ACS24" s="821"/>
      <c r="ACT24" s="821"/>
      <c r="ACU24" s="821"/>
      <c r="ACV24" s="821"/>
      <c r="ACW24" s="821"/>
      <c r="ACX24" s="821"/>
      <c r="ACY24" s="821"/>
      <c r="ACZ24" s="821"/>
      <c r="ADA24" s="821"/>
      <c r="ADB24" s="821"/>
      <c r="ADC24" s="821"/>
      <c r="ADD24" s="821"/>
      <c r="ADE24" s="821"/>
      <c r="ADF24" s="821"/>
      <c r="ADG24" s="821"/>
      <c r="ADH24" s="821"/>
      <c r="ADI24" s="821"/>
      <c r="ADJ24" s="821"/>
      <c r="ADK24" s="821"/>
      <c r="ADL24" s="821"/>
      <c r="ADM24" s="821"/>
      <c r="ADN24" s="821"/>
      <c r="ADO24" s="821"/>
      <c r="ADP24" s="821"/>
      <c r="ADQ24" s="821"/>
      <c r="ADR24" s="821"/>
      <c r="ADS24" s="821"/>
      <c r="ADT24" s="821"/>
      <c r="ADU24" s="821"/>
      <c r="ADV24" s="821"/>
      <c r="ADW24" s="821"/>
      <c r="ADX24" s="821"/>
      <c r="ADY24" s="821"/>
      <c r="ADZ24" s="821"/>
      <c r="AEA24" s="821"/>
      <c r="AEB24" s="821"/>
      <c r="AEC24" s="821"/>
      <c r="AED24" s="821"/>
      <c r="AEE24" s="821"/>
      <c r="AEF24" s="821"/>
      <c r="AEG24" s="821"/>
      <c r="AEH24" s="821"/>
      <c r="AEI24" s="821"/>
      <c r="AEJ24" s="821"/>
      <c r="AEK24" s="821"/>
      <c r="AEL24" s="821"/>
      <c r="AEM24" s="821"/>
      <c r="AEN24" s="821"/>
      <c r="AEO24" s="821"/>
      <c r="AEP24" s="821"/>
      <c r="AEQ24" s="821"/>
      <c r="AER24" s="821"/>
      <c r="AES24" s="821"/>
      <c r="AET24" s="821"/>
      <c r="AEU24" s="821"/>
      <c r="AEV24" s="821"/>
      <c r="AEW24" s="821"/>
      <c r="AEX24" s="821"/>
      <c r="AEY24" s="821"/>
      <c r="AEZ24" s="821"/>
      <c r="AFA24" s="821"/>
      <c r="AFB24" s="821"/>
      <c r="AFC24" s="821"/>
      <c r="AFD24" s="822"/>
      <c r="AFE24" s="822"/>
      <c r="AFF24" s="822"/>
      <c r="AFG24" s="822"/>
      <c r="AFH24" s="821"/>
      <c r="AFI24" s="822"/>
      <c r="AFJ24" s="822"/>
      <c r="AFK24" s="822"/>
      <c r="AFL24" s="821"/>
      <c r="AFM24" s="821"/>
      <c r="AFN24" s="821"/>
      <c r="AFO24" s="821"/>
      <c r="AFP24" s="822"/>
      <c r="AFQ24" s="822"/>
      <c r="AFR24" s="822"/>
      <c r="AFS24" s="822"/>
      <c r="AFT24" s="821"/>
      <c r="AFU24" s="821"/>
      <c r="AFV24" s="821"/>
      <c r="AFW24" s="821"/>
      <c r="AFX24" s="821"/>
      <c r="AFY24" s="821"/>
      <c r="AFZ24" s="821"/>
      <c r="AGA24" s="821"/>
      <c r="AGB24" s="822"/>
      <c r="AGC24" s="822"/>
      <c r="AGD24" s="822"/>
      <c r="AGE24" s="822"/>
      <c r="AGF24" s="821"/>
      <c r="AGG24" s="821"/>
      <c r="AGH24" s="821"/>
      <c r="AGI24" s="821"/>
      <c r="AGJ24" s="821"/>
      <c r="AGK24" s="821"/>
      <c r="AGL24" s="821"/>
      <c r="AGM24" s="821"/>
      <c r="AGN24" s="822"/>
      <c r="AGO24" s="822"/>
      <c r="AGP24" s="822"/>
      <c r="AGQ24" s="822"/>
      <c r="AGR24" s="821"/>
      <c r="AGS24" s="821"/>
      <c r="AGT24" s="821"/>
      <c r="AGU24" s="821"/>
      <c r="AGV24" s="821"/>
      <c r="AGW24" s="821"/>
      <c r="AGX24" s="821"/>
      <c r="AGY24" s="821"/>
      <c r="AGZ24" s="822">
        <v>3763</v>
      </c>
      <c r="AHA24" s="822">
        <v>3618</v>
      </c>
      <c r="AHB24" s="822">
        <v>3472</v>
      </c>
      <c r="AHC24" s="822">
        <v>3181</v>
      </c>
      <c r="AHD24" s="822">
        <v>140</v>
      </c>
      <c r="AHE24" s="822">
        <v>134</v>
      </c>
      <c r="AHF24" s="822">
        <v>129</v>
      </c>
      <c r="AHG24" s="822">
        <v>118</v>
      </c>
      <c r="AHH24" s="822" t="s">
        <v>1434</v>
      </c>
      <c r="AHI24" s="822" t="s">
        <v>1434</v>
      </c>
      <c r="AHJ24" s="822" t="s">
        <v>1434</v>
      </c>
      <c r="AHK24" s="822" t="s">
        <v>1434</v>
      </c>
      <c r="AHL24" s="822" t="s">
        <v>1434</v>
      </c>
      <c r="AHM24" s="822" t="s">
        <v>1434</v>
      </c>
      <c r="AHN24" s="821" t="s">
        <v>1434</v>
      </c>
      <c r="AHO24" s="821" t="s">
        <v>1434</v>
      </c>
      <c r="AHP24" s="822" t="s">
        <v>1434</v>
      </c>
      <c r="AHQ24" s="822" t="s">
        <v>1434</v>
      </c>
      <c r="AHR24" s="821" t="s">
        <v>1434</v>
      </c>
      <c r="AHS24" s="821" t="s">
        <v>1434</v>
      </c>
      <c r="AHT24" s="822" t="s">
        <v>1434</v>
      </c>
      <c r="AHU24" s="822" t="s">
        <v>1434</v>
      </c>
      <c r="AHV24" s="821" t="s">
        <v>1434</v>
      </c>
      <c r="AHW24" s="821" t="s">
        <v>1434</v>
      </c>
      <c r="AHX24" s="822" t="s">
        <v>1434</v>
      </c>
      <c r="AHY24" s="822" t="s">
        <v>1434</v>
      </c>
      <c r="AHZ24" s="821" t="s">
        <v>1434</v>
      </c>
      <c r="AIA24" s="821" t="s">
        <v>1434</v>
      </c>
      <c r="AIB24" s="822" t="s">
        <v>1434</v>
      </c>
      <c r="AIC24" s="822" t="s">
        <v>1434</v>
      </c>
      <c r="AID24" s="821" t="s">
        <v>1434</v>
      </c>
      <c r="AIE24" s="821" t="s">
        <v>1434</v>
      </c>
      <c r="AIF24" s="822">
        <v>0</v>
      </c>
      <c r="AIG24" s="822">
        <v>0</v>
      </c>
      <c r="AIH24" s="822">
        <v>0</v>
      </c>
      <c r="AII24" s="822">
        <v>0</v>
      </c>
      <c r="AIJ24" s="822">
        <v>0</v>
      </c>
      <c r="AIK24" s="822">
        <v>0</v>
      </c>
      <c r="AIL24" s="821">
        <v>0</v>
      </c>
      <c r="AIM24" s="821">
        <v>0</v>
      </c>
      <c r="AIN24" s="821">
        <v>0</v>
      </c>
      <c r="AIO24" s="821">
        <v>0</v>
      </c>
      <c r="AIP24" s="822">
        <v>0</v>
      </c>
      <c r="AIQ24" s="821">
        <v>0</v>
      </c>
      <c r="AIR24" s="821">
        <v>0</v>
      </c>
      <c r="AIS24" s="821">
        <v>0</v>
      </c>
      <c r="AIT24" s="821">
        <v>0</v>
      </c>
      <c r="AIU24" s="822">
        <v>3763</v>
      </c>
      <c r="AIV24" s="822">
        <v>3763</v>
      </c>
      <c r="AIW24" s="822">
        <v>3618</v>
      </c>
      <c r="AIX24" s="822">
        <v>3472</v>
      </c>
      <c r="AIY24" s="822">
        <v>3181</v>
      </c>
      <c r="AIZ24" s="822">
        <v>2636</v>
      </c>
      <c r="AJA24" s="821">
        <v>2636</v>
      </c>
      <c r="AJB24" s="821">
        <v>2780</v>
      </c>
      <c r="AJC24" s="821">
        <v>2924</v>
      </c>
      <c r="AJD24" s="821">
        <v>3212</v>
      </c>
      <c r="AJE24" s="822">
        <v>6399</v>
      </c>
      <c r="AJF24" s="821">
        <v>6399</v>
      </c>
      <c r="AJG24" s="821">
        <v>6398</v>
      </c>
      <c r="AJH24" s="821">
        <v>6396</v>
      </c>
      <c r="AJI24" s="821">
        <v>6393</v>
      </c>
      <c r="AJJ24" s="822">
        <v>140</v>
      </c>
      <c r="AJK24" s="822">
        <v>140</v>
      </c>
      <c r="AJL24" s="822">
        <v>134</v>
      </c>
      <c r="AJM24" s="822">
        <v>129</v>
      </c>
      <c r="AJN24" s="822">
        <v>118</v>
      </c>
      <c r="AJO24" s="822">
        <v>0</v>
      </c>
      <c r="AJP24" s="821">
        <v>0</v>
      </c>
      <c r="AJQ24" s="821">
        <v>0</v>
      </c>
      <c r="AJR24" s="821">
        <v>0</v>
      </c>
      <c r="AJS24" s="821">
        <v>0</v>
      </c>
      <c r="AJT24" s="822">
        <v>140</v>
      </c>
      <c r="AJU24" s="821">
        <v>140</v>
      </c>
      <c r="AJV24" s="821">
        <v>134</v>
      </c>
      <c r="AJW24" s="821">
        <v>129</v>
      </c>
      <c r="AJX24" s="821">
        <v>118</v>
      </c>
      <c r="AJY24" s="822"/>
      <c r="AJZ24" s="822"/>
      <c r="AKA24" s="822"/>
      <c r="AKB24" s="822"/>
      <c r="AKC24" s="822"/>
      <c r="AKD24" s="821"/>
      <c r="AKE24" s="821"/>
      <c r="AKF24" s="821"/>
      <c r="AKG24" s="821"/>
      <c r="AKH24" s="821"/>
      <c r="AKI24" s="821"/>
      <c r="AKJ24" s="821"/>
      <c r="AKK24" s="821"/>
      <c r="AKL24" s="822"/>
      <c r="AKM24" s="822"/>
      <c r="AKN24" s="822"/>
      <c r="AKO24" s="822"/>
      <c r="AKP24" s="822"/>
      <c r="AKQ24" s="821"/>
      <c r="AKR24" s="821"/>
      <c r="AKS24" s="821"/>
      <c r="AKT24" s="821"/>
      <c r="AKU24" s="821"/>
      <c r="AKV24" s="821"/>
      <c r="AKW24" s="821"/>
      <c r="AKX24" s="821"/>
      <c r="AKY24" s="821"/>
      <c r="AKZ24" s="821"/>
      <c r="ALA24" s="821"/>
      <c r="ALB24" s="821"/>
      <c r="ALC24" s="821"/>
      <c r="ALD24" s="821"/>
      <c r="ALE24" s="821"/>
      <c r="ALF24" s="821"/>
      <c r="ALG24" s="821"/>
      <c r="ALH24" s="821"/>
      <c r="ALI24" s="821"/>
      <c r="ALJ24" s="821"/>
      <c r="ALK24" s="821"/>
      <c r="ALL24" s="821"/>
      <c r="ALM24" s="821"/>
      <c r="ALN24" s="821"/>
      <c r="ALO24" s="821"/>
      <c r="ALP24" s="821"/>
      <c r="ALQ24" s="821"/>
      <c r="ALR24" s="821"/>
      <c r="ALS24" s="821"/>
      <c r="ALT24" s="821"/>
      <c r="ALU24" s="821"/>
      <c r="ALV24" s="821"/>
      <c r="ALW24" s="821"/>
      <c r="ALX24" s="821"/>
      <c r="ALY24" s="821"/>
      <c r="ALZ24" s="821"/>
      <c r="AMA24" s="821"/>
      <c r="AMB24" s="821"/>
      <c r="AMC24" s="821"/>
      <c r="AMD24" s="821"/>
      <c r="AME24" s="821"/>
      <c r="AMF24" s="821"/>
      <c r="AMG24" s="821"/>
      <c r="AMH24" s="821"/>
      <c r="AMI24" s="821"/>
      <c r="AMJ24" s="821"/>
      <c r="AMK24" s="821"/>
      <c r="AML24" s="821"/>
      <c r="AMM24" s="821"/>
      <c r="AMN24" s="821"/>
      <c r="AMO24" s="821"/>
      <c r="AMP24" s="821"/>
      <c r="AMQ24" s="821"/>
      <c r="AMR24" s="822"/>
      <c r="AMS24" s="822"/>
      <c r="AMT24" s="822"/>
      <c r="AMU24" s="822"/>
      <c r="AMV24" s="822"/>
      <c r="AMW24" s="822"/>
      <c r="AMX24" s="822"/>
      <c r="AMY24" s="822"/>
      <c r="AMZ24" s="821"/>
      <c r="ANA24" s="821"/>
      <c r="ANB24" s="821"/>
      <c r="ANC24" s="821"/>
      <c r="AND24" s="822"/>
      <c r="ANE24" s="822"/>
      <c r="ANF24" s="822"/>
      <c r="ANG24" s="822"/>
      <c r="ANH24" s="821"/>
      <c r="ANI24" s="821"/>
      <c r="ANJ24" s="821"/>
      <c r="ANK24" s="821"/>
      <c r="ANL24" s="821"/>
      <c r="ANM24" s="821"/>
      <c r="ANN24" s="821"/>
      <c r="ANO24" s="821"/>
      <c r="ANP24" s="822"/>
      <c r="ANQ24" s="822"/>
      <c r="ANR24" s="822"/>
      <c r="ANS24" s="822"/>
      <c r="ANT24" s="821"/>
      <c r="ANU24" s="821"/>
      <c r="ANV24" s="821"/>
      <c r="ANW24" s="821"/>
      <c r="ANX24" s="821"/>
      <c r="ANY24" s="821"/>
      <c r="ANZ24" s="821"/>
      <c r="AOA24" s="821"/>
      <c r="AOB24" s="821"/>
      <c r="AOC24" s="821"/>
      <c r="AOD24" s="821"/>
      <c r="AOE24" s="821"/>
      <c r="AOF24" s="821"/>
      <c r="AOG24" s="821"/>
      <c r="AOH24" s="822"/>
      <c r="AOI24" s="821"/>
      <c r="AOJ24" s="821"/>
      <c r="AOK24" s="821"/>
      <c r="AOL24" s="822"/>
      <c r="AOM24" s="821"/>
      <c r="AON24" s="821"/>
      <c r="AOO24" s="821"/>
      <c r="AOP24" s="822"/>
      <c r="AOQ24" s="821"/>
      <c r="AOR24" s="821"/>
      <c r="AOS24" s="821"/>
      <c r="AOT24" s="822"/>
      <c r="AOU24" s="821"/>
      <c r="AOV24" s="821"/>
      <c r="AOW24" s="821"/>
      <c r="AOX24" s="822"/>
      <c r="AOY24" s="821"/>
      <c r="AOZ24" s="821"/>
      <c r="APA24" s="821"/>
      <c r="APB24" s="822"/>
      <c r="APC24" s="821"/>
      <c r="APD24" s="821"/>
      <c r="APE24" s="821"/>
      <c r="APF24" s="822"/>
      <c r="APG24" s="821"/>
      <c r="APH24" s="821"/>
      <c r="API24" s="821"/>
      <c r="APJ24" s="822"/>
      <c r="APK24" s="821"/>
      <c r="APL24" s="821"/>
      <c r="APM24" s="821"/>
      <c r="APN24" s="822"/>
      <c r="APO24" s="821"/>
      <c r="APP24" s="821"/>
      <c r="APQ24" s="821"/>
      <c r="APR24" s="822"/>
      <c r="APS24" s="821"/>
      <c r="APT24" s="821"/>
      <c r="APU24" s="821"/>
      <c r="APV24" s="822"/>
      <c r="APW24" s="821"/>
      <c r="APX24" s="821"/>
      <c r="APY24" s="821"/>
      <c r="APZ24" s="822"/>
      <c r="AQA24" s="821"/>
      <c r="AQB24" s="821"/>
      <c r="AQC24" s="821"/>
      <c r="AQD24" s="822"/>
      <c r="AQE24" s="821"/>
      <c r="AQF24" s="821"/>
      <c r="AQG24" s="821"/>
      <c r="AQH24" s="822"/>
      <c r="AQI24" s="821"/>
      <c r="AQJ24" s="821"/>
      <c r="AQK24" s="821"/>
      <c r="AQL24" s="822"/>
      <c r="AQM24" s="821"/>
      <c r="AQN24" s="821"/>
      <c r="AQO24" s="821"/>
      <c r="AQP24" s="822"/>
      <c r="AQQ24" s="821"/>
      <c r="AQR24" s="821"/>
      <c r="AQS24" s="821"/>
      <c r="AQT24" s="822"/>
      <c r="AQU24" s="821"/>
      <c r="AQV24" s="821"/>
      <c r="AQW24" s="821"/>
      <c r="AQX24" s="822"/>
      <c r="AQY24" s="821"/>
      <c r="AQZ24" s="821"/>
      <c r="ARA24" s="821"/>
      <c r="ARB24" s="822"/>
      <c r="ARC24" s="821"/>
      <c r="ARD24" s="821"/>
      <c r="ARE24" s="821"/>
      <c r="ARF24" s="822"/>
      <c r="ARG24" s="821"/>
      <c r="ARH24" s="821"/>
      <c r="ARI24" s="821"/>
      <c r="ARJ24" s="822"/>
      <c r="ARK24" s="821"/>
      <c r="ARL24" s="821"/>
      <c r="ARM24" s="821"/>
      <c r="ARN24" s="822"/>
      <c r="ARO24" s="821"/>
      <c r="ARP24" s="821"/>
      <c r="ARQ24" s="821"/>
      <c r="ARR24" s="822"/>
      <c r="ARS24" s="821"/>
      <c r="ART24" s="821"/>
      <c r="ARU24" s="821"/>
      <c r="ARV24" s="822"/>
      <c r="ARW24" s="821"/>
      <c r="ARX24" s="821"/>
      <c r="ARY24" s="821"/>
      <c r="ARZ24" s="822"/>
      <c r="ASA24" s="821"/>
      <c r="ASB24" s="821"/>
      <c r="ASC24" s="821"/>
      <c r="ASD24" s="822"/>
      <c r="ASE24" s="821"/>
      <c r="ASF24" s="821"/>
      <c r="ASG24" s="821"/>
      <c r="ASH24" s="822"/>
      <c r="ASI24" s="821"/>
      <c r="ASJ24" s="821"/>
      <c r="ASK24" s="821"/>
      <c r="ASL24" s="822"/>
      <c r="ASM24" s="821"/>
      <c r="ASN24" s="821"/>
      <c r="ASO24" s="821"/>
      <c r="ASP24" s="822"/>
      <c r="ASQ24" s="821"/>
      <c r="ASR24" s="821"/>
      <c r="ASS24" s="821"/>
      <c r="AST24" s="822"/>
      <c r="ASU24" s="821"/>
      <c r="ASV24" s="821"/>
      <c r="ASW24" s="821"/>
      <c r="ASX24" s="822"/>
      <c r="ASY24" s="821"/>
      <c r="ASZ24" s="821"/>
      <c r="ATA24" s="821"/>
      <c r="ATB24" s="822"/>
      <c r="ATC24" s="821"/>
      <c r="ATD24" s="821"/>
      <c r="ATE24" s="821"/>
      <c r="ATF24" s="822"/>
      <c r="ATG24" s="821"/>
      <c r="ATH24" s="821"/>
      <c r="ATI24" s="821"/>
      <c r="ATJ24" s="822"/>
      <c r="ATK24" s="821"/>
      <c r="ATL24" s="821"/>
      <c r="ATM24" s="821"/>
      <c r="ATN24" s="822"/>
      <c r="ATO24" s="821"/>
      <c r="ATP24" s="821"/>
      <c r="ATQ24" s="821"/>
      <c r="ATR24" s="822">
        <v>164</v>
      </c>
      <c r="ATS24" s="822">
        <v>164</v>
      </c>
      <c r="ATT24" s="822">
        <v>159</v>
      </c>
      <c r="ATU24" s="822">
        <v>152</v>
      </c>
      <c r="ATV24" s="822">
        <v>139</v>
      </c>
      <c r="ATW24" s="821" t="s">
        <v>1434</v>
      </c>
      <c r="ATX24" s="821" t="s">
        <v>1434</v>
      </c>
      <c r="ATY24" s="821" t="s">
        <v>1434</v>
      </c>
      <c r="ATZ24" s="821" t="s">
        <v>1434</v>
      </c>
      <c r="AUA24" s="821" t="s">
        <v>1434</v>
      </c>
      <c r="AUB24" s="822" t="s">
        <v>1434</v>
      </c>
      <c r="AUC24" s="822" t="s">
        <v>1434</v>
      </c>
      <c r="AUD24" s="822" t="s">
        <v>1434</v>
      </c>
      <c r="AUE24" s="822" t="s">
        <v>1434</v>
      </c>
      <c r="AUF24" s="822" t="s">
        <v>1434</v>
      </c>
      <c r="AUG24" s="822" t="s">
        <v>1434</v>
      </c>
      <c r="AUH24" s="822" t="s">
        <v>1434</v>
      </c>
      <c r="AUI24" s="822" t="s">
        <v>1434</v>
      </c>
      <c r="AUJ24" s="822" t="s">
        <v>1434</v>
      </c>
      <c r="AUK24" s="822" t="s">
        <v>1434</v>
      </c>
      <c r="AUL24" s="821" t="s">
        <v>1434</v>
      </c>
      <c r="AUM24" s="821" t="s">
        <v>1434</v>
      </c>
      <c r="AUN24" s="821" t="s">
        <v>1434</v>
      </c>
      <c r="AUO24" s="821" t="s">
        <v>1434</v>
      </c>
      <c r="AUP24" s="821" t="s">
        <v>1434</v>
      </c>
      <c r="AUQ24" s="822" t="s">
        <v>1434</v>
      </c>
      <c r="AUR24" s="822" t="s">
        <v>1434</v>
      </c>
      <c r="AUS24" s="822" t="s">
        <v>1434</v>
      </c>
      <c r="AUT24" s="822" t="s">
        <v>1434</v>
      </c>
      <c r="AUU24" s="822" t="s">
        <v>1434</v>
      </c>
      <c r="AUV24" s="822" t="s">
        <v>1434</v>
      </c>
      <c r="AUW24" s="822" t="s">
        <v>1434</v>
      </c>
      <c r="AUX24" s="822" t="s">
        <v>1434</v>
      </c>
      <c r="AUY24" s="822" t="s">
        <v>1434</v>
      </c>
      <c r="AUZ24" s="822" t="s">
        <v>1434</v>
      </c>
      <c r="AVA24" s="821" t="s">
        <v>1434</v>
      </c>
      <c r="AVB24" s="821" t="s">
        <v>1434</v>
      </c>
      <c r="AVC24" s="821" t="s">
        <v>1434</v>
      </c>
      <c r="AVD24" s="821" t="s">
        <v>1434</v>
      </c>
      <c r="AVE24" s="821" t="s">
        <v>1434</v>
      </c>
      <c r="AVF24" s="822" t="s">
        <v>1434</v>
      </c>
      <c r="AVG24" s="822" t="s">
        <v>1434</v>
      </c>
      <c r="AVH24" s="822" t="s">
        <v>1434</v>
      </c>
      <c r="AVI24" s="822" t="s">
        <v>1434</v>
      </c>
      <c r="AVJ24" s="822" t="s">
        <v>1434</v>
      </c>
      <c r="AVK24" s="822" t="s">
        <v>1434</v>
      </c>
      <c r="AVL24" s="822" t="s">
        <v>1434</v>
      </c>
      <c r="AVM24" s="822" t="s">
        <v>1434</v>
      </c>
      <c r="AVN24" s="822" t="s">
        <v>1434</v>
      </c>
      <c r="AVO24" s="822" t="s">
        <v>1434</v>
      </c>
      <c r="AVP24" s="821" t="s">
        <v>1434</v>
      </c>
      <c r="AVQ24" s="821" t="s">
        <v>1434</v>
      </c>
      <c r="AVR24" s="821" t="s">
        <v>1434</v>
      </c>
      <c r="AVS24" s="821" t="s">
        <v>1434</v>
      </c>
      <c r="AVT24" s="821" t="s">
        <v>1434</v>
      </c>
      <c r="AVU24" s="822" t="s">
        <v>1434</v>
      </c>
      <c r="AVV24" s="822" t="s">
        <v>1434</v>
      </c>
      <c r="AVW24" s="822">
        <v>33</v>
      </c>
      <c r="AVX24" s="822" t="s">
        <v>1434</v>
      </c>
      <c r="AVY24" s="822" t="s">
        <v>1434</v>
      </c>
      <c r="AVZ24" s="822"/>
      <c r="AWA24" s="822"/>
      <c r="AWB24" s="822"/>
      <c r="AWC24" s="822"/>
      <c r="AWD24" s="822"/>
      <c r="AWE24" s="821"/>
      <c r="AWF24" s="821"/>
      <c r="AWG24" s="821"/>
      <c r="AWH24" s="821"/>
      <c r="AWI24" s="821"/>
      <c r="AWJ24" s="822"/>
      <c r="AWK24" s="822"/>
      <c r="AWL24" s="822"/>
      <c r="AWM24" s="822"/>
      <c r="AWN24" s="822"/>
      <c r="AWO24" s="822"/>
      <c r="AWP24" s="822"/>
      <c r="AWQ24" s="822"/>
      <c r="AWR24" s="822"/>
      <c r="AWS24" s="822"/>
      <c r="AWT24" s="822"/>
      <c r="AWU24" s="822"/>
      <c r="AWV24" s="822"/>
      <c r="AWW24" s="822"/>
      <c r="AWX24" s="822"/>
      <c r="AWY24" s="822"/>
      <c r="AWZ24" s="822"/>
      <c r="AXA24" s="822"/>
      <c r="AXB24" s="822"/>
      <c r="AXC24" s="822"/>
      <c r="AXD24" s="821"/>
      <c r="AXE24" s="821"/>
      <c r="AXF24" s="821"/>
      <c r="AXG24" s="821"/>
      <c r="AXH24" s="821"/>
      <c r="AXI24" s="821"/>
      <c r="AXJ24" s="821"/>
      <c r="AXK24" s="821"/>
      <c r="AXL24" s="821"/>
      <c r="AXM24" s="821"/>
      <c r="AXN24" s="821"/>
      <c r="AXO24" s="821"/>
      <c r="AXP24" s="821"/>
      <c r="AXQ24" s="821"/>
      <c r="AXR24" s="821"/>
      <c r="AXS24" s="822">
        <v>2907</v>
      </c>
      <c r="AXT24" s="822">
        <v>2907</v>
      </c>
      <c r="AXU24" s="822">
        <v>2790</v>
      </c>
      <c r="AXV24" s="822">
        <v>2557</v>
      </c>
      <c r="AXW24" s="822">
        <v>845</v>
      </c>
      <c r="AXX24" s="822">
        <v>845</v>
      </c>
      <c r="AXY24" s="822">
        <v>811</v>
      </c>
      <c r="AXZ24" s="822">
        <v>742</v>
      </c>
      <c r="AYA24" s="821" t="s">
        <v>1434</v>
      </c>
      <c r="AYB24" s="821">
        <v>0</v>
      </c>
      <c r="AYC24" s="821">
        <v>0</v>
      </c>
      <c r="AYD24" s="822">
        <v>0</v>
      </c>
      <c r="AYE24" s="822" t="s">
        <v>1434</v>
      </c>
      <c r="AYF24" s="822" t="s">
        <v>1434</v>
      </c>
      <c r="AYG24" s="822" t="s">
        <v>1434</v>
      </c>
      <c r="AYH24" s="822" t="s">
        <v>1434</v>
      </c>
      <c r="AYI24" s="822" t="s">
        <v>1434</v>
      </c>
      <c r="AYJ24" s="822" t="s">
        <v>1434</v>
      </c>
      <c r="AYK24" s="822" t="s">
        <v>1434</v>
      </c>
      <c r="AYL24" s="822" t="s">
        <v>1434</v>
      </c>
      <c r="AYM24" s="821" t="s">
        <v>1434</v>
      </c>
      <c r="AYN24" s="821" t="s">
        <v>1434</v>
      </c>
      <c r="AYO24" s="821" t="s">
        <v>1434</v>
      </c>
      <c r="AYP24" s="821" t="s">
        <v>1434</v>
      </c>
      <c r="AYQ24" s="822" t="s">
        <v>1434</v>
      </c>
      <c r="AYR24" s="821" t="s">
        <v>1434</v>
      </c>
      <c r="AYS24" s="821" t="s">
        <v>1434</v>
      </c>
      <c r="AYT24" s="821" t="s">
        <v>1434</v>
      </c>
      <c r="AYU24" s="822" t="s">
        <v>1434</v>
      </c>
      <c r="AYV24" s="821" t="s">
        <v>1434</v>
      </c>
      <c r="AYW24" s="821" t="s">
        <v>1434</v>
      </c>
      <c r="AYX24" s="821" t="s">
        <v>1434</v>
      </c>
      <c r="AYY24" s="821" t="s">
        <v>1434</v>
      </c>
      <c r="AYZ24" s="821" t="s">
        <v>1434</v>
      </c>
      <c r="AZA24" s="821" t="s">
        <v>1434</v>
      </c>
      <c r="AZB24" s="821" t="s">
        <v>1434</v>
      </c>
      <c r="AZC24" s="822" t="s">
        <v>1434</v>
      </c>
      <c r="AZD24" s="821" t="s">
        <v>1434</v>
      </c>
      <c r="AZE24" s="821" t="s">
        <v>1434</v>
      </c>
      <c r="AZF24" s="821" t="s">
        <v>1434</v>
      </c>
      <c r="AZG24" s="822" t="s">
        <v>1434</v>
      </c>
      <c r="AZH24" s="821" t="s">
        <v>1434</v>
      </c>
      <c r="AZI24" s="821" t="s">
        <v>1434</v>
      </c>
      <c r="AZJ24" s="821" t="s">
        <v>1434</v>
      </c>
      <c r="AZK24" s="821" t="s">
        <v>1434</v>
      </c>
      <c r="AZL24" s="821" t="s">
        <v>1434</v>
      </c>
      <c r="AZM24" s="821" t="s">
        <v>1434</v>
      </c>
      <c r="AZN24" s="821" t="s">
        <v>1434</v>
      </c>
      <c r="AZO24" s="821" t="s">
        <v>1434</v>
      </c>
      <c r="AZP24" s="821" t="s">
        <v>1434</v>
      </c>
      <c r="AZQ24" s="821" t="s">
        <v>1434</v>
      </c>
      <c r="AZR24" s="821" t="s">
        <v>1434</v>
      </c>
      <c r="AZS24" s="821" t="s">
        <v>1434</v>
      </c>
      <c r="AZT24" s="821" t="s">
        <v>1434</v>
      </c>
      <c r="AZU24" s="821" t="s">
        <v>1434</v>
      </c>
      <c r="AZV24" s="821" t="s">
        <v>1434</v>
      </c>
      <c r="AZW24" s="821" t="s">
        <v>1434</v>
      </c>
      <c r="AZX24" s="821" t="s">
        <v>1434</v>
      </c>
      <c r="AZY24" s="821" t="s">
        <v>1434</v>
      </c>
      <c r="AZZ24" s="821" t="s">
        <v>1434</v>
      </c>
      <c r="BAA24" s="822" t="s">
        <v>1434</v>
      </c>
      <c r="BAB24" s="821" t="s">
        <v>1434</v>
      </c>
      <c r="BAC24" s="821" t="s">
        <v>1434</v>
      </c>
      <c r="BAD24" s="821" t="s">
        <v>1434</v>
      </c>
      <c r="BAE24" s="822" t="s">
        <v>1434</v>
      </c>
      <c r="BAF24" s="821" t="s">
        <v>1434</v>
      </c>
      <c r="BAG24" s="821" t="s">
        <v>1434</v>
      </c>
      <c r="BAH24" s="821" t="s">
        <v>1434</v>
      </c>
      <c r="BAI24" s="821" t="s">
        <v>1434</v>
      </c>
      <c r="BAJ24" s="821" t="s">
        <v>1434</v>
      </c>
      <c r="BAK24" s="821" t="s">
        <v>1434</v>
      </c>
      <c r="BAL24" s="821" t="s">
        <v>1434</v>
      </c>
      <c r="BAM24" s="821" t="s">
        <v>1434</v>
      </c>
      <c r="BAN24" s="821" t="s">
        <v>1434</v>
      </c>
      <c r="BAO24" s="821" t="s">
        <v>1434</v>
      </c>
      <c r="BAP24" s="821" t="s">
        <v>1434</v>
      </c>
      <c r="BAQ24" s="821" t="s">
        <v>1434</v>
      </c>
      <c r="BAR24" s="821" t="s">
        <v>1434</v>
      </c>
      <c r="BAS24" s="821" t="s">
        <v>1434</v>
      </c>
      <c r="BAT24" s="821" t="s">
        <v>1434</v>
      </c>
      <c r="BAU24" s="821" t="s">
        <v>1434</v>
      </c>
      <c r="BAV24" s="821" t="s">
        <v>1434</v>
      </c>
      <c r="BAW24" s="821" t="s">
        <v>1434</v>
      </c>
      <c r="BAX24" s="821" t="s">
        <v>1434</v>
      </c>
      <c r="BAY24" s="822" t="s">
        <v>1434</v>
      </c>
      <c r="BAZ24" s="821" t="s">
        <v>1434</v>
      </c>
      <c r="BBA24" s="821" t="s">
        <v>1434</v>
      </c>
      <c r="BBB24" s="821" t="s">
        <v>1434</v>
      </c>
      <c r="BBC24" s="822" t="s">
        <v>1434</v>
      </c>
      <c r="BBD24" s="821" t="s">
        <v>1434</v>
      </c>
      <c r="BBE24" s="821" t="s">
        <v>1434</v>
      </c>
      <c r="BBF24" s="821" t="s">
        <v>1434</v>
      </c>
      <c r="BBG24" s="821" t="s">
        <v>1434</v>
      </c>
      <c r="BBH24" s="821" t="s">
        <v>1434</v>
      </c>
      <c r="BBI24" s="821" t="s">
        <v>1434</v>
      </c>
      <c r="BBJ24" s="821" t="s">
        <v>1434</v>
      </c>
      <c r="BBK24" s="826" t="s">
        <v>1434</v>
      </c>
      <c r="BBL24" s="826">
        <v>52.4</v>
      </c>
      <c r="BBM24" s="826">
        <v>52.1</v>
      </c>
      <c r="BBN24" s="826">
        <v>49.3</v>
      </c>
      <c r="BBO24" s="826">
        <v>72.599999999999994</v>
      </c>
      <c r="BBP24" s="826" t="s">
        <v>1434</v>
      </c>
      <c r="BBQ24" s="826">
        <v>0.04</v>
      </c>
      <c r="BBR24" s="826">
        <v>0.03</v>
      </c>
      <c r="BBS24" s="826">
        <v>0.02</v>
      </c>
      <c r="BBT24" s="826">
        <v>0.05</v>
      </c>
      <c r="BBU24" s="826" t="s">
        <v>1434</v>
      </c>
      <c r="BBV24" s="826">
        <v>300</v>
      </c>
      <c r="BBW24" s="826">
        <v>370.3</v>
      </c>
      <c r="BBX24" s="826">
        <v>242.8</v>
      </c>
      <c r="BBY24" s="826">
        <v>52.8</v>
      </c>
      <c r="BBZ24" s="826" t="s">
        <v>1434</v>
      </c>
      <c r="BCA24" s="826">
        <v>0.24</v>
      </c>
      <c r="BCB24" s="826">
        <v>0.21</v>
      </c>
      <c r="BCC24" s="826">
        <v>0.12</v>
      </c>
      <c r="BCD24" s="826">
        <v>0.03</v>
      </c>
      <c r="BCE24" s="826" t="s">
        <v>1434</v>
      </c>
      <c r="BCF24" s="826">
        <v>300.2</v>
      </c>
      <c r="BCG24" s="826">
        <v>338.9</v>
      </c>
      <c r="BCH24" s="826">
        <v>270</v>
      </c>
      <c r="BCI24" s="826">
        <v>157.19999999999999</v>
      </c>
      <c r="BCJ24" s="826" t="s">
        <v>1434</v>
      </c>
      <c r="BCK24" s="826">
        <v>0.24</v>
      </c>
      <c r="BCL24" s="826">
        <v>0.19</v>
      </c>
      <c r="BCM24" s="826">
        <v>0.14000000000000001</v>
      </c>
      <c r="BCN24" s="826">
        <v>0.1</v>
      </c>
      <c r="BCO24" s="818" t="s">
        <v>1434</v>
      </c>
      <c r="BCP24" s="818">
        <v>62.31</v>
      </c>
      <c r="BCQ24" s="818">
        <v>53.8</v>
      </c>
      <c r="BCR24" s="818">
        <v>27.51</v>
      </c>
      <c r="BCS24" s="818">
        <v>55.04</v>
      </c>
      <c r="BCT24" s="818" t="s">
        <v>1434</v>
      </c>
      <c r="BCU24" s="818">
        <v>24.4</v>
      </c>
      <c r="BCV24" s="818">
        <v>25.4</v>
      </c>
      <c r="BCW24" s="818">
        <v>-1.54</v>
      </c>
      <c r="BCX24" s="818">
        <v>28.76</v>
      </c>
      <c r="BCY24" s="818" t="s">
        <v>1434</v>
      </c>
      <c r="BCZ24" s="818">
        <v>4.05</v>
      </c>
      <c r="BDA24" s="818">
        <v>2.08</v>
      </c>
      <c r="BDB24" s="818">
        <v>2.0299999999999998</v>
      </c>
      <c r="BDC24" s="818">
        <v>2.09</v>
      </c>
      <c r="BDD24" s="818" t="s">
        <v>1434</v>
      </c>
      <c r="BDE24" s="818">
        <v>30.72</v>
      </c>
      <c r="BDF24" s="818">
        <v>2.21</v>
      </c>
      <c r="BDG24" s="818">
        <v>18.579999999999998</v>
      </c>
      <c r="BDH24" s="818" t="s">
        <v>1434</v>
      </c>
      <c r="BDI24" s="818" t="s">
        <v>1434</v>
      </c>
      <c r="BDJ24" s="818">
        <v>0</v>
      </c>
      <c r="BDK24" s="818" t="s">
        <v>1434</v>
      </c>
      <c r="BDL24" s="818" t="s">
        <v>1434</v>
      </c>
      <c r="BDM24" s="818" t="s">
        <v>1434</v>
      </c>
      <c r="BDN24" s="818" t="s">
        <v>1434</v>
      </c>
      <c r="BDO24" s="818">
        <v>34.770000000000003</v>
      </c>
      <c r="BDP24" s="818">
        <v>4.28</v>
      </c>
      <c r="BDQ24" s="818">
        <v>20.61</v>
      </c>
      <c r="BDR24" s="818">
        <v>2.09</v>
      </c>
      <c r="BDS24" s="818" t="s">
        <v>1434</v>
      </c>
      <c r="BDT24" s="818">
        <v>0.39</v>
      </c>
      <c r="BDU24" s="818">
        <v>0.24</v>
      </c>
      <c r="BDV24" s="818">
        <v>27.27</v>
      </c>
      <c r="BDW24" s="818">
        <v>17.53</v>
      </c>
      <c r="BDX24" s="818" t="s">
        <v>1434</v>
      </c>
      <c r="BDY24" s="818">
        <v>16.84</v>
      </c>
      <c r="BDZ24" s="818">
        <v>5.84</v>
      </c>
      <c r="BEA24" s="818">
        <v>13</v>
      </c>
      <c r="BEB24" s="818">
        <v>9.43</v>
      </c>
      <c r="BEC24" s="818">
        <v>8.3670000000000009</v>
      </c>
      <c r="BED24" s="818">
        <v>8.5</v>
      </c>
      <c r="BEE24" s="818">
        <v>4.2329999999999997</v>
      </c>
      <c r="BEF24" s="818">
        <v>5.133</v>
      </c>
      <c r="BEG24" s="818">
        <v>4.9329999999999998</v>
      </c>
      <c r="BEH24" s="818">
        <v>7.133</v>
      </c>
      <c r="BEI24" s="818">
        <v>7.367</v>
      </c>
      <c r="BEJ24" s="818">
        <v>3.7330000000000001</v>
      </c>
      <c r="BEK24" s="818">
        <v>4.367</v>
      </c>
      <c r="BEL24" s="818">
        <v>4.2670000000000003</v>
      </c>
      <c r="BEM24" s="818">
        <v>2.2000000000000002</v>
      </c>
      <c r="BEN24" s="818" t="s">
        <v>1434</v>
      </c>
      <c r="BEO24" s="818" t="s">
        <v>1434</v>
      </c>
      <c r="BEP24" s="818" t="s">
        <v>1434</v>
      </c>
      <c r="BEQ24" s="818" t="s">
        <v>1434</v>
      </c>
      <c r="BER24" s="818">
        <v>28.8</v>
      </c>
      <c r="BES24" s="818">
        <v>31.733000000000001</v>
      </c>
      <c r="BET24" s="818">
        <v>33.667000000000002</v>
      </c>
      <c r="BEU24" s="818">
        <v>24.332999999999998</v>
      </c>
      <c r="BEV24" s="818">
        <v>11.2</v>
      </c>
      <c r="BEW24" s="818">
        <v>26.9</v>
      </c>
      <c r="BEX24" s="818">
        <v>29.933</v>
      </c>
      <c r="BEY24" s="818">
        <v>31.9</v>
      </c>
      <c r="BEZ24" s="818">
        <v>22.9</v>
      </c>
      <c r="BFA24" s="818">
        <v>9.3670000000000009</v>
      </c>
      <c r="BFB24" s="818">
        <v>1.95</v>
      </c>
      <c r="BFC24" s="818">
        <v>2.6</v>
      </c>
      <c r="BFD24" s="818">
        <v>1.85</v>
      </c>
      <c r="BFE24" s="818">
        <v>2.2000000000000002</v>
      </c>
      <c r="BFF24" s="818">
        <v>2.35</v>
      </c>
      <c r="BFG24" s="818">
        <v>9.35</v>
      </c>
      <c r="BFH24" s="818">
        <v>8.9329999999999998</v>
      </c>
      <c r="BFI24" s="818">
        <v>8.3670000000000009</v>
      </c>
      <c r="BFJ24" s="818">
        <v>8.6669999999999998</v>
      </c>
      <c r="BFK24" s="818">
        <v>7.3</v>
      </c>
      <c r="BFL24" s="818">
        <v>7</v>
      </c>
      <c r="BFM24" s="818">
        <v>7.2670000000000003</v>
      </c>
      <c r="BFN24" s="818">
        <v>6.2</v>
      </c>
      <c r="BFO24" s="818">
        <v>6.4329999999999998</v>
      </c>
      <c r="BFP24" s="818">
        <v>5.4329999999999998</v>
      </c>
      <c r="BFQ24" s="818">
        <v>2.35</v>
      </c>
      <c r="BFR24" s="818" t="s">
        <v>1434</v>
      </c>
      <c r="BFS24" s="818">
        <v>2.2000000000000002</v>
      </c>
      <c r="BFT24" s="818">
        <v>2.2330000000000001</v>
      </c>
      <c r="BFU24" s="818">
        <v>1.867</v>
      </c>
      <c r="BFV24" s="819">
        <v>6.7</v>
      </c>
      <c r="BFW24" s="819">
        <v>6.9669999999999996</v>
      </c>
      <c r="BFX24" s="819">
        <v>3.3</v>
      </c>
      <c r="BFY24" s="819">
        <v>3.2669999999999999</v>
      </c>
      <c r="BFZ24" s="819">
        <v>3.0329999999999999</v>
      </c>
      <c r="BGA24" s="819" t="s">
        <v>1434</v>
      </c>
      <c r="BGB24" s="819" t="s">
        <v>1434</v>
      </c>
      <c r="BGC24" s="819" t="s">
        <v>1434</v>
      </c>
      <c r="BGD24" s="819">
        <v>1.6</v>
      </c>
      <c r="BGE24" s="819">
        <v>2</v>
      </c>
      <c r="BGF24" s="819" t="s">
        <v>1434</v>
      </c>
      <c r="BGG24" s="819" t="s">
        <v>1434</v>
      </c>
      <c r="BGH24" s="819" t="s">
        <v>1434</v>
      </c>
      <c r="BGI24" s="819" t="s">
        <v>1434</v>
      </c>
      <c r="BGJ24" s="819" t="s">
        <v>1434</v>
      </c>
      <c r="BGK24" s="819">
        <v>23.15</v>
      </c>
      <c r="BGL24" s="819">
        <v>22.8</v>
      </c>
      <c r="BGM24" s="819">
        <v>19.8</v>
      </c>
      <c r="BGN24" s="819">
        <v>15</v>
      </c>
      <c r="BGO24" s="819">
        <v>5.0999999999999996</v>
      </c>
      <c r="BGP24" s="819">
        <v>4.5999999999999996</v>
      </c>
      <c r="BGQ24" s="819">
        <v>7.5670000000000002</v>
      </c>
      <c r="BGR24" s="819">
        <v>12.233000000000001</v>
      </c>
      <c r="BGS24" s="819">
        <v>8.1329999999999991</v>
      </c>
      <c r="BGT24" s="819">
        <v>4.7</v>
      </c>
      <c r="BGU24" s="819" t="s">
        <v>1434</v>
      </c>
      <c r="BGV24" s="819" t="s">
        <v>1434</v>
      </c>
      <c r="BGW24" s="819">
        <v>1.55</v>
      </c>
      <c r="BGX24" s="819">
        <v>1.5</v>
      </c>
      <c r="BGY24" s="819">
        <v>1.65</v>
      </c>
      <c r="BGZ24" s="819">
        <v>4.7</v>
      </c>
      <c r="BHA24" s="819">
        <v>3.6669999999999998</v>
      </c>
      <c r="BHB24" s="819">
        <v>3.3</v>
      </c>
      <c r="BHC24" s="819">
        <v>3.367</v>
      </c>
      <c r="BHD24" s="819">
        <v>2.6</v>
      </c>
      <c r="BHE24" s="819">
        <v>3.8</v>
      </c>
      <c r="BHF24" s="819">
        <v>4</v>
      </c>
      <c r="BHG24" s="819">
        <v>3.633</v>
      </c>
      <c r="BHH24" s="819">
        <v>4.2</v>
      </c>
      <c r="BHI24" s="819">
        <v>3.133</v>
      </c>
      <c r="BHJ24" s="819" t="s">
        <v>1434</v>
      </c>
      <c r="BHK24" s="819" t="s">
        <v>1434</v>
      </c>
      <c r="BHL24" s="819">
        <v>1.8</v>
      </c>
      <c r="BHM24" s="819">
        <v>1.5</v>
      </c>
      <c r="BHN24" s="819">
        <v>1.6</v>
      </c>
      <c r="BHO24" s="819">
        <v>5.8330000000000002</v>
      </c>
      <c r="BHP24" s="819">
        <v>6.133</v>
      </c>
      <c r="BHQ24" s="819">
        <v>2.2999999999999998</v>
      </c>
      <c r="BHR24" s="819">
        <v>3.3</v>
      </c>
      <c r="BHS24" s="819">
        <v>2.5</v>
      </c>
      <c r="BHT24" s="819">
        <v>3.25</v>
      </c>
      <c r="BHU24" s="819">
        <v>2.65</v>
      </c>
      <c r="BHV24" s="819">
        <v>2</v>
      </c>
      <c r="BHW24" s="819">
        <v>1.833</v>
      </c>
      <c r="BHX24" s="819">
        <v>2.8330000000000002</v>
      </c>
      <c r="BHY24" s="819">
        <v>12.1</v>
      </c>
      <c r="BHZ24" s="819">
        <v>14.766999999999999</v>
      </c>
      <c r="BIA24" s="819">
        <v>18.067</v>
      </c>
      <c r="BIB24" s="819">
        <v>13.567</v>
      </c>
      <c r="BIC24" s="819">
        <v>5.7</v>
      </c>
      <c r="BID24" s="819">
        <v>16.7</v>
      </c>
      <c r="BIE24" s="819">
        <v>16.966999999999999</v>
      </c>
      <c r="BIF24" s="819">
        <v>15.567</v>
      </c>
      <c r="BIG24" s="819">
        <v>10.7</v>
      </c>
      <c r="BIH24" s="819">
        <v>5.5</v>
      </c>
      <c r="BII24" s="819">
        <v>8.3000000000000007</v>
      </c>
      <c r="BIJ24" s="819">
        <v>7.9</v>
      </c>
      <c r="BIK24" s="819">
        <v>7.633</v>
      </c>
      <c r="BIL24" s="819">
        <v>7.4</v>
      </c>
      <c r="BIM24" s="819">
        <v>6.3330000000000002</v>
      </c>
      <c r="BIN24" s="819" t="s">
        <v>1434</v>
      </c>
      <c r="BIO24" s="819" t="s">
        <v>1434</v>
      </c>
      <c r="BIP24" s="819" t="s">
        <v>1434</v>
      </c>
      <c r="BIQ24" s="819">
        <v>1.7</v>
      </c>
      <c r="BIR24" s="819">
        <v>1.8</v>
      </c>
      <c r="BIS24" s="822"/>
      <c r="BIT24" s="822"/>
      <c r="BIU24" s="822"/>
      <c r="BIV24" s="822"/>
      <c r="BIW24" s="822"/>
      <c r="BIX24" s="822"/>
      <c r="BIY24" s="822"/>
      <c r="BIZ24" s="822"/>
      <c r="BJA24" s="822"/>
      <c r="BJB24" s="822"/>
      <c r="BJC24" s="822"/>
      <c r="BJD24" s="822"/>
      <c r="BJE24" s="822"/>
      <c r="BJF24" s="822"/>
      <c r="BJG24" s="822"/>
      <c r="BJH24" s="822"/>
      <c r="BJI24" s="827" t="s">
        <v>1434</v>
      </c>
      <c r="BJJ24" s="827" t="s">
        <v>1434</v>
      </c>
      <c r="BJK24" s="827" t="s">
        <v>1434</v>
      </c>
      <c r="BJL24" s="827" t="s">
        <v>1434</v>
      </c>
      <c r="BJM24" s="827" t="s">
        <v>1434</v>
      </c>
      <c r="BJN24" s="827" t="s">
        <v>1434</v>
      </c>
      <c r="BJO24" s="827" t="s">
        <v>1434</v>
      </c>
      <c r="BJP24" s="827" t="s">
        <v>1434</v>
      </c>
      <c r="BJQ24" s="827" t="s">
        <v>1434</v>
      </c>
      <c r="BJR24" s="827" t="s">
        <v>1434</v>
      </c>
      <c r="BJS24" s="827" t="s">
        <v>1434</v>
      </c>
      <c r="BJT24" s="827" t="s">
        <v>1434</v>
      </c>
      <c r="BJU24" s="827" t="s">
        <v>1434</v>
      </c>
      <c r="BJV24" s="827" t="s">
        <v>1434</v>
      </c>
      <c r="BJW24" s="827" t="s">
        <v>1434</v>
      </c>
      <c r="BJX24" s="827" t="s">
        <v>1434</v>
      </c>
      <c r="BJY24" s="827" t="s">
        <v>1434</v>
      </c>
      <c r="BJZ24" s="827" t="s">
        <v>1434</v>
      </c>
      <c r="BKA24" s="827" t="s">
        <v>1434</v>
      </c>
      <c r="BKB24" s="827" t="s">
        <v>1434</v>
      </c>
      <c r="BKC24" s="827" t="s">
        <v>1434</v>
      </c>
      <c r="BKD24" s="827" t="s">
        <v>1434</v>
      </c>
      <c r="BKE24" s="827" t="s">
        <v>1434</v>
      </c>
      <c r="BKF24" s="827" t="s">
        <v>1434</v>
      </c>
      <c r="BKG24" s="827" t="s">
        <v>1434</v>
      </c>
      <c r="BKH24" s="827" t="s">
        <v>1434</v>
      </c>
      <c r="BKI24" s="827" t="s">
        <v>1434</v>
      </c>
      <c r="BKJ24" s="827" t="s">
        <v>1434</v>
      </c>
      <c r="BKK24" s="827" t="s">
        <v>1434</v>
      </c>
      <c r="BKL24" s="827" t="s">
        <v>1434</v>
      </c>
      <c r="BKM24" s="827" t="s">
        <v>1434</v>
      </c>
      <c r="BKN24" s="827" t="s">
        <v>1434</v>
      </c>
      <c r="BKO24" s="827" t="s">
        <v>1434</v>
      </c>
      <c r="BKP24" s="827" t="s">
        <v>1434</v>
      </c>
      <c r="BKQ24" s="827" t="s">
        <v>1434</v>
      </c>
      <c r="BKR24" s="827" t="s">
        <v>1434</v>
      </c>
      <c r="BKS24" s="827" t="s">
        <v>1434</v>
      </c>
      <c r="BKT24" s="827" t="s">
        <v>1434</v>
      </c>
      <c r="BKU24" s="827" t="s">
        <v>1434</v>
      </c>
      <c r="BKV24" s="827" t="s">
        <v>1434</v>
      </c>
      <c r="BKW24" s="827" t="s">
        <v>1434</v>
      </c>
      <c r="BKX24" s="827" t="s">
        <v>1434</v>
      </c>
      <c r="BKY24" s="827" t="s">
        <v>1434</v>
      </c>
      <c r="BKZ24" s="827" t="s">
        <v>1434</v>
      </c>
      <c r="BLA24" s="827" t="s">
        <v>1434</v>
      </c>
      <c r="BLB24" s="827" t="s">
        <v>1434</v>
      </c>
      <c r="BLC24" s="827" t="s">
        <v>1434</v>
      </c>
      <c r="BLD24" s="827" t="s">
        <v>1434</v>
      </c>
      <c r="BLE24" s="827" t="s">
        <v>1434</v>
      </c>
      <c r="BLF24" s="827" t="s">
        <v>1434</v>
      </c>
      <c r="BLG24" s="827" t="s">
        <v>1434</v>
      </c>
      <c r="BLH24" s="827" t="s">
        <v>1434</v>
      </c>
      <c r="BLI24" s="827" t="s">
        <v>1434</v>
      </c>
      <c r="BLJ24" s="827" t="s">
        <v>1434</v>
      </c>
      <c r="BLK24" s="827" t="s">
        <v>1434</v>
      </c>
      <c r="BLL24" s="827" t="s">
        <v>1434</v>
      </c>
      <c r="BLM24" s="827" t="s">
        <v>1434</v>
      </c>
      <c r="BLN24" s="827" t="s">
        <v>1434</v>
      </c>
      <c r="BLO24" s="827" t="s">
        <v>1434</v>
      </c>
      <c r="BLP24" s="827" t="s">
        <v>1434</v>
      </c>
      <c r="BLQ24" s="827" t="s">
        <v>1434</v>
      </c>
      <c r="BLR24" s="827" t="s">
        <v>1434</v>
      </c>
      <c r="BLS24" s="827" t="s">
        <v>1434</v>
      </c>
      <c r="BLT24" s="827" t="s">
        <v>1434</v>
      </c>
      <c r="BLU24" s="827" t="s">
        <v>1434</v>
      </c>
      <c r="BLV24" s="827" t="s">
        <v>1434</v>
      </c>
      <c r="BLW24" s="827" t="s">
        <v>1434</v>
      </c>
      <c r="BLX24" s="827" t="s">
        <v>1434</v>
      </c>
      <c r="BLY24" s="827" t="s">
        <v>1434</v>
      </c>
      <c r="BLZ24" s="827" t="s">
        <v>1434</v>
      </c>
      <c r="BMA24" s="827" t="s">
        <v>1434</v>
      </c>
      <c r="BMB24" s="827" t="s">
        <v>1434</v>
      </c>
      <c r="BMC24" s="827" t="s">
        <v>1434</v>
      </c>
      <c r="BMD24" s="827" t="s">
        <v>1434</v>
      </c>
      <c r="BME24" s="827" t="s">
        <v>1434</v>
      </c>
      <c r="BMF24" s="827" t="s">
        <v>1434</v>
      </c>
      <c r="BMG24" s="827" t="s">
        <v>1434</v>
      </c>
      <c r="BMH24" s="827" t="s">
        <v>1434</v>
      </c>
      <c r="BMI24" s="827" t="s">
        <v>1434</v>
      </c>
      <c r="BMJ24" s="827" t="s">
        <v>1434</v>
      </c>
      <c r="BMK24" s="827" t="s">
        <v>1434</v>
      </c>
      <c r="BML24" s="827" t="s">
        <v>1434</v>
      </c>
      <c r="BMM24" s="827" t="s">
        <v>1434</v>
      </c>
      <c r="BMN24" s="827" t="s">
        <v>1434</v>
      </c>
      <c r="BMO24" s="827" t="s">
        <v>1434</v>
      </c>
      <c r="BMP24" s="827" t="s">
        <v>1434</v>
      </c>
      <c r="BMQ24" s="827" t="s">
        <v>1434</v>
      </c>
      <c r="BMR24" s="827" t="s">
        <v>1434</v>
      </c>
      <c r="BMS24" s="827" t="s">
        <v>1434</v>
      </c>
      <c r="BMT24" s="827" t="s">
        <v>1434</v>
      </c>
      <c r="BMU24" s="827" t="s">
        <v>1434</v>
      </c>
      <c r="BMV24" s="827" t="s">
        <v>1434</v>
      </c>
      <c r="BMW24" s="827" t="s">
        <v>1434</v>
      </c>
      <c r="BMX24" s="827" t="s">
        <v>1434</v>
      </c>
      <c r="BMY24" s="827" t="s">
        <v>1434</v>
      </c>
      <c r="BMZ24" s="827" t="s">
        <v>1434</v>
      </c>
      <c r="BNA24" s="827" t="s">
        <v>1434</v>
      </c>
      <c r="BNB24" s="827" t="s">
        <v>1434</v>
      </c>
      <c r="BNC24" s="827" t="s">
        <v>1434</v>
      </c>
      <c r="BND24" s="827" t="s">
        <v>1434</v>
      </c>
      <c r="BNE24" s="827" t="s">
        <v>1434</v>
      </c>
      <c r="BNF24" s="827" t="s">
        <v>1434</v>
      </c>
      <c r="BNG24" s="827" t="s">
        <v>1434</v>
      </c>
      <c r="BNH24" s="827" t="s">
        <v>1434</v>
      </c>
      <c r="BNI24" s="827" t="s">
        <v>1434</v>
      </c>
      <c r="BNJ24" s="822"/>
      <c r="BNK24" s="821"/>
      <c r="BNL24" s="821"/>
      <c r="BNM24" s="821"/>
      <c r="BNN24" s="822"/>
      <c r="BNO24" s="821"/>
      <c r="BNP24" s="821"/>
      <c r="BNQ24" s="821"/>
      <c r="BNR24" s="822"/>
      <c r="BNS24" s="821"/>
      <c r="BNT24" s="821"/>
      <c r="BNU24" s="821"/>
      <c r="BNV24" s="822"/>
      <c r="BNW24" s="821"/>
      <c r="BNX24" s="821"/>
      <c r="BNY24" s="821"/>
    </row>
    <row r="25" spans="1:1741" s="789" customFormat="1">
      <c r="A25" s="607" t="s">
        <v>1982</v>
      </c>
      <c r="B25" s="821" t="s">
        <v>1189</v>
      </c>
      <c r="C25" s="823">
        <v>0</v>
      </c>
      <c r="D25" s="823">
        <v>0</v>
      </c>
      <c r="E25" s="823">
        <v>0</v>
      </c>
      <c r="F25" s="823">
        <v>0</v>
      </c>
      <c r="G25" s="823">
        <v>0</v>
      </c>
      <c r="H25" s="823">
        <v>0</v>
      </c>
      <c r="I25" s="823">
        <v>0</v>
      </c>
      <c r="J25" s="823">
        <v>0</v>
      </c>
      <c r="K25" s="823">
        <v>0</v>
      </c>
      <c r="L25" s="823">
        <v>0</v>
      </c>
      <c r="M25" s="823">
        <v>0</v>
      </c>
      <c r="N25" s="823">
        <v>0</v>
      </c>
      <c r="O25" s="823">
        <v>0</v>
      </c>
      <c r="P25" s="823">
        <v>0</v>
      </c>
      <c r="Q25" s="823">
        <v>0</v>
      </c>
      <c r="R25" s="823">
        <v>0</v>
      </c>
      <c r="S25" s="823">
        <v>0</v>
      </c>
      <c r="T25" s="823">
        <v>0</v>
      </c>
      <c r="U25" s="823">
        <v>0</v>
      </c>
      <c r="V25" s="823">
        <v>0</v>
      </c>
      <c r="W25" s="828">
        <v>4.3999999999999997E-2</v>
      </c>
      <c r="X25" s="823">
        <v>4.3999999999999997E-2</v>
      </c>
      <c r="Y25" s="823">
        <v>4.3999999999999997E-2</v>
      </c>
      <c r="Z25" s="823">
        <v>4.3999999999999997E-2</v>
      </c>
      <c r="AA25" s="823">
        <v>4.3999999999999997E-2</v>
      </c>
      <c r="AB25" s="821">
        <v>0</v>
      </c>
      <c r="AC25" s="821">
        <v>0</v>
      </c>
      <c r="AD25" s="821">
        <v>0</v>
      </c>
      <c r="AE25" s="821">
        <v>0</v>
      </c>
      <c r="AF25" s="821">
        <v>0</v>
      </c>
      <c r="AG25" s="821"/>
      <c r="AH25" s="821"/>
      <c r="AI25" s="821"/>
      <c r="AJ25" s="821"/>
      <c r="AK25" s="821"/>
      <c r="AL25" s="821"/>
      <c r="AM25" s="821"/>
      <c r="AN25" s="821"/>
      <c r="AO25" s="821"/>
      <c r="AP25" s="821"/>
      <c r="AQ25" s="821"/>
      <c r="AR25" s="821"/>
      <c r="AS25" s="822">
        <v>0</v>
      </c>
      <c r="AT25" s="822">
        <v>0</v>
      </c>
      <c r="AU25" s="822">
        <v>0</v>
      </c>
      <c r="AV25" s="822">
        <v>0</v>
      </c>
      <c r="AW25" s="822">
        <v>0</v>
      </c>
      <c r="AX25" s="822">
        <v>0</v>
      </c>
      <c r="AY25" s="822">
        <v>0</v>
      </c>
      <c r="AZ25" s="822">
        <v>0</v>
      </c>
      <c r="BA25" s="822">
        <v>0</v>
      </c>
      <c r="BB25" s="822">
        <v>0</v>
      </c>
      <c r="BC25" s="822">
        <v>0</v>
      </c>
      <c r="BD25" s="822">
        <v>0</v>
      </c>
      <c r="BE25" s="822">
        <v>0</v>
      </c>
      <c r="BF25" s="822">
        <v>0</v>
      </c>
      <c r="BG25" s="822">
        <v>0</v>
      </c>
      <c r="BH25" s="822">
        <v>0</v>
      </c>
      <c r="BI25" s="822">
        <v>0</v>
      </c>
      <c r="BJ25" s="822">
        <v>0</v>
      </c>
      <c r="BK25" s="822">
        <v>0</v>
      </c>
      <c r="BL25" s="822">
        <v>0</v>
      </c>
      <c r="BM25" s="821">
        <v>0</v>
      </c>
      <c r="BN25" s="821">
        <v>0</v>
      </c>
      <c r="BO25" s="821">
        <v>0</v>
      </c>
      <c r="BP25" s="821">
        <v>0</v>
      </c>
      <c r="BQ25" s="821">
        <v>0</v>
      </c>
      <c r="BR25" s="821">
        <v>0</v>
      </c>
      <c r="BS25" s="821">
        <v>0</v>
      </c>
      <c r="BT25" s="821">
        <v>0</v>
      </c>
      <c r="BU25" s="821">
        <v>0</v>
      </c>
      <c r="BV25" s="821">
        <v>0</v>
      </c>
      <c r="BW25" s="821">
        <v>0</v>
      </c>
      <c r="BX25" s="821">
        <v>0</v>
      </c>
      <c r="BY25" s="821">
        <v>0</v>
      </c>
      <c r="BZ25" s="821">
        <v>0</v>
      </c>
      <c r="CA25" s="821">
        <v>0</v>
      </c>
      <c r="CB25" s="821">
        <v>0</v>
      </c>
      <c r="CC25" s="821">
        <v>0</v>
      </c>
      <c r="CD25" s="821">
        <v>0</v>
      </c>
      <c r="CE25" s="821">
        <v>0</v>
      </c>
      <c r="CF25" s="821">
        <v>0</v>
      </c>
      <c r="CG25" s="821">
        <v>0</v>
      </c>
      <c r="CH25" s="821">
        <v>0</v>
      </c>
      <c r="CI25" s="821">
        <v>0</v>
      </c>
      <c r="CJ25" s="821">
        <v>0</v>
      </c>
      <c r="CK25" s="821">
        <v>0</v>
      </c>
      <c r="CL25" s="821">
        <v>0</v>
      </c>
      <c r="CM25" s="821">
        <v>0</v>
      </c>
      <c r="CN25" s="821">
        <v>0</v>
      </c>
      <c r="CO25" s="821">
        <v>0</v>
      </c>
      <c r="CP25" s="821">
        <v>0</v>
      </c>
      <c r="CQ25" s="821">
        <v>0</v>
      </c>
      <c r="CR25" s="821">
        <v>0</v>
      </c>
      <c r="CS25" s="821">
        <v>0</v>
      </c>
      <c r="CT25" s="821">
        <v>0</v>
      </c>
      <c r="CU25" s="821">
        <v>0</v>
      </c>
      <c r="CV25" s="821">
        <v>0</v>
      </c>
      <c r="CW25" s="821">
        <v>0</v>
      </c>
      <c r="CX25" s="821">
        <v>0</v>
      </c>
      <c r="CY25" s="821">
        <v>0</v>
      </c>
      <c r="CZ25" s="821">
        <v>0</v>
      </c>
      <c r="DA25" s="821"/>
      <c r="DB25" s="821"/>
      <c r="DC25" s="821"/>
      <c r="DD25" s="821"/>
      <c r="DE25" s="821"/>
      <c r="DF25" s="821"/>
      <c r="DG25" s="821"/>
      <c r="DH25" s="821"/>
      <c r="DI25" s="821"/>
      <c r="DJ25" s="821"/>
      <c r="DK25" s="821"/>
      <c r="DL25" s="821"/>
      <c r="DM25" s="821"/>
      <c r="DN25" s="821"/>
      <c r="DO25" s="821"/>
      <c r="DP25" s="821"/>
      <c r="DQ25" s="821"/>
      <c r="DR25" s="821"/>
      <c r="DS25" s="821"/>
      <c r="DT25" s="821"/>
      <c r="DU25" s="821"/>
      <c r="DV25" s="821"/>
      <c r="DW25" s="821"/>
      <c r="DX25" s="821"/>
      <c r="DY25" s="821"/>
      <c r="DZ25" s="821"/>
      <c r="EA25" s="821"/>
      <c r="EB25" s="821"/>
      <c r="EC25" s="821"/>
      <c r="ED25" s="821"/>
      <c r="EE25" s="821"/>
      <c r="EF25" s="821"/>
      <c r="EG25" s="821"/>
      <c r="EH25" s="821"/>
      <c r="EI25" s="821"/>
      <c r="EJ25" s="821"/>
      <c r="EK25" s="821"/>
      <c r="EL25" s="821"/>
      <c r="EM25" s="821"/>
      <c r="EN25" s="821"/>
      <c r="EO25" s="821"/>
      <c r="EP25" s="821"/>
      <c r="EQ25" s="821"/>
      <c r="ER25" s="821"/>
      <c r="ES25" s="821"/>
      <c r="ET25" s="821"/>
      <c r="EU25" s="821"/>
      <c r="EV25" s="821"/>
      <c r="EW25" s="821"/>
      <c r="EX25" s="821"/>
      <c r="EY25" s="821"/>
      <c r="EZ25" s="821"/>
      <c r="FA25" s="821"/>
      <c r="FB25" s="821"/>
      <c r="FC25" s="821"/>
      <c r="FD25" s="821"/>
      <c r="FE25" s="821"/>
      <c r="FF25" s="821"/>
      <c r="FG25" s="821"/>
      <c r="FH25" s="821"/>
      <c r="FI25" s="821"/>
      <c r="FJ25" s="821"/>
      <c r="FK25" s="821"/>
      <c r="FL25" s="821"/>
      <c r="FM25" s="821"/>
      <c r="FN25" s="821"/>
      <c r="FO25" s="821"/>
      <c r="FP25" s="821"/>
      <c r="FQ25" s="821"/>
      <c r="FR25" s="821"/>
      <c r="FS25" s="821"/>
      <c r="FT25" s="821"/>
      <c r="FU25" s="821"/>
      <c r="FV25" s="821"/>
      <c r="FW25" s="821"/>
      <c r="FX25" s="821"/>
      <c r="FY25" s="821"/>
      <c r="FZ25" s="821"/>
      <c r="GA25" s="821"/>
      <c r="GB25" s="821"/>
      <c r="GC25" s="822"/>
      <c r="GD25" s="822"/>
      <c r="GE25" s="822"/>
      <c r="GF25" s="822"/>
      <c r="GG25" s="822"/>
      <c r="GH25" s="822"/>
      <c r="GI25" s="822"/>
      <c r="GJ25" s="822"/>
      <c r="GK25" s="821"/>
      <c r="GL25" s="821"/>
      <c r="GM25" s="821"/>
      <c r="GN25" s="821"/>
      <c r="GO25" s="821"/>
      <c r="GP25" s="821"/>
      <c r="GQ25" s="821"/>
      <c r="GR25" s="821"/>
      <c r="GS25" s="821"/>
      <c r="GT25" s="821"/>
      <c r="GU25" s="821"/>
      <c r="GV25" s="821"/>
      <c r="GW25" s="822"/>
      <c r="GX25" s="821"/>
      <c r="GY25" s="821"/>
      <c r="GZ25" s="821"/>
      <c r="HA25" s="821"/>
      <c r="HB25" s="821"/>
      <c r="HC25" s="821"/>
      <c r="HD25" s="821"/>
      <c r="HE25" s="821"/>
      <c r="HF25" s="821"/>
      <c r="HG25" s="821"/>
      <c r="HH25" s="821"/>
      <c r="HI25" s="821"/>
      <c r="HJ25" s="821"/>
      <c r="HK25" s="821"/>
      <c r="HL25" s="821"/>
      <c r="HM25" s="821"/>
      <c r="HN25" s="821"/>
      <c r="HO25" s="821"/>
      <c r="HP25" s="821"/>
      <c r="HQ25" s="821"/>
      <c r="HR25" s="821"/>
      <c r="HS25" s="821"/>
      <c r="HT25" s="821"/>
      <c r="HU25" s="821"/>
      <c r="HV25" s="821"/>
      <c r="HW25" s="821"/>
      <c r="HX25" s="821"/>
      <c r="HY25" s="821"/>
      <c r="HZ25" s="821"/>
      <c r="IA25" s="821"/>
      <c r="IB25" s="821"/>
      <c r="IC25" s="821"/>
      <c r="ID25" s="821"/>
      <c r="IE25" s="821"/>
      <c r="IF25" s="821"/>
      <c r="IG25" s="821"/>
      <c r="IH25" s="821"/>
      <c r="II25" s="821"/>
      <c r="IJ25" s="821"/>
      <c r="IK25" s="821"/>
      <c r="IL25" s="821"/>
      <c r="IM25" s="821"/>
      <c r="IN25" s="821"/>
      <c r="IO25" s="821"/>
      <c r="IP25" s="821"/>
      <c r="IQ25" s="821"/>
      <c r="IR25" s="821"/>
      <c r="IS25" s="821"/>
      <c r="IT25" s="821"/>
      <c r="IU25" s="821"/>
      <c r="IV25" s="821"/>
      <c r="IW25" s="821"/>
      <c r="IX25" s="821"/>
      <c r="IY25" s="821"/>
      <c r="IZ25" s="821"/>
      <c r="JA25" s="821"/>
      <c r="JB25" s="821"/>
      <c r="JC25" s="821"/>
      <c r="JD25" s="821"/>
      <c r="JE25" s="822"/>
      <c r="JF25" s="822"/>
      <c r="JG25" s="822"/>
      <c r="JH25" s="822"/>
      <c r="JI25" s="822"/>
      <c r="JJ25" s="822"/>
      <c r="JK25" s="822"/>
      <c r="JL25" s="822"/>
      <c r="JM25" s="821"/>
      <c r="JN25" s="821"/>
      <c r="JO25" s="821"/>
      <c r="JP25" s="821"/>
      <c r="JQ25" s="821"/>
      <c r="JR25" s="821"/>
      <c r="JS25" s="821"/>
      <c r="JT25" s="821"/>
      <c r="JU25" s="821"/>
      <c r="JV25" s="821"/>
      <c r="JW25" s="821"/>
      <c r="JX25" s="821"/>
      <c r="JY25" s="821"/>
      <c r="JZ25" s="821"/>
      <c r="KA25" s="821"/>
      <c r="KB25" s="821"/>
      <c r="KC25" s="821"/>
      <c r="KD25" s="821"/>
      <c r="KE25" s="821"/>
      <c r="KF25" s="821"/>
      <c r="KG25" s="821"/>
      <c r="KH25" s="821"/>
      <c r="KI25" s="821"/>
      <c r="KJ25" s="821"/>
      <c r="KK25" s="821"/>
      <c r="KL25" s="821"/>
      <c r="KM25" s="821"/>
      <c r="KN25" s="821"/>
      <c r="KO25" s="821"/>
      <c r="KP25" s="821"/>
      <c r="KQ25" s="821"/>
      <c r="KR25" s="821"/>
      <c r="KS25" s="821"/>
      <c r="KT25" s="821"/>
      <c r="KU25" s="821"/>
      <c r="KV25" s="821"/>
      <c r="KW25" s="821"/>
      <c r="KX25" s="821"/>
      <c r="KY25" s="821"/>
      <c r="KZ25" s="821"/>
      <c r="LA25" s="821"/>
      <c r="LB25" s="821"/>
      <c r="LC25" s="821"/>
      <c r="LD25" s="821"/>
      <c r="LE25" s="821"/>
      <c r="LF25" s="821"/>
      <c r="LG25" s="821"/>
      <c r="LH25" s="821"/>
      <c r="LI25" s="821"/>
      <c r="LJ25" s="821"/>
      <c r="LK25" s="821"/>
      <c r="LL25" s="821"/>
      <c r="LM25" s="821"/>
      <c r="LN25" s="821"/>
      <c r="LO25" s="821"/>
      <c r="LP25" s="821"/>
      <c r="LQ25" s="821"/>
      <c r="LR25" s="821"/>
      <c r="LS25" s="821"/>
      <c r="LT25" s="821"/>
      <c r="LU25" s="821"/>
      <c r="LV25" s="821"/>
      <c r="LW25" s="821"/>
      <c r="LX25" s="821"/>
      <c r="LY25" s="821"/>
      <c r="LZ25" s="821"/>
      <c r="MA25" s="821"/>
      <c r="MB25" s="821"/>
      <c r="MC25" s="821"/>
      <c r="MD25" s="821"/>
      <c r="ME25" s="821"/>
      <c r="MF25" s="821"/>
      <c r="MG25" s="821"/>
      <c r="MH25" s="821"/>
      <c r="MI25" s="821"/>
      <c r="MJ25" s="821"/>
      <c r="MK25" s="821"/>
      <c r="ML25" s="821"/>
      <c r="MM25" s="821"/>
      <c r="MN25" s="821"/>
      <c r="MO25" s="821"/>
      <c r="MP25" s="821"/>
      <c r="MQ25" s="821"/>
      <c r="MR25" s="821"/>
      <c r="MS25" s="821"/>
      <c r="MT25" s="821"/>
      <c r="MU25" s="821"/>
      <c r="MV25" s="821"/>
      <c r="MW25" s="821"/>
      <c r="MX25" s="821"/>
      <c r="MY25" s="821"/>
      <c r="MZ25" s="821"/>
      <c r="NA25" s="822"/>
      <c r="NB25" s="822"/>
      <c r="NC25" s="822"/>
      <c r="ND25" s="822"/>
      <c r="NE25" s="821"/>
      <c r="NF25" s="821"/>
      <c r="NG25" s="821"/>
      <c r="NH25" s="821"/>
      <c r="NI25" s="822"/>
      <c r="NJ25" s="822"/>
      <c r="NK25" s="822"/>
      <c r="NL25" s="822"/>
      <c r="NM25" s="821"/>
      <c r="NN25" s="821"/>
      <c r="NO25" s="821"/>
      <c r="NP25" s="821"/>
      <c r="NQ25" s="822"/>
      <c r="NR25" s="822"/>
      <c r="NS25" s="822"/>
      <c r="NT25" s="822"/>
      <c r="NU25" s="821"/>
      <c r="NV25" s="821"/>
      <c r="NW25" s="821"/>
      <c r="NX25" s="821"/>
      <c r="NY25" s="822"/>
      <c r="NZ25" s="822"/>
      <c r="OA25" s="822"/>
      <c r="OB25" s="822"/>
      <c r="OC25" s="821"/>
      <c r="OD25" s="821"/>
      <c r="OE25" s="821"/>
      <c r="OF25" s="821"/>
      <c r="OG25" s="822"/>
      <c r="OH25" s="822"/>
      <c r="OI25" s="822"/>
      <c r="OJ25" s="822"/>
      <c r="OK25" s="821"/>
      <c r="OL25" s="821"/>
      <c r="OM25" s="821"/>
      <c r="ON25" s="821"/>
      <c r="OO25" s="822"/>
      <c r="OP25" s="822"/>
      <c r="OQ25" s="822"/>
      <c r="OR25" s="822"/>
      <c r="OS25" s="821"/>
      <c r="OT25" s="821"/>
      <c r="OU25" s="821"/>
      <c r="OV25" s="821"/>
      <c r="OW25" s="822"/>
      <c r="OX25" s="822"/>
      <c r="OY25" s="822"/>
      <c r="OZ25" s="822"/>
      <c r="PA25" s="821"/>
      <c r="PB25" s="821"/>
      <c r="PC25" s="821"/>
      <c r="PD25" s="821"/>
      <c r="PE25" s="822">
        <v>0</v>
      </c>
      <c r="PF25" s="822">
        <v>0</v>
      </c>
      <c r="PG25" s="822">
        <v>0</v>
      </c>
      <c r="PH25" s="822">
        <v>0</v>
      </c>
      <c r="PI25" s="822">
        <v>0</v>
      </c>
      <c r="PJ25" s="822">
        <v>0</v>
      </c>
      <c r="PK25" s="821">
        <v>0</v>
      </c>
      <c r="PL25" s="821">
        <v>0</v>
      </c>
      <c r="PM25" s="821">
        <v>0</v>
      </c>
      <c r="PN25" s="821">
        <v>0</v>
      </c>
      <c r="PO25" s="821">
        <v>0</v>
      </c>
      <c r="PP25" s="821">
        <v>0</v>
      </c>
      <c r="PQ25" s="821">
        <v>0</v>
      </c>
      <c r="PR25" s="821">
        <v>0</v>
      </c>
      <c r="PS25" s="821">
        <v>0</v>
      </c>
      <c r="PT25" s="822">
        <v>0</v>
      </c>
      <c r="PU25" s="822">
        <v>0</v>
      </c>
      <c r="PV25" s="822">
        <v>0</v>
      </c>
      <c r="PW25" s="822">
        <v>0</v>
      </c>
      <c r="PX25" s="822">
        <v>0</v>
      </c>
      <c r="PY25" s="822">
        <v>0</v>
      </c>
      <c r="PZ25" s="821">
        <v>0</v>
      </c>
      <c r="QA25" s="821">
        <v>0</v>
      </c>
      <c r="QB25" s="821">
        <v>0</v>
      </c>
      <c r="QC25" s="821">
        <v>0</v>
      </c>
      <c r="QD25" s="821">
        <v>0</v>
      </c>
      <c r="QE25" s="821">
        <v>0</v>
      </c>
      <c r="QF25" s="821">
        <v>0</v>
      </c>
      <c r="QG25" s="821">
        <v>0</v>
      </c>
      <c r="QH25" s="821">
        <v>0</v>
      </c>
      <c r="QI25" s="822">
        <v>0</v>
      </c>
      <c r="QJ25" s="822">
        <v>0</v>
      </c>
      <c r="QK25" s="822">
        <v>0</v>
      </c>
      <c r="QL25" s="822">
        <v>0</v>
      </c>
      <c r="QM25" s="822">
        <v>0</v>
      </c>
      <c r="QN25" s="822">
        <v>0</v>
      </c>
      <c r="QO25" s="821">
        <v>0</v>
      </c>
      <c r="QP25" s="821">
        <v>0</v>
      </c>
      <c r="QQ25" s="821">
        <v>0</v>
      </c>
      <c r="QR25" s="821">
        <v>0</v>
      </c>
      <c r="QS25" s="821">
        <v>0</v>
      </c>
      <c r="QT25" s="821">
        <v>0</v>
      </c>
      <c r="QU25" s="821">
        <v>0</v>
      </c>
      <c r="QV25" s="821">
        <v>0</v>
      </c>
      <c r="QW25" s="821">
        <v>0</v>
      </c>
      <c r="QX25" s="822">
        <v>0</v>
      </c>
      <c r="QY25" s="822">
        <v>0</v>
      </c>
      <c r="QZ25" s="822">
        <v>0</v>
      </c>
      <c r="RA25" s="822">
        <v>0</v>
      </c>
      <c r="RB25" s="822">
        <v>0</v>
      </c>
      <c r="RC25" s="822">
        <v>0</v>
      </c>
      <c r="RD25" s="821">
        <v>0</v>
      </c>
      <c r="RE25" s="821">
        <v>0</v>
      </c>
      <c r="RF25" s="821">
        <v>0</v>
      </c>
      <c r="RG25" s="821">
        <v>0</v>
      </c>
      <c r="RH25" s="821">
        <v>0</v>
      </c>
      <c r="RI25" s="821">
        <v>0</v>
      </c>
      <c r="RJ25" s="821">
        <v>0</v>
      </c>
      <c r="RK25" s="821">
        <v>0</v>
      </c>
      <c r="RL25" s="821">
        <v>0</v>
      </c>
      <c r="RM25" s="822">
        <v>0</v>
      </c>
      <c r="RN25" s="822">
        <v>0</v>
      </c>
      <c r="RO25" s="822">
        <v>0</v>
      </c>
      <c r="RP25" s="822">
        <v>0</v>
      </c>
      <c r="RQ25" s="822">
        <v>0</v>
      </c>
      <c r="RR25" s="822">
        <v>0</v>
      </c>
      <c r="RS25" s="821">
        <v>0</v>
      </c>
      <c r="RT25" s="821">
        <v>0</v>
      </c>
      <c r="RU25" s="821">
        <v>0</v>
      </c>
      <c r="RV25" s="821">
        <v>0</v>
      </c>
      <c r="RW25" s="821">
        <v>0</v>
      </c>
      <c r="RX25" s="821">
        <v>0</v>
      </c>
      <c r="RY25" s="821">
        <v>0</v>
      </c>
      <c r="RZ25" s="821">
        <v>0</v>
      </c>
      <c r="SA25" s="821">
        <v>0</v>
      </c>
      <c r="SB25" s="822" t="s">
        <v>1434</v>
      </c>
      <c r="SC25" s="822" t="s">
        <v>1434</v>
      </c>
      <c r="SD25" s="822" t="s">
        <v>1434</v>
      </c>
      <c r="SE25" s="822" t="s">
        <v>1434</v>
      </c>
      <c r="SF25" s="822" t="s">
        <v>1434</v>
      </c>
      <c r="SG25" s="821" t="s">
        <v>1434</v>
      </c>
      <c r="SH25" s="821" t="s">
        <v>1434</v>
      </c>
      <c r="SI25" s="821" t="s">
        <v>1434</v>
      </c>
      <c r="SJ25" s="821" t="s">
        <v>1434</v>
      </c>
      <c r="SK25" s="821" t="s">
        <v>1434</v>
      </c>
      <c r="SL25" s="821" t="s">
        <v>1434</v>
      </c>
      <c r="SM25" s="821" t="s">
        <v>1434</v>
      </c>
      <c r="SN25" s="822" t="s">
        <v>1434</v>
      </c>
      <c r="SO25" s="822" t="s">
        <v>1434</v>
      </c>
      <c r="SP25" s="822" t="s">
        <v>1434</v>
      </c>
      <c r="SQ25" s="822" t="s">
        <v>1434</v>
      </c>
      <c r="SR25" s="822" t="s">
        <v>1434</v>
      </c>
      <c r="SS25" s="821" t="s">
        <v>1434</v>
      </c>
      <c r="ST25" s="821" t="s">
        <v>1434</v>
      </c>
      <c r="SU25" s="821" t="s">
        <v>1434</v>
      </c>
      <c r="SV25" s="821" t="s">
        <v>1434</v>
      </c>
      <c r="SW25" s="821" t="s">
        <v>1434</v>
      </c>
      <c r="SX25" s="821" t="s">
        <v>1434</v>
      </c>
      <c r="SY25" s="821" t="s">
        <v>1434</v>
      </c>
      <c r="SZ25" s="822">
        <v>0</v>
      </c>
      <c r="TA25" s="822">
        <v>0</v>
      </c>
      <c r="TB25" s="822">
        <v>0</v>
      </c>
      <c r="TC25" s="822">
        <v>0</v>
      </c>
      <c r="TD25" s="822">
        <v>0</v>
      </c>
      <c r="TE25" s="821">
        <v>0</v>
      </c>
      <c r="TF25" s="821">
        <v>0</v>
      </c>
      <c r="TG25" s="821">
        <v>0</v>
      </c>
      <c r="TH25" s="821">
        <v>0</v>
      </c>
      <c r="TI25" s="821">
        <v>0</v>
      </c>
      <c r="TJ25" s="821">
        <v>0</v>
      </c>
      <c r="TK25" s="821">
        <v>0</v>
      </c>
      <c r="TL25" s="822" t="s">
        <v>1434</v>
      </c>
      <c r="TM25" s="822" t="s">
        <v>1434</v>
      </c>
      <c r="TN25" s="822" t="s">
        <v>1434</v>
      </c>
      <c r="TO25" s="822" t="s">
        <v>1434</v>
      </c>
      <c r="TP25" s="822" t="s">
        <v>1434</v>
      </c>
      <c r="TQ25" s="821" t="s">
        <v>1434</v>
      </c>
      <c r="TR25" s="821" t="s">
        <v>1434</v>
      </c>
      <c r="TS25" s="821" t="s">
        <v>1434</v>
      </c>
      <c r="TT25" s="821" t="s">
        <v>1434</v>
      </c>
      <c r="TU25" s="821" t="s">
        <v>1434</v>
      </c>
      <c r="TV25" s="821" t="s">
        <v>1434</v>
      </c>
      <c r="TW25" s="821" t="s">
        <v>1434</v>
      </c>
      <c r="TX25" s="822" t="s">
        <v>1434</v>
      </c>
      <c r="TY25" s="822" t="s">
        <v>1434</v>
      </c>
      <c r="TZ25" s="822" t="s">
        <v>1434</v>
      </c>
      <c r="UA25" s="822" t="s">
        <v>1434</v>
      </c>
      <c r="UB25" s="822" t="s">
        <v>1434</v>
      </c>
      <c r="UC25" s="821" t="s">
        <v>1434</v>
      </c>
      <c r="UD25" s="821" t="s">
        <v>1434</v>
      </c>
      <c r="UE25" s="821" t="s">
        <v>1434</v>
      </c>
      <c r="UF25" s="821" t="s">
        <v>1434</v>
      </c>
      <c r="UG25" s="821" t="s">
        <v>1434</v>
      </c>
      <c r="UH25" s="821" t="s">
        <v>1434</v>
      </c>
      <c r="UI25" s="821" t="s">
        <v>1434</v>
      </c>
      <c r="UJ25" s="822" t="s">
        <v>1434</v>
      </c>
      <c r="UK25" s="822" t="s">
        <v>1434</v>
      </c>
      <c r="UL25" s="822" t="s">
        <v>1434</v>
      </c>
      <c r="UM25" s="822" t="s">
        <v>1434</v>
      </c>
      <c r="UN25" s="822" t="s">
        <v>1434</v>
      </c>
      <c r="UO25" s="821" t="s">
        <v>1434</v>
      </c>
      <c r="UP25" s="821" t="s">
        <v>1434</v>
      </c>
      <c r="UQ25" s="821" t="s">
        <v>1434</v>
      </c>
      <c r="UR25" s="821" t="s">
        <v>1434</v>
      </c>
      <c r="US25" s="821" t="s">
        <v>1434</v>
      </c>
      <c r="UT25" s="821" t="s">
        <v>1434</v>
      </c>
      <c r="UU25" s="821" t="s">
        <v>1434</v>
      </c>
      <c r="UV25" s="822">
        <v>0</v>
      </c>
      <c r="UW25" s="822">
        <v>0</v>
      </c>
      <c r="UX25" s="822">
        <v>0</v>
      </c>
      <c r="UY25" s="822">
        <v>0</v>
      </c>
      <c r="UZ25" s="822">
        <v>0</v>
      </c>
      <c r="VA25" s="821">
        <v>0</v>
      </c>
      <c r="VB25" s="821">
        <v>0</v>
      </c>
      <c r="VC25" s="821">
        <v>0</v>
      </c>
      <c r="VD25" s="821">
        <v>0</v>
      </c>
      <c r="VE25" s="821">
        <v>0</v>
      </c>
      <c r="VF25" s="821">
        <v>0</v>
      </c>
      <c r="VG25" s="821">
        <v>0</v>
      </c>
      <c r="VH25" s="821">
        <v>0</v>
      </c>
      <c r="VI25" s="821">
        <v>0</v>
      </c>
      <c r="VJ25" s="821">
        <v>0</v>
      </c>
      <c r="VK25" s="821">
        <v>0</v>
      </c>
      <c r="VL25" s="821">
        <v>0</v>
      </c>
      <c r="VM25" s="821">
        <v>0</v>
      </c>
      <c r="VN25" s="821">
        <v>0</v>
      </c>
      <c r="VO25" s="821">
        <v>0</v>
      </c>
      <c r="VP25" s="821">
        <v>0</v>
      </c>
      <c r="VQ25" s="821">
        <v>0</v>
      </c>
      <c r="VR25" s="821">
        <v>0</v>
      </c>
      <c r="VS25" s="821">
        <v>0</v>
      </c>
      <c r="VT25" s="821">
        <v>0</v>
      </c>
      <c r="VU25" s="821">
        <v>0</v>
      </c>
      <c r="VV25" s="821">
        <v>0</v>
      </c>
      <c r="VW25" s="821">
        <v>0</v>
      </c>
      <c r="VX25" s="821">
        <v>0</v>
      </c>
      <c r="VY25" s="821">
        <v>0</v>
      </c>
      <c r="VZ25" s="821">
        <v>0</v>
      </c>
      <c r="WA25" s="821">
        <v>0</v>
      </c>
      <c r="WB25" s="821">
        <v>0</v>
      </c>
      <c r="WC25" s="821">
        <v>0</v>
      </c>
      <c r="WD25" s="821">
        <v>0</v>
      </c>
      <c r="WE25" s="821">
        <v>0</v>
      </c>
      <c r="WF25" s="821"/>
      <c r="WG25" s="821"/>
      <c r="WH25" s="821"/>
      <c r="WI25" s="821"/>
      <c r="WJ25" s="822"/>
      <c r="WK25" s="822"/>
      <c r="WL25" s="822"/>
      <c r="WM25" s="822"/>
      <c r="WN25" s="822"/>
      <c r="WO25" s="822"/>
      <c r="WP25" s="822"/>
      <c r="WQ25" s="822"/>
      <c r="WR25" s="822"/>
      <c r="WS25" s="822"/>
      <c r="WT25" s="822"/>
      <c r="WU25" s="822"/>
      <c r="WV25" s="821"/>
      <c r="WW25" s="821"/>
      <c r="WX25" s="821"/>
      <c r="WY25" s="821"/>
      <c r="WZ25" s="829"/>
      <c r="XA25" s="829"/>
      <c r="XB25" s="829"/>
      <c r="XC25" s="829"/>
      <c r="XD25" s="829"/>
      <c r="XE25" s="829"/>
      <c r="XF25" s="832"/>
      <c r="XG25" s="829"/>
      <c r="XH25" s="829"/>
      <c r="XI25" s="829"/>
      <c r="XJ25" s="829"/>
      <c r="XK25" s="832"/>
      <c r="XL25" s="829"/>
      <c r="XM25" s="829"/>
      <c r="XN25" s="829"/>
      <c r="XO25" s="829"/>
      <c r="XP25" s="832"/>
      <c r="XQ25" s="829"/>
      <c r="XR25" s="829"/>
      <c r="XS25" s="829"/>
      <c r="XT25" s="829"/>
      <c r="XU25" s="829"/>
      <c r="XV25" s="829"/>
      <c r="XW25" s="829"/>
      <c r="XX25" s="829"/>
      <c r="XY25" s="829"/>
      <c r="XZ25" s="832"/>
      <c r="YA25" s="829"/>
      <c r="YB25" s="829"/>
      <c r="YC25" s="829"/>
      <c r="YD25" s="829"/>
      <c r="YE25" s="829"/>
      <c r="YF25" s="829"/>
      <c r="YG25" s="829"/>
      <c r="YH25" s="829"/>
      <c r="YI25" s="832"/>
      <c r="YJ25" s="829"/>
      <c r="YK25" s="829"/>
      <c r="YL25" s="829"/>
      <c r="YM25" s="829"/>
      <c r="YN25" s="832"/>
      <c r="YO25" s="829"/>
      <c r="YP25" s="829"/>
      <c r="YQ25" s="829"/>
      <c r="YR25" s="829"/>
      <c r="YS25" s="832"/>
      <c r="YT25" s="829"/>
      <c r="YU25" s="829"/>
      <c r="YV25" s="829"/>
      <c r="YW25" s="829"/>
      <c r="YX25" s="829"/>
      <c r="YY25" s="829"/>
      <c r="YZ25" s="829"/>
      <c r="ZA25" s="829"/>
      <c r="ZB25" s="829"/>
      <c r="ZC25" s="832"/>
      <c r="ZD25" s="829"/>
      <c r="ZE25" s="829"/>
      <c r="ZF25" s="829"/>
      <c r="ZG25" s="829"/>
      <c r="ZH25" s="829"/>
      <c r="ZI25" s="829"/>
      <c r="ZJ25" s="829"/>
      <c r="ZK25" s="829"/>
      <c r="ZL25" s="832"/>
      <c r="ZM25" s="829"/>
      <c r="ZN25" s="829"/>
      <c r="ZO25" s="829"/>
      <c r="ZP25" s="829"/>
      <c r="ZQ25" s="832"/>
      <c r="ZR25" s="829"/>
      <c r="ZS25" s="829"/>
      <c r="ZT25" s="829"/>
      <c r="ZU25" s="829"/>
      <c r="ZV25" s="832"/>
      <c r="ZW25" s="829"/>
      <c r="ZX25" s="829"/>
      <c r="ZY25" s="829"/>
      <c r="ZZ25" s="829"/>
      <c r="AAA25" s="829"/>
      <c r="AAB25" s="829"/>
      <c r="AAC25" s="829"/>
      <c r="AAD25" s="829"/>
      <c r="AAE25" s="829"/>
      <c r="AAF25" s="832"/>
      <c r="AAG25" s="829"/>
      <c r="AAH25" s="829"/>
      <c r="AAI25" s="821"/>
      <c r="AAJ25" s="821"/>
      <c r="AAK25" s="821"/>
      <c r="AAL25" s="821"/>
      <c r="AAM25" s="821"/>
      <c r="AAN25" s="821"/>
      <c r="AAO25" s="821"/>
      <c r="AAP25" s="821"/>
      <c r="AAQ25" s="821"/>
      <c r="AAR25" s="821"/>
      <c r="AAS25" s="821"/>
      <c r="AAT25" s="821"/>
      <c r="AAU25" s="821"/>
      <c r="AAV25" s="821"/>
      <c r="AAW25" s="821"/>
      <c r="AAX25" s="821"/>
      <c r="AAY25" s="821"/>
      <c r="AAZ25" s="821"/>
      <c r="ABA25" s="821"/>
      <c r="ABB25" s="821"/>
      <c r="ABC25" s="821"/>
      <c r="ABD25" s="821"/>
      <c r="ABE25" s="821"/>
      <c r="ABF25" s="821"/>
      <c r="ABG25" s="821"/>
      <c r="ABH25" s="821"/>
      <c r="ABI25" s="821"/>
      <c r="ABJ25" s="821"/>
      <c r="ABK25" s="821"/>
      <c r="ABL25" s="821"/>
      <c r="ABM25" s="821"/>
      <c r="ABN25" s="821"/>
      <c r="ABO25" s="821"/>
      <c r="ABP25" s="821"/>
      <c r="ABQ25" s="821"/>
      <c r="ABR25" s="821"/>
      <c r="ABS25" s="821"/>
      <c r="ABT25" s="821"/>
      <c r="ABU25" s="821"/>
      <c r="ABV25" s="821"/>
      <c r="ABW25" s="821"/>
      <c r="ABX25" s="821"/>
      <c r="ABY25" s="821"/>
      <c r="ABZ25" s="821"/>
      <c r="ACA25" s="821"/>
      <c r="ACB25" s="821"/>
      <c r="ACC25" s="821"/>
      <c r="ACD25" s="821"/>
      <c r="ACE25" s="821"/>
      <c r="ACF25" s="821"/>
      <c r="ACG25" s="821"/>
      <c r="ACH25" s="821"/>
      <c r="ACI25" s="821"/>
      <c r="ACJ25" s="821"/>
      <c r="ACK25" s="821"/>
      <c r="ACL25" s="821"/>
      <c r="ACM25" s="821"/>
      <c r="ACN25" s="821"/>
      <c r="ACO25" s="821"/>
      <c r="ACP25" s="821"/>
      <c r="ACQ25" s="821"/>
      <c r="ACR25" s="821"/>
      <c r="ACS25" s="821"/>
      <c r="ACT25" s="821"/>
      <c r="ACU25" s="821"/>
      <c r="ACV25" s="821"/>
      <c r="ACW25" s="821"/>
      <c r="ACX25" s="821"/>
      <c r="ACY25" s="821"/>
      <c r="ACZ25" s="821"/>
      <c r="ADA25" s="821"/>
      <c r="ADB25" s="821"/>
      <c r="ADC25" s="821"/>
      <c r="ADD25" s="821"/>
      <c r="ADE25" s="821"/>
      <c r="ADF25" s="821"/>
      <c r="ADG25" s="821"/>
      <c r="ADH25" s="821"/>
      <c r="ADI25" s="821"/>
      <c r="ADJ25" s="821"/>
      <c r="ADK25" s="821"/>
      <c r="ADL25" s="821"/>
      <c r="ADM25" s="821"/>
      <c r="ADN25" s="821"/>
      <c r="ADO25" s="821"/>
      <c r="ADP25" s="821"/>
      <c r="ADQ25" s="821"/>
      <c r="ADR25" s="821"/>
      <c r="ADS25" s="821"/>
      <c r="ADT25" s="821"/>
      <c r="ADU25" s="821"/>
      <c r="ADV25" s="821"/>
      <c r="ADW25" s="821"/>
      <c r="ADX25" s="821"/>
      <c r="ADY25" s="821"/>
      <c r="ADZ25" s="821"/>
      <c r="AEA25" s="821"/>
      <c r="AEB25" s="821"/>
      <c r="AEC25" s="821"/>
      <c r="AED25" s="821"/>
      <c r="AEE25" s="821"/>
      <c r="AEF25" s="821"/>
      <c r="AEG25" s="821"/>
      <c r="AEH25" s="821"/>
      <c r="AEI25" s="821"/>
      <c r="AEJ25" s="821"/>
      <c r="AEK25" s="821"/>
      <c r="AEL25" s="821"/>
      <c r="AEM25" s="821"/>
      <c r="AEN25" s="821"/>
      <c r="AEO25" s="821"/>
      <c r="AEP25" s="821"/>
      <c r="AEQ25" s="821"/>
      <c r="AER25" s="821"/>
      <c r="AES25" s="821"/>
      <c r="AET25" s="821"/>
      <c r="AEU25" s="821"/>
      <c r="AEV25" s="821"/>
      <c r="AEW25" s="821"/>
      <c r="AEX25" s="821"/>
      <c r="AEY25" s="821"/>
      <c r="AEZ25" s="821"/>
      <c r="AFA25" s="821"/>
      <c r="AFB25" s="821"/>
      <c r="AFC25" s="821"/>
      <c r="AFD25" s="822"/>
      <c r="AFE25" s="822"/>
      <c r="AFF25" s="822"/>
      <c r="AFG25" s="822"/>
      <c r="AFH25" s="821"/>
      <c r="AFI25" s="822"/>
      <c r="AFJ25" s="822"/>
      <c r="AFK25" s="822"/>
      <c r="AFL25" s="821"/>
      <c r="AFM25" s="821"/>
      <c r="AFN25" s="821"/>
      <c r="AFO25" s="821"/>
      <c r="AFP25" s="822"/>
      <c r="AFQ25" s="822"/>
      <c r="AFR25" s="822"/>
      <c r="AFS25" s="822"/>
      <c r="AFT25" s="821"/>
      <c r="AFU25" s="821"/>
      <c r="AFV25" s="821"/>
      <c r="AFW25" s="821"/>
      <c r="AFX25" s="821"/>
      <c r="AFY25" s="821"/>
      <c r="AFZ25" s="821"/>
      <c r="AGA25" s="821"/>
      <c r="AGB25" s="822"/>
      <c r="AGC25" s="822"/>
      <c r="AGD25" s="822"/>
      <c r="AGE25" s="822"/>
      <c r="AGF25" s="821"/>
      <c r="AGG25" s="821"/>
      <c r="AGH25" s="821"/>
      <c r="AGI25" s="821"/>
      <c r="AGJ25" s="821"/>
      <c r="AGK25" s="821"/>
      <c r="AGL25" s="821"/>
      <c r="AGM25" s="821"/>
      <c r="AGN25" s="822"/>
      <c r="AGO25" s="822"/>
      <c r="AGP25" s="822"/>
      <c r="AGQ25" s="822"/>
      <c r="AGR25" s="821"/>
      <c r="AGS25" s="821"/>
      <c r="AGT25" s="821"/>
      <c r="AGU25" s="821"/>
      <c r="AGV25" s="821"/>
      <c r="AGW25" s="821"/>
      <c r="AGX25" s="821"/>
      <c r="AGY25" s="821"/>
      <c r="AGZ25" s="822">
        <v>0</v>
      </c>
      <c r="AHA25" s="822">
        <v>0</v>
      </c>
      <c r="AHB25" s="822">
        <v>0</v>
      </c>
      <c r="AHC25" s="822">
        <v>0</v>
      </c>
      <c r="AHD25" s="822">
        <v>0</v>
      </c>
      <c r="AHE25" s="822">
        <v>0</v>
      </c>
      <c r="AHF25" s="822">
        <v>0</v>
      </c>
      <c r="AHG25" s="822">
        <v>0</v>
      </c>
      <c r="AHH25" s="822" t="s">
        <v>1434</v>
      </c>
      <c r="AHI25" s="822" t="s">
        <v>1434</v>
      </c>
      <c r="AHJ25" s="822" t="s">
        <v>1434</v>
      </c>
      <c r="AHK25" s="822" t="s">
        <v>1434</v>
      </c>
      <c r="AHL25" s="822"/>
      <c r="AHM25" s="822"/>
      <c r="AHN25" s="821"/>
      <c r="AHO25" s="821"/>
      <c r="AHP25" s="822"/>
      <c r="AHQ25" s="822"/>
      <c r="AHR25" s="821"/>
      <c r="AHS25" s="821"/>
      <c r="AHT25" s="822"/>
      <c r="AHU25" s="822"/>
      <c r="AHV25" s="821"/>
      <c r="AHW25" s="821"/>
      <c r="AHX25" s="822"/>
      <c r="AHY25" s="822"/>
      <c r="AHZ25" s="821"/>
      <c r="AIA25" s="821"/>
      <c r="AIB25" s="822"/>
      <c r="AIC25" s="822"/>
      <c r="AID25" s="821"/>
      <c r="AIE25" s="821"/>
      <c r="AIF25" s="822"/>
      <c r="AIG25" s="822"/>
      <c r="AIH25" s="822"/>
      <c r="AII25" s="822"/>
      <c r="AIJ25" s="822"/>
      <c r="AIK25" s="822"/>
      <c r="AIL25" s="821"/>
      <c r="AIM25" s="821"/>
      <c r="AIN25" s="821"/>
      <c r="AIO25" s="821"/>
      <c r="AIP25" s="822"/>
      <c r="AIQ25" s="821"/>
      <c r="AIR25" s="821"/>
      <c r="AIS25" s="821"/>
      <c r="AIT25" s="821"/>
      <c r="AIU25" s="822"/>
      <c r="AIV25" s="822"/>
      <c r="AIW25" s="822"/>
      <c r="AIX25" s="822"/>
      <c r="AIY25" s="822"/>
      <c r="AIZ25" s="822"/>
      <c r="AJA25" s="821"/>
      <c r="AJB25" s="821"/>
      <c r="AJC25" s="821"/>
      <c r="AJD25" s="821"/>
      <c r="AJE25" s="822"/>
      <c r="AJF25" s="821"/>
      <c r="AJG25" s="821"/>
      <c r="AJH25" s="821"/>
      <c r="AJI25" s="821"/>
      <c r="AJJ25" s="822"/>
      <c r="AJK25" s="822"/>
      <c r="AJL25" s="822"/>
      <c r="AJM25" s="822"/>
      <c r="AJN25" s="822"/>
      <c r="AJO25" s="822"/>
      <c r="AJP25" s="821"/>
      <c r="AJQ25" s="821"/>
      <c r="AJR25" s="821"/>
      <c r="AJS25" s="821"/>
      <c r="AJT25" s="822"/>
      <c r="AJU25" s="821"/>
      <c r="AJV25" s="821"/>
      <c r="AJW25" s="821"/>
      <c r="AJX25" s="821"/>
      <c r="AJY25" s="822"/>
      <c r="AJZ25" s="822"/>
      <c r="AKA25" s="822"/>
      <c r="AKB25" s="822"/>
      <c r="AKC25" s="822"/>
      <c r="AKD25" s="821"/>
      <c r="AKE25" s="821"/>
      <c r="AKF25" s="821"/>
      <c r="AKG25" s="821"/>
      <c r="AKH25" s="821"/>
      <c r="AKI25" s="821"/>
      <c r="AKJ25" s="821"/>
      <c r="AKK25" s="821"/>
      <c r="AKL25" s="822"/>
      <c r="AKM25" s="822"/>
      <c r="AKN25" s="822"/>
      <c r="AKO25" s="822"/>
      <c r="AKP25" s="822"/>
      <c r="AKQ25" s="821"/>
      <c r="AKR25" s="821"/>
      <c r="AKS25" s="821"/>
      <c r="AKT25" s="821"/>
      <c r="AKU25" s="821"/>
      <c r="AKV25" s="821"/>
      <c r="AKW25" s="821"/>
      <c r="AKX25" s="821"/>
      <c r="AKY25" s="821"/>
      <c r="AKZ25" s="821"/>
      <c r="ALA25" s="821"/>
      <c r="ALB25" s="821"/>
      <c r="ALC25" s="821"/>
      <c r="ALD25" s="821"/>
      <c r="ALE25" s="821"/>
      <c r="ALF25" s="821"/>
      <c r="ALG25" s="821"/>
      <c r="ALH25" s="821"/>
      <c r="ALI25" s="821"/>
      <c r="ALJ25" s="821"/>
      <c r="ALK25" s="821"/>
      <c r="ALL25" s="821"/>
      <c r="ALM25" s="821"/>
      <c r="ALN25" s="821"/>
      <c r="ALO25" s="821"/>
      <c r="ALP25" s="821"/>
      <c r="ALQ25" s="821"/>
      <c r="ALR25" s="821"/>
      <c r="ALS25" s="821"/>
      <c r="ALT25" s="821"/>
      <c r="ALU25" s="821"/>
      <c r="ALV25" s="821"/>
      <c r="ALW25" s="821"/>
      <c r="ALX25" s="821"/>
      <c r="ALY25" s="821"/>
      <c r="ALZ25" s="821"/>
      <c r="AMA25" s="821"/>
      <c r="AMB25" s="821"/>
      <c r="AMC25" s="821"/>
      <c r="AMD25" s="821"/>
      <c r="AME25" s="821"/>
      <c r="AMF25" s="821"/>
      <c r="AMG25" s="821"/>
      <c r="AMH25" s="821"/>
      <c r="AMI25" s="821"/>
      <c r="AMJ25" s="821"/>
      <c r="AMK25" s="821"/>
      <c r="AML25" s="821"/>
      <c r="AMM25" s="821"/>
      <c r="AMN25" s="821"/>
      <c r="AMO25" s="821"/>
      <c r="AMP25" s="821"/>
      <c r="AMQ25" s="821"/>
      <c r="AMR25" s="822"/>
      <c r="AMS25" s="822"/>
      <c r="AMT25" s="822"/>
      <c r="AMU25" s="822"/>
      <c r="AMV25" s="822"/>
      <c r="AMW25" s="822"/>
      <c r="AMX25" s="822"/>
      <c r="AMY25" s="822"/>
      <c r="AMZ25" s="821"/>
      <c r="ANA25" s="821"/>
      <c r="ANB25" s="821"/>
      <c r="ANC25" s="821"/>
      <c r="AND25" s="822"/>
      <c r="ANE25" s="822"/>
      <c r="ANF25" s="822"/>
      <c r="ANG25" s="822"/>
      <c r="ANH25" s="821"/>
      <c r="ANI25" s="821"/>
      <c r="ANJ25" s="821"/>
      <c r="ANK25" s="821"/>
      <c r="ANL25" s="821"/>
      <c r="ANM25" s="821"/>
      <c r="ANN25" s="821"/>
      <c r="ANO25" s="821"/>
      <c r="ANP25" s="822"/>
      <c r="ANQ25" s="822"/>
      <c r="ANR25" s="822"/>
      <c r="ANS25" s="822"/>
      <c r="ANT25" s="821"/>
      <c r="ANU25" s="821"/>
      <c r="ANV25" s="821"/>
      <c r="ANW25" s="821"/>
      <c r="ANX25" s="821"/>
      <c r="ANY25" s="821"/>
      <c r="ANZ25" s="821"/>
      <c r="AOA25" s="821"/>
      <c r="AOB25" s="821"/>
      <c r="AOC25" s="821"/>
      <c r="AOD25" s="821"/>
      <c r="AOE25" s="821"/>
      <c r="AOF25" s="821"/>
      <c r="AOG25" s="821"/>
      <c r="AOH25" s="822"/>
      <c r="AOI25" s="821"/>
      <c r="AOJ25" s="821"/>
      <c r="AOK25" s="821"/>
      <c r="AOL25" s="822"/>
      <c r="AOM25" s="821"/>
      <c r="AON25" s="821"/>
      <c r="AOO25" s="821"/>
      <c r="AOP25" s="822"/>
      <c r="AOQ25" s="821"/>
      <c r="AOR25" s="821"/>
      <c r="AOS25" s="821"/>
      <c r="AOT25" s="822"/>
      <c r="AOU25" s="821"/>
      <c r="AOV25" s="821"/>
      <c r="AOW25" s="821"/>
      <c r="AOX25" s="822"/>
      <c r="AOY25" s="821"/>
      <c r="AOZ25" s="821"/>
      <c r="APA25" s="821"/>
      <c r="APB25" s="822"/>
      <c r="APC25" s="821"/>
      <c r="APD25" s="821"/>
      <c r="APE25" s="821"/>
      <c r="APF25" s="822"/>
      <c r="APG25" s="821"/>
      <c r="APH25" s="821"/>
      <c r="API25" s="821"/>
      <c r="APJ25" s="822"/>
      <c r="APK25" s="821"/>
      <c r="APL25" s="821"/>
      <c r="APM25" s="821"/>
      <c r="APN25" s="822"/>
      <c r="APO25" s="821"/>
      <c r="APP25" s="821"/>
      <c r="APQ25" s="821"/>
      <c r="APR25" s="822"/>
      <c r="APS25" s="821"/>
      <c r="APT25" s="821"/>
      <c r="APU25" s="821"/>
      <c r="APV25" s="822"/>
      <c r="APW25" s="821"/>
      <c r="APX25" s="821"/>
      <c r="APY25" s="821"/>
      <c r="APZ25" s="822"/>
      <c r="AQA25" s="821"/>
      <c r="AQB25" s="821"/>
      <c r="AQC25" s="821"/>
      <c r="AQD25" s="822"/>
      <c r="AQE25" s="821"/>
      <c r="AQF25" s="821"/>
      <c r="AQG25" s="821"/>
      <c r="AQH25" s="822"/>
      <c r="AQI25" s="821"/>
      <c r="AQJ25" s="821"/>
      <c r="AQK25" s="821"/>
      <c r="AQL25" s="822"/>
      <c r="AQM25" s="821"/>
      <c r="AQN25" s="821"/>
      <c r="AQO25" s="821"/>
      <c r="AQP25" s="822"/>
      <c r="AQQ25" s="821"/>
      <c r="AQR25" s="821"/>
      <c r="AQS25" s="821"/>
      <c r="AQT25" s="822"/>
      <c r="AQU25" s="821"/>
      <c r="AQV25" s="821"/>
      <c r="AQW25" s="821"/>
      <c r="AQX25" s="822"/>
      <c r="AQY25" s="821"/>
      <c r="AQZ25" s="821"/>
      <c r="ARA25" s="821"/>
      <c r="ARB25" s="822"/>
      <c r="ARC25" s="821"/>
      <c r="ARD25" s="821"/>
      <c r="ARE25" s="821"/>
      <c r="ARF25" s="822"/>
      <c r="ARG25" s="821"/>
      <c r="ARH25" s="821"/>
      <c r="ARI25" s="821"/>
      <c r="ARJ25" s="822"/>
      <c r="ARK25" s="821"/>
      <c r="ARL25" s="821"/>
      <c r="ARM25" s="821"/>
      <c r="ARN25" s="822"/>
      <c r="ARO25" s="821"/>
      <c r="ARP25" s="821"/>
      <c r="ARQ25" s="821"/>
      <c r="ARR25" s="822"/>
      <c r="ARS25" s="821"/>
      <c r="ART25" s="821"/>
      <c r="ARU25" s="821"/>
      <c r="ARV25" s="822"/>
      <c r="ARW25" s="821"/>
      <c r="ARX25" s="821"/>
      <c r="ARY25" s="821"/>
      <c r="ARZ25" s="822"/>
      <c r="ASA25" s="821"/>
      <c r="ASB25" s="821"/>
      <c r="ASC25" s="821"/>
      <c r="ASD25" s="822"/>
      <c r="ASE25" s="821"/>
      <c r="ASF25" s="821"/>
      <c r="ASG25" s="821"/>
      <c r="ASH25" s="822"/>
      <c r="ASI25" s="821"/>
      <c r="ASJ25" s="821"/>
      <c r="ASK25" s="821"/>
      <c r="ASL25" s="822"/>
      <c r="ASM25" s="821"/>
      <c r="ASN25" s="821"/>
      <c r="ASO25" s="821"/>
      <c r="ASP25" s="822"/>
      <c r="ASQ25" s="821"/>
      <c r="ASR25" s="821"/>
      <c r="ASS25" s="821"/>
      <c r="AST25" s="822"/>
      <c r="ASU25" s="821"/>
      <c r="ASV25" s="821"/>
      <c r="ASW25" s="821"/>
      <c r="ASX25" s="822"/>
      <c r="ASY25" s="821"/>
      <c r="ASZ25" s="821"/>
      <c r="ATA25" s="821"/>
      <c r="ATB25" s="822"/>
      <c r="ATC25" s="821"/>
      <c r="ATD25" s="821"/>
      <c r="ATE25" s="821"/>
      <c r="ATF25" s="822"/>
      <c r="ATG25" s="821"/>
      <c r="ATH25" s="821"/>
      <c r="ATI25" s="821"/>
      <c r="ATJ25" s="822"/>
      <c r="ATK25" s="821"/>
      <c r="ATL25" s="821"/>
      <c r="ATM25" s="821"/>
      <c r="ATN25" s="822"/>
      <c r="ATO25" s="821"/>
      <c r="ATP25" s="821"/>
      <c r="ATQ25" s="821"/>
      <c r="ATR25" s="822"/>
      <c r="ATS25" s="822"/>
      <c r="ATT25" s="822"/>
      <c r="ATU25" s="822"/>
      <c r="ATV25" s="822"/>
      <c r="ATW25" s="821"/>
      <c r="ATX25" s="821"/>
      <c r="ATY25" s="821"/>
      <c r="ATZ25" s="821"/>
      <c r="AUA25" s="821"/>
      <c r="AUB25" s="822"/>
      <c r="AUC25" s="822"/>
      <c r="AUD25" s="822"/>
      <c r="AUE25" s="822"/>
      <c r="AUF25" s="822"/>
      <c r="AUG25" s="822"/>
      <c r="AUH25" s="822"/>
      <c r="AUI25" s="822"/>
      <c r="AUJ25" s="822"/>
      <c r="AUK25" s="822"/>
      <c r="AUL25" s="821"/>
      <c r="AUM25" s="821"/>
      <c r="AUN25" s="821"/>
      <c r="AUO25" s="821"/>
      <c r="AUP25" s="821"/>
      <c r="AUQ25" s="822"/>
      <c r="AUR25" s="822"/>
      <c r="AUS25" s="822"/>
      <c r="AUT25" s="822"/>
      <c r="AUU25" s="822"/>
      <c r="AUV25" s="822"/>
      <c r="AUW25" s="822"/>
      <c r="AUX25" s="822"/>
      <c r="AUY25" s="822"/>
      <c r="AUZ25" s="822"/>
      <c r="AVA25" s="821"/>
      <c r="AVB25" s="821"/>
      <c r="AVC25" s="821"/>
      <c r="AVD25" s="821"/>
      <c r="AVE25" s="821"/>
      <c r="AVF25" s="822"/>
      <c r="AVG25" s="822"/>
      <c r="AVH25" s="822"/>
      <c r="AVI25" s="822"/>
      <c r="AVJ25" s="822"/>
      <c r="AVK25" s="822"/>
      <c r="AVL25" s="822"/>
      <c r="AVM25" s="822"/>
      <c r="AVN25" s="822"/>
      <c r="AVO25" s="822"/>
      <c r="AVP25" s="821"/>
      <c r="AVQ25" s="821"/>
      <c r="AVR25" s="821"/>
      <c r="AVS25" s="821"/>
      <c r="AVT25" s="821"/>
      <c r="AVU25" s="822"/>
      <c r="AVV25" s="822"/>
      <c r="AVW25" s="822"/>
      <c r="AVX25" s="822"/>
      <c r="AVY25" s="822"/>
      <c r="AVZ25" s="822"/>
      <c r="AWA25" s="822"/>
      <c r="AWB25" s="822"/>
      <c r="AWC25" s="822"/>
      <c r="AWD25" s="822"/>
      <c r="AWE25" s="821"/>
      <c r="AWF25" s="821"/>
      <c r="AWG25" s="821"/>
      <c r="AWH25" s="821"/>
      <c r="AWI25" s="821"/>
      <c r="AWJ25" s="822"/>
      <c r="AWK25" s="822"/>
      <c r="AWL25" s="822"/>
      <c r="AWM25" s="822"/>
      <c r="AWN25" s="822"/>
      <c r="AWO25" s="822"/>
      <c r="AWP25" s="822"/>
      <c r="AWQ25" s="822"/>
      <c r="AWR25" s="822"/>
      <c r="AWS25" s="822"/>
      <c r="AWT25" s="822"/>
      <c r="AWU25" s="822"/>
      <c r="AWV25" s="822"/>
      <c r="AWW25" s="822"/>
      <c r="AWX25" s="822"/>
      <c r="AWY25" s="822"/>
      <c r="AWZ25" s="822"/>
      <c r="AXA25" s="822"/>
      <c r="AXB25" s="822"/>
      <c r="AXC25" s="822"/>
      <c r="AXD25" s="821"/>
      <c r="AXE25" s="821"/>
      <c r="AXF25" s="821"/>
      <c r="AXG25" s="821"/>
      <c r="AXH25" s="821"/>
      <c r="AXI25" s="821"/>
      <c r="AXJ25" s="821"/>
      <c r="AXK25" s="821"/>
      <c r="AXL25" s="821"/>
      <c r="AXM25" s="821"/>
      <c r="AXN25" s="821"/>
      <c r="AXO25" s="821"/>
      <c r="AXP25" s="821"/>
      <c r="AXQ25" s="821"/>
      <c r="AXR25" s="821"/>
      <c r="AXS25" s="822"/>
      <c r="AXT25" s="822"/>
      <c r="AXU25" s="822"/>
      <c r="AXV25" s="822"/>
      <c r="AXW25" s="822"/>
      <c r="AXX25" s="822"/>
      <c r="AXY25" s="822"/>
      <c r="AXZ25" s="822"/>
      <c r="AYA25" s="821"/>
      <c r="AYB25" s="821"/>
      <c r="AYC25" s="821"/>
      <c r="AYD25" s="822"/>
      <c r="AYE25" s="822"/>
      <c r="AYF25" s="822"/>
      <c r="AYG25" s="822"/>
      <c r="AYH25" s="822"/>
      <c r="AYI25" s="822"/>
      <c r="AYJ25" s="822"/>
      <c r="AYK25" s="822"/>
      <c r="AYL25" s="822"/>
      <c r="AYM25" s="821"/>
      <c r="AYN25" s="821"/>
      <c r="AYO25" s="821"/>
      <c r="AYP25" s="821"/>
      <c r="AYQ25" s="822"/>
      <c r="AYR25" s="821"/>
      <c r="AYS25" s="821"/>
      <c r="AYT25" s="821"/>
      <c r="AYU25" s="822"/>
      <c r="AYV25" s="821"/>
      <c r="AYW25" s="821"/>
      <c r="AYX25" s="821"/>
      <c r="AYY25" s="821"/>
      <c r="AYZ25" s="821"/>
      <c r="AZA25" s="821"/>
      <c r="AZB25" s="821"/>
      <c r="AZC25" s="822"/>
      <c r="AZD25" s="821"/>
      <c r="AZE25" s="821"/>
      <c r="AZF25" s="821"/>
      <c r="AZG25" s="822"/>
      <c r="AZH25" s="821"/>
      <c r="AZI25" s="821"/>
      <c r="AZJ25" s="821"/>
      <c r="AZK25" s="821"/>
      <c r="AZL25" s="821"/>
      <c r="AZM25" s="821"/>
      <c r="AZN25" s="821"/>
      <c r="AZO25" s="821"/>
      <c r="AZP25" s="821"/>
      <c r="AZQ25" s="821"/>
      <c r="AZR25" s="821"/>
      <c r="AZS25" s="821"/>
      <c r="AZT25" s="821"/>
      <c r="AZU25" s="821"/>
      <c r="AZV25" s="821"/>
      <c r="AZW25" s="821"/>
      <c r="AZX25" s="821"/>
      <c r="AZY25" s="821"/>
      <c r="AZZ25" s="821"/>
      <c r="BAA25" s="822"/>
      <c r="BAB25" s="821"/>
      <c r="BAC25" s="821"/>
      <c r="BAD25" s="821"/>
      <c r="BAE25" s="822"/>
      <c r="BAF25" s="821"/>
      <c r="BAG25" s="821"/>
      <c r="BAH25" s="821"/>
      <c r="BAI25" s="821"/>
      <c r="BAJ25" s="821"/>
      <c r="BAK25" s="821"/>
      <c r="BAL25" s="821"/>
      <c r="BAM25" s="821"/>
      <c r="BAN25" s="821"/>
      <c r="BAO25" s="821"/>
      <c r="BAP25" s="821"/>
      <c r="BAQ25" s="821"/>
      <c r="BAR25" s="821"/>
      <c r="BAS25" s="821"/>
      <c r="BAT25" s="821"/>
      <c r="BAU25" s="821"/>
      <c r="BAV25" s="821"/>
      <c r="BAW25" s="821"/>
      <c r="BAX25" s="821"/>
      <c r="BAY25" s="822"/>
      <c r="BAZ25" s="821"/>
      <c r="BBA25" s="821"/>
      <c r="BBB25" s="821"/>
      <c r="BBC25" s="822"/>
      <c r="BBD25" s="821"/>
      <c r="BBE25" s="821"/>
      <c r="BBF25" s="821"/>
      <c r="BBG25" s="821"/>
      <c r="BBH25" s="821"/>
      <c r="BBI25" s="821"/>
      <c r="BBJ25" s="821"/>
      <c r="BBK25" s="826"/>
      <c r="BBL25" s="826"/>
      <c r="BBM25" s="826"/>
      <c r="BBN25" s="826"/>
      <c r="BBO25" s="826"/>
      <c r="BBP25" s="826"/>
      <c r="BBQ25" s="826"/>
      <c r="BBR25" s="826"/>
      <c r="BBS25" s="826"/>
      <c r="BBT25" s="826"/>
      <c r="BBU25" s="826"/>
      <c r="BBV25" s="826"/>
      <c r="BBW25" s="826"/>
      <c r="BBX25" s="826"/>
      <c r="BBY25" s="826"/>
      <c r="BBZ25" s="826"/>
      <c r="BCA25" s="826"/>
      <c r="BCB25" s="826"/>
      <c r="BCC25" s="826"/>
      <c r="BCD25" s="826"/>
      <c r="BCE25" s="826"/>
      <c r="BCF25" s="826"/>
      <c r="BCG25" s="826"/>
      <c r="BCH25" s="826"/>
      <c r="BCI25" s="826"/>
      <c r="BCJ25" s="826"/>
      <c r="BCK25" s="826"/>
      <c r="BCL25" s="826"/>
      <c r="BCM25" s="826"/>
      <c r="BCN25" s="826"/>
      <c r="BCO25" s="818"/>
      <c r="BCP25" s="818"/>
      <c r="BCQ25" s="818"/>
      <c r="BCR25" s="818"/>
      <c r="BCS25" s="818"/>
      <c r="BCT25" s="818"/>
      <c r="BCU25" s="818"/>
      <c r="BCV25" s="818"/>
      <c r="BCW25" s="818"/>
      <c r="BCX25" s="818"/>
      <c r="BCY25" s="818"/>
      <c r="BCZ25" s="818"/>
      <c r="BDA25" s="818"/>
      <c r="BDB25" s="818"/>
      <c r="BDC25" s="818"/>
      <c r="BDD25" s="818"/>
      <c r="BDE25" s="818"/>
      <c r="BDF25" s="818"/>
      <c r="BDG25" s="818"/>
      <c r="BDH25" s="818"/>
      <c r="BDI25" s="818"/>
      <c r="BDJ25" s="818"/>
      <c r="BDK25" s="818"/>
      <c r="BDL25" s="818"/>
      <c r="BDM25" s="818"/>
      <c r="BDN25" s="818"/>
      <c r="BDO25" s="818"/>
      <c r="BDP25" s="818"/>
      <c r="BDQ25" s="818"/>
      <c r="BDR25" s="818"/>
      <c r="BDS25" s="818"/>
      <c r="BDT25" s="818"/>
      <c r="BDU25" s="818"/>
      <c r="BDV25" s="818"/>
      <c r="BDW25" s="818"/>
      <c r="BDX25" s="818"/>
      <c r="BDY25" s="818"/>
      <c r="BDZ25" s="818"/>
      <c r="BEA25" s="818"/>
      <c r="BEB25" s="818"/>
      <c r="BEC25" s="818"/>
      <c r="BED25" s="818"/>
      <c r="BEE25" s="818"/>
      <c r="BEF25" s="818"/>
      <c r="BEG25" s="818"/>
      <c r="BEH25" s="818"/>
      <c r="BEI25" s="818"/>
      <c r="BEJ25" s="818"/>
      <c r="BEK25" s="818"/>
      <c r="BEL25" s="818"/>
      <c r="BEM25" s="818"/>
      <c r="BEN25" s="818"/>
      <c r="BEO25" s="818"/>
      <c r="BEP25" s="818"/>
      <c r="BEQ25" s="818"/>
      <c r="BER25" s="818"/>
      <c r="BES25" s="818"/>
      <c r="BET25" s="818"/>
      <c r="BEU25" s="818"/>
      <c r="BEV25" s="818"/>
      <c r="BEW25" s="818"/>
      <c r="BEX25" s="818"/>
      <c r="BEY25" s="818"/>
      <c r="BEZ25" s="818"/>
      <c r="BFA25" s="818"/>
      <c r="BFB25" s="818"/>
      <c r="BFC25" s="818"/>
      <c r="BFD25" s="818"/>
      <c r="BFE25" s="818"/>
      <c r="BFF25" s="818"/>
      <c r="BFG25" s="818"/>
      <c r="BFH25" s="818"/>
      <c r="BFI25" s="818"/>
      <c r="BFJ25" s="818"/>
      <c r="BFK25" s="818"/>
      <c r="BFL25" s="818"/>
      <c r="BFM25" s="818"/>
      <c r="BFN25" s="818"/>
      <c r="BFO25" s="818"/>
      <c r="BFP25" s="818"/>
      <c r="BFQ25" s="818"/>
      <c r="BFR25" s="818"/>
      <c r="BFS25" s="818"/>
      <c r="BFT25" s="818"/>
      <c r="BFU25" s="818"/>
      <c r="BFV25" s="819"/>
      <c r="BFW25" s="819"/>
      <c r="BFX25" s="819"/>
      <c r="BFY25" s="819"/>
      <c r="BFZ25" s="819"/>
      <c r="BGA25" s="819"/>
      <c r="BGB25" s="819"/>
      <c r="BGC25" s="819"/>
      <c r="BGD25" s="819"/>
      <c r="BGE25" s="819"/>
      <c r="BGF25" s="819"/>
      <c r="BGG25" s="819"/>
      <c r="BGH25" s="819"/>
      <c r="BGI25" s="819"/>
      <c r="BGJ25" s="819"/>
      <c r="BGK25" s="819"/>
      <c r="BGL25" s="819"/>
      <c r="BGM25" s="819"/>
      <c r="BGN25" s="819"/>
      <c r="BGO25" s="819"/>
      <c r="BGP25" s="819"/>
      <c r="BGQ25" s="819"/>
      <c r="BGR25" s="819"/>
      <c r="BGS25" s="819"/>
      <c r="BGT25" s="819"/>
      <c r="BGU25" s="819"/>
      <c r="BGV25" s="819"/>
      <c r="BGW25" s="819"/>
      <c r="BGX25" s="819"/>
      <c r="BGY25" s="819"/>
      <c r="BGZ25" s="819"/>
      <c r="BHA25" s="819"/>
      <c r="BHB25" s="819"/>
      <c r="BHC25" s="819"/>
      <c r="BHD25" s="819"/>
      <c r="BHE25" s="819"/>
      <c r="BHF25" s="819"/>
      <c r="BHG25" s="819"/>
      <c r="BHH25" s="819"/>
      <c r="BHI25" s="819"/>
      <c r="BHJ25" s="819"/>
      <c r="BHK25" s="819"/>
      <c r="BHL25" s="819"/>
      <c r="BHM25" s="819"/>
      <c r="BHN25" s="819"/>
      <c r="BHO25" s="819"/>
      <c r="BHP25" s="819"/>
      <c r="BHQ25" s="819"/>
      <c r="BHR25" s="819"/>
      <c r="BHS25" s="819"/>
      <c r="BHT25" s="819"/>
      <c r="BHU25" s="819"/>
      <c r="BHV25" s="819"/>
      <c r="BHW25" s="819"/>
      <c r="BHX25" s="819"/>
      <c r="BHY25" s="819"/>
      <c r="BHZ25" s="819"/>
      <c r="BIA25" s="819"/>
      <c r="BIB25" s="819"/>
      <c r="BIC25" s="819"/>
      <c r="BID25" s="819"/>
      <c r="BIE25" s="819"/>
      <c r="BIF25" s="819"/>
      <c r="BIG25" s="819"/>
      <c r="BIH25" s="819"/>
      <c r="BII25" s="819"/>
      <c r="BIJ25" s="819"/>
      <c r="BIK25" s="819"/>
      <c r="BIL25" s="819"/>
      <c r="BIM25" s="819"/>
      <c r="BIN25" s="819"/>
      <c r="BIO25" s="819"/>
      <c r="BIP25" s="819"/>
      <c r="BIQ25" s="819"/>
      <c r="BIR25" s="819"/>
      <c r="BIS25" s="822"/>
      <c r="BIT25" s="822"/>
      <c r="BIU25" s="822"/>
      <c r="BIV25" s="822"/>
      <c r="BIW25" s="822"/>
      <c r="BIX25" s="822"/>
      <c r="BIY25" s="822"/>
      <c r="BIZ25" s="822"/>
      <c r="BJA25" s="822"/>
      <c r="BJB25" s="822"/>
      <c r="BJC25" s="822"/>
      <c r="BJD25" s="822"/>
      <c r="BJE25" s="822"/>
      <c r="BJF25" s="822"/>
      <c r="BJG25" s="822"/>
      <c r="BJH25" s="822"/>
      <c r="BJI25" s="827" t="s">
        <v>1434</v>
      </c>
      <c r="BJJ25" s="827" t="s">
        <v>1434</v>
      </c>
      <c r="BJK25" s="827" t="s">
        <v>1434</v>
      </c>
      <c r="BJL25" s="827" t="s">
        <v>1434</v>
      </c>
      <c r="BJM25" s="827" t="s">
        <v>1434</v>
      </c>
      <c r="BJN25" s="827" t="s">
        <v>1434</v>
      </c>
      <c r="BJO25" s="827" t="s">
        <v>1434</v>
      </c>
      <c r="BJP25" s="827" t="s">
        <v>1434</v>
      </c>
      <c r="BJQ25" s="827" t="s">
        <v>1434</v>
      </c>
      <c r="BJR25" s="827" t="s">
        <v>1434</v>
      </c>
      <c r="BJS25" s="827" t="s">
        <v>1434</v>
      </c>
      <c r="BJT25" s="827" t="s">
        <v>1434</v>
      </c>
      <c r="BJU25" s="827" t="s">
        <v>1434</v>
      </c>
      <c r="BJV25" s="827" t="s">
        <v>1434</v>
      </c>
      <c r="BJW25" s="827" t="s">
        <v>1434</v>
      </c>
      <c r="BJX25" s="827" t="s">
        <v>1434</v>
      </c>
      <c r="BJY25" s="827" t="s">
        <v>1434</v>
      </c>
      <c r="BJZ25" s="827" t="s">
        <v>1434</v>
      </c>
      <c r="BKA25" s="827" t="s">
        <v>1434</v>
      </c>
      <c r="BKB25" s="827" t="s">
        <v>1434</v>
      </c>
      <c r="BKC25" s="827" t="s">
        <v>1434</v>
      </c>
      <c r="BKD25" s="827" t="s">
        <v>1434</v>
      </c>
      <c r="BKE25" s="827" t="s">
        <v>1434</v>
      </c>
      <c r="BKF25" s="827" t="s">
        <v>1434</v>
      </c>
      <c r="BKG25" s="827" t="s">
        <v>1434</v>
      </c>
      <c r="BKH25" s="827" t="s">
        <v>1434</v>
      </c>
      <c r="BKI25" s="827" t="s">
        <v>1434</v>
      </c>
      <c r="BKJ25" s="827" t="s">
        <v>1434</v>
      </c>
      <c r="BKK25" s="827" t="s">
        <v>1434</v>
      </c>
      <c r="BKL25" s="827" t="s">
        <v>1434</v>
      </c>
      <c r="BKM25" s="827" t="s">
        <v>1434</v>
      </c>
      <c r="BKN25" s="827" t="s">
        <v>1434</v>
      </c>
      <c r="BKO25" s="827" t="s">
        <v>1434</v>
      </c>
      <c r="BKP25" s="827" t="s">
        <v>1434</v>
      </c>
      <c r="BKQ25" s="827" t="s">
        <v>1434</v>
      </c>
      <c r="BKR25" s="827" t="s">
        <v>1434</v>
      </c>
      <c r="BKS25" s="827" t="s">
        <v>1434</v>
      </c>
      <c r="BKT25" s="827" t="s">
        <v>1434</v>
      </c>
      <c r="BKU25" s="827" t="s">
        <v>1434</v>
      </c>
      <c r="BKV25" s="827" t="s">
        <v>1434</v>
      </c>
      <c r="BKW25" s="827" t="s">
        <v>1434</v>
      </c>
      <c r="BKX25" s="827" t="s">
        <v>1434</v>
      </c>
      <c r="BKY25" s="827" t="s">
        <v>1434</v>
      </c>
      <c r="BKZ25" s="827" t="s">
        <v>1434</v>
      </c>
      <c r="BLA25" s="827" t="s">
        <v>1434</v>
      </c>
      <c r="BLB25" s="827" t="s">
        <v>1434</v>
      </c>
      <c r="BLC25" s="827" t="s">
        <v>1434</v>
      </c>
      <c r="BLD25" s="827" t="s">
        <v>1434</v>
      </c>
      <c r="BLE25" s="827" t="s">
        <v>1434</v>
      </c>
      <c r="BLF25" s="827" t="s">
        <v>1434</v>
      </c>
      <c r="BLG25" s="827" t="s">
        <v>1434</v>
      </c>
      <c r="BLH25" s="827" t="s">
        <v>1434</v>
      </c>
      <c r="BLI25" s="827" t="s">
        <v>1434</v>
      </c>
      <c r="BLJ25" s="827" t="s">
        <v>1434</v>
      </c>
      <c r="BLK25" s="827" t="s">
        <v>1434</v>
      </c>
      <c r="BLL25" s="827" t="s">
        <v>1434</v>
      </c>
      <c r="BLM25" s="827" t="s">
        <v>1434</v>
      </c>
      <c r="BLN25" s="827" t="s">
        <v>1434</v>
      </c>
      <c r="BLO25" s="827" t="s">
        <v>1434</v>
      </c>
      <c r="BLP25" s="827" t="s">
        <v>1434</v>
      </c>
      <c r="BLQ25" s="827" t="s">
        <v>1434</v>
      </c>
      <c r="BLR25" s="827" t="s">
        <v>1434</v>
      </c>
      <c r="BLS25" s="827" t="s">
        <v>1434</v>
      </c>
      <c r="BLT25" s="827" t="s">
        <v>1434</v>
      </c>
      <c r="BLU25" s="827" t="s">
        <v>1434</v>
      </c>
      <c r="BLV25" s="827" t="s">
        <v>1434</v>
      </c>
      <c r="BLW25" s="827" t="s">
        <v>1434</v>
      </c>
      <c r="BLX25" s="827" t="s">
        <v>1434</v>
      </c>
      <c r="BLY25" s="827" t="s">
        <v>1434</v>
      </c>
      <c r="BLZ25" s="827" t="s">
        <v>1434</v>
      </c>
      <c r="BMA25" s="827" t="s">
        <v>1434</v>
      </c>
      <c r="BMB25" s="827" t="s">
        <v>1434</v>
      </c>
      <c r="BMC25" s="827" t="s">
        <v>1434</v>
      </c>
      <c r="BMD25" s="827" t="s">
        <v>1434</v>
      </c>
      <c r="BME25" s="827" t="s">
        <v>1434</v>
      </c>
      <c r="BMF25" s="827" t="s">
        <v>1434</v>
      </c>
      <c r="BMG25" s="827" t="s">
        <v>1434</v>
      </c>
      <c r="BMH25" s="827" t="s">
        <v>1434</v>
      </c>
      <c r="BMI25" s="827" t="s">
        <v>1434</v>
      </c>
      <c r="BMJ25" s="827" t="s">
        <v>1434</v>
      </c>
      <c r="BMK25" s="827" t="s">
        <v>1434</v>
      </c>
      <c r="BML25" s="827" t="s">
        <v>1434</v>
      </c>
      <c r="BMM25" s="827" t="s">
        <v>1434</v>
      </c>
      <c r="BMN25" s="827" t="s">
        <v>1434</v>
      </c>
      <c r="BMO25" s="827" t="s">
        <v>1434</v>
      </c>
      <c r="BMP25" s="827" t="s">
        <v>1434</v>
      </c>
      <c r="BMQ25" s="827" t="s">
        <v>1434</v>
      </c>
      <c r="BMR25" s="827" t="s">
        <v>1434</v>
      </c>
      <c r="BMS25" s="827" t="s">
        <v>1434</v>
      </c>
      <c r="BMT25" s="827" t="s">
        <v>1434</v>
      </c>
      <c r="BMU25" s="827" t="s">
        <v>1434</v>
      </c>
      <c r="BMV25" s="827" t="s">
        <v>1434</v>
      </c>
      <c r="BMW25" s="827" t="s">
        <v>1434</v>
      </c>
      <c r="BMX25" s="827" t="s">
        <v>1434</v>
      </c>
      <c r="BMY25" s="827" t="s">
        <v>1434</v>
      </c>
      <c r="BMZ25" s="827" t="s">
        <v>1434</v>
      </c>
      <c r="BNA25" s="827" t="s">
        <v>1434</v>
      </c>
      <c r="BNB25" s="827" t="s">
        <v>1434</v>
      </c>
      <c r="BNC25" s="827" t="s">
        <v>1434</v>
      </c>
      <c r="BND25" s="827" t="s">
        <v>1434</v>
      </c>
      <c r="BNE25" s="827" t="s">
        <v>1434</v>
      </c>
      <c r="BNF25" s="827" t="s">
        <v>1434</v>
      </c>
      <c r="BNG25" s="827" t="s">
        <v>1434</v>
      </c>
      <c r="BNH25" s="827" t="s">
        <v>1434</v>
      </c>
      <c r="BNI25" s="827" t="s">
        <v>1434</v>
      </c>
      <c r="BNJ25" s="822"/>
      <c r="BNK25" s="821"/>
      <c r="BNL25" s="821"/>
      <c r="BNM25" s="821"/>
      <c r="BNN25" s="822"/>
      <c r="BNO25" s="821"/>
      <c r="BNP25" s="821"/>
      <c r="BNQ25" s="821"/>
      <c r="BNR25" s="822"/>
      <c r="BNS25" s="821"/>
      <c r="BNT25" s="821"/>
      <c r="BNU25" s="821"/>
      <c r="BNV25" s="822"/>
      <c r="BNW25" s="821"/>
      <c r="BNX25" s="821"/>
      <c r="BNY25" s="821"/>
    </row>
    <row r="26" spans="1:1741" s="789" customFormat="1" ht="12">
      <c r="A26" s="607" t="s">
        <v>1975</v>
      </c>
      <c r="B26" s="821" t="s">
        <v>1190</v>
      </c>
      <c r="C26" s="822">
        <v>2069.13</v>
      </c>
      <c r="D26" s="822">
        <v>2046.39</v>
      </c>
      <c r="E26" s="822">
        <v>1983.28</v>
      </c>
      <c r="F26" s="822">
        <v>1907.51</v>
      </c>
      <c r="G26" s="822">
        <v>1801.26</v>
      </c>
      <c r="H26" s="822">
        <v>1778.77</v>
      </c>
      <c r="I26" s="822">
        <v>1729.32</v>
      </c>
      <c r="J26" s="822">
        <v>1684.05</v>
      </c>
      <c r="K26" s="822">
        <v>1622.1</v>
      </c>
      <c r="L26" s="822">
        <v>1530.7</v>
      </c>
      <c r="M26" s="822">
        <v>121.3</v>
      </c>
      <c r="N26" s="822" t="s">
        <v>1434</v>
      </c>
      <c r="O26" s="822" t="s">
        <v>1434</v>
      </c>
      <c r="P26" s="822" t="s">
        <v>1434</v>
      </c>
      <c r="Q26" s="822" t="s">
        <v>1434</v>
      </c>
      <c r="R26" s="822">
        <v>2190.4300000000003</v>
      </c>
      <c r="S26" s="822" t="s">
        <v>1434</v>
      </c>
      <c r="T26" s="822" t="s">
        <v>1434</v>
      </c>
      <c r="U26" s="822" t="s">
        <v>1434</v>
      </c>
      <c r="V26" s="822" t="s">
        <v>1434</v>
      </c>
      <c r="W26" s="821">
        <v>7113.17</v>
      </c>
      <c r="X26" s="822">
        <v>7257.21</v>
      </c>
      <c r="Y26" s="822">
        <v>7320.3200000000006</v>
      </c>
      <c r="Z26" s="822">
        <v>7396.09</v>
      </c>
      <c r="AA26" s="822">
        <v>7502.34</v>
      </c>
      <c r="AB26" s="821">
        <v>103</v>
      </c>
      <c r="AC26" s="821">
        <v>103</v>
      </c>
      <c r="AD26" s="821">
        <v>103</v>
      </c>
      <c r="AE26" s="821">
        <v>95</v>
      </c>
      <c r="AF26" s="821">
        <v>95</v>
      </c>
      <c r="AG26" s="821">
        <v>163.79</v>
      </c>
      <c r="AH26" s="821">
        <v>176.39</v>
      </c>
      <c r="AI26" s="821">
        <v>191.35</v>
      </c>
      <c r="AJ26" s="821">
        <v>194.86</v>
      </c>
      <c r="AK26" s="821">
        <v>1640.31</v>
      </c>
      <c r="AL26" s="821">
        <v>1555.43</v>
      </c>
      <c r="AM26" s="821">
        <v>1421.35</v>
      </c>
      <c r="AN26" s="821">
        <v>1297.79</v>
      </c>
      <c r="AO26" s="821">
        <v>118</v>
      </c>
      <c r="AP26" s="821">
        <v>121.36</v>
      </c>
      <c r="AQ26" s="821">
        <v>160.59</v>
      </c>
      <c r="AR26" s="821">
        <v>181.51</v>
      </c>
      <c r="AS26" s="822">
        <v>377.05</v>
      </c>
      <c r="AT26" s="822">
        <v>359.01</v>
      </c>
      <c r="AU26" s="822">
        <v>341.35</v>
      </c>
      <c r="AV26" s="822">
        <v>325.16000000000003</v>
      </c>
      <c r="AW26" s="822">
        <v>287.98</v>
      </c>
      <c r="AX26" s="822">
        <v>330.68</v>
      </c>
      <c r="AY26" s="822">
        <v>315.08</v>
      </c>
      <c r="AZ26" s="822">
        <v>303.01</v>
      </c>
      <c r="BA26" s="822">
        <v>291.25</v>
      </c>
      <c r="BB26" s="822">
        <v>259.14999999999998</v>
      </c>
      <c r="BC26" s="822" t="s">
        <v>1434</v>
      </c>
      <c r="BD26" s="822" t="s">
        <v>1434</v>
      </c>
      <c r="BE26" s="822" t="s">
        <v>1434</v>
      </c>
      <c r="BF26" s="822" t="s">
        <v>1434</v>
      </c>
      <c r="BG26" s="822" t="s">
        <v>1434</v>
      </c>
      <c r="BH26" s="822" t="s">
        <v>1434</v>
      </c>
      <c r="BI26" s="822" t="s">
        <v>1434</v>
      </c>
      <c r="BJ26" s="822" t="s">
        <v>1434</v>
      </c>
      <c r="BK26" s="822" t="s">
        <v>1434</v>
      </c>
      <c r="BL26" s="822" t="s">
        <v>1434</v>
      </c>
      <c r="BM26" s="821">
        <v>55.17</v>
      </c>
      <c r="BN26" s="821">
        <v>54.06</v>
      </c>
      <c r="BO26" s="821">
        <v>52.8</v>
      </c>
      <c r="BP26" s="821">
        <v>49.61</v>
      </c>
      <c r="BQ26" s="821">
        <v>40.869999999999997</v>
      </c>
      <c r="BR26" s="821">
        <v>55.17</v>
      </c>
      <c r="BS26" s="821">
        <v>50.84</v>
      </c>
      <c r="BT26" s="821">
        <v>49.94</v>
      </c>
      <c r="BU26" s="821">
        <v>46.85</v>
      </c>
      <c r="BV26" s="821">
        <v>38.22</v>
      </c>
      <c r="BW26" s="821" t="s">
        <v>1434</v>
      </c>
      <c r="BX26" s="821" t="s">
        <v>1434</v>
      </c>
      <c r="BY26" s="821" t="s">
        <v>1434</v>
      </c>
      <c r="BZ26" s="821" t="s">
        <v>1434</v>
      </c>
      <c r="CA26" s="821" t="s">
        <v>1434</v>
      </c>
      <c r="CB26" s="821" t="s">
        <v>1434</v>
      </c>
      <c r="CC26" s="821" t="s">
        <v>1434</v>
      </c>
      <c r="CD26" s="821" t="s">
        <v>1434</v>
      </c>
      <c r="CE26" s="821" t="s">
        <v>1434</v>
      </c>
      <c r="CF26" s="821" t="s">
        <v>1434</v>
      </c>
      <c r="CG26" s="821">
        <v>321.88</v>
      </c>
      <c r="CH26" s="821">
        <v>304.95999999999998</v>
      </c>
      <c r="CI26" s="821">
        <v>288.55</v>
      </c>
      <c r="CJ26" s="821">
        <v>275.55</v>
      </c>
      <c r="CK26" s="821">
        <v>247.11</v>
      </c>
      <c r="CL26" s="821">
        <v>275.52</v>
      </c>
      <c r="CM26" s="821">
        <v>264.24</v>
      </c>
      <c r="CN26" s="821">
        <v>253.07</v>
      </c>
      <c r="CO26" s="821">
        <v>244.4</v>
      </c>
      <c r="CP26" s="821">
        <v>220.93</v>
      </c>
      <c r="CQ26" s="821" t="s">
        <v>1434</v>
      </c>
      <c r="CR26" s="821" t="s">
        <v>1434</v>
      </c>
      <c r="CS26" s="821" t="s">
        <v>1434</v>
      </c>
      <c r="CT26" s="821" t="s">
        <v>1434</v>
      </c>
      <c r="CU26" s="821" t="s">
        <v>1434</v>
      </c>
      <c r="CV26" s="821" t="s">
        <v>1434</v>
      </c>
      <c r="CW26" s="821" t="s">
        <v>1434</v>
      </c>
      <c r="CX26" s="821" t="s">
        <v>1434</v>
      </c>
      <c r="CY26" s="821" t="s">
        <v>1434</v>
      </c>
      <c r="CZ26" s="821" t="s">
        <v>1434</v>
      </c>
      <c r="DA26" s="821">
        <v>37.18</v>
      </c>
      <c r="DB26" s="821">
        <v>36.67</v>
      </c>
      <c r="DC26" s="821">
        <v>34.57</v>
      </c>
      <c r="DD26" s="821">
        <v>27.12</v>
      </c>
      <c r="DE26" s="821">
        <v>296.99</v>
      </c>
      <c r="DF26" s="821">
        <v>280.70999999999998</v>
      </c>
      <c r="DG26" s="821">
        <v>267.42</v>
      </c>
      <c r="DH26" s="821">
        <v>239.88</v>
      </c>
      <c r="DI26" s="821">
        <v>24.85</v>
      </c>
      <c r="DJ26" s="821">
        <v>23.97</v>
      </c>
      <c r="DK26" s="821">
        <v>23.17</v>
      </c>
      <c r="DL26" s="821">
        <v>20.98</v>
      </c>
      <c r="DM26" s="821" t="s">
        <v>2333</v>
      </c>
      <c r="DN26" s="821" t="s">
        <v>2334</v>
      </c>
      <c r="DO26" s="821">
        <v>48.09</v>
      </c>
      <c r="DP26" s="821">
        <v>43.25</v>
      </c>
      <c r="DQ26" s="821">
        <v>39.17</v>
      </c>
      <c r="DR26" s="821">
        <v>34.51</v>
      </c>
      <c r="DS26" s="821" t="s">
        <v>2263</v>
      </c>
      <c r="DT26" s="821" t="s">
        <v>2335</v>
      </c>
      <c r="DU26" s="821">
        <v>45.29</v>
      </c>
      <c r="DV26" s="821">
        <v>45.88</v>
      </c>
      <c r="DW26" s="821">
        <v>46.72</v>
      </c>
      <c r="DX26" s="821">
        <v>44.95</v>
      </c>
      <c r="DY26" s="821" t="s">
        <v>2336</v>
      </c>
      <c r="DZ26" s="821" t="s">
        <v>2337</v>
      </c>
      <c r="EA26" s="821">
        <v>45.21</v>
      </c>
      <c r="EB26" s="821">
        <v>44.03</v>
      </c>
      <c r="EC26" s="821">
        <v>42.47</v>
      </c>
      <c r="ED26" s="821">
        <v>38.26</v>
      </c>
      <c r="EE26" s="821" t="s">
        <v>2109</v>
      </c>
      <c r="EF26" s="821" t="s">
        <v>2110</v>
      </c>
      <c r="EG26" s="821">
        <v>39.4</v>
      </c>
      <c r="EH26" s="821">
        <v>39.340000000000003</v>
      </c>
      <c r="EI26" s="821">
        <v>39.090000000000003</v>
      </c>
      <c r="EJ26" s="821">
        <v>36.729999999999997</v>
      </c>
      <c r="EK26" s="821" t="s">
        <v>2121</v>
      </c>
      <c r="EL26" s="821" t="s">
        <v>2122</v>
      </c>
      <c r="EM26" s="821">
        <v>34.869999999999997</v>
      </c>
      <c r="EN26" s="821">
        <v>34.21</v>
      </c>
      <c r="EO26" s="821">
        <v>32.590000000000003</v>
      </c>
      <c r="EP26" s="821">
        <v>27.6</v>
      </c>
      <c r="EQ26" s="821" t="s">
        <v>2113</v>
      </c>
      <c r="ER26" s="821" t="s">
        <v>2186</v>
      </c>
      <c r="ES26" s="821">
        <v>32.97</v>
      </c>
      <c r="ET26" s="821">
        <v>31.68</v>
      </c>
      <c r="EU26" s="821">
        <v>31.95</v>
      </c>
      <c r="EV26" s="821">
        <v>30.55</v>
      </c>
      <c r="EW26" s="821" t="s">
        <v>2212</v>
      </c>
      <c r="EX26" s="821" t="s">
        <v>2319</v>
      </c>
      <c r="EY26" s="821">
        <v>17.28</v>
      </c>
      <c r="EZ26" s="821">
        <v>17.309999999999999</v>
      </c>
      <c r="FA26" s="821">
        <v>17.88</v>
      </c>
      <c r="FB26" s="821">
        <v>17.21</v>
      </c>
      <c r="FC26" s="821" t="s">
        <v>2338</v>
      </c>
      <c r="FD26" s="821" t="s">
        <v>2339</v>
      </c>
      <c r="FE26" s="821">
        <v>15.83</v>
      </c>
      <c r="FF26" s="821">
        <v>12.15</v>
      </c>
      <c r="FG26" s="821">
        <v>12.96</v>
      </c>
      <c r="FH26" s="821">
        <v>13.32</v>
      </c>
      <c r="FI26" s="821" t="s">
        <v>2210</v>
      </c>
      <c r="FJ26" s="821" t="s">
        <v>2340</v>
      </c>
      <c r="FK26" s="821">
        <v>11.91</v>
      </c>
      <c r="FL26" s="821">
        <v>11.69</v>
      </c>
      <c r="FM26" s="821">
        <v>10.82</v>
      </c>
      <c r="FN26" s="821">
        <v>8.3699999999999992</v>
      </c>
      <c r="FO26" s="821" t="s">
        <v>2341</v>
      </c>
      <c r="FP26" s="821" t="s">
        <v>2342</v>
      </c>
      <c r="FQ26" s="821">
        <v>11.82</v>
      </c>
      <c r="FR26" s="821">
        <v>9.81</v>
      </c>
      <c r="FS26" s="821">
        <v>9.49</v>
      </c>
      <c r="FT26" s="821">
        <v>7.2</v>
      </c>
      <c r="FU26" s="821">
        <v>56.339999999999975</v>
      </c>
      <c r="FV26" s="821">
        <v>52</v>
      </c>
      <c r="FW26" s="821">
        <v>42.020000000000039</v>
      </c>
      <c r="FX26" s="821">
        <v>29.28000000000003</v>
      </c>
      <c r="FY26" s="821">
        <v>359.01</v>
      </c>
      <c r="FZ26" s="821">
        <v>341.35</v>
      </c>
      <c r="GA26" s="821">
        <v>325.16000000000003</v>
      </c>
      <c r="GB26" s="821">
        <v>287.98</v>
      </c>
      <c r="GC26" s="822">
        <v>1621.19</v>
      </c>
      <c r="GD26" s="822">
        <v>1582.29</v>
      </c>
      <c r="GE26" s="822">
        <v>1517.06</v>
      </c>
      <c r="GF26" s="822">
        <v>1438.3600000000001</v>
      </c>
      <c r="GG26" s="822">
        <v>1462.2899999999997</v>
      </c>
      <c r="GH26" s="822">
        <v>1439.28</v>
      </c>
      <c r="GI26" s="822">
        <v>1388.5300000000002</v>
      </c>
      <c r="GJ26" s="822">
        <v>1315.1100000000001</v>
      </c>
      <c r="GK26" s="821">
        <v>144.63</v>
      </c>
      <c r="GL26" s="821">
        <v>158.19</v>
      </c>
      <c r="GM26" s="821">
        <v>166.52</v>
      </c>
      <c r="GN26" s="821">
        <v>156.46</v>
      </c>
      <c r="GO26" s="821">
        <v>1231.57</v>
      </c>
      <c r="GP26" s="821">
        <v>1190.5900000000001</v>
      </c>
      <c r="GQ26" s="821">
        <v>1096.8399999999999</v>
      </c>
      <c r="GR26" s="821">
        <v>1013.0500000000001</v>
      </c>
      <c r="GS26" s="821">
        <v>86.09</v>
      </c>
      <c r="GT26" s="821">
        <v>90.5</v>
      </c>
      <c r="GU26" s="821">
        <v>125.17</v>
      </c>
      <c r="GV26" s="821">
        <v>145.6</v>
      </c>
      <c r="GW26" s="822">
        <v>171.13</v>
      </c>
      <c r="GX26" s="821">
        <v>177.65</v>
      </c>
      <c r="GY26" s="821">
        <v>179.06</v>
      </c>
      <c r="GZ26" s="821">
        <v>232.9</v>
      </c>
      <c r="HA26" s="821">
        <v>163.58999999999997</v>
      </c>
      <c r="HB26" s="821">
        <v>170.17999999999998</v>
      </c>
      <c r="HC26" s="821">
        <v>171.20000000000002</v>
      </c>
      <c r="HD26" s="821">
        <v>222.98000000000002</v>
      </c>
      <c r="HE26" s="821">
        <v>5.07</v>
      </c>
      <c r="HF26" s="821">
        <v>9.1</v>
      </c>
      <c r="HG26" s="821">
        <v>10.79</v>
      </c>
      <c r="HH26" s="821">
        <v>29.83</v>
      </c>
      <c r="HI26" s="821">
        <v>135.16</v>
      </c>
      <c r="HJ26" s="821">
        <v>136.66999999999999</v>
      </c>
      <c r="HK26" s="821">
        <v>101.42</v>
      </c>
      <c r="HL26" s="821">
        <v>112.2</v>
      </c>
      <c r="HM26" s="821">
        <v>23.36</v>
      </c>
      <c r="HN26" s="821">
        <v>24.41</v>
      </c>
      <c r="HO26" s="821">
        <v>58.99</v>
      </c>
      <c r="HP26" s="821">
        <v>80.95</v>
      </c>
      <c r="HQ26" s="821">
        <v>1235.25</v>
      </c>
      <c r="HR26" s="821">
        <v>1215.51</v>
      </c>
      <c r="HS26" s="821">
        <v>1120.3</v>
      </c>
      <c r="HT26" s="821">
        <v>1035.46</v>
      </c>
      <c r="HU26" s="821">
        <v>1118.1799999999998</v>
      </c>
      <c r="HV26" s="821">
        <v>1107.3599999999999</v>
      </c>
      <c r="HW26" s="821">
        <v>1025.8700000000001</v>
      </c>
      <c r="HX26" s="821">
        <v>944.74000000000012</v>
      </c>
      <c r="HY26" s="821">
        <v>130.44999999999999</v>
      </c>
      <c r="HZ26" s="821">
        <v>142.82</v>
      </c>
      <c r="IA26" s="821">
        <v>148.21</v>
      </c>
      <c r="IB26" s="821">
        <v>121.47</v>
      </c>
      <c r="IC26" s="821">
        <v>930.88</v>
      </c>
      <c r="ID26" s="821">
        <v>903.54</v>
      </c>
      <c r="IE26" s="821">
        <v>821.12</v>
      </c>
      <c r="IF26" s="821">
        <v>765.82</v>
      </c>
      <c r="IG26" s="821">
        <v>56.85</v>
      </c>
      <c r="IH26" s="821">
        <v>61</v>
      </c>
      <c r="II26" s="821">
        <v>56.54</v>
      </c>
      <c r="IJ26" s="821">
        <v>57.45</v>
      </c>
      <c r="IK26" s="821">
        <v>214.81</v>
      </c>
      <c r="IL26" s="821">
        <v>189.13</v>
      </c>
      <c r="IM26" s="821">
        <v>217.7</v>
      </c>
      <c r="IN26" s="821">
        <v>170</v>
      </c>
      <c r="IO26" s="821">
        <v>180.51999999999998</v>
      </c>
      <c r="IP26" s="821">
        <v>161.74</v>
      </c>
      <c r="IQ26" s="821">
        <v>191.46000000000004</v>
      </c>
      <c r="IR26" s="821">
        <v>147.38999999999999</v>
      </c>
      <c r="IS26" s="821">
        <v>9.11</v>
      </c>
      <c r="IT26" s="821">
        <v>6.27</v>
      </c>
      <c r="IU26" s="821">
        <v>7.52</v>
      </c>
      <c r="IV26" s="821">
        <v>5.16</v>
      </c>
      <c r="IW26" s="821">
        <v>165.53</v>
      </c>
      <c r="IX26" s="821">
        <v>150.38</v>
      </c>
      <c r="IY26" s="821">
        <v>174.3</v>
      </c>
      <c r="IZ26" s="821">
        <v>135.03</v>
      </c>
      <c r="JA26" s="821">
        <v>5.88</v>
      </c>
      <c r="JB26" s="821">
        <v>5.09</v>
      </c>
      <c r="JC26" s="821">
        <v>9.64</v>
      </c>
      <c r="JD26" s="821">
        <v>7.2</v>
      </c>
      <c r="JE26" s="822">
        <v>0</v>
      </c>
      <c r="JF26" s="822">
        <v>0</v>
      </c>
      <c r="JG26" s="822">
        <v>0</v>
      </c>
      <c r="JH26" s="822">
        <v>0</v>
      </c>
      <c r="JI26" s="822">
        <v>0</v>
      </c>
      <c r="JJ26" s="822">
        <v>0</v>
      </c>
      <c r="JK26" s="822">
        <v>0</v>
      </c>
      <c r="JL26" s="822">
        <v>0</v>
      </c>
      <c r="JM26" s="821">
        <v>0</v>
      </c>
      <c r="JN26" s="821">
        <v>0</v>
      </c>
      <c r="JO26" s="821">
        <v>0</v>
      </c>
      <c r="JP26" s="821">
        <v>0</v>
      </c>
      <c r="JQ26" s="821">
        <v>0</v>
      </c>
      <c r="JR26" s="821">
        <v>0</v>
      </c>
      <c r="JS26" s="821">
        <v>0</v>
      </c>
      <c r="JT26" s="821">
        <v>0</v>
      </c>
      <c r="JU26" s="821">
        <v>0</v>
      </c>
      <c r="JV26" s="821">
        <v>0</v>
      </c>
      <c r="JW26" s="821">
        <v>0</v>
      </c>
      <c r="JX26" s="821">
        <v>0</v>
      </c>
      <c r="JY26" s="821">
        <v>277258.34999999998</v>
      </c>
      <c r="JZ26" s="821">
        <v>269712.12</v>
      </c>
      <c r="KA26" s="821">
        <v>257662.10000000003</v>
      </c>
      <c r="KB26" s="821">
        <v>232733.38</v>
      </c>
      <c r="KC26" s="821">
        <v>32970.6</v>
      </c>
      <c r="KD26" s="821">
        <v>32872.729999999996</v>
      </c>
      <c r="KE26" s="821">
        <v>30274.589999999997</v>
      </c>
      <c r="KF26" s="821">
        <v>22887.96</v>
      </c>
      <c r="KG26" s="821">
        <v>227940.27999999997</v>
      </c>
      <c r="KH26" s="821">
        <v>220349.74</v>
      </c>
      <c r="KI26" s="821">
        <v>211630.47</v>
      </c>
      <c r="KJ26" s="821">
        <v>195412.62</v>
      </c>
      <c r="KK26" s="821">
        <v>16347.47</v>
      </c>
      <c r="KL26" s="821">
        <v>16489.649999999998</v>
      </c>
      <c r="KM26" s="821">
        <v>15757.04</v>
      </c>
      <c r="KN26" s="821">
        <v>14432.800000000001</v>
      </c>
      <c r="KO26" s="821">
        <v>7123.2</v>
      </c>
      <c r="KP26" s="821">
        <v>7378.83</v>
      </c>
      <c r="KQ26" s="821">
        <v>6170.01</v>
      </c>
      <c r="KR26" s="821">
        <v>7160.2300000000005</v>
      </c>
      <c r="KS26" s="821">
        <v>328.16</v>
      </c>
      <c r="KT26" s="821">
        <v>625.11</v>
      </c>
      <c r="KU26" s="821">
        <v>639.84</v>
      </c>
      <c r="KV26" s="821">
        <v>1548.27</v>
      </c>
      <c r="KW26" s="821">
        <v>6558.15</v>
      </c>
      <c r="KX26" s="821">
        <v>6428.88</v>
      </c>
      <c r="KY26" s="821">
        <v>5184.58</v>
      </c>
      <c r="KZ26" s="821">
        <v>5027.51</v>
      </c>
      <c r="LA26" s="821">
        <v>236.89</v>
      </c>
      <c r="LB26" s="821">
        <v>324.83999999999997</v>
      </c>
      <c r="LC26" s="821">
        <v>345.59</v>
      </c>
      <c r="LD26" s="821">
        <v>584.45000000000005</v>
      </c>
      <c r="LE26" s="821">
        <v>225788.70999999996</v>
      </c>
      <c r="LF26" s="821">
        <v>222303.46</v>
      </c>
      <c r="LG26" s="821">
        <v>203572.60000000003</v>
      </c>
      <c r="LH26" s="821">
        <v>189204.74</v>
      </c>
      <c r="LI26" s="821">
        <v>30306.799999999999</v>
      </c>
      <c r="LJ26" s="821">
        <v>30602.85</v>
      </c>
      <c r="LK26" s="821">
        <v>27506.51</v>
      </c>
      <c r="LL26" s="821">
        <v>19793.23</v>
      </c>
      <c r="LM26" s="821">
        <v>181120.36</v>
      </c>
      <c r="LN26" s="821">
        <v>177076.4</v>
      </c>
      <c r="LO26" s="821">
        <v>163748.39000000001</v>
      </c>
      <c r="LP26" s="821">
        <v>157986.07999999999</v>
      </c>
      <c r="LQ26" s="821">
        <v>14361.55</v>
      </c>
      <c r="LR26" s="821">
        <v>14624.21</v>
      </c>
      <c r="LS26" s="821">
        <v>12317.7</v>
      </c>
      <c r="LT26" s="821">
        <v>11425.43</v>
      </c>
      <c r="LU26" s="821">
        <v>44346.439999999995</v>
      </c>
      <c r="LV26" s="821">
        <v>40029.829999999994</v>
      </c>
      <c r="LW26" s="821">
        <v>47919.49</v>
      </c>
      <c r="LX26" s="821">
        <v>36368.409999999996</v>
      </c>
      <c r="LY26" s="821">
        <v>2335.64</v>
      </c>
      <c r="LZ26" s="821">
        <v>1644.77</v>
      </c>
      <c r="MA26" s="821">
        <v>2128.2399999999998</v>
      </c>
      <c r="MB26" s="821">
        <v>1546.46</v>
      </c>
      <c r="MC26" s="821">
        <v>40261.769999999997</v>
      </c>
      <c r="MD26" s="821">
        <v>36844.46</v>
      </c>
      <c r="ME26" s="821">
        <v>42697.5</v>
      </c>
      <c r="MF26" s="821">
        <v>32399.03</v>
      </c>
      <c r="MG26" s="821">
        <v>1749.03</v>
      </c>
      <c r="MH26" s="821">
        <v>1540.6</v>
      </c>
      <c r="MI26" s="821">
        <v>3093.75</v>
      </c>
      <c r="MJ26" s="821">
        <v>2422.92</v>
      </c>
      <c r="MK26" s="821">
        <v>0</v>
      </c>
      <c r="ML26" s="821">
        <v>0</v>
      </c>
      <c r="MM26" s="821">
        <v>0</v>
      </c>
      <c r="MN26" s="821">
        <v>0</v>
      </c>
      <c r="MO26" s="821">
        <v>0</v>
      </c>
      <c r="MP26" s="821">
        <v>0</v>
      </c>
      <c r="MQ26" s="821">
        <v>0</v>
      </c>
      <c r="MR26" s="821">
        <v>0</v>
      </c>
      <c r="MS26" s="821">
        <v>0</v>
      </c>
      <c r="MT26" s="821">
        <v>0</v>
      </c>
      <c r="MU26" s="821">
        <v>0</v>
      </c>
      <c r="MV26" s="821">
        <v>0</v>
      </c>
      <c r="MW26" s="821">
        <v>0</v>
      </c>
      <c r="MX26" s="821">
        <v>0</v>
      </c>
      <c r="MY26" s="821">
        <v>0</v>
      </c>
      <c r="MZ26" s="821">
        <v>0</v>
      </c>
      <c r="NA26" s="822">
        <v>300.91000000000003</v>
      </c>
      <c r="NB26" s="822">
        <v>270.89999999999998</v>
      </c>
      <c r="NC26" s="822">
        <v>256.24</v>
      </c>
      <c r="ND26" s="822">
        <v>235.79</v>
      </c>
      <c r="NE26" s="821">
        <v>267.02</v>
      </c>
      <c r="NF26" s="821">
        <v>244.77</v>
      </c>
      <c r="NG26" s="821">
        <v>233.56</v>
      </c>
      <c r="NH26" s="821">
        <v>215.59</v>
      </c>
      <c r="NI26" s="822">
        <v>44787.73</v>
      </c>
      <c r="NJ26" s="822">
        <v>38616.18</v>
      </c>
      <c r="NK26" s="822">
        <v>38213.530000000006</v>
      </c>
      <c r="NL26" s="822">
        <v>29812.370000000003</v>
      </c>
      <c r="NM26" s="821">
        <v>37818.230000000003</v>
      </c>
      <c r="NN26" s="821">
        <v>33297.69</v>
      </c>
      <c r="NO26" s="821">
        <v>33627.509999999995</v>
      </c>
      <c r="NP26" s="821">
        <v>26420.960000000003</v>
      </c>
      <c r="NQ26" s="822">
        <v>10706.87</v>
      </c>
      <c r="NR26" s="822">
        <v>8336.9</v>
      </c>
      <c r="NS26" s="822">
        <v>9154.1200000000008</v>
      </c>
      <c r="NT26" s="822">
        <v>7286.01</v>
      </c>
      <c r="NU26" s="821">
        <v>9580.4500000000007</v>
      </c>
      <c r="NV26" s="821">
        <v>7503.96</v>
      </c>
      <c r="NW26" s="821">
        <v>8417.52</v>
      </c>
      <c r="NX26" s="821">
        <v>6679.11</v>
      </c>
      <c r="NY26" s="822">
        <v>30041.93</v>
      </c>
      <c r="NZ26" s="822">
        <v>26884.09</v>
      </c>
      <c r="OA26" s="822">
        <v>26332.15</v>
      </c>
      <c r="OB26" s="822">
        <v>21376.58</v>
      </c>
      <c r="OC26" s="821">
        <v>25247.13</v>
      </c>
      <c r="OD26" s="821">
        <v>23088.39</v>
      </c>
      <c r="OE26" s="821">
        <v>23034.71</v>
      </c>
      <c r="OF26" s="821">
        <v>18840.11</v>
      </c>
      <c r="OG26" s="822">
        <v>3886.44</v>
      </c>
      <c r="OH26" s="822">
        <v>3268.55</v>
      </c>
      <c r="OI26" s="822">
        <v>2661.76</v>
      </c>
      <c r="OJ26" s="822">
        <v>1093.32</v>
      </c>
      <c r="OK26" s="821">
        <v>2924.25</v>
      </c>
      <c r="OL26" s="821">
        <v>2647.51</v>
      </c>
      <c r="OM26" s="821">
        <v>2142.44</v>
      </c>
      <c r="ON26" s="821">
        <v>882.5</v>
      </c>
      <c r="OO26" s="822">
        <v>152.49</v>
      </c>
      <c r="OP26" s="822">
        <v>126.64</v>
      </c>
      <c r="OQ26" s="822">
        <v>65.5</v>
      </c>
      <c r="OR26" s="822">
        <v>56.46</v>
      </c>
      <c r="OS26" s="821">
        <v>66.400000000000006</v>
      </c>
      <c r="OT26" s="821">
        <v>57.83</v>
      </c>
      <c r="OU26" s="821">
        <v>32.840000000000003</v>
      </c>
      <c r="OV26" s="821">
        <v>19.239999999999998</v>
      </c>
      <c r="OW26" s="822">
        <v>0</v>
      </c>
      <c r="OX26" s="822">
        <v>0</v>
      </c>
      <c r="OY26" s="822">
        <v>0</v>
      </c>
      <c r="OZ26" s="822">
        <v>0</v>
      </c>
      <c r="PA26" s="821">
        <v>0</v>
      </c>
      <c r="PB26" s="821">
        <v>0</v>
      </c>
      <c r="PC26" s="821">
        <v>0</v>
      </c>
      <c r="PD26" s="821">
        <v>0</v>
      </c>
      <c r="PE26" s="822">
        <v>97.620863142540003</v>
      </c>
      <c r="PF26" s="822">
        <v>93.743252380499953</v>
      </c>
      <c r="PG26" s="822">
        <v>88.459264280400006</v>
      </c>
      <c r="PH26" s="822">
        <v>85.692450947999987</v>
      </c>
      <c r="PI26" s="822">
        <v>76.429008736499995</v>
      </c>
      <c r="PJ26" s="822" t="s">
        <v>1434</v>
      </c>
      <c r="PK26" s="821" t="s">
        <v>1434</v>
      </c>
      <c r="PL26" s="821" t="s">
        <v>1434</v>
      </c>
      <c r="PM26" s="821" t="s">
        <v>1434</v>
      </c>
      <c r="PN26" s="821" t="s">
        <v>1434</v>
      </c>
      <c r="PO26" s="821" t="s">
        <v>1434</v>
      </c>
      <c r="PP26" s="821" t="s">
        <v>1434</v>
      </c>
      <c r="PQ26" s="821" t="s">
        <v>1434</v>
      </c>
      <c r="PR26" s="821" t="s">
        <v>1434</v>
      </c>
      <c r="PS26" s="821" t="s">
        <v>1434</v>
      </c>
      <c r="PT26" s="822">
        <v>24.405215785635001</v>
      </c>
      <c r="PU26" s="822">
        <v>23.435813095124988</v>
      </c>
      <c r="PV26" s="822">
        <v>22.114816070100002</v>
      </c>
      <c r="PW26" s="822">
        <v>21.423112736999997</v>
      </c>
      <c r="PX26" s="822">
        <v>19.107252184124999</v>
      </c>
      <c r="PY26" s="822" t="s">
        <v>1434</v>
      </c>
      <c r="PZ26" s="821" t="s">
        <v>1434</v>
      </c>
      <c r="QA26" s="821" t="s">
        <v>1434</v>
      </c>
      <c r="QB26" s="821" t="s">
        <v>1434</v>
      </c>
      <c r="QC26" s="821" t="s">
        <v>1434</v>
      </c>
      <c r="QD26" s="821" t="s">
        <v>1434</v>
      </c>
      <c r="QE26" s="821" t="s">
        <v>1434</v>
      </c>
      <c r="QF26" s="821" t="s">
        <v>1434</v>
      </c>
      <c r="QG26" s="821" t="s">
        <v>1434</v>
      </c>
      <c r="QH26" s="821" t="s">
        <v>1434</v>
      </c>
      <c r="QI26" s="822">
        <v>4.5</v>
      </c>
      <c r="QJ26" s="822">
        <v>4.13</v>
      </c>
      <c r="QK26" s="822" t="s">
        <v>1434</v>
      </c>
      <c r="QL26" s="822" t="s">
        <v>1434</v>
      </c>
      <c r="QM26" s="822" t="s">
        <v>1434</v>
      </c>
      <c r="QN26" s="822" t="s">
        <v>1434</v>
      </c>
      <c r="QO26" s="821" t="s">
        <v>1434</v>
      </c>
      <c r="QP26" s="821" t="s">
        <v>1434</v>
      </c>
      <c r="QQ26" s="821" t="s">
        <v>1434</v>
      </c>
      <c r="QR26" s="821" t="s">
        <v>1434</v>
      </c>
      <c r="QS26" s="821" t="s">
        <v>1434</v>
      </c>
      <c r="QT26" s="821" t="s">
        <v>1434</v>
      </c>
      <c r="QU26" s="821" t="s">
        <v>1434</v>
      </c>
      <c r="QV26" s="821" t="s">
        <v>1434</v>
      </c>
      <c r="QW26" s="821" t="s">
        <v>1434</v>
      </c>
      <c r="QX26" s="822" t="s">
        <v>1434</v>
      </c>
      <c r="QY26" s="822" t="s">
        <v>1434</v>
      </c>
      <c r="QZ26" s="822" t="s">
        <v>1434</v>
      </c>
      <c r="RA26" s="822" t="s">
        <v>1434</v>
      </c>
      <c r="RB26" s="822" t="s">
        <v>1434</v>
      </c>
      <c r="RC26" s="822" t="s">
        <v>1434</v>
      </c>
      <c r="RD26" s="821" t="s">
        <v>1434</v>
      </c>
      <c r="RE26" s="821" t="s">
        <v>1434</v>
      </c>
      <c r="RF26" s="821" t="s">
        <v>1434</v>
      </c>
      <c r="RG26" s="821" t="s">
        <v>1434</v>
      </c>
      <c r="RH26" s="821" t="s">
        <v>1434</v>
      </c>
      <c r="RI26" s="821" t="s">
        <v>1434</v>
      </c>
      <c r="RJ26" s="821" t="s">
        <v>1434</v>
      </c>
      <c r="RK26" s="821" t="s">
        <v>1434</v>
      </c>
      <c r="RL26" s="821" t="s">
        <v>1434</v>
      </c>
      <c r="RM26" s="822" t="s">
        <v>1434</v>
      </c>
      <c r="RN26" s="822" t="s">
        <v>1434</v>
      </c>
      <c r="RO26" s="822" t="s">
        <v>1434</v>
      </c>
      <c r="RP26" s="822" t="s">
        <v>1434</v>
      </c>
      <c r="RQ26" s="822" t="s">
        <v>1434</v>
      </c>
      <c r="RR26" s="822" t="s">
        <v>1434</v>
      </c>
      <c r="RS26" s="821" t="s">
        <v>1434</v>
      </c>
      <c r="RT26" s="821" t="s">
        <v>1434</v>
      </c>
      <c r="RU26" s="821" t="s">
        <v>1434</v>
      </c>
      <c r="RV26" s="821" t="s">
        <v>1434</v>
      </c>
      <c r="RW26" s="821" t="s">
        <v>1434</v>
      </c>
      <c r="RX26" s="821" t="s">
        <v>1434</v>
      </c>
      <c r="RY26" s="821" t="s">
        <v>1434</v>
      </c>
      <c r="RZ26" s="821" t="s">
        <v>1434</v>
      </c>
      <c r="SA26" s="821" t="s">
        <v>1434</v>
      </c>
      <c r="SB26" s="822">
        <v>130</v>
      </c>
      <c r="SC26" s="822">
        <v>247.14</v>
      </c>
      <c r="SD26" s="822">
        <v>130.86000000000001</v>
      </c>
      <c r="SE26" s="822">
        <v>131.84</v>
      </c>
      <c r="SF26" s="822" t="s">
        <v>1434</v>
      </c>
      <c r="SG26" s="821" t="s">
        <v>1434</v>
      </c>
      <c r="SH26" s="821" t="s">
        <v>1434</v>
      </c>
      <c r="SI26" s="821" t="s">
        <v>1434</v>
      </c>
      <c r="SJ26" s="821" t="s">
        <v>1434</v>
      </c>
      <c r="SK26" s="821" t="s">
        <v>1434</v>
      </c>
      <c r="SL26" s="821" t="s">
        <v>1434</v>
      </c>
      <c r="SM26" s="821" t="s">
        <v>1434</v>
      </c>
      <c r="SN26" s="822">
        <v>71.84</v>
      </c>
      <c r="SO26" s="822">
        <v>179.9</v>
      </c>
      <c r="SP26" s="822">
        <v>84.8</v>
      </c>
      <c r="SQ26" s="822">
        <v>87.42</v>
      </c>
      <c r="SR26" s="822" t="s">
        <v>1434</v>
      </c>
      <c r="SS26" s="821" t="s">
        <v>1434</v>
      </c>
      <c r="ST26" s="821" t="s">
        <v>1434</v>
      </c>
      <c r="SU26" s="821" t="s">
        <v>1434</v>
      </c>
      <c r="SV26" s="821" t="s">
        <v>1434</v>
      </c>
      <c r="SW26" s="821" t="s">
        <v>1434</v>
      </c>
      <c r="SX26" s="821" t="s">
        <v>1434</v>
      </c>
      <c r="SY26" s="821" t="s">
        <v>1434</v>
      </c>
      <c r="SZ26" s="822">
        <v>19.3</v>
      </c>
      <c r="TA26" s="822">
        <v>35.54</v>
      </c>
      <c r="TB26" s="822">
        <v>23.76</v>
      </c>
      <c r="TC26" s="822">
        <v>26.14</v>
      </c>
      <c r="TD26" s="822" t="s">
        <v>1434</v>
      </c>
      <c r="TE26" s="821" t="s">
        <v>1434</v>
      </c>
      <c r="TF26" s="821" t="s">
        <v>1434</v>
      </c>
      <c r="TG26" s="821" t="s">
        <v>1434</v>
      </c>
      <c r="TH26" s="821" t="s">
        <v>1434</v>
      </c>
      <c r="TI26" s="821" t="s">
        <v>1434</v>
      </c>
      <c r="TJ26" s="821" t="s">
        <v>1434</v>
      </c>
      <c r="TK26" s="821" t="s">
        <v>1434</v>
      </c>
      <c r="TL26" s="822" t="s">
        <v>1434</v>
      </c>
      <c r="TM26" s="822" t="s">
        <v>1434</v>
      </c>
      <c r="TN26" s="822" t="s">
        <v>1434</v>
      </c>
      <c r="TO26" s="822" t="s">
        <v>1434</v>
      </c>
      <c r="TP26" s="822" t="s">
        <v>1434</v>
      </c>
      <c r="TQ26" s="821" t="s">
        <v>1434</v>
      </c>
      <c r="TR26" s="821" t="s">
        <v>1434</v>
      </c>
      <c r="TS26" s="821" t="s">
        <v>1434</v>
      </c>
      <c r="TT26" s="821" t="s">
        <v>1434</v>
      </c>
      <c r="TU26" s="821" t="s">
        <v>1434</v>
      </c>
      <c r="TV26" s="821" t="s">
        <v>1434</v>
      </c>
      <c r="TW26" s="821" t="s">
        <v>1434</v>
      </c>
      <c r="TX26" s="822" t="s">
        <v>1434</v>
      </c>
      <c r="TY26" s="822" t="s">
        <v>1434</v>
      </c>
      <c r="TZ26" s="822" t="s">
        <v>1434</v>
      </c>
      <c r="UA26" s="822" t="s">
        <v>1434</v>
      </c>
      <c r="UB26" s="822" t="s">
        <v>1434</v>
      </c>
      <c r="UC26" s="821" t="s">
        <v>1434</v>
      </c>
      <c r="UD26" s="821" t="s">
        <v>1434</v>
      </c>
      <c r="UE26" s="821" t="s">
        <v>1434</v>
      </c>
      <c r="UF26" s="821" t="s">
        <v>1434</v>
      </c>
      <c r="UG26" s="821" t="s">
        <v>1434</v>
      </c>
      <c r="UH26" s="821" t="s">
        <v>1434</v>
      </c>
      <c r="UI26" s="821" t="s">
        <v>1434</v>
      </c>
      <c r="UJ26" s="822">
        <v>38.1</v>
      </c>
      <c r="UK26" s="822">
        <v>29.9</v>
      </c>
      <c r="UL26" s="822">
        <v>21.1</v>
      </c>
      <c r="UM26" s="822">
        <v>18.28</v>
      </c>
      <c r="UN26" s="822" t="s">
        <v>1434</v>
      </c>
      <c r="UO26" s="821" t="s">
        <v>1434</v>
      </c>
      <c r="UP26" s="821" t="s">
        <v>1434</v>
      </c>
      <c r="UQ26" s="821" t="s">
        <v>1434</v>
      </c>
      <c r="UR26" s="821" t="s">
        <v>1434</v>
      </c>
      <c r="US26" s="821" t="s">
        <v>1434</v>
      </c>
      <c r="UT26" s="821" t="s">
        <v>1434</v>
      </c>
      <c r="UU26" s="821" t="s">
        <v>1434</v>
      </c>
      <c r="UV26" s="822">
        <v>0.76</v>
      </c>
      <c r="UW26" s="822">
        <v>1.8</v>
      </c>
      <c r="UX26" s="822">
        <v>1.2</v>
      </c>
      <c r="UY26" s="822" t="s">
        <v>1434</v>
      </c>
      <c r="UZ26" s="822" t="s">
        <v>1434</v>
      </c>
      <c r="VA26" s="821" t="s">
        <v>1434</v>
      </c>
      <c r="VB26" s="821" t="s">
        <v>1434</v>
      </c>
      <c r="VC26" s="821" t="s">
        <v>1434</v>
      </c>
      <c r="VD26" s="821" t="s">
        <v>1434</v>
      </c>
      <c r="VE26" s="821" t="s">
        <v>1434</v>
      </c>
      <c r="VF26" s="821" t="s">
        <v>1434</v>
      </c>
      <c r="VG26" s="821" t="s">
        <v>1434</v>
      </c>
      <c r="VH26" s="821" t="s">
        <v>1434</v>
      </c>
      <c r="VI26" s="821" t="s">
        <v>1434</v>
      </c>
      <c r="VJ26" s="821" t="s">
        <v>1434</v>
      </c>
      <c r="VK26" s="821" t="s">
        <v>1434</v>
      </c>
      <c r="VL26" s="821" t="s">
        <v>1434</v>
      </c>
      <c r="VM26" s="821" t="s">
        <v>1434</v>
      </c>
      <c r="VN26" s="821" t="s">
        <v>1434</v>
      </c>
      <c r="VO26" s="821" t="s">
        <v>1434</v>
      </c>
      <c r="VP26" s="821" t="s">
        <v>1434</v>
      </c>
      <c r="VQ26" s="821" t="s">
        <v>1434</v>
      </c>
      <c r="VR26" s="821" t="s">
        <v>1434</v>
      </c>
      <c r="VS26" s="821" t="s">
        <v>1434</v>
      </c>
      <c r="VT26" s="821" t="s">
        <v>1434</v>
      </c>
      <c r="VU26" s="821" t="s">
        <v>1434</v>
      </c>
      <c r="VV26" s="821" t="s">
        <v>1434</v>
      </c>
      <c r="VW26" s="821" t="s">
        <v>1434</v>
      </c>
      <c r="VX26" s="821" t="s">
        <v>1434</v>
      </c>
      <c r="VY26" s="821" t="s">
        <v>1434</v>
      </c>
      <c r="VZ26" s="821" t="s">
        <v>1434</v>
      </c>
      <c r="WA26" s="821" t="s">
        <v>1434</v>
      </c>
      <c r="WB26" s="821" t="s">
        <v>1434</v>
      </c>
      <c r="WC26" s="821" t="s">
        <v>1434</v>
      </c>
      <c r="WD26" s="821" t="s">
        <v>1434</v>
      </c>
      <c r="WE26" s="821" t="s">
        <v>1434</v>
      </c>
      <c r="WF26" s="821">
        <v>12149.606</v>
      </c>
      <c r="WG26" s="821">
        <v>11753.532000000003</v>
      </c>
      <c r="WH26" s="821">
        <v>11157.592999999999</v>
      </c>
      <c r="WI26" s="821">
        <v>10307.461333333335</v>
      </c>
      <c r="WJ26" s="822">
        <v>2374.86</v>
      </c>
      <c r="WK26" s="822">
        <v>2006.2340000000058</v>
      </c>
      <c r="WL26" s="822">
        <v>2813.2869999999939</v>
      </c>
      <c r="WM26" s="822">
        <v>324.7213333333375</v>
      </c>
      <c r="WN26" s="822">
        <v>9774.7459999999955</v>
      </c>
      <c r="WO26" s="822">
        <v>9747.297999999997</v>
      </c>
      <c r="WP26" s="822">
        <v>8344.3060000000041</v>
      </c>
      <c r="WQ26" s="822">
        <v>9982.74</v>
      </c>
      <c r="WR26" s="822">
        <v>7449.8</v>
      </c>
      <c r="WS26" s="822">
        <v>6957.2</v>
      </c>
      <c r="WT26" s="822">
        <v>6992.4</v>
      </c>
      <c r="WU26" s="822">
        <v>7246.2</v>
      </c>
      <c r="WV26" s="821">
        <v>350.2</v>
      </c>
      <c r="WW26" s="821">
        <v>426.2</v>
      </c>
      <c r="WX26" s="821">
        <v>325.2</v>
      </c>
      <c r="WY26" s="821">
        <v>303</v>
      </c>
      <c r="WZ26" s="824">
        <v>5586.17</v>
      </c>
      <c r="XA26" s="824">
        <v>5743.97</v>
      </c>
      <c r="XB26" s="824">
        <v>5798.16</v>
      </c>
      <c r="XC26" s="824">
        <v>6027.2</v>
      </c>
      <c r="XD26" s="829">
        <v>5946.12</v>
      </c>
      <c r="XE26" s="829">
        <v>6232.45</v>
      </c>
      <c r="XF26" s="832">
        <v>5740.89</v>
      </c>
      <c r="XG26" s="829">
        <v>5244.13</v>
      </c>
      <c r="XH26" s="829">
        <v>5383.81</v>
      </c>
      <c r="XI26" s="829">
        <v>5117.3500000000004</v>
      </c>
      <c r="XJ26" s="829">
        <v>5319.68</v>
      </c>
      <c r="XK26" s="832">
        <v>5370.09</v>
      </c>
      <c r="XL26" s="829">
        <v>5175.3999999999996</v>
      </c>
      <c r="XM26" s="829">
        <v>5274.05</v>
      </c>
      <c r="XN26" s="829">
        <v>5402.53</v>
      </c>
      <c r="XO26" s="829">
        <v>5344.38</v>
      </c>
      <c r="XP26" s="832">
        <v>5418.7</v>
      </c>
      <c r="XQ26" s="829">
        <v>4756.8500000000004</v>
      </c>
      <c r="XR26" s="829">
        <v>4188.0600000000004</v>
      </c>
      <c r="XS26" s="829">
        <v>4316.43</v>
      </c>
      <c r="XT26" s="829">
        <v>3691.57</v>
      </c>
      <c r="XU26" s="829">
        <v>4215</v>
      </c>
      <c r="XV26" s="829">
        <v>4202.43</v>
      </c>
      <c r="XW26" s="829">
        <v>4085.44</v>
      </c>
      <c r="XX26" s="829">
        <v>4967.8599999999997</v>
      </c>
      <c r="XY26" s="829">
        <v>5306.89</v>
      </c>
      <c r="XZ26" s="832">
        <v>5503.33</v>
      </c>
      <c r="YA26" s="829">
        <v>5798.74</v>
      </c>
      <c r="YB26" s="829">
        <v>5950.22</v>
      </c>
      <c r="YC26" s="824">
        <v>2950.02</v>
      </c>
      <c r="YD26" s="824">
        <v>3064.8</v>
      </c>
      <c r="YE26" s="824">
        <v>3118.76</v>
      </c>
      <c r="YF26" s="824">
        <v>3168.73</v>
      </c>
      <c r="YG26" s="829">
        <v>2987.2</v>
      </c>
      <c r="YH26" s="829">
        <v>3017.59</v>
      </c>
      <c r="YI26" s="832">
        <v>2746.29</v>
      </c>
      <c r="YJ26" s="829">
        <v>2364.73</v>
      </c>
      <c r="YK26" s="829">
        <v>2821.69</v>
      </c>
      <c r="YL26" s="829">
        <v>2761.2</v>
      </c>
      <c r="YM26" s="829">
        <v>2666.93</v>
      </c>
      <c r="YN26" s="832">
        <v>2803.63</v>
      </c>
      <c r="YO26" s="829">
        <v>2987.91</v>
      </c>
      <c r="YP26" s="829">
        <v>3003.52</v>
      </c>
      <c r="YQ26" s="829">
        <v>3438.07</v>
      </c>
      <c r="YR26" s="829">
        <v>3492</v>
      </c>
      <c r="YS26" s="832">
        <v>3305.1</v>
      </c>
      <c r="YT26" s="829">
        <v>2655</v>
      </c>
      <c r="YU26" s="829">
        <v>2296</v>
      </c>
      <c r="YV26" s="829">
        <v>2332</v>
      </c>
      <c r="YW26" s="829">
        <v>1800</v>
      </c>
      <c r="YX26" s="829">
        <v>2383</v>
      </c>
      <c r="YY26" s="829">
        <v>2461</v>
      </c>
      <c r="YZ26" s="829">
        <v>2266</v>
      </c>
      <c r="ZA26" s="829">
        <v>2831</v>
      </c>
      <c r="ZB26" s="829">
        <v>3199</v>
      </c>
      <c r="ZC26" s="832">
        <v>3518</v>
      </c>
      <c r="ZD26" s="829">
        <v>3660</v>
      </c>
      <c r="ZE26" s="829">
        <v>3650</v>
      </c>
      <c r="ZF26" s="824">
        <v>2636.15</v>
      </c>
      <c r="ZG26" s="824">
        <v>2679.17</v>
      </c>
      <c r="ZH26" s="824">
        <v>2679.4</v>
      </c>
      <c r="ZI26" s="824">
        <v>2858.47</v>
      </c>
      <c r="ZJ26" s="829">
        <v>2958.92</v>
      </c>
      <c r="ZK26" s="829">
        <v>3214.86</v>
      </c>
      <c r="ZL26" s="832">
        <v>2994.6</v>
      </c>
      <c r="ZM26" s="829">
        <v>2879.4</v>
      </c>
      <c r="ZN26" s="829">
        <v>2562.12</v>
      </c>
      <c r="ZO26" s="829">
        <v>2356.15</v>
      </c>
      <c r="ZP26" s="829">
        <v>2652.75</v>
      </c>
      <c r="ZQ26" s="832">
        <v>2566.46</v>
      </c>
      <c r="ZR26" s="829">
        <v>2187.4899999999998</v>
      </c>
      <c r="ZS26" s="829">
        <v>2270.5300000000002</v>
      </c>
      <c r="ZT26" s="829">
        <v>1964.46</v>
      </c>
      <c r="ZU26" s="829">
        <v>1852.38</v>
      </c>
      <c r="ZV26" s="832">
        <v>2113.6</v>
      </c>
      <c r="ZW26" s="829">
        <v>2101.85</v>
      </c>
      <c r="ZX26" s="829">
        <v>1892.06</v>
      </c>
      <c r="ZY26" s="829">
        <v>1984.43</v>
      </c>
      <c r="ZZ26" s="829">
        <v>1891.57</v>
      </c>
      <c r="AAA26" s="829">
        <v>1832</v>
      </c>
      <c r="AAB26" s="829">
        <v>1741.43</v>
      </c>
      <c r="AAC26" s="829">
        <v>1819.44</v>
      </c>
      <c r="AAD26" s="829">
        <v>2136.86</v>
      </c>
      <c r="AAE26" s="829">
        <v>2107.89</v>
      </c>
      <c r="AAF26" s="832">
        <v>1985.33</v>
      </c>
      <c r="AAG26" s="829">
        <v>2138.7399999999998</v>
      </c>
      <c r="AAH26" s="829">
        <v>2300.2199999999998</v>
      </c>
      <c r="AAI26" s="821"/>
      <c r="AAJ26" s="821"/>
      <c r="AAK26" s="821"/>
      <c r="AAL26" s="821"/>
      <c r="AAM26" s="821"/>
      <c r="AAN26" s="821"/>
      <c r="AAO26" s="821"/>
      <c r="AAP26" s="821"/>
      <c r="AAQ26" s="821"/>
      <c r="AAR26" s="821"/>
      <c r="AAS26" s="821"/>
      <c r="AAT26" s="821"/>
      <c r="AAU26" s="821"/>
      <c r="AAV26" s="821"/>
      <c r="AAW26" s="821"/>
      <c r="AAX26" s="821"/>
      <c r="AAY26" s="821"/>
      <c r="AAZ26" s="821"/>
      <c r="ABA26" s="821"/>
      <c r="ABB26" s="821"/>
      <c r="ABC26" s="821"/>
      <c r="ABD26" s="821"/>
      <c r="ABE26" s="821"/>
      <c r="ABF26" s="821"/>
      <c r="ABG26" s="821"/>
      <c r="ABH26" s="821"/>
      <c r="ABI26" s="821"/>
      <c r="ABJ26" s="821"/>
      <c r="ABK26" s="821"/>
      <c r="ABL26" s="821"/>
      <c r="ABM26" s="821"/>
      <c r="ABN26" s="821"/>
      <c r="ABO26" s="821"/>
      <c r="ABP26" s="821"/>
      <c r="ABQ26" s="821"/>
      <c r="ABR26" s="821"/>
      <c r="ABS26" s="821"/>
      <c r="ABT26" s="821"/>
      <c r="ABU26" s="821"/>
      <c r="ABV26" s="821"/>
      <c r="ABW26" s="821"/>
      <c r="ABX26" s="821"/>
      <c r="ABY26" s="821"/>
      <c r="ABZ26" s="821"/>
      <c r="ACA26" s="821"/>
      <c r="ACB26" s="821"/>
      <c r="ACC26" s="821"/>
      <c r="ACD26" s="821"/>
      <c r="ACE26" s="821"/>
      <c r="ACF26" s="821"/>
      <c r="ACG26" s="821"/>
      <c r="ACH26" s="821"/>
      <c r="ACI26" s="821"/>
      <c r="ACJ26" s="821"/>
      <c r="ACK26" s="821"/>
      <c r="ACL26" s="821"/>
      <c r="ACM26" s="821"/>
      <c r="ACN26" s="821"/>
      <c r="ACO26" s="821"/>
      <c r="ACP26" s="821"/>
      <c r="ACQ26" s="821"/>
      <c r="ACR26" s="821"/>
      <c r="ACS26" s="821"/>
      <c r="ACT26" s="821"/>
      <c r="ACU26" s="821"/>
      <c r="ACV26" s="821"/>
      <c r="ACW26" s="821"/>
      <c r="ACX26" s="821"/>
      <c r="ACY26" s="821"/>
      <c r="ACZ26" s="821"/>
      <c r="ADA26" s="821"/>
      <c r="ADB26" s="821"/>
      <c r="ADC26" s="821"/>
      <c r="ADD26" s="821"/>
      <c r="ADE26" s="821"/>
      <c r="ADF26" s="821"/>
      <c r="ADG26" s="821"/>
      <c r="ADH26" s="821"/>
      <c r="ADI26" s="821"/>
      <c r="ADJ26" s="821"/>
      <c r="ADK26" s="821"/>
      <c r="ADL26" s="821"/>
      <c r="ADM26" s="821"/>
      <c r="ADN26" s="821"/>
      <c r="ADO26" s="821"/>
      <c r="ADP26" s="821"/>
      <c r="ADQ26" s="821"/>
      <c r="ADR26" s="821"/>
      <c r="ADS26" s="821"/>
      <c r="ADT26" s="821"/>
      <c r="ADU26" s="821"/>
      <c r="ADV26" s="821"/>
      <c r="ADW26" s="821"/>
      <c r="ADX26" s="821"/>
      <c r="ADY26" s="821"/>
      <c r="ADZ26" s="821"/>
      <c r="AEA26" s="821"/>
      <c r="AEB26" s="821"/>
      <c r="AEC26" s="821"/>
      <c r="AED26" s="821"/>
      <c r="AEE26" s="821"/>
      <c r="AEF26" s="821"/>
      <c r="AEG26" s="821"/>
      <c r="AEH26" s="821"/>
      <c r="AEI26" s="821"/>
      <c r="AEJ26" s="821"/>
      <c r="AEK26" s="821"/>
      <c r="AEL26" s="821"/>
      <c r="AEM26" s="821"/>
      <c r="AEN26" s="821"/>
      <c r="AEO26" s="821"/>
      <c r="AEP26" s="821"/>
      <c r="AEQ26" s="821"/>
      <c r="AER26" s="821"/>
      <c r="AES26" s="821"/>
      <c r="AET26" s="821"/>
      <c r="AEU26" s="821"/>
      <c r="AEV26" s="821"/>
      <c r="AEW26" s="821"/>
      <c r="AEX26" s="821"/>
      <c r="AEY26" s="821"/>
      <c r="AEZ26" s="821"/>
      <c r="AFA26" s="821"/>
      <c r="AFB26" s="821"/>
      <c r="AFC26" s="821"/>
      <c r="AFD26" s="822">
        <v>660.44</v>
      </c>
      <c r="AFE26" s="822">
        <v>659.32</v>
      </c>
      <c r="AFF26" s="822">
        <v>622.49</v>
      </c>
      <c r="AFG26" s="822">
        <v>593.1</v>
      </c>
      <c r="AFH26" s="821" t="s">
        <v>1434</v>
      </c>
      <c r="AFI26" s="822" t="s">
        <v>1434</v>
      </c>
      <c r="AFJ26" s="822" t="s">
        <v>1434</v>
      </c>
      <c r="AFK26" s="822" t="s">
        <v>1434</v>
      </c>
      <c r="AFL26" s="821" t="s">
        <v>1434</v>
      </c>
      <c r="AFM26" s="821" t="s">
        <v>1434</v>
      </c>
      <c r="AFN26" s="821" t="s">
        <v>1434</v>
      </c>
      <c r="AFO26" s="821" t="s">
        <v>1434</v>
      </c>
      <c r="AFP26" s="822">
        <v>826.02</v>
      </c>
      <c r="AFQ26" s="822">
        <v>781.25</v>
      </c>
      <c r="AFR26" s="822">
        <v>750.28</v>
      </c>
      <c r="AFS26" s="822">
        <v>734.42</v>
      </c>
      <c r="AFT26" s="821" t="s">
        <v>1434</v>
      </c>
      <c r="AFU26" s="821" t="s">
        <v>1434</v>
      </c>
      <c r="AFV26" s="821" t="s">
        <v>1434</v>
      </c>
      <c r="AFW26" s="821" t="s">
        <v>1434</v>
      </c>
      <c r="AFX26" s="821" t="s">
        <v>1434</v>
      </c>
      <c r="AFY26" s="821" t="s">
        <v>1434</v>
      </c>
      <c r="AFZ26" s="821" t="s">
        <v>1434</v>
      </c>
      <c r="AGA26" s="821" t="s">
        <v>1434</v>
      </c>
      <c r="AGB26" s="822">
        <v>363.27</v>
      </c>
      <c r="AGC26" s="822">
        <v>344.17</v>
      </c>
      <c r="AGD26" s="822">
        <v>333.95</v>
      </c>
      <c r="AGE26" s="822">
        <v>298.08999999999997</v>
      </c>
      <c r="AGF26" s="821" t="s">
        <v>1434</v>
      </c>
      <c r="AGG26" s="821" t="s">
        <v>1434</v>
      </c>
      <c r="AGH26" s="821" t="s">
        <v>1434</v>
      </c>
      <c r="AGI26" s="821" t="s">
        <v>1434</v>
      </c>
      <c r="AGJ26" s="821" t="s">
        <v>1434</v>
      </c>
      <c r="AGK26" s="821" t="s">
        <v>1434</v>
      </c>
      <c r="AGL26" s="821" t="s">
        <v>1434</v>
      </c>
      <c r="AGM26" s="821" t="s">
        <v>1434</v>
      </c>
      <c r="AGN26" s="822">
        <v>72.39</v>
      </c>
      <c r="AGO26" s="822">
        <v>68.44</v>
      </c>
      <c r="AGP26" s="822">
        <v>66.569999999999993</v>
      </c>
      <c r="AGQ26" s="822">
        <v>48.56</v>
      </c>
      <c r="AGR26" s="821" t="s">
        <v>1434</v>
      </c>
      <c r="AGS26" s="821" t="s">
        <v>1434</v>
      </c>
      <c r="AGT26" s="821" t="s">
        <v>1434</v>
      </c>
      <c r="AGU26" s="821" t="s">
        <v>1434</v>
      </c>
      <c r="AGV26" s="821" t="s">
        <v>1434</v>
      </c>
      <c r="AGW26" s="821" t="s">
        <v>1434</v>
      </c>
      <c r="AGX26" s="821" t="s">
        <v>1434</v>
      </c>
      <c r="AGY26" s="821" t="s">
        <v>1434</v>
      </c>
      <c r="AGZ26" s="822">
        <v>185.42</v>
      </c>
      <c r="AHA26" s="822">
        <v>179.69</v>
      </c>
      <c r="AHB26" s="822">
        <v>169.7</v>
      </c>
      <c r="AHC26" s="822">
        <v>166.31</v>
      </c>
      <c r="AHD26" s="822">
        <v>1168.04</v>
      </c>
      <c r="AHE26" s="822">
        <v>1124.0999999999999</v>
      </c>
      <c r="AHF26" s="822">
        <v>1084.1600000000001</v>
      </c>
      <c r="AHG26" s="822">
        <v>1025.8699999999999</v>
      </c>
      <c r="AHH26" s="822">
        <v>568.65</v>
      </c>
      <c r="AHI26" s="822">
        <v>549.39</v>
      </c>
      <c r="AHJ26" s="822">
        <v>519.44000000000005</v>
      </c>
      <c r="AHK26" s="822">
        <v>481.97</v>
      </c>
      <c r="AHL26" s="822">
        <v>4.99</v>
      </c>
      <c r="AHM26" s="822">
        <v>12.04</v>
      </c>
      <c r="AHN26" s="821">
        <v>10.93</v>
      </c>
      <c r="AHO26" s="821">
        <v>7.43</v>
      </c>
      <c r="AHP26" s="822" t="s">
        <v>1434</v>
      </c>
      <c r="AHQ26" s="822" t="s">
        <v>1434</v>
      </c>
      <c r="AHR26" s="821" t="s">
        <v>1434</v>
      </c>
      <c r="AHS26" s="821" t="s">
        <v>1434</v>
      </c>
      <c r="AHT26" s="822">
        <v>1.53</v>
      </c>
      <c r="AHU26" s="822">
        <v>3.44</v>
      </c>
      <c r="AHV26" s="821">
        <v>2.98</v>
      </c>
      <c r="AHW26" s="821">
        <v>1.64</v>
      </c>
      <c r="AHX26" s="822">
        <v>8.15</v>
      </c>
      <c r="AHY26" s="822">
        <v>10.46</v>
      </c>
      <c r="AHZ26" s="821">
        <v>10.94</v>
      </c>
      <c r="AIA26" s="821">
        <v>15.66</v>
      </c>
      <c r="AIB26" s="822">
        <v>6.26</v>
      </c>
      <c r="AIC26" s="822">
        <v>6.5</v>
      </c>
      <c r="AID26" s="821">
        <v>6.8</v>
      </c>
      <c r="AIE26" s="821">
        <v>6.24</v>
      </c>
      <c r="AIF26" s="822">
        <v>0.1</v>
      </c>
      <c r="AIG26" s="822">
        <v>0.1</v>
      </c>
      <c r="AIH26" s="822">
        <v>0.1</v>
      </c>
      <c r="AII26" s="822">
        <v>0.1</v>
      </c>
      <c r="AIJ26" s="822">
        <v>0.1</v>
      </c>
      <c r="AIK26" s="822" t="s">
        <v>1434</v>
      </c>
      <c r="AIL26" s="821" t="s">
        <v>1434</v>
      </c>
      <c r="AIM26" s="821" t="s">
        <v>1434</v>
      </c>
      <c r="AIN26" s="821" t="s">
        <v>1434</v>
      </c>
      <c r="AIO26" s="821" t="s">
        <v>1434</v>
      </c>
      <c r="AIP26" s="822" t="s">
        <v>1434</v>
      </c>
      <c r="AIQ26" s="821" t="s">
        <v>1434</v>
      </c>
      <c r="AIR26" s="821" t="s">
        <v>1434</v>
      </c>
      <c r="AIS26" s="821" t="s">
        <v>1434</v>
      </c>
      <c r="AIT26" s="821" t="s">
        <v>1434</v>
      </c>
      <c r="AIU26" s="822">
        <v>1111.79631966752</v>
      </c>
      <c r="AIV26" s="822">
        <v>1089.21</v>
      </c>
      <c r="AIW26" s="822">
        <v>1042.2</v>
      </c>
      <c r="AIX26" s="822">
        <v>970.58</v>
      </c>
      <c r="AIY26" s="822">
        <v>916.61</v>
      </c>
      <c r="AIZ26" s="822" t="s">
        <v>1434</v>
      </c>
      <c r="AJA26" s="821" t="s">
        <v>1434</v>
      </c>
      <c r="AJB26" s="821" t="s">
        <v>1434</v>
      </c>
      <c r="AJC26" s="821" t="s">
        <v>1434</v>
      </c>
      <c r="AJD26" s="821" t="s">
        <v>1434</v>
      </c>
      <c r="AJE26" s="822" t="s">
        <v>1434</v>
      </c>
      <c r="AJF26" s="821" t="s">
        <v>1434</v>
      </c>
      <c r="AJG26" s="821" t="s">
        <v>1434</v>
      </c>
      <c r="AJH26" s="821" t="s">
        <v>1434</v>
      </c>
      <c r="AJI26" s="821" t="s">
        <v>1434</v>
      </c>
      <c r="AJJ26" s="822">
        <v>835.30368033247987</v>
      </c>
      <c r="AJK26" s="822">
        <v>832.79</v>
      </c>
      <c r="AJL26" s="822">
        <v>810.89</v>
      </c>
      <c r="AJM26" s="822">
        <v>802.62</v>
      </c>
      <c r="AJN26" s="822">
        <v>757.45</v>
      </c>
      <c r="AJO26" s="822" t="s">
        <v>1434</v>
      </c>
      <c r="AJP26" s="821" t="s">
        <v>1434</v>
      </c>
      <c r="AJQ26" s="821" t="s">
        <v>1434</v>
      </c>
      <c r="AJR26" s="821" t="s">
        <v>1434</v>
      </c>
      <c r="AJS26" s="821" t="s">
        <v>1434</v>
      </c>
      <c r="AJT26" s="822" t="s">
        <v>1434</v>
      </c>
      <c r="AJU26" s="821" t="s">
        <v>1434</v>
      </c>
      <c r="AJV26" s="821" t="s">
        <v>1434</v>
      </c>
      <c r="AJW26" s="821" t="s">
        <v>1434</v>
      </c>
      <c r="AJX26" s="821" t="s">
        <v>1434</v>
      </c>
      <c r="AJY26" s="822">
        <v>859.48</v>
      </c>
      <c r="AJZ26" s="822">
        <v>820.59</v>
      </c>
      <c r="AKA26" s="822">
        <v>799.53</v>
      </c>
      <c r="AKB26" s="822">
        <v>743.49</v>
      </c>
      <c r="AKC26" s="822">
        <v>683.59</v>
      </c>
      <c r="AKD26" s="821" t="s">
        <v>1434</v>
      </c>
      <c r="AKE26" s="821" t="s">
        <v>1434</v>
      </c>
      <c r="AKF26" s="821" t="s">
        <v>1434</v>
      </c>
      <c r="AKG26" s="821" t="s">
        <v>1434</v>
      </c>
      <c r="AKH26" s="821">
        <v>820.59</v>
      </c>
      <c r="AKI26" s="821">
        <v>799.53</v>
      </c>
      <c r="AKJ26" s="821">
        <v>743.49</v>
      </c>
      <c r="AKK26" s="821">
        <v>683.59</v>
      </c>
      <c r="AKL26" s="822">
        <v>503.18</v>
      </c>
      <c r="AKM26" s="822">
        <v>463.34</v>
      </c>
      <c r="AKN26" s="822">
        <v>425.98</v>
      </c>
      <c r="AKO26" s="822">
        <v>362.17</v>
      </c>
      <c r="AKP26" s="822">
        <v>298.3</v>
      </c>
      <c r="AKQ26" s="821" t="s">
        <v>1434</v>
      </c>
      <c r="AKR26" s="821" t="s">
        <v>1434</v>
      </c>
      <c r="AKS26" s="821" t="s">
        <v>1434</v>
      </c>
      <c r="AKT26" s="821" t="s">
        <v>1434</v>
      </c>
      <c r="AKU26" s="821">
        <v>463.34</v>
      </c>
      <c r="AKV26" s="821">
        <v>425.98</v>
      </c>
      <c r="AKW26" s="821">
        <v>362.17</v>
      </c>
      <c r="AKX26" s="821">
        <v>298.3</v>
      </c>
      <c r="AKY26" s="821" t="s">
        <v>2889</v>
      </c>
      <c r="AKZ26" s="821">
        <v>446.83</v>
      </c>
      <c r="ALA26" s="821">
        <v>413.87</v>
      </c>
      <c r="ALB26" s="821" t="s">
        <v>2890</v>
      </c>
      <c r="ALC26" s="821">
        <v>123.66</v>
      </c>
      <c r="ALD26" s="821">
        <v>125.36</v>
      </c>
      <c r="ALE26" s="821" t="s">
        <v>2279</v>
      </c>
      <c r="ALF26" s="821">
        <v>69.58</v>
      </c>
      <c r="ALG26" s="821">
        <v>72.13</v>
      </c>
      <c r="ALH26" s="821" t="s">
        <v>2281</v>
      </c>
      <c r="ALI26" s="821">
        <v>17.21</v>
      </c>
      <c r="ALJ26" s="821">
        <v>15.73</v>
      </c>
      <c r="ALK26" s="821" t="s">
        <v>2891</v>
      </c>
      <c r="ALL26" s="821">
        <v>7.62</v>
      </c>
      <c r="ALM26" s="821">
        <v>7.35</v>
      </c>
      <c r="ALN26" s="821" t="s">
        <v>2892</v>
      </c>
      <c r="ALO26" s="821">
        <v>2.4700000000000002</v>
      </c>
      <c r="ALP26" s="821">
        <v>1.9</v>
      </c>
      <c r="ALQ26" s="821" t="s">
        <v>1268</v>
      </c>
      <c r="ALR26" s="821">
        <v>23.88</v>
      </c>
      <c r="ALS26" s="821">
        <v>19.010000000000002</v>
      </c>
      <c r="ALT26" s="821" t="s">
        <v>1434</v>
      </c>
      <c r="ALU26" s="821" t="s">
        <v>1434</v>
      </c>
      <c r="ALV26" s="821" t="s">
        <v>1434</v>
      </c>
      <c r="ALW26" s="821" t="s">
        <v>2889</v>
      </c>
      <c r="ALX26" s="821">
        <v>446.83</v>
      </c>
      <c r="ALY26" s="821">
        <v>413.87</v>
      </c>
      <c r="ALZ26" s="821" t="s">
        <v>2891</v>
      </c>
      <c r="AMA26" s="821">
        <v>7.62</v>
      </c>
      <c r="AMB26" s="821">
        <v>7.35</v>
      </c>
      <c r="AMC26" s="821" t="s">
        <v>2896</v>
      </c>
      <c r="AMD26" s="821">
        <v>3.23</v>
      </c>
      <c r="AME26" s="821">
        <v>2.31</v>
      </c>
      <c r="AMF26" s="821" t="s">
        <v>2933</v>
      </c>
      <c r="AMG26" s="821">
        <v>2.06</v>
      </c>
      <c r="AMH26" s="821">
        <v>2.36</v>
      </c>
      <c r="AMI26" s="821" t="s">
        <v>2934</v>
      </c>
      <c r="AMJ26" s="821">
        <v>2.31</v>
      </c>
      <c r="AMK26" s="821">
        <v>1.25</v>
      </c>
      <c r="AML26" s="821" t="s">
        <v>2935</v>
      </c>
      <c r="AMM26" s="821">
        <v>1.8</v>
      </c>
      <c r="AMN26" s="821">
        <v>1.34</v>
      </c>
      <c r="AMO26" s="821" t="s">
        <v>1268</v>
      </c>
      <c r="AMP26" s="821">
        <v>2.36</v>
      </c>
      <c r="AMQ26" s="821">
        <v>1.84</v>
      </c>
      <c r="AMR26" s="822">
        <v>7.67</v>
      </c>
      <c r="AMS26" s="822" t="s">
        <v>1434</v>
      </c>
      <c r="AMT26" s="822" t="s">
        <v>1434</v>
      </c>
      <c r="AMU26" s="822" t="s">
        <v>1434</v>
      </c>
      <c r="AMV26" s="822" t="s">
        <v>1434</v>
      </c>
      <c r="AMW26" s="822" t="s">
        <v>1434</v>
      </c>
      <c r="AMX26" s="822" t="s">
        <v>1434</v>
      </c>
      <c r="AMY26" s="822" t="s">
        <v>1434</v>
      </c>
      <c r="AMZ26" s="821" t="s">
        <v>1434</v>
      </c>
      <c r="ANA26" s="821" t="s">
        <v>1434</v>
      </c>
      <c r="ANB26" s="821" t="s">
        <v>1434</v>
      </c>
      <c r="ANC26" s="821" t="s">
        <v>1434</v>
      </c>
      <c r="AND26" s="822">
        <v>4.63</v>
      </c>
      <c r="ANE26" s="822">
        <v>7.16</v>
      </c>
      <c r="ANF26" s="822">
        <v>6.3</v>
      </c>
      <c r="ANG26" s="822">
        <v>5.0999999999999996</v>
      </c>
      <c r="ANH26" s="821" t="s">
        <v>1434</v>
      </c>
      <c r="ANI26" s="821" t="s">
        <v>1434</v>
      </c>
      <c r="ANJ26" s="821" t="s">
        <v>1434</v>
      </c>
      <c r="ANK26" s="821" t="s">
        <v>1434</v>
      </c>
      <c r="ANL26" s="821" t="s">
        <v>1434</v>
      </c>
      <c r="ANM26" s="821" t="s">
        <v>1434</v>
      </c>
      <c r="ANN26" s="821" t="s">
        <v>1434</v>
      </c>
      <c r="ANO26" s="821" t="s">
        <v>1434</v>
      </c>
      <c r="ANP26" s="822">
        <v>3.04</v>
      </c>
      <c r="ANQ26" s="822" t="s">
        <v>1434</v>
      </c>
      <c r="ANR26" s="822" t="s">
        <v>1434</v>
      </c>
      <c r="ANS26" s="822" t="s">
        <v>1434</v>
      </c>
      <c r="ANT26" s="821" t="s">
        <v>1434</v>
      </c>
      <c r="ANU26" s="821" t="s">
        <v>1434</v>
      </c>
      <c r="ANV26" s="821" t="s">
        <v>1434</v>
      </c>
      <c r="ANW26" s="821" t="s">
        <v>1434</v>
      </c>
      <c r="ANX26" s="821" t="s">
        <v>1434</v>
      </c>
      <c r="ANY26" s="821" t="s">
        <v>1434</v>
      </c>
      <c r="ANZ26" s="821" t="s">
        <v>1434</v>
      </c>
      <c r="AOA26" s="821" t="s">
        <v>1434</v>
      </c>
      <c r="AOB26" s="821">
        <v>1.27</v>
      </c>
      <c r="AOC26" s="821">
        <v>6.4</v>
      </c>
      <c r="AOD26" s="821">
        <v>0.72</v>
      </c>
      <c r="AOE26" s="821">
        <v>3.91</v>
      </c>
      <c r="AOF26" s="821">
        <v>0.55000000000000004</v>
      </c>
      <c r="AOG26" s="821">
        <v>2.4900000000000002</v>
      </c>
      <c r="AOH26" s="822">
        <v>53</v>
      </c>
      <c r="AOI26" s="821">
        <v>53</v>
      </c>
      <c r="AOJ26" s="821">
        <v>53</v>
      </c>
      <c r="AOK26" s="821" t="s">
        <v>1434</v>
      </c>
      <c r="AOL26" s="822" t="s">
        <v>1434</v>
      </c>
      <c r="AOM26" s="821" t="s">
        <v>1434</v>
      </c>
      <c r="AON26" s="821" t="s">
        <v>1434</v>
      </c>
      <c r="AOO26" s="821" t="s">
        <v>1434</v>
      </c>
      <c r="AOP26" s="822" t="s">
        <v>1434</v>
      </c>
      <c r="AOQ26" s="821" t="s">
        <v>1434</v>
      </c>
      <c r="AOR26" s="821" t="s">
        <v>1434</v>
      </c>
      <c r="AOS26" s="821" t="s">
        <v>1434</v>
      </c>
      <c r="AOT26" s="822" t="s">
        <v>1434</v>
      </c>
      <c r="AOU26" s="821" t="s">
        <v>1434</v>
      </c>
      <c r="AOV26" s="821" t="s">
        <v>1434</v>
      </c>
      <c r="AOW26" s="821" t="s">
        <v>1434</v>
      </c>
      <c r="AOX26" s="822" t="s">
        <v>1434</v>
      </c>
      <c r="AOY26" s="821" t="s">
        <v>1434</v>
      </c>
      <c r="AOZ26" s="821" t="s">
        <v>1434</v>
      </c>
      <c r="APA26" s="821" t="s">
        <v>1434</v>
      </c>
      <c r="APB26" s="822">
        <v>1500</v>
      </c>
      <c r="APC26" s="821">
        <v>1500</v>
      </c>
      <c r="APD26" s="821">
        <v>1500</v>
      </c>
      <c r="APE26" s="821" t="s">
        <v>1434</v>
      </c>
      <c r="APF26" s="822">
        <v>618</v>
      </c>
      <c r="APG26" s="821" t="s">
        <v>1434</v>
      </c>
      <c r="APH26" s="821">
        <v>250</v>
      </c>
      <c r="API26" s="821">
        <v>250</v>
      </c>
      <c r="APJ26" s="822">
        <v>3</v>
      </c>
      <c r="APK26" s="821">
        <v>3</v>
      </c>
      <c r="APL26" s="821">
        <v>2</v>
      </c>
      <c r="APM26" s="821" t="s">
        <v>1434</v>
      </c>
      <c r="APN26" s="822">
        <v>2</v>
      </c>
      <c r="APO26" s="821">
        <v>2</v>
      </c>
      <c r="APP26" s="821">
        <v>2</v>
      </c>
      <c r="APQ26" s="821">
        <v>5</v>
      </c>
      <c r="APR26" s="822">
        <v>0</v>
      </c>
      <c r="APS26" s="821">
        <v>0</v>
      </c>
      <c r="APT26" s="821" t="s">
        <v>1434</v>
      </c>
      <c r="APU26" s="821">
        <v>1</v>
      </c>
      <c r="APV26" s="822">
        <v>0</v>
      </c>
      <c r="APW26" s="821">
        <v>0</v>
      </c>
      <c r="APX26" s="821" t="s">
        <v>1434</v>
      </c>
      <c r="APY26" s="821" t="s">
        <v>1434</v>
      </c>
      <c r="APZ26" s="822">
        <v>2</v>
      </c>
      <c r="AQA26" s="821">
        <v>1</v>
      </c>
      <c r="AQB26" s="821">
        <v>1</v>
      </c>
      <c r="AQC26" s="821" t="s">
        <v>1434</v>
      </c>
      <c r="AQD26" s="822">
        <v>71</v>
      </c>
      <c r="AQE26" s="821" t="s">
        <v>1434</v>
      </c>
      <c r="AQF26" s="821" t="s">
        <v>1434</v>
      </c>
      <c r="AQG26" s="821" t="s">
        <v>1434</v>
      </c>
      <c r="AQH26" s="822">
        <v>48</v>
      </c>
      <c r="AQI26" s="821" t="s">
        <v>1434</v>
      </c>
      <c r="AQJ26" s="821">
        <v>14</v>
      </c>
      <c r="AQK26" s="821">
        <v>26</v>
      </c>
      <c r="AQL26" s="822">
        <v>2</v>
      </c>
      <c r="AQM26" s="821">
        <v>2</v>
      </c>
      <c r="AQN26" s="821">
        <v>6</v>
      </c>
      <c r="AQO26" s="821" t="s">
        <v>1434</v>
      </c>
      <c r="AQP26" s="822">
        <v>0</v>
      </c>
      <c r="AQQ26" s="821">
        <v>0</v>
      </c>
      <c r="AQR26" s="821" t="s">
        <v>1434</v>
      </c>
      <c r="AQS26" s="821">
        <v>17</v>
      </c>
      <c r="AQT26" s="822">
        <v>0</v>
      </c>
      <c r="AQU26" s="821">
        <v>0</v>
      </c>
      <c r="AQV26" s="821" t="s">
        <v>1434</v>
      </c>
      <c r="AQW26" s="821">
        <v>6</v>
      </c>
      <c r="AQX26" s="822">
        <v>0</v>
      </c>
      <c r="AQY26" s="821">
        <v>0</v>
      </c>
      <c r="AQZ26" s="821" t="s">
        <v>1434</v>
      </c>
      <c r="ARA26" s="821">
        <v>0</v>
      </c>
      <c r="ARB26" s="822">
        <v>3</v>
      </c>
      <c r="ARC26" s="821" t="s">
        <v>1434</v>
      </c>
      <c r="ARD26" s="821" t="s">
        <v>1434</v>
      </c>
      <c r="ARE26" s="821" t="s">
        <v>1434</v>
      </c>
      <c r="ARF26" s="822">
        <v>110</v>
      </c>
      <c r="ARG26" s="821" t="s">
        <v>1434</v>
      </c>
      <c r="ARH26" s="821" t="s">
        <v>1434</v>
      </c>
      <c r="ARI26" s="821" t="s">
        <v>1434</v>
      </c>
      <c r="ARJ26" s="822">
        <v>60</v>
      </c>
      <c r="ARK26" s="821" t="s">
        <v>1434</v>
      </c>
      <c r="ARL26" s="821">
        <v>16</v>
      </c>
      <c r="ARM26" s="821">
        <v>5</v>
      </c>
      <c r="ARN26" s="822">
        <v>3</v>
      </c>
      <c r="ARO26" s="821">
        <v>3</v>
      </c>
      <c r="ARP26" s="821">
        <v>3</v>
      </c>
      <c r="ARQ26" s="821" t="s">
        <v>1434</v>
      </c>
      <c r="ARR26" s="822">
        <v>0</v>
      </c>
      <c r="ARS26" s="821">
        <v>0</v>
      </c>
      <c r="ART26" s="821" t="s">
        <v>1434</v>
      </c>
      <c r="ARU26" s="821">
        <v>11</v>
      </c>
      <c r="ARV26" s="822">
        <v>0</v>
      </c>
      <c r="ARW26" s="821">
        <v>0</v>
      </c>
      <c r="ARX26" s="821" t="s">
        <v>1434</v>
      </c>
      <c r="ARY26" s="821">
        <v>3</v>
      </c>
      <c r="ARZ26" s="822">
        <v>0</v>
      </c>
      <c r="ASA26" s="821">
        <v>0</v>
      </c>
      <c r="ASB26" s="821" t="s">
        <v>1434</v>
      </c>
      <c r="ASC26" s="821">
        <v>0</v>
      </c>
      <c r="ASD26" s="822" t="s">
        <v>1434</v>
      </c>
      <c r="ASE26" s="821" t="s">
        <v>1434</v>
      </c>
      <c r="ASF26" s="821" t="s">
        <v>1434</v>
      </c>
      <c r="ASG26" s="821" t="s">
        <v>1434</v>
      </c>
      <c r="ASH26" s="822">
        <v>80</v>
      </c>
      <c r="ASI26" s="821" t="s">
        <v>1434</v>
      </c>
      <c r="ASJ26" s="821" t="s">
        <v>1434</v>
      </c>
      <c r="ASK26" s="821" t="s">
        <v>1434</v>
      </c>
      <c r="ASL26" s="822">
        <v>25</v>
      </c>
      <c r="ASM26" s="821" t="s">
        <v>1434</v>
      </c>
      <c r="ASN26" s="821">
        <v>16</v>
      </c>
      <c r="ASO26" s="821">
        <v>4</v>
      </c>
      <c r="ASP26" s="822">
        <v>1</v>
      </c>
      <c r="ASQ26" s="821">
        <v>1</v>
      </c>
      <c r="ASR26" s="821">
        <v>0</v>
      </c>
      <c r="ASS26" s="821" t="s">
        <v>1434</v>
      </c>
      <c r="AST26" s="822">
        <v>0</v>
      </c>
      <c r="ASU26" s="821">
        <v>0</v>
      </c>
      <c r="ASV26" s="821" t="s">
        <v>1434</v>
      </c>
      <c r="ASW26" s="821">
        <v>5</v>
      </c>
      <c r="ASX26" s="822">
        <v>0</v>
      </c>
      <c r="ASY26" s="821">
        <v>0</v>
      </c>
      <c r="ASZ26" s="821" t="s">
        <v>1434</v>
      </c>
      <c r="ATA26" s="821">
        <v>5</v>
      </c>
      <c r="ATB26" s="822">
        <v>0</v>
      </c>
      <c r="ATC26" s="821">
        <v>0</v>
      </c>
      <c r="ATD26" s="821" t="s">
        <v>1434</v>
      </c>
      <c r="ATE26" s="821">
        <v>0</v>
      </c>
      <c r="ATF26" s="822" t="s">
        <v>1434</v>
      </c>
      <c r="ATG26" s="821" t="s">
        <v>1434</v>
      </c>
      <c r="ATH26" s="821" t="s">
        <v>1434</v>
      </c>
      <c r="ATI26" s="821" t="s">
        <v>1434</v>
      </c>
      <c r="ATJ26" s="822">
        <v>3</v>
      </c>
      <c r="ATK26" s="821" t="s">
        <v>1434</v>
      </c>
      <c r="ATL26" s="821" t="s">
        <v>1434</v>
      </c>
      <c r="ATM26" s="821" t="s">
        <v>1434</v>
      </c>
      <c r="ATN26" s="822">
        <v>33</v>
      </c>
      <c r="ATO26" s="821" t="s">
        <v>1434</v>
      </c>
      <c r="ATP26" s="821">
        <v>7</v>
      </c>
      <c r="ATQ26" s="821">
        <v>7</v>
      </c>
      <c r="ATR26" s="822">
        <v>3.68</v>
      </c>
      <c r="ATS26" s="822">
        <v>3.55</v>
      </c>
      <c r="ATT26" s="822">
        <v>3.39</v>
      </c>
      <c r="ATU26" s="822">
        <v>0</v>
      </c>
      <c r="ATV26" s="822">
        <v>0</v>
      </c>
      <c r="ATW26" s="821" t="s">
        <v>1434</v>
      </c>
      <c r="ATX26" s="821" t="s">
        <v>1434</v>
      </c>
      <c r="ATY26" s="821" t="s">
        <v>1434</v>
      </c>
      <c r="ATZ26" s="821" t="s">
        <v>1434</v>
      </c>
      <c r="AUA26" s="821" t="s">
        <v>1434</v>
      </c>
      <c r="AUB26" s="822" t="s">
        <v>1434</v>
      </c>
      <c r="AUC26" s="822" t="s">
        <v>1434</v>
      </c>
      <c r="AUD26" s="822" t="s">
        <v>1434</v>
      </c>
      <c r="AUE26" s="822" t="s">
        <v>1434</v>
      </c>
      <c r="AUF26" s="822" t="s">
        <v>1434</v>
      </c>
      <c r="AUG26" s="822">
        <v>9.08</v>
      </c>
      <c r="AUH26" s="822">
        <v>8.93</v>
      </c>
      <c r="AUI26" s="822">
        <v>8.1</v>
      </c>
      <c r="AUJ26" s="822">
        <v>0</v>
      </c>
      <c r="AUK26" s="822">
        <v>0</v>
      </c>
      <c r="AUL26" s="821" t="s">
        <v>1434</v>
      </c>
      <c r="AUM26" s="821" t="s">
        <v>1434</v>
      </c>
      <c r="AUN26" s="821" t="s">
        <v>1434</v>
      </c>
      <c r="AUO26" s="821" t="s">
        <v>1434</v>
      </c>
      <c r="AUP26" s="821" t="s">
        <v>1434</v>
      </c>
      <c r="AUQ26" s="822" t="s">
        <v>1434</v>
      </c>
      <c r="AUR26" s="822" t="s">
        <v>1434</v>
      </c>
      <c r="AUS26" s="822" t="s">
        <v>1434</v>
      </c>
      <c r="AUT26" s="822" t="s">
        <v>1434</v>
      </c>
      <c r="AUU26" s="822" t="s">
        <v>1434</v>
      </c>
      <c r="AUV26" s="822">
        <v>649.96</v>
      </c>
      <c r="AUW26" s="822">
        <v>649.16</v>
      </c>
      <c r="AUX26" s="822">
        <v>226.86</v>
      </c>
      <c r="AUY26" s="822">
        <v>149.77000000000001</v>
      </c>
      <c r="AUZ26" s="822">
        <v>64.16</v>
      </c>
      <c r="AVA26" s="821" t="s">
        <v>1434</v>
      </c>
      <c r="AVB26" s="821" t="s">
        <v>1434</v>
      </c>
      <c r="AVC26" s="821" t="s">
        <v>1434</v>
      </c>
      <c r="AVD26" s="821" t="s">
        <v>1434</v>
      </c>
      <c r="AVE26" s="821" t="s">
        <v>1434</v>
      </c>
      <c r="AVF26" s="822" t="s">
        <v>1434</v>
      </c>
      <c r="AVG26" s="822" t="s">
        <v>1434</v>
      </c>
      <c r="AVH26" s="822" t="s">
        <v>1434</v>
      </c>
      <c r="AVI26" s="822" t="s">
        <v>1434</v>
      </c>
      <c r="AVJ26" s="822" t="s">
        <v>1434</v>
      </c>
      <c r="AVK26" s="822">
        <v>211.65</v>
      </c>
      <c r="AVL26" s="822">
        <v>210.39</v>
      </c>
      <c r="AVM26" s="822">
        <v>186.06</v>
      </c>
      <c r="AVN26" s="822">
        <v>172.85</v>
      </c>
      <c r="AVO26" s="822">
        <v>252.05</v>
      </c>
      <c r="AVP26" s="821" t="s">
        <v>1434</v>
      </c>
      <c r="AVQ26" s="821" t="s">
        <v>1434</v>
      </c>
      <c r="AVR26" s="821" t="s">
        <v>1434</v>
      </c>
      <c r="AVS26" s="821" t="s">
        <v>1434</v>
      </c>
      <c r="AVT26" s="821" t="s">
        <v>1434</v>
      </c>
      <c r="AVU26" s="822" t="s">
        <v>1434</v>
      </c>
      <c r="AVV26" s="822" t="s">
        <v>1434</v>
      </c>
      <c r="AVW26" s="822" t="s">
        <v>1434</v>
      </c>
      <c r="AVX26" s="822" t="s">
        <v>1434</v>
      </c>
      <c r="AVY26" s="822" t="s">
        <v>1434</v>
      </c>
      <c r="AVZ26" s="822">
        <v>172.33</v>
      </c>
      <c r="AWA26" s="822">
        <v>169.03</v>
      </c>
      <c r="AWB26" s="822">
        <v>149.9</v>
      </c>
      <c r="AWC26" s="822">
        <v>181.84</v>
      </c>
      <c r="AWD26" s="822">
        <v>195.4</v>
      </c>
      <c r="AWE26" s="821" t="s">
        <v>1434</v>
      </c>
      <c r="AWF26" s="821" t="s">
        <v>1434</v>
      </c>
      <c r="AWG26" s="821" t="s">
        <v>1434</v>
      </c>
      <c r="AWH26" s="821" t="s">
        <v>1434</v>
      </c>
      <c r="AWI26" s="821" t="s">
        <v>1434</v>
      </c>
      <c r="AWJ26" s="822" t="s">
        <v>1434</v>
      </c>
      <c r="AWK26" s="822" t="s">
        <v>1434</v>
      </c>
      <c r="AWL26" s="822" t="s">
        <v>1434</v>
      </c>
      <c r="AWM26" s="822" t="s">
        <v>1434</v>
      </c>
      <c r="AWN26" s="822" t="s">
        <v>1434</v>
      </c>
      <c r="AWO26" s="822">
        <v>28.32</v>
      </c>
      <c r="AWP26" s="822">
        <v>28.79</v>
      </c>
      <c r="AWQ26" s="822">
        <v>31.56</v>
      </c>
      <c r="AWR26" s="822">
        <v>36.4</v>
      </c>
      <c r="AWS26" s="822">
        <v>7.3</v>
      </c>
      <c r="AWT26" s="822" t="s">
        <v>1434</v>
      </c>
      <c r="AWU26" s="822" t="s">
        <v>1434</v>
      </c>
      <c r="AWV26" s="822" t="s">
        <v>1434</v>
      </c>
      <c r="AWW26" s="822" t="s">
        <v>1434</v>
      </c>
      <c r="AWX26" s="822" t="s">
        <v>1434</v>
      </c>
      <c r="AWY26" s="822" t="s">
        <v>1434</v>
      </c>
      <c r="AWZ26" s="822" t="s">
        <v>1434</v>
      </c>
      <c r="AXA26" s="822" t="s">
        <v>1434</v>
      </c>
      <c r="AXB26" s="822" t="s">
        <v>1434</v>
      </c>
      <c r="AXC26" s="822" t="s">
        <v>1434</v>
      </c>
      <c r="AXD26" s="821">
        <v>200.65</v>
      </c>
      <c r="AXE26" s="821">
        <v>197.82</v>
      </c>
      <c r="AXF26" s="821">
        <v>181.46</v>
      </c>
      <c r="AXG26" s="821">
        <v>218.24</v>
      </c>
      <c r="AXH26" s="821">
        <v>202.70000000000002</v>
      </c>
      <c r="AXI26" s="821" t="s">
        <v>1434</v>
      </c>
      <c r="AXJ26" s="821" t="s">
        <v>1434</v>
      </c>
      <c r="AXK26" s="821" t="s">
        <v>1434</v>
      </c>
      <c r="AXL26" s="821" t="s">
        <v>1434</v>
      </c>
      <c r="AXM26" s="821" t="s">
        <v>1434</v>
      </c>
      <c r="AXN26" s="821" t="s">
        <v>1434</v>
      </c>
      <c r="AXO26" s="821" t="s">
        <v>1434</v>
      </c>
      <c r="AXP26" s="821" t="s">
        <v>1434</v>
      </c>
      <c r="AXQ26" s="821" t="s">
        <v>1434</v>
      </c>
      <c r="AXR26" s="821" t="s">
        <v>1434</v>
      </c>
      <c r="AXS26" s="822">
        <v>1177.97</v>
      </c>
      <c r="AXT26" s="822">
        <v>1165.48</v>
      </c>
      <c r="AXU26" s="822">
        <v>1141.57</v>
      </c>
      <c r="AXV26" s="822">
        <v>1792.01</v>
      </c>
      <c r="AXW26" s="822">
        <v>853.08</v>
      </c>
      <c r="AXX26" s="822">
        <v>814.23</v>
      </c>
      <c r="AXY26" s="822">
        <v>691.28</v>
      </c>
      <c r="AXZ26" s="822">
        <v>9.23</v>
      </c>
      <c r="AYA26" s="821">
        <v>15.36</v>
      </c>
      <c r="AYB26" s="821">
        <v>3.56</v>
      </c>
      <c r="AYC26" s="821">
        <v>74.650000000000006</v>
      </c>
      <c r="AYD26" s="822">
        <v>0</v>
      </c>
      <c r="AYE26" s="822">
        <v>1580</v>
      </c>
      <c r="AYF26" s="822">
        <v>1385</v>
      </c>
      <c r="AYG26" s="822">
        <v>972</v>
      </c>
      <c r="AYH26" s="822">
        <v>2099</v>
      </c>
      <c r="AYI26" s="822">
        <v>34549</v>
      </c>
      <c r="AYJ26" s="822">
        <v>28541</v>
      </c>
      <c r="AYK26" s="822">
        <v>14978</v>
      </c>
      <c r="AYL26" s="822">
        <v>117</v>
      </c>
      <c r="AYM26" s="821" t="s">
        <v>1434</v>
      </c>
      <c r="AYN26" s="821" t="s">
        <v>1434</v>
      </c>
      <c r="AYO26" s="821" t="s">
        <v>1434</v>
      </c>
      <c r="AYP26" s="821" t="s">
        <v>1434</v>
      </c>
      <c r="AYQ26" s="822">
        <v>2.78</v>
      </c>
      <c r="AYR26" s="821">
        <v>2.39</v>
      </c>
      <c r="AYS26" s="821">
        <v>1.4</v>
      </c>
      <c r="AYT26" s="821">
        <v>1.1200000000000001</v>
      </c>
      <c r="AYU26" s="822">
        <v>81.09</v>
      </c>
      <c r="AYV26" s="821">
        <v>66.34</v>
      </c>
      <c r="AYW26" s="821">
        <v>32.65</v>
      </c>
      <c r="AYX26" s="821">
        <v>0.1</v>
      </c>
      <c r="AYY26" s="821" t="s">
        <v>1434</v>
      </c>
      <c r="AYZ26" s="821" t="s">
        <v>1434</v>
      </c>
      <c r="AZA26" s="821" t="s">
        <v>1434</v>
      </c>
      <c r="AZB26" s="821" t="s">
        <v>1434</v>
      </c>
      <c r="AZC26" s="822">
        <v>829</v>
      </c>
      <c r="AZD26" s="821">
        <v>715</v>
      </c>
      <c r="AZE26" s="821">
        <v>436</v>
      </c>
      <c r="AZF26" s="821">
        <v>315</v>
      </c>
      <c r="AZG26" s="822">
        <v>23253</v>
      </c>
      <c r="AZH26" s="821">
        <v>18978</v>
      </c>
      <c r="AZI26" s="821">
        <v>9950</v>
      </c>
      <c r="AZJ26" s="821">
        <v>31</v>
      </c>
      <c r="AZK26" s="821" t="s">
        <v>1434</v>
      </c>
      <c r="AZL26" s="821" t="s">
        <v>1434</v>
      </c>
      <c r="AZM26" s="821" t="s">
        <v>1434</v>
      </c>
      <c r="AZN26" s="821" t="s">
        <v>1434</v>
      </c>
      <c r="AZO26" s="821">
        <v>37.72</v>
      </c>
      <c r="AZP26" s="821">
        <v>33.549999999999997</v>
      </c>
      <c r="AZQ26" s="821">
        <v>28.26</v>
      </c>
      <c r="AZR26" s="821">
        <v>197.61</v>
      </c>
      <c r="AZS26" s="821">
        <v>506.75</v>
      </c>
      <c r="AZT26" s="821">
        <v>430.56</v>
      </c>
      <c r="AZU26" s="821">
        <v>247.43</v>
      </c>
      <c r="AZV26" s="821">
        <v>8.33</v>
      </c>
      <c r="AZW26" s="821" t="s">
        <v>1434</v>
      </c>
      <c r="AZX26" s="821" t="s">
        <v>1434</v>
      </c>
      <c r="AZY26" s="821" t="s">
        <v>1434</v>
      </c>
      <c r="AZZ26" s="821" t="s">
        <v>1434</v>
      </c>
      <c r="BAA26" s="822">
        <v>567</v>
      </c>
      <c r="BAB26" s="821">
        <v>496</v>
      </c>
      <c r="BAC26" s="821">
        <v>344</v>
      </c>
      <c r="BAD26" s="821">
        <v>1195</v>
      </c>
      <c r="BAE26" s="822">
        <v>11185</v>
      </c>
      <c r="BAF26" s="821">
        <v>9456</v>
      </c>
      <c r="BAG26" s="821">
        <v>4932</v>
      </c>
      <c r="BAH26" s="821">
        <v>85</v>
      </c>
      <c r="BAI26" s="821" t="s">
        <v>1434</v>
      </c>
      <c r="BAJ26" s="821" t="s">
        <v>1434</v>
      </c>
      <c r="BAK26" s="821" t="s">
        <v>1434</v>
      </c>
      <c r="BAL26" s="821" t="s">
        <v>1434</v>
      </c>
      <c r="BAM26" s="821">
        <v>1137.47</v>
      </c>
      <c r="BAN26" s="821">
        <v>1129.54</v>
      </c>
      <c r="BAO26" s="821">
        <v>1111.9100000000001</v>
      </c>
      <c r="BAP26" s="821">
        <v>1593.28</v>
      </c>
      <c r="BAQ26" s="821">
        <v>265.24</v>
      </c>
      <c r="BAR26" s="821">
        <v>317.33</v>
      </c>
      <c r="BAS26" s="821">
        <v>411.2</v>
      </c>
      <c r="BAT26" s="821">
        <v>0.8</v>
      </c>
      <c r="BAU26" s="821" t="s">
        <v>1434</v>
      </c>
      <c r="BAV26" s="821" t="s">
        <v>1434</v>
      </c>
      <c r="BAW26" s="821" t="s">
        <v>1434</v>
      </c>
      <c r="BAX26" s="821" t="s">
        <v>1434</v>
      </c>
      <c r="BAY26" s="822">
        <v>184</v>
      </c>
      <c r="BAZ26" s="821">
        <v>174</v>
      </c>
      <c r="BBA26" s="821">
        <v>192</v>
      </c>
      <c r="BBB26" s="821">
        <v>589</v>
      </c>
      <c r="BBC26" s="822">
        <v>111</v>
      </c>
      <c r="BBD26" s="821">
        <v>107</v>
      </c>
      <c r="BBE26" s="821">
        <v>96</v>
      </c>
      <c r="BBF26" s="821">
        <v>1</v>
      </c>
      <c r="BBG26" s="821" t="s">
        <v>1434</v>
      </c>
      <c r="BBH26" s="821" t="s">
        <v>1434</v>
      </c>
      <c r="BBI26" s="821" t="s">
        <v>1434</v>
      </c>
      <c r="BBJ26" s="821" t="s">
        <v>1434</v>
      </c>
      <c r="BBK26" s="826" t="s">
        <v>1434</v>
      </c>
      <c r="BBL26" s="826">
        <v>37036</v>
      </c>
      <c r="BBM26" s="826">
        <v>39764</v>
      </c>
      <c r="BBN26" s="826">
        <v>50050</v>
      </c>
      <c r="BBO26" s="826">
        <v>66265</v>
      </c>
      <c r="BBP26" s="826" t="s">
        <v>1434</v>
      </c>
      <c r="BBQ26" s="826">
        <v>0.32</v>
      </c>
      <c r="BBR26" s="826">
        <v>0.2</v>
      </c>
      <c r="BBS26" s="826">
        <v>0.22</v>
      </c>
      <c r="BBT26" s="826">
        <v>0.23</v>
      </c>
      <c r="BBU26" s="826" t="s">
        <v>1434</v>
      </c>
      <c r="BBV26" s="826">
        <v>56747</v>
      </c>
      <c r="BBW26" s="826">
        <v>66507</v>
      </c>
      <c r="BBX26" s="826">
        <v>61687</v>
      </c>
      <c r="BBY26" s="826">
        <v>74442</v>
      </c>
      <c r="BBZ26" s="826" t="s">
        <v>1434</v>
      </c>
      <c r="BCA26" s="826">
        <v>0.5</v>
      </c>
      <c r="BCB26" s="826">
        <v>0.34</v>
      </c>
      <c r="BCC26" s="826">
        <v>0.27</v>
      </c>
      <c r="BCD26" s="826">
        <v>0.26</v>
      </c>
      <c r="BCE26" s="826" t="s">
        <v>1434</v>
      </c>
      <c r="BCF26" s="826">
        <v>40080</v>
      </c>
      <c r="BCG26" s="826">
        <v>58129</v>
      </c>
      <c r="BCH26" s="826">
        <v>80609</v>
      </c>
      <c r="BCI26" s="826">
        <v>112363</v>
      </c>
      <c r="BCJ26" s="826" t="s">
        <v>1434</v>
      </c>
      <c r="BCK26" s="826">
        <v>0.35</v>
      </c>
      <c r="BCL26" s="826">
        <v>0.3</v>
      </c>
      <c r="BCM26" s="826">
        <v>0.35</v>
      </c>
      <c r="BCN26" s="826">
        <v>0.39</v>
      </c>
      <c r="BCO26" s="818" t="s">
        <v>1434</v>
      </c>
      <c r="BCP26" s="818">
        <v>17541.689999999999</v>
      </c>
      <c r="BCQ26" s="818">
        <v>28471.24</v>
      </c>
      <c r="BCR26" s="818" t="s">
        <v>1434</v>
      </c>
      <c r="BCS26" s="818">
        <v>55676</v>
      </c>
      <c r="BCT26" s="818" t="s">
        <v>1434</v>
      </c>
      <c r="BCU26" s="818">
        <v>15751.6</v>
      </c>
      <c r="BCV26" s="818">
        <v>26578.18</v>
      </c>
      <c r="BCW26" s="818" t="s">
        <v>1434</v>
      </c>
      <c r="BCX26" s="818">
        <v>8277</v>
      </c>
      <c r="BCY26" s="818" t="s">
        <v>1434</v>
      </c>
      <c r="BCZ26" s="818" t="s">
        <v>1434</v>
      </c>
      <c r="BDA26" s="818">
        <v>49</v>
      </c>
      <c r="BDB26" s="818" t="s">
        <v>1434</v>
      </c>
      <c r="BDC26" s="818" t="s">
        <v>1434</v>
      </c>
      <c r="BDD26" s="818" t="s">
        <v>1434</v>
      </c>
      <c r="BDE26" s="818">
        <v>4001.87</v>
      </c>
      <c r="BDF26" s="818">
        <v>5908</v>
      </c>
      <c r="BDG26" s="818" t="s">
        <v>1434</v>
      </c>
      <c r="BDH26" s="818" t="s">
        <v>1434</v>
      </c>
      <c r="BDI26" s="818" t="s">
        <v>1434</v>
      </c>
      <c r="BDJ26" s="818">
        <v>0</v>
      </c>
      <c r="BDK26" s="818">
        <v>0</v>
      </c>
      <c r="BDL26" s="818" t="s">
        <v>1434</v>
      </c>
      <c r="BDM26" s="818" t="s">
        <v>1434</v>
      </c>
      <c r="BDN26" s="818" t="s">
        <v>1434</v>
      </c>
      <c r="BDO26" s="818">
        <v>4001.87</v>
      </c>
      <c r="BDP26" s="818">
        <v>5908</v>
      </c>
      <c r="BDQ26" s="818" t="s">
        <v>1434</v>
      </c>
      <c r="BDR26" s="818" t="s">
        <v>1434</v>
      </c>
      <c r="BDS26" s="818" t="s">
        <v>1434</v>
      </c>
      <c r="BDT26" s="818">
        <v>6642.47</v>
      </c>
      <c r="BDU26" s="818">
        <v>8607.35</v>
      </c>
      <c r="BDV26" s="818" t="s">
        <v>1434</v>
      </c>
      <c r="BDW26" s="818">
        <v>13082</v>
      </c>
      <c r="BDX26" s="818" t="s">
        <v>1434</v>
      </c>
      <c r="BDY26" s="818">
        <v>2966</v>
      </c>
      <c r="BDZ26" s="818">
        <v>161</v>
      </c>
      <c r="BEA26" s="818" t="s">
        <v>1434</v>
      </c>
      <c r="BEB26" s="818" t="s">
        <v>1434</v>
      </c>
      <c r="BEC26" s="818" t="s">
        <v>1434</v>
      </c>
      <c r="BED26" s="818">
        <v>18</v>
      </c>
      <c r="BEE26" s="818">
        <v>15.1</v>
      </c>
      <c r="BEF26" s="818">
        <v>16.399999999999999</v>
      </c>
      <c r="BEG26" s="818">
        <v>24.067</v>
      </c>
      <c r="BEH26" s="818" t="s">
        <v>1434</v>
      </c>
      <c r="BEI26" s="818">
        <v>15.2</v>
      </c>
      <c r="BEJ26" s="818">
        <v>12.8</v>
      </c>
      <c r="BEK26" s="818">
        <v>13.733000000000001</v>
      </c>
      <c r="BEL26" s="818">
        <v>19.8</v>
      </c>
      <c r="BEM26" s="818" t="s">
        <v>1434</v>
      </c>
      <c r="BEN26" s="818">
        <v>3.9</v>
      </c>
      <c r="BEO26" s="818" t="s">
        <v>1434</v>
      </c>
      <c r="BEP26" s="818">
        <v>3</v>
      </c>
      <c r="BEQ26" s="818">
        <v>4.3</v>
      </c>
      <c r="BER26" s="818" t="s">
        <v>1434</v>
      </c>
      <c r="BES26" s="818">
        <v>39.1</v>
      </c>
      <c r="BET26" s="818">
        <v>37.366999999999997</v>
      </c>
      <c r="BEU26" s="818">
        <v>22.9</v>
      </c>
      <c r="BEV26" s="818">
        <v>22.933</v>
      </c>
      <c r="BEW26" s="818" t="s">
        <v>1434</v>
      </c>
      <c r="BEX26" s="818">
        <v>32.700000000000003</v>
      </c>
      <c r="BEY26" s="818">
        <v>31.667000000000002</v>
      </c>
      <c r="BEZ26" s="818">
        <v>19.567</v>
      </c>
      <c r="BFA26" s="818">
        <v>19</v>
      </c>
      <c r="BFB26" s="818" t="s">
        <v>1434</v>
      </c>
      <c r="BFC26" s="818">
        <v>6.4</v>
      </c>
      <c r="BFD26" s="818">
        <v>5.7329999999999997</v>
      </c>
      <c r="BFE26" s="818">
        <v>3.367</v>
      </c>
      <c r="BFF26" s="818">
        <v>3.9</v>
      </c>
      <c r="BFG26" s="818" t="s">
        <v>1434</v>
      </c>
      <c r="BFH26" s="818">
        <v>11.567</v>
      </c>
      <c r="BFI26" s="818">
        <v>13.567</v>
      </c>
      <c r="BFJ26" s="818">
        <v>13.333</v>
      </c>
      <c r="BFK26" s="818">
        <v>13.333</v>
      </c>
      <c r="BFL26" s="818" t="s">
        <v>1434</v>
      </c>
      <c r="BFM26" s="818">
        <v>6.8330000000000002</v>
      </c>
      <c r="BFN26" s="818">
        <v>7.2329999999999997</v>
      </c>
      <c r="BFO26" s="818">
        <v>6.0330000000000004</v>
      </c>
      <c r="BFP26" s="818">
        <v>6.4669999999999996</v>
      </c>
      <c r="BFQ26" s="818" t="s">
        <v>1434</v>
      </c>
      <c r="BFR26" s="818">
        <v>4.7670000000000003</v>
      </c>
      <c r="BFS26" s="818">
        <v>6.3330000000000002</v>
      </c>
      <c r="BFT26" s="818">
        <v>7.2670000000000003</v>
      </c>
      <c r="BFU26" s="818">
        <v>6.8330000000000002</v>
      </c>
      <c r="BFV26" s="819" t="s">
        <v>1434</v>
      </c>
      <c r="BFW26" s="819">
        <v>6.8330000000000002</v>
      </c>
      <c r="BFX26" s="819">
        <v>4.9669999999999996</v>
      </c>
      <c r="BFY26" s="819">
        <v>4.9329999999999998</v>
      </c>
      <c r="BFZ26" s="819">
        <v>9.0329999999999995</v>
      </c>
      <c r="BGA26" s="819" t="s">
        <v>1434</v>
      </c>
      <c r="BGB26" s="819">
        <v>9.5</v>
      </c>
      <c r="BGC26" s="819">
        <v>8.1</v>
      </c>
      <c r="BGD26" s="819">
        <v>9.7330000000000005</v>
      </c>
      <c r="BGE26" s="819">
        <v>12.333</v>
      </c>
      <c r="BGF26" s="819" t="s">
        <v>1434</v>
      </c>
      <c r="BGG26" s="819" t="s">
        <v>1434</v>
      </c>
      <c r="BGH26" s="819">
        <v>2.7</v>
      </c>
      <c r="BGI26" s="819" t="s">
        <v>1434</v>
      </c>
      <c r="BGJ26" s="819">
        <v>3</v>
      </c>
      <c r="BGK26" s="819" t="s">
        <v>1434</v>
      </c>
      <c r="BGL26" s="819">
        <v>11.132999999999999</v>
      </c>
      <c r="BGM26" s="819">
        <v>8.6999999999999993</v>
      </c>
      <c r="BGN26" s="819">
        <v>5.2</v>
      </c>
      <c r="BGO26" s="819">
        <v>5.633</v>
      </c>
      <c r="BGP26" s="819" t="s">
        <v>1434</v>
      </c>
      <c r="BGQ26" s="819">
        <v>25.9</v>
      </c>
      <c r="BGR26" s="819">
        <v>26.832999999999998</v>
      </c>
      <c r="BGS26" s="819">
        <v>16.600000000000001</v>
      </c>
      <c r="BGT26" s="819">
        <v>15.5</v>
      </c>
      <c r="BGU26" s="819" t="s">
        <v>1434</v>
      </c>
      <c r="BGV26" s="819" t="s">
        <v>1434</v>
      </c>
      <c r="BGW26" s="819" t="s">
        <v>1434</v>
      </c>
      <c r="BGX26" s="819" t="s">
        <v>1434</v>
      </c>
      <c r="BGY26" s="819">
        <v>3</v>
      </c>
      <c r="BGZ26" s="819" t="s">
        <v>1434</v>
      </c>
      <c r="BHA26" s="819">
        <v>3.367</v>
      </c>
      <c r="BHB26" s="819">
        <v>4.0999999999999996</v>
      </c>
      <c r="BHC26" s="819">
        <v>2.9</v>
      </c>
      <c r="BHD26" s="819">
        <v>3.1</v>
      </c>
      <c r="BHE26" s="819" t="s">
        <v>1434</v>
      </c>
      <c r="BHF26" s="819">
        <v>6.7</v>
      </c>
      <c r="BHG26" s="819">
        <v>8.4</v>
      </c>
      <c r="BHH26" s="819">
        <v>9.5670000000000002</v>
      </c>
      <c r="BHI26" s="819">
        <v>9.4670000000000005</v>
      </c>
      <c r="BHJ26" s="819" t="s">
        <v>1434</v>
      </c>
      <c r="BHK26" s="819" t="s">
        <v>1434</v>
      </c>
      <c r="BHL26" s="819" t="s">
        <v>1434</v>
      </c>
      <c r="BHM26" s="819" t="s">
        <v>1434</v>
      </c>
      <c r="BHN26" s="819" t="s">
        <v>1434</v>
      </c>
      <c r="BHO26" s="819" t="s">
        <v>1434</v>
      </c>
      <c r="BHP26" s="819">
        <v>14.933</v>
      </c>
      <c r="BHQ26" s="819">
        <v>12.667</v>
      </c>
      <c r="BHR26" s="819">
        <v>14.067</v>
      </c>
      <c r="BHS26" s="819">
        <v>21.867000000000001</v>
      </c>
      <c r="BHT26" s="819" t="s">
        <v>1434</v>
      </c>
      <c r="BHU26" s="819">
        <v>3.3</v>
      </c>
      <c r="BHV26" s="819" t="s">
        <v>1434</v>
      </c>
      <c r="BHW26" s="819">
        <v>2.7</v>
      </c>
      <c r="BHX26" s="819" t="s">
        <v>1434</v>
      </c>
      <c r="BHY26" s="819" t="s">
        <v>1434</v>
      </c>
      <c r="BHZ26" s="819">
        <v>33.4</v>
      </c>
      <c r="BIA26" s="819">
        <v>32</v>
      </c>
      <c r="BIB26" s="819">
        <v>19.5</v>
      </c>
      <c r="BIC26" s="819">
        <v>20.132999999999999</v>
      </c>
      <c r="BID26" s="819" t="s">
        <v>1434</v>
      </c>
      <c r="BIE26" s="819">
        <v>5.7329999999999997</v>
      </c>
      <c r="BIF26" s="819">
        <v>5.367</v>
      </c>
      <c r="BIG26" s="819">
        <v>3.9</v>
      </c>
      <c r="BIH26" s="819">
        <v>2.85</v>
      </c>
      <c r="BII26" s="819" t="s">
        <v>1434</v>
      </c>
      <c r="BIJ26" s="819">
        <v>11.3</v>
      </c>
      <c r="BIK26" s="819">
        <v>13.3</v>
      </c>
      <c r="BIL26" s="819">
        <v>13.067</v>
      </c>
      <c r="BIM26" s="819">
        <v>13.067</v>
      </c>
      <c r="BIN26" s="819" t="s">
        <v>1434</v>
      </c>
      <c r="BIO26" s="819" t="s">
        <v>1434</v>
      </c>
      <c r="BIP26" s="819" t="s">
        <v>1434</v>
      </c>
      <c r="BIQ26" s="819" t="s">
        <v>1434</v>
      </c>
      <c r="BIR26" s="819" t="s">
        <v>1434</v>
      </c>
      <c r="BIS26" s="822">
        <v>4</v>
      </c>
      <c r="BIT26" s="822">
        <v>4.2</v>
      </c>
      <c r="BIU26" s="822">
        <v>4.33</v>
      </c>
      <c r="BIV26" s="822" t="s">
        <v>1434</v>
      </c>
      <c r="BIW26" s="822">
        <v>0.25</v>
      </c>
      <c r="BIX26" s="822">
        <v>0.28000000000000003</v>
      </c>
      <c r="BIY26" s="822">
        <v>0.24</v>
      </c>
      <c r="BIZ26" s="822" t="s">
        <v>1434</v>
      </c>
      <c r="BJA26" s="822">
        <v>133.19999999999999</v>
      </c>
      <c r="BJB26" s="822">
        <v>135.80000000000001</v>
      </c>
      <c r="BJC26" s="822">
        <v>243.5</v>
      </c>
      <c r="BJD26" s="822" t="s">
        <v>1434</v>
      </c>
      <c r="BJE26" s="822">
        <v>8.19</v>
      </c>
      <c r="BJF26" s="822">
        <v>9.01</v>
      </c>
      <c r="BJG26" s="822">
        <v>13.44</v>
      </c>
      <c r="BJH26" s="822" t="s">
        <v>1434</v>
      </c>
      <c r="BJI26" s="824">
        <v>1055463</v>
      </c>
      <c r="BJJ26" s="824">
        <v>1000280</v>
      </c>
      <c r="BJK26" s="824">
        <v>1085715</v>
      </c>
      <c r="BJL26" s="824">
        <v>1039881</v>
      </c>
      <c r="BJM26" s="824">
        <v>1119101</v>
      </c>
      <c r="BJN26" s="824">
        <v>126190</v>
      </c>
      <c r="BJO26" s="824">
        <v>130264</v>
      </c>
      <c r="BJP26" s="824">
        <v>120851</v>
      </c>
      <c r="BJQ26" s="824">
        <v>76852</v>
      </c>
      <c r="BJR26" s="824">
        <v>57152</v>
      </c>
      <c r="BJS26" s="827" t="s">
        <v>1434</v>
      </c>
      <c r="BJT26" s="827">
        <v>1090.3401720000002</v>
      </c>
      <c r="BJU26" s="827" t="s">
        <v>1434</v>
      </c>
      <c r="BJV26" s="827" t="s">
        <v>1434</v>
      </c>
      <c r="BJW26" s="827" t="s">
        <v>1434</v>
      </c>
      <c r="BJX26" s="827" t="s">
        <v>1434</v>
      </c>
      <c r="BJY26" s="827">
        <v>1089.6943920000001</v>
      </c>
      <c r="BJZ26" s="827" t="s">
        <v>1434</v>
      </c>
      <c r="BKA26" s="827" t="s">
        <v>1434</v>
      </c>
      <c r="BKB26" s="827" t="s">
        <v>1434</v>
      </c>
      <c r="BKC26" s="827" t="s">
        <v>1434</v>
      </c>
      <c r="BKD26" s="827">
        <v>1089.6943920000001</v>
      </c>
      <c r="BKE26" s="827" t="s">
        <v>1434</v>
      </c>
      <c r="BKF26" s="827" t="s">
        <v>1434</v>
      </c>
      <c r="BKG26" s="827" t="s">
        <v>1434</v>
      </c>
      <c r="BKH26" s="827" t="s">
        <v>1434</v>
      </c>
      <c r="BKI26" s="827" t="s">
        <v>1434</v>
      </c>
      <c r="BKJ26" s="827" t="s">
        <v>1434</v>
      </c>
      <c r="BKK26" s="827" t="s">
        <v>1434</v>
      </c>
      <c r="BKL26" s="827" t="s">
        <v>1434</v>
      </c>
      <c r="BKM26" s="827" t="s">
        <v>1434</v>
      </c>
      <c r="BKN26" s="827" t="s">
        <v>1434</v>
      </c>
      <c r="BKO26" s="827" t="s">
        <v>1434</v>
      </c>
      <c r="BKP26" s="827" t="s">
        <v>1434</v>
      </c>
      <c r="BKQ26" s="827" t="s">
        <v>1434</v>
      </c>
      <c r="BKR26" s="827" t="s">
        <v>1434</v>
      </c>
      <c r="BKS26" s="827" t="s">
        <v>1434</v>
      </c>
      <c r="BKT26" s="827" t="s">
        <v>1434</v>
      </c>
      <c r="BKU26" s="827" t="s">
        <v>1434</v>
      </c>
      <c r="BKV26" s="827" t="s">
        <v>1434</v>
      </c>
      <c r="BKW26" s="827" t="s">
        <v>1434</v>
      </c>
      <c r="BKX26" s="827">
        <v>0.64577999999999991</v>
      </c>
      <c r="BKY26" s="827" t="s">
        <v>1434</v>
      </c>
      <c r="BKZ26" s="827" t="s">
        <v>1434</v>
      </c>
      <c r="BLA26" s="827" t="s">
        <v>1434</v>
      </c>
      <c r="BLB26" s="827" t="s">
        <v>1434</v>
      </c>
      <c r="BLC26" s="827">
        <v>15.938079999999999</v>
      </c>
      <c r="BLD26" s="827" t="s">
        <v>1434</v>
      </c>
      <c r="BLE26" s="827" t="s">
        <v>1434</v>
      </c>
      <c r="BLF26" s="827" t="s">
        <v>1434</v>
      </c>
      <c r="BLG26" s="827" t="s">
        <v>1434</v>
      </c>
      <c r="BLH26" s="827" t="s">
        <v>1434</v>
      </c>
      <c r="BLI26" s="827" t="s">
        <v>1434</v>
      </c>
      <c r="BLJ26" s="827" t="s">
        <v>1434</v>
      </c>
      <c r="BLK26" s="827" t="s">
        <v>1434</v>
      </c>
      <c r="BLL26" s="827" t="s">
        <v>1434</v>
      </c>
      <c r="BLM26" s="827" t="s">
        <v>1434</v>
      </c>
      <c r="BLN26" s="827" t="s">
        <v>1434</v>
      </c>
      <c r="BLO26" s="827" t="s">
        <v>1434</v>
      </c>
      <c r="BLP26" s="827" t="s">
        <v>1434</v>
      </c>
      <c r="BLQ26" s="827" t="s">
        <v>1434</v>
      </c>
      <c r="BLR26" s="827">
        <v>22035.774876120006</v>
      </c>
      <c r="BLS26" s="827" t="s">
        <v>1434</v>
      </c>
      <c r="BLT26" s="827" t="s">
        <v>1434</v>
      </c>
      <c r="BLU26" s="827" t="s">
        <v>1434</v>
      </c>
      <c r="BLV26" s="827" t="s">
        <v>1434</v>
      </c>
      <c r="BLW26" s="827">
        <v>22022.723662320004</v>
      </c>
      <c r="BLX26" s="827" t="s">
        <v>1434</v>
      </c>
      <c r="BLY26" s="827" t="s">
        <v>1434</v>
      </c>
      <c r="BLZ26" s="827" t="s">
        <v>1434</v>
      </c>
      <c r="BMA26" s="827" t="s">
        <v>1434</v>
      </c>
      <c r="BMB26" s="827">
        <v>22022.723662320004</v>
      </c>
      <c r="BMC26" s="827" t="s">
        <v>1434</v>
      </c>
      <c r="BMD26" s="827" t="s">
        <v>1434</v>
      </c>
      <c r="BME26" s="827" t="s">
        <v>1434</v>
      </c>
      <c r="BMF26" s="827" t="s">
        <v>1434</v>
      </c>
      <c r="BMG26" s="827" t="s">
        <v>1434</v>
      </c>
      <c r="BMH26" s="827" t="s">
        <v>1434</v>
      </c>
      <c r="BMI26" s="827" t="s">
        <v>1434</v>
      </c>
      <c r="BMJ26" s="827" t="s">
        <v>1434</v>
      </c>
      <c r="BMK26" s="827" t="s">
        <v>1434</v>
      </c>
      <c r="BML26" s="827" t="s">
        <v>1434</v>
      </c>
      <c r="BMM26" s="827" t="s">
        <v>1434</v>
      </c>
      <c r="BMN26" s="827" t="s">
        <v>1434</v>
      </c>
      <c r="BMO26" s="827" t="s">
        <v>1434</v>
      </c>
      <c r="BMP26" s="827" t="s">
        <v>1434</v>
      </c>
      <c r="BMQ26" s="827" t="s">
        <v>1434</v>
      </c>
      <c r="BMR26" s="827" t="s">
        <v>1434</v>
      </c>
      <c r="BMS26" s="827" t="s">
        <v>1434</v>
      </c>
      <c r="BMT26" s="827" t="s">
        <v>1434</v>
      </c>
      <c r="BMU26" s="827" t="s">
        <v>1434</v>
      </c>
      <c r="BMV26" s="827">
        <v>13.051213799999999</v>
      </c>
      <c r="BMW26" s="827" t="s">
        <v>1434</v>
      </c>
      <c r="BMX26" s="827" t="s">
        <v>1434</v>
      </c>
      <c r="BMY26" s="827" t="s">
        <v>1434</v>
      </c>
      <c r="BMZ26" s="827" t="s">
        <v>1434</v>
      </c>
      <c r="BNA26" s="827" t="s">
        <v>1434</v>
      </c>
      <c r="BNB26" s="827" t="s">
        <v>1434</v>
      </c>
      <c r="BNC26" s="827" t="s">
        <v>1434</v>
      </c>
      <c r="BND26" s="827" t="s">
        <v>1434</v>
      </c>
      <c r="BNE26" s="827" t="s">
        <v>1434</v>
      </c>
      <c r="BNF26" s="827" t="s">
        <v>1434</v>
      </c>
      <c r="BNG26" s="827" t="s">
        <v>1434</v>
      </c>
      <c r="BNH26" s="827" t="s">
        <v>1434</v>
      </c>
      <c r="BNI26" s="827" t="s">
        <v>1434</v>
      </c>
      <c r="BNJ26" s="822">
        <v>1995.33</v>
      </c>
      <c r="BNK26" s="821">
        <v>1923.4</v>
      </c>
      <c r="BNL26" s="821">
        <v>1845.74</v>
      </c>
      <c r="BNM26" s="821">
        <v>1746.46</v>
      </c>
      <c r="BNN26" s="822">
        <v>97.5</v>
      </c>
      <c r="BNO26" s="821">
        <v>96.98</v>
      </c>
      <c r="BNP26" s="821">
        <v>96.76</v>
      </c>
      <c r="BNQ26" s="821">
        <v>96.96</v>
      </c>
      <c r="BNR26" s="822">
        <v>38.79</v>
      </c>
      <c r="BNS26" s="821">
        <v>19.850000000000001</v>
      </c>
      <c r="BNT26" s="821">
        <v>27.99</v>
      </c>
      <c r="BNU26" s="821">
        <v>48.9</v>
      </c>
      <c r="BNV26" s="822">
        <v>1.9</v>
      </c>
      <c r="BNW26" s="821">
        <v>1</v>
      </c>
      <c r="BNX26" s="821">
        <v>1.47</v>
      </c>
      <c r="BNY26" s="821">
        <v>2.71</v>
      </c>
    </row>
    <row r="27" spans="1:1741" s="789" customFormat="1" ht="12">
      <c r="A27" s="607" t="s">
        <v>1957</v>
      </c>
      <c r="B27" s="821" t="s">
        <v>1191</v>
      </c>
      <c r="C27" s="822">
        <v>49.149403545687598</v>
      </c>
      <c r="D27" s="822">
        <v>42.746844156607054</v>
      </c>
      <c r="E27" s="822">
        <v>36.482032891247812</v>
      </c>
      <c r="F27" s="822">
        <v>28.826505228113412</v>
      </c>
      <c r="G27" s="822">
        <v>16.057762157112361</v>
      </c>
      <c r="H27" s="822">
        <v>25.61198418506364</v>
      </c>
      <c r="I27" s="822">
        <v>21.615885304995849</v>
      </c>
      <c r="J27" s="822">
        <v>17.709322705346899</v>
      </c>
      <c r="K27" s="822">
        <v>12.898794447144102</v>
      </c>
      <c r="L27" s="822">
        <v>4.9302408966625366</v>
      </c>
      <c r="M27" s="822">
        <v>144.19409428834047</v>
      </c>
      <c r="N27" s="822">
        <v>139.19519577661481</v>
      </c>
      <c r="O27" s="822">
        <v>134.61097025117326</v>
      </c>
      <c r="P27" s="822">
        <v>129.94363869182632</v>
      </c>
      <c r="Q27" s="822">
        <v>122.32479965289882</v>
      </c>
      <c r="R27" s="822">
        <v>193.34349783402806</v>
      </c>
      <c r="S27" s="822">
        <v>181.94203993322185</v>
      </c>
      <c r="T27" s="822">
        <v>171.09300314242108</v>
      </c>
      <c r="U27" s="822">
        <v>158.77014391993973</v>
      </c>
      <c r="V27" s="822">
        <v>138.38256181001117</v>
      </c>
      <c r="W27" s="821">
        <v>9831.6565021659717</v>
      </c>
      <c r="X27" s="822">
        <v>9843.0579600667788</v>
      </c>
      <c r="Y27" s="822">
        <v>9853.9069968575786</v>
      </c>
      <c r="Z27" s="822">
        <v>9866.2298560800609</v>
      </c>
      <c r="AA27" s="822">
        <v>9886.6174381899891</v>
      </c>
      <c r="AB27" s="821">
        <v>9.6999999999999993</v>
      </c>
      <c r="AC27" s="821">
        <v>9.6999999999999993</v>
      </c>
      <c r="AD27" s="821">
        <v>9.6</v>
      </c>
      <c r="AE27" s="821">
        <v>8.9</v>
      </c>
      <c r="AF27" s="821">
        <v>7.6</v>
      </c>
      <c r="AG27" s="821">
        <v>16.74657879328441</v>
      </c>
      <c r="AH27" s="821">
        <v>13.311805507177791</v>
      </c>
      <c r="AI27" s="821">
        <v>9.6282681921735431</v>
      </c>
      <c r="AJ27" s="821">
        <v>3.3398911500611899</v>
      </c>
      <c r="AK27" s="821">
        <v>19.906962198016828</v>
      </c>
      <c r="AL27" s="821">
        <v>18.267686506024837</v>
      </c>
      <c r="AM27" s="821">
        <v>15.697730520361715</v>
      </c>
      <c r="AN27" s="821">
        <v>11.373883920457448</v>
      </c>
      <c r="AO27" s="821">
        <v>6.0933031653057839</v>
      </c>
      <c r="AP27" s="821">
        <v>4.9025408780451745</v>
      </c>
      <c r="AQ27" s="821">
        <v>3.5005065155781634</v>
      </c>
      <c r="AR27" s="821">
        <v>1.3439870865937209</v>
      </c>
      <c r="AS27" s="822">
        <v>0.50209002735430397</v>
      </c>
      <c r="AT27" s="822">
        <v>0.29348143780535829</v>
      </c>
      <c r="AU27" s="822">
        <v>0.16628392847085871</v>
      </c>
      <c r="AV27" s="822">
        <v>9.4169954901072897E-2</v>
      </c>
      <c r="AW27" s="822">
        <v>3.02020578368483E-2</v>
      </c>
      <c r="AX27" s="822">
        <v>0.32869981576853652</v>
      </c>
      <c r="AY27" s="822">
        <v>0.17324799814630787</v>
      </c>
      <c r="AZ27" s="822">
        <v>9.038793945316026E-2</v>
      </c>
      <c r="BA27" s="822">
        <v>4.5960788263075161E-2</v>
      </c>
      <c r="BB27" s="822">
        <v>1.1883419639604893E-2</v>
      </c>
      <c r="BC27" s="822">
        <v>3.33115507389894E-2</v>
      </c>
      <c r="BD27" s="822">
        <v>3.1759804970575997E-2</v>
      </c>
      <c r="BE27" s="822">
        <v>3.0179966366150397E-2</v>
      </c>
      <c r="BF27" s="822">
        <v>2.9151776282344E-2</v>
      </c>
      <c r="BG27" s="822">
        <v>2.7199289803986698E-2</v>
      </c>
      <c r="BH27" s="822">
        <v>0.53540157809329336</v>
      </c>
      <c r="BI27" s="822">
        <v>0.3252412427759343</v>
      </c>
      <c r="BJ27" s="822">
        <v>0.1964638948370091</v>
      </c>
      <c r="BK27" s="822">
        <v>0.1233217311834169</v>
      </c>
      <c r="BL27" s="822">
        <v>5.7401347640835002E-2</v>
      </c>
      <c r="BM27" s="821">
        <v>0.353778989112084</v>
      </c>
      <c r="BN27" s="821">
        <v>0.19570273837437202</v>
      </c>
      <c r="BO27" s="821">
        <v>0.10282686063575999</v>
      </c>
      <c r="BP27" s="821">
        <v>5.1460310996554397E-2</v>
      </c>
      <c r="BQ27" s="821">
        <v>1.2888550158878499E-2</v>
      </c>
      <c r="BR27" s="821">
        <v>0.2452348277248087</v>
      </c>
      <c r="BS27" s="821">
        <v>0.12925605960483971</v>
      </c>
      <c r="BT27" s="821">
        <v>6.8491413677182172E-2</v>
      </c>
      <c r="BU27" s="821">
        <v>3.482676318212715E-2</v>
      </c>
      <c r="BV27" s="821">
        <v>9.0046549944586968E-3</v>
      </c>
      <c r="BW27" s="821">
        <v>0</v>
      </c>
      <c r="BX27" s="821">
        <v>0</v>
      </c>
      <c r="BY27" s="821">
        <v>0</v>
      </c>
      <c r="BZ27" s="821">
        <v>0</v>
      </c>
      <c r="CA27" s="821">
        <v>0</v>
      </c>
      <c r="CB27" s="821">
        <v>0.353778989112084</v>
      </c>
      <c r="CC27" s="821">
        <v>0.19570273837437202</v>
      </c>
      <c r="CD27" s="821">
        <v>0.10282686063575999</v>
      </c>
      <c r="CE27" s="821">
        <v>5.1460310996554397E-2</v>
      </c>
      <c r="CF27" s="821">
        <v>1.2888550158878499E-2</v>
      </c>
      <c r="CG27" s="821">
        <v>0.14831103824222</v>
      </c>
      <c r="CH27" s="821">
        <v>9.7778699430986299E-2</v>
      </c>
      <c r="CI27" s="821">
        <v>6.3457067835098704E-2</v>
      </c>
      <c r="CJ27" s="821">
        <v>4.27096439045185E-2</v>
      </c>
      <c r="CK27" s="821">
        <v>1.7313507677969801E-2</v>
      </c>
      <c r="CL27" s="821">
        <v>8.3464988043727817E-2</v>
      </c>
      <c r="CM27" s="821">
        <v>4.3991938541468156E-2</v>
      </c>
      <c r="CN27" s="821">
        <v>2.1896525775978087E-2</v>
      </c>
      <c r="CO27" s="821">
        <v>1.1134025080948011E-2</v>
      </c>
      <c r="CP27" s="821">
        <v>2.8787646451461958E-3</v>
      </c>
      <c r="CQ27" s="821">
        <v>3.33115507389894E-2</v>
      </c>
      <c r="CR27" s="821">
        <v>3.1759804970575997E-2</v>
      </c>
      <c r="CS27" s="821">
        <v>3.0179966366150397E-2</v>
      </c>
      <c r="CT27" s="821">
        <v>2.9151776282344E-2</v>
      </c>
      <c r="CU27" s="821">
        <v>2.7199289803986698E-2</v>
      </c>
      <c r="CV27" s="821">
        <v>0.18162258898120939</v>
      </c>
      <c r="CW27" s="821">
        <v>0.12953850440156228</v>
      </c>
      <c r="CX27" s="821">
        <v>9.3637034201249109E-2</v>
      </c>
      <c r="CY27" s="821">
        <v>7.1861420186862507E-2</v>
      </c>
      <c r="CZ27" s="821">
        <v>4.4512797481956495E-2</v>
      </c>
      <c r="DA27" s="821">
        <v>0.15148146841168256</v>
      </c>
      <c r="DB27" s="821">
        <v>9.005929788873987E-2</v>
      </c>
      <c r="DC27" s="821">
        <v>4.2107791846059013E-2</v>
      </c>
      <c r="DD27" s="821">
        <v>9.1647707185946933E-3</v>
      </c>
      <c r="DE27" s="821">
        <v>9.4452022834298308E-2</v>
      </c>
      <c r="DF27" s="821">
        <v>5.8842253746010841E-2</v>
      </c>
      <c r="DG27" s="821">
        <v>4.2126689733036432E-2</v>
      </c>
      <c r="DH27" s="821">
        <v>1.9279662891011122E-2</v>
      </c>
      <c r="DI27" s="821">
        <v>4.7547946559377711E-2</v>
      </c>
      <c r="DJ27" s="821">
        <v>2.1819013481253004E-2</v>
      </c>
      <c r="DK27" s="821">
        <v>9.8386127544025231E-3</v>
      </c>
      <c r="DL27" s="821">
        <v>1.7862301304557412E-3</v>
      </c>
      <c r="DM27" s="821" t="s">
        <v>2158</v>
      </c>
      <c r="DN27" s="821" t="s">
        <v>2159</v>
      </c>
      <c r="DO27" s="821">
        <v>5.8719046847243647E-2</v>
      </c>
      <c r="DP27" s="821">
        <v>3.1837622008636074E-2</v>
      </c>
      <c r="DQ27" s="821" t="s">
        <v>1434</v>
      </c>
      <c r="DR27" s="821" t="s">
        <v>1434</v>
      </c>
      <c r="DS27" s="821" t="s">
        <v>2115</v>
      </c>
      <c r="DT27" s="821" t="s">
        <v>2116</v>
      </c>
      <c r="DU27" s="821">
        <v>5.4261686032651364E-2</v>
      </c>
      <c r="DV27" s="821">
        <v>3.1113825154603987E-2</v>
      </c>
      <c r="DW27" s="821" t="s">
        <v>1434</v>
      </c>
      <c r="DX27" s="821" t="s">
        <v>1434</v>
      </c>
      <c r="DY27" s="821" t="s">
        <v>2145</v>
      </c>
      <c r="DZ27" s="821" t="s">
        <v>2146</v>
      </c>
      <c r="EA27" s="821">
        <v>5.2269519513781129E-2</v>
      </c>
      <c r="EB27" s="821">
        <v>4.5516223872326601E-2</v>
      </c>
      <c r="EC27" s="821" t="s">
        <v>1434</v>
      </c>
      <c r="ED27" s="821" t="s">
        <v>1434</v>
      </c>
      <c r="EE27" s="821" t="s">
        <v>2160</v>
      </c>
      <c r="EF27" s="821" t="s">
        <v>2161</v>
      </c>
      <c r="EG27" s="821">
        <v>4.4963519092747255E-2</v>
      </c>
      <c r="EH27" s="821">
        <v>2.1849230533290763E-2</v>
      </c>
      <c r="EI27" s="821" t="s">
        <v>1434</v>
      </c>
      <c r="EJ27" s="821" t="s">
        <v>1434</v>
      </c>
      <c r="EK27" s="821" t="s">
        <v>2162</v>
      </c>
      <c r="EL27" s="821" t="s">
        <v>2163</v>
      </c>
      <c r="EM27" s="821">
        <v>3.7314686398627415E-2</v>
      </c>
      <c r="EN27" s="821">
        <v>1.3540264928938195E-2</v>
      </c>
      <c r="EO27" s="821" t="s">
        <v>1434</v>
      </c>
      <c r="EP27" s="821" t="s">
        <v>1434</v>
      </c>
      <c r="EQ27" s="821" t="s">
        <v>2111</v>
      </c>
      <c r="ER27" s="821" t="s">
        <v>2112</v>
      </c>
      <c r="ES27" s="821">
        <v>2.3107864046894848E-2</v>
      </c>
      <c r="ET27" s="821">
        <v>1.0771430727792304E-2</v>
      </c>
      <c r="EU27" s="821" t="s">
        <v>1434</v>
      </c>
      <c r="EV27" s="821" t="s">
        <v>1434</v>
      </c>
      <c r="EW27" s="821"/>
      <c r="EX27" s="821"/>
      <c r="EY27" s="821"/>
      <c r="EZ27" s="821"/>
      <c r="FA27" s="821"/>
      <c r="FB27" s="821"/>
      <c r="FC27" s="821"/>
      <c r="FD27" s="821"/>
      <c r="FE27" s="821"/>
      <c r="FF27" s="821"/>
      <c r="FG27" s="821"/>
      <c r="FH27" s="821"/>
      <c r="FI27" s="821"/>
      <c r="FJ27" s="821"/>
      <c r="FK27" s="821"/>
      <c r="FL27" s="821"/>
      <c r="FM27" s="821"/>
      <c r="FN27" s="821"/>
      <c r="FO27" s="821"/>
      <c r="FP27" s="821"/>
      <c r="FQ27" s="821"/>
      <c r="FR27" s="821"/>
      <c r="FS27" s="821"/>
      <c r="FT27" s="821"/>
      <c r="FU27" s="821">
        <v>2.2845115873412852E-2</v>
      </c>
      <c r="FV27" s="821">
        <v>1.1320274064963266E-2</v>
      </c>
      <c r="FW27" s="821" t="s">
        <v>1434</v>
      </c>
      <c r="FX27" s="821" t="s">
        <v>1434</v>
      </c>
      <c r="FY27" s="821">
        <v>0.29348143780535851</v>
      </c>
      <c r="FZ27" s="821">
        <v>0.16594887129055119</v>
      </c>
      <c r="GA27" s="821" t="s">
        <v>1434</v>
      </c>
      <c r="GB27" s="821" t="s">
        <v>1434</v>
      </c>
      <c r="GC27" s="822">
        <v>32.024438930762798</v>
      </c>
      <c r="GD27" s="822">
        <v>26.014342623610595</v>
      </c>
      <c r="GE27" s="822">
        <v>18.613529918683234</v>
      </c>
      <c r="GF27" s="822">
        <v>6.3542167640962095</v>
      </c>
      <c r="GG27" s="822">
        <v>20.81588530499582</v>
      </c>
      <c r="GH27" s="822">
        <v>16.909322705346888</v>
      </c>
      <c r="GI27" s="822">
        <v>12.098794447144103</v>
      </c>
      <c r="GJ27" s="822">
        <v>4.1302408966625359</v>
      </c>
      <c r="GK27" s="821">
        <v>10.885276215634862</v>
      </c>
      <c r="GL27" s="821">
        <v>8.6526735796655601</v>
      </c>
      <c r="GM27" s="821">
        <v>6.2583743249127997</v>
      </c>
      <c r="GN27" s="821">
        <v>2.1709292475397732</v>
      </c>
      <c r="GO27" s="821">
        <v>5.9699620319121989</v>
      </c>
      <c r="GP27" s="821">
        <v>5.0699975549519642</v>
      </c>
      <c r="GQ27" s="821">
        <v>3.5650908871054963</v>
      </c>
      <c r="GR27" s="821">
        <v>1.0857200428368441</v>
      </c>
      <c r="GS27" s="821">
        <v>3.9606470574487584</v>
      </c>
      <c r="GT27" s="821">
        <v>3.1866515707293632</v>
      </c>
      <c r="GU27" s="821">
        <v>2.2753292351258061</v>
      </c>
      <c r="GV27" s="821">
        <v>0.87359160628591859</v>
      </c>
      <c r="GW27" s="822">
        <v>25.670222166666591</v>
      </c>
      <c r="GX27" s="821">
        <v>21.445103328474083</v>
      </c>
      <c r="GY27" s="821">
        <v>15.078747126507206</v>
      </c>
      <c r="GZ27" s="821">
        <v>4.2398091366275761</v>
      </c>
      <c r="HA27" s="821">
        <v>16.685644408333285</v>
      </c>
      <c r="HB27" s="821">
        <v>13.939317163508154</v>
      </c>
      <c r="HC27" s="821">
        <v>9.801185632229684</v>
      </c>
      <c r="HD27" s="821">
        <v>2.7558759388079244</v>
      </c>
      <c r="HE27" s="821">
        <v>8.7143469680950911</v>
      </c>
      <c r="HF27" s="821">
        <v>7.0657155859907368</v>
      </c>
      <c r="HG27" s="821">
        <v>4.9617092657097652</v>
      </c>
      <c r="HH27" s="821">
        <v>1.3918940930131234</v>
      </c>
      <c r="HI27" s="821">
        <v>4.8842419890753552</v>
      </c>
      <c r="HJ27" s="821">
        <v>4.4197912460215196</v>
      </c>
      <c r="HK27" s="821">
        <v>3.1306833857970635</v>
      </c>
      <c r="HL27" s="821">
        <v>0.86472516582961467</v>
      </c>
      <c r="HM27" s="821">
        <v>3.0870554511628399</v>
      </c>
      <c r="HN27" s="821">
        <v>2.4538103314958986</v>
      </c>
      <c r="HO27" s="821">
        <v>1.7087929807228557</v>
      </c>
      <c r="HP27" s="821">
        <v>0.49925667996518647</v>
      </c>
      <c r="HQ27" s="821">
        <v>6.189445143907057</v>
      </c>
      <c r="HR27" s="821">
        <v>4.5211358550237399</v>
      </c>
      <c r="HS27" s="821">
        <v>3.4866793520632542</v>
      </c>
      <c r="HT27" s="821">
        <v>2.114407627468633</v>
      </c>
      <c r="HU27" s="821">
        <v>4.0231393435395875</v>
      </c>
      <c r="HV27" s="821">
        <v>2.938738305765431</v>
      </c>
      <c r="HW27" s="821">
        <v>2.2663415788411152</v>
      </c>
      <c r="HX27" s="821">
        <v>1.3743649578546115</v>
      </c>
      <c r="HY27" s="821">
        <v>2.1547323811820083</v>
      </c>
      <c r="HZ27" s="821">
        <v>1.5869579936748237</v>
      </c>
      <c r="IA27" s="821">
        <v>1.2966650592030342</v>
      </c>
      <c r="IB27" s="821">
        <v>0.77903515452664995</v>
      </c>
      <c r="IC27" s="821">
        <v>1.0604616485421359</v>
      </c>
      <c r="ID27" s="821">
        <v>0.65020630893044495</v>
      </c>
      <c r="IE27" s="821">
        <v>0.43440750130843292</v>
      </c>
      <c r="IF27" s="821">
        <v>0.22099487700722936</v>
      </c>
      <c r="IG27" s="821">
        <v>0.8079453138154431</v>
      </c>
      <c r="IH27" s="821">
        <v>0.70157400316016238</v>
      </c>
      <c r="II27" s="821">
        <v>0.53526901832964791</v>
      </c>
      <c r="IJ27" s="821">
        <v>0.37433492632073212</v>
      </c>
      <c r="IK27" s="821">
        <v>0.16477162018915004</v>
      </c>
      <c r="IL27" s="821">
        <v>4.8103440112772906E-2</v>
      </c>
      <c r="IM27" s="821">
        <v>4.8103440112772906E-2</v>
      </c>
      <c r="IN27" s="821">
        <v>0</v>
      </c>
      <c r="IO27" s="821">
        <v>0.10710155312294753</v>
      </c>
      <c r="IP27" s="821">
        <v>3.1267236073302389E-2</v>
      </c>
      <c r="IQ27" s="821">
        <v>3.1267236073302389E-2</v>
      </c>
      <c r="IR27" s="821">
        <v>0</v>
      </c>
      <c r="IS27" s="821">
        <v>1.6196866357763802E-2</v>
      </c>
      <c r="IT27" s="821">
        <v>0</v>
      </c>
      <c r="IU27" s="821">
        <v>0</v>
      </c>
      <c r="IV27" s="821">
        <v>0</v>
      </c>
      <c r="IW27" s="821">
        <v>2.525839429470841E-2</v>
      </c>
      <c r="IX27" s="821">
        <v>0</v>
      </c>
      <c r="IY27" s="821">
        <v>0</v>
      </c>
      <c r="IZ27" s="821">
        <v>0</v>
      </c>
      <c r="JA27" s="821">
        <v>6.564629247047532E-2</v>
      </c>
      <c r="JB27" s="821">
        <v>3.1267236073302389E-2</v>
      </c>
      <c r="JC27" s="821">
        <v>3.1267236073302389E-2</v>
      </c>
      <c r="JD27" s="821">
        <v>0</v>
      </c>
      <c r="JE27" s="822">
        <v>0</v>
      </c>
      <c r="JF27" s="822">
        <v>0</v>
      </c>
      <c r="JG27" s="822">
        <v>0</v>
      </c>
      <c r="JH27" s="822">
        <v>0</v>
      </c>
      <c r="JI27" s="822">
        <v>0</v>
      </c>
      <c r="JJ27" s="822">
        <v>0</v>
      </c>
      <c r="JK27" s="822">
        <v>0</v>
      </c>
      <c r="JL27" s="822">
        <v>0</v>
      </c>
      <c r="JM27" s="821">
        <v>0</v>
      </c>
      <c r="JN27" s="821">
        <v>0</v>
      </c>
      <c r="JO27" s="821">
        <v>0</v>
      </c>
      <c r="JP27" s="821">
        <v>0</v>
      </c>
      <c r="JQ27" s="821">
        <v>0</v>
      </c>
      <c r="JR27" s="821">
        <v>0</v>
      </c>
      <c r="JS27" s="821">
        <v>0</v>
      </c>
      <c r="JT27" s="821">
        <v>0</v>
      </c>
      <c r="JU27" s="821">
        <v>0</v>
      </c>
      <c r="JV27" s="821">
        <v>0</v>
      </c>
      <c r="JW27" s="821">
        <v>0</v>
      </c>
      <c r="JX27" s="821">
        <v>0</v>
      </c>
      <c r="JY27" s="821">
        <v>170.65589652895147</v>
      </c>
      <c r="JZ27" s="821">
        <v>87.915991377531483</v>
      </c>
      <c r="KA27" s="821">
        <v>44.034225082339979</v>
      </c>
      <c r="KB27" s="821">
        <v>11.883419639604892</v>
      </c>
      <c r="KC27" s="821" t="s">
        <v>1434</v>
      </c>
      <c r="KD27" s="821" t="s">
        <v>1434</v>
      </c>
      <c r="KE27" s="821" t="s">
        <v>1434</v>
      </c>
      <c r="KF27" s="821" t="s">
        <v>1434</v>
      </c>
      <c r="KG27" s="821" t="s">
        <v>1434</v>
      </c>
      <c r="KH27" s="821" t="s">
        <v>1434</v>
      </c>
      <c r="KI27" s="821" t="s">
        <v>1434</v>
      </c>
      <c r="KJ27" s="821" t="s">
        <v>1434</v>
      </c>
      <c r="KK27" s="821" t="s">
        <v>1434</v>
      </c>
      <c r="KL27" s="821" t="s">
        <v>1434</v>
      </c>
      <c r="KM27" s="821" t="s">
        <v>1434</v>
      </c>
      <c r="KN27" s="821" t="s">
        <v>1434</v>
      </c>
      <c r="KO27" s="821">
        <v>10.656776546454804</v>
      </c>
      <c r="KP27" s="821" t="s">
        <v>1434</v>
      </c>
      <c r="KQ27" s="821" t="s">
        <v>1434</v>
      </c>
      <c r="KR27" s="821" t="s">
        <v>1434</v>
      </c>
      <c r="KS27" s="821" t="s">
        <v>1434</v>
      </c>
      <c r="KT27" s="821" t="s">
        <v>1434</v>
      </c>
      <c r="KU27" s="821" t="s">
        <v>1434</v>
      </c>
      <c r="KV27" s="821" t="s">
        <v>1434</v>
      </c>
      <c r="KW27" s="821" t="s">
        <v>1434</v>
      </c>
      <c r="KX27" s="821" t="s">
        <v>1434</v>
      </c>
      <c r="KY27" s="821" t="s">
        <v>1434</v>
      </c>
      <c r="KZ27" s="821" t="s">
        <v>1434</v>
      </c>
      <c r="LA27" s="821" t="s">
        <v>1434</v>
      </c>
      <c r="LB27" s="821" t="s">
        <v>1434</v>
      </c>
      <c r="LC27" s="821" t="s">
        <v>1434</v>
      </c>
      <c r="LD27" s="821" t="s">
        <v>1434</v>
      </c>
      <c r="LE27" s="821">
        <v>154.27667384106505</v>
      </c>
      <c r="LF27" s="821" t="s">
        <v>1434</v>
      </c>
      <c r="LG27" s="821" t="s">
        <v>1434</v>
      </c>
      <c r="LH27" s="821" t="s">
        <v>1434</v>
      </c>
      <c r="LI27" s="821" t="s">
        <v>1434</v>
      </c>
      <c r="LJ27" s="821" t="s">
        <v>1434</v>
      </c>
      <c r="LK27" s="821" t="s">
        <v>1434</v>
      </c>
      <c r="LL27" s="821" t="s">
        <v>1434</v>
      </c>
      <c r="LM27" s="821" t="s">
        <v>1434</v>
      </c>
      <c r="LN27" s="821" t="s">
        <v>1434</v>
      </c>
      <c r="LO27" s="821" t="s">
        <v>1434</v>
      </c>
      <c r="LP27" s="821" t="s">
        <v>1434</v>
      </c>
      <c r="LQ27" s="821" t="s">
        <v>1434</v>
      </c>
      <c r="LR27" s="821" t="s">
        <v>1434</v>
      </c>
      <c r="LS27" s="821" t="s">
        <v>1434</v>
      </c>
      <c r="LT27" s="821" t="s">
        <v>1434</v>
      </c>
      <c r="LU27" s="821">
        <v>5.7224461414316412</v>
      </c>
      <c r="LV27" s="821" t="s">
        <v>1434</v>
      </c>
      <c r="LW27" s="821" t="s">
        <v>1434</v>
      </c>
      <c r="LX27" s="821" t="s">
        <v>1434</v>
      </c>
      <c r="LY27" s="821" t="s">
        <v>1434</v>
      </c>
      <c r="LZ27" s="821" t="s">
        <v>1434</v>
      </c>
      <c r="MA27" s="821" t="s">
        <v>1434</v>
      </c>
      <c r="MB27" s="821" t="s">
        <v>1434</v>
      </c>
      <c r="MC27" s="821" t="s">
        <v>1434</v>
      </c>
      <c r="MD27" s="821" t="s">
        <v>1434</v>
      </c>
      <c r="ME27" s="821" t="s">
        <v>1434</v>
      </c>
      <c r="MF27" s="821" t="s">
        <v>1434</v>
      </c>
      <c r="MG27" s="821" t="s">
        <v>1434</v>
      </c>
      <c r="MH27" s="821" t="s">
        <v>1434</v>
      </c>
      <c r="MI27" s="821" t="s">
        <v>1434</v>
      </c>
      <c r="MJ27" s="821" t="s">
        <v>1434</v>
      </c>
      <c r="MK27" s="821">
        <v>0</v>
      </c>
      <c r="ML27" s="821" t="s">
        <v>1434</v>
      </c>
      <c r="MM27" s="821" t="s">
        <v>1434</v>
      </c>
      <c r="MN27" s="821" t="s">
        <v>1434</v>
      </c>
      <c r="MO27" s="821" t="s">
        <v>1434</v>
      </c>
      <c r="MP27" s="821" t="s">
        <v>1434</v>
      </c>
      <c r="MQ27" s="821" t="s">
        <v>1434</v>
      </c>
      <c r="MR27" s="821" t="s">
        <v>1434</v>
      </c>
      <c r="MS27" s="821" t="s">
        <v>1434</v>
      </c>
      <c r="MT27" s="821" t="s">
        <v>1434</v>
      </c>
      <c r="MU27" s="821" t="s">
        <v>1434</v>
      </c>
      <c r="MV27" s="821" t="s">
        <v>1434</v>
      </c>
      <c r="MW27" s="821" t="s">
        <v>1434</v>
      </c>
      <c r="MX27" s="821" t="s">
        <v>1434</v>
      </c>
      <c r="MY27" s="821" t="s">
        <v>1434</v>
      </c>
      <c r="MZ27" s="821" t="s">
        <v>1434</v>
      </c>
      <c r="NA27" s="822">
        <v>10.722405225844213</v>
      </c>
      <c r="NB27" s="822">
        <v>10.467690267637197</v>
      </c>
      <c r="NC27" s="822">
        <v>10.212975309430181</v>
      </c>
      <c r="ND27" s="822">
        <v>9.7035453930161495</v>
      </c>
      <c r="NE27" s="821">
        <v>0.8</v>
      </c>
      <c r="NF27" s="821">
        <v>0.8</v>
      </c>
      <c r="NG27" s="821">
        <v>0.8</v>
      </c>
      <c r="NH27" s="821">
        <v>0.8</v>
      </c>
      <c r="NI27" s="822">
        <v>34.741954909826852</v>
      </c>
      <c r="NJ27" s="822">
        <v>33.633358812552309</v>
      </c>
      <c r="NK27" s="822">
        <v>32.560137388639767</v>
      </c>
      <c r="NL27" s="822">
        <v>30.515339436677113</v>
      </c>
      <c r="NM27" s="821">
        <v>2.5921016173563984</v>
      </c>
      <c r="NN27" s="821">
        <v>2.5704512038561989</v>
      </c>
      <c r="NO27" s="821">
        <v>2.550491812788406</v>
      </c>
      <c r="NP27" s="821">
        <v>2.5158094861813836</v>
      </c>
      <c r="NQ27" s="822">
        <v>26.990412329072537</v>
      </c>
      <c r="NR27" s="822">
        <v>26.129163563725221</v>
      </c>
      <c r="NS27" s="822">
        <v>25.295396758518741</v>
      </c>
      <c r="NT27" s="822">
        <v>23.706829275878192</v>
      </c>
      <c r="NU27" s="821" t="s">
        <v>1434</v>
      </c>
      <c r="NV27" s="821" t="s">
        <v>1434</v>
      </c>
      <c r="NW27" s="821" t="s">
        <v>1434</v>
      </c>
      <c r="NX27" s="821" t="s">
        <v>1434</v>
      </c>
      <c r="NY27" s="822">
        <v>7.7515425807543146</v>
      </c>
      <c r="NZ27" s="822">
        <v>7.504195248827088</v>
      </c>
      <c r="OA27" s="822">
        <v>7.2647406301210253</v>
      </c>
      <c r="OB27" s="822">
        <v>6.8085101607989209</v>
      </c>
      <c r="OC27" s="821" t="s">
        <v>1434</v>
      </c>
      <c r="OD27" s="821" t="s">
        <v>1434</v>
      </c>
      <c r="OE27" s="821" t="s">
        <v>1434</v>
      </c>
      <c r="OF27" s="821" t="s">
        <v>1434</v>
      </c>
      <c r="OG27" s="822">
        <v>0</v>
      </c>
      <c r="OH27" s="822">
        <v>0</v>
      </c>
      <c r="OI27" s="822">
        <v>0</v>
      </c>
      <c r="OJ27" s="822">
        <v>0</v>
      </c>
      <c r="OK27" s="821" t="s">
        <v>1434</v>
      </c>
      <c r="OL27" s="821" t="s">
        <v>1434</v>
      </c>
      <c r="OM27" s="821" t="s">
        <v>1434</v>
      </c>
      <c r="ON27" s="821" t="s">
        <v>1434</v>
      </c>
      <c r="OO27" s="822">
        <v>0</v>
      </c>
      <c r="OP27" s="822">
        <v>0</v>
      </c>
      <c r="OQ27" s="822">
        <v>0</v>
      </c>
      <c r="OR27" s="822">
        <v>0</v>
      </c>
      <c r="OS27" s="821" t="s">
        <v>1434</v>
      </c>
      <c r="OT27" s="821" t="s">
        <v>1434</v>
      </c>
      <c r="OU27" s="821" t="s">
        <v>1434</v>
      </c>
      <c r="OV27" s="821" t="s">
        <v>1434</v>
      </c>
      <c r="OW27" s="822">
        <v>0</v>
      </c>
      <c r="OX27" s="822">
        <v>0</v>
      </c>
      <c r="OY27" s="822">
        <v>0</v>
      </c>
      <c r="OZ27" s="822">
        <v>0</v>
      </c>
      <c r="PA27" s="821" t="s">
        <v>1434</v>
      </c>
      <c r="PB27" s="821" t="s">
        <v>1434</v>
      </c>
      <c r="PC27" s="821" t="s">
        <v>1434</v>
      </c>
      <c r="PD27" s="821" t="s">
        <v>1434</v>
      </c>
      <c r="PE27" s="822">
        <v>0.5</v>
      </c>
      <c r="PF27" s="822">
        <v>0.31</v>
      </c>
      <c r="PG27" s="822">
        <v>0.23</v>
      </c>
      <c r="PH27" s="822">
        <v>0.18</v>
      </c>
      <c r="PI27" s="822">
        <v>0.13</v>
      </c>
      <c r="PJ27" s="822">
        <v>1.05</v>
      </c>
      <c r="PK27" s="821">
        <v>1</v>
      </c>
      <c r="PL27" s="821">
        <v>0.96</v>
      </c>
      <c r="PM27" s="821">
        <v>0.92</v>
      </c>
      <c r="PN27" s="821">
        <v>0.86</v>
      </c>
      <c r="PO27" s="821">
        <v>1.55</v>
      </c>
      <c r="PP27" s="821">
        <v>1.31</v>
      </c>
      <c r="PQ27" s="821">
        <v>1.19</v>
      </c>
      <c r="PR27" s="821">
        <v>1.1000000000000001</v>
      </c>
      <c r="PS27" s="821">
        <v>0.99</v>
      </c>
      <c r="PT27" s="822">
        <v>0.14000000000000001</v>
      </c>
      <c r="PU27" s="822">
        <v>0.08</v>
      </c>
      <c r="PV27" s="822">
        <v>0.06</v>
      </c>
      <c r="PW27" s="822">
        <v>0.04</v>
      </c>
      <c r="PX27" s="822">
        <v>0.03</v>
      </c>
      <c r="PY27" s="822">
        <v>0.27</v>
      </c>
      <c r="PZ27" s="821">
        <v>0.26</v>
      </c>
      <c r="QA27" s="821">
        <v>0.24</v>
      </c>
      <c r="QB27" s="821">
        <v>0.23</v>
      </c>
      <c r="QC27" s="821">
        <v>0.22</v>
      </c>
      <c r="QD27" s="821">
        <v>0.41000000000000003</v>
      </c>
      <c r="QE27" s="821">
        <v>0.34</v>
      </c>
      <c r="QF27" s="821">
        <v>0.3</v>
      </c>
      <c r="QG27" s="821">
        <v>0.27</v>
      </c>
      <c r="QH27" s="821">
        <v>0.25</v>
      </c>
      <c r="QI27" s="822" t="s">
        <v>1434</v>
      </c>
      <c r="QJ27" s="822" t="s">
        <v>1434</v>
      </c>
      <c r="QK27" s="822" t="s">
        <v>1434</v>
      </c>
      <c r="QL27" s="822" t="s">
        <v>1434</v>
      </c>
      <c r="QM27" s="822" t="s">
        <v>1434</v>
      </c>
      <c r="QN27" s="822" t="s">
        <v>1434</v>
      </c>
      <c r="QO27" s="821" t="s">
        <v>1434</v>
      </c>
      <c r="QP27" s="821" t="s">
        <v>1434</v>
      </c>
      <c r="QQ27" s="821" t="s">
        <v>1434</v>
      </c>
      <c r="QR27" s="821" t="s">
        <v>1434</v>
      </c>
      <c r="QS27" s="821" t="s">
        <v>1434</v>
      </c>
      <c r="QT27" s="821" t="s">
        <v>1434</v>
      </c>
      <c r="QU27" s="821" t="s">
        <v>1434</v>
      </c>
      <c r="QV27" s="821" t="s">
        <v>1434</v>
      </c>
      <c r="QW27" s="821" t="s">
        <v>1434</v>
      </c>
      <c r="QX27" s="822">
        <v>0.24</v>
      </c>
      <c r="QY27" s="822">
        <v>0.21</v>
      </c>
      <c r="QZ27" s="822">
        <v>0.18</v>
      </c>
      <c r="RA27" s="822">
        <v>0.14000000000000001</v>
      </c>
      <c r="RB27" s="822">
        <v>7.0000000000000007E-2</v>
      </c>
      <c r="RC27" s="822">
        <v>0.62</v>
      </c>
      <c r="RD27" s="821">
        <v>0.6</v>
      </c>
      <c r="RE27" s="821">
        <v>0.56999999999999995</v>
      </c>
      <c r="RF27" s="821">
        <v>0.55000000000000004</v>
      </c>
      <c r="RG27" s="821">
        <v>0.52</v>
      </c>
      <c r="RH27" s="821">
        <v>0.86</v>
      </c>
      <c r="RI27" s="821">
        <v>0.80999999999999994</v>
      </c>
      <c r="RJ27" s="821">
        <v>0.75</v>
      </c>
      <c r="RK27" s="821">
        <v>0.69000000000000006</v>
      </c>
      <c r="RL27" s="821">
        <v>0.59000000000000008</v>
      </c>
      <c r="RM27" s="822">
        <v>4.16</v>
      </c>
      <c r="RN27" s="822">
        <v>3.62</v>
      </c>
      <c r="RO27" s="822">
        <v>3.09</v>
      </c>
      <c r="RP27" s="822">
        <v>2.44</v>
      </c>
      <c r="RQ27" s="822">
        <v>1.36</v>
      </c>
      <c r="RR27" s="822">
        <v>12.22</v>
      </c>
      <c r="RS27" s="821">
        <v>11.79</v>
      </c>
      <c r="RT27" s="821">
        <v>11.41</v>
      </c>
      <c r="RU27" s="821">
        <v>11.01</v>
      </c>
      <c r="RV27" s="821">
        <v>10.36</v>
      </c>
      <c r="RW27" s="821">
        <v>16.380000000000003</v>
      </c>
      <c r="RX27" s="821">
        <v>15.11</v>
      </c>
      <c r="RY27" s="821">
        <v>14.5</v>
      </c>
      <c r="RZ27" s="821">
        <v>13.45</v>
      </c>
      <c r="SA27" s="821">
        <v>11.719999999999999</v>
      </c>
      <c r="SB27" s="822">
        <v>0</v>
      </c>
      <c r="SC27" s="822">
        <v>0</v>
      </c>
      <c r="SD27" s="822">
        <v>0</v>
      </c>
      <c r="SE27" s="822">
        <v>0</v>
      </c>
      <c r="SF27" s="822">
        <v>0</v>
      </c>
      <c r="SG27" s="821">
        <v>0</v>
      </c>
      <c r="SH27" s="821">
        <v>0</v>
      </c>
      <c r="SI27" s="821">
        <v>0</v>
      </c>
      <c r="SJ27" s="821">
        <v>0</v>
      </c>
      <c r="SK27" s="821">
        <v>0</v>
      </c>
      <c r="SL27" s="821">
        <v>0</v>
      </c>
      <c r="SM27" s="821">
        <v>0</v>
      </c>
      <c r="SN27" s="822">
        <v>0</v>
      </c>
      <c r="SO27" s="822">
        <v>0</v>
      </c>
      <c r="SP27" s="822">
        <v>0</v>
      </c>
      <c r="SQ27" s="822">
        <v>0</v>
      </c>
      <c r="SR27" s="822">
        <v>0</v>
      </c>
      <c r="SS27" s="821">
        <v>0.02</v>
      </c>
      <c r="ST27" s="821">
        <v>0</v>
      </c>
      <c r="SU27" s="821">
        <v>0</v>
      </c>
      <c r="SV27" s="821">
        <v>0</v>
      </c>
      <c r="SW27" s="821">
        <v>0.02</v>
      </c>
      <c r="SX27" s="821">
        <v>0</v>
      </c>
      <c r="SY27" s="821">
        <v>0</v>
      </c>
      <c r="SZ27" s="822">
        <v>0</v>
      </c>
      <c r="TA27" s="822">
        <v>0</v>
      </c>
      <c r="TB27" s="822">
        <v>0</v>
      </c>
      <c r="TC27" s="822">
        <v>0</v>
      </c>
      <c r="TD27" s="822">
        <v>0</v>
      </c>
      <c r="TE27" s="821">
        <v>0</v>
      </c>
      <c r="TF27" s="821">
        <v>0</v>
      </c>
      <c r="TG27" s="821">
        <v>0</v>
      </c>
      <c r="TH27" s="821">
        <v>0</v>
      </c>
      <c r="TI27" s="821">
        <v>0</v>
      </c>
      <c r="TJ27" s="821">
        <v>0</v>
      </c>
      <c r="TK27" s="821">
        <v>0</v>
      </c>
      <c r="TL27" s="822">
        <v>0</v>
      </c>
      <c r="TM27" s="822">
        <v>0</v>
      </c>
      <c r="TN27" s="822">
        <v>0</v>
      </c>
      <c r="TO27" s="822">
        <v>0</v>
      </c>
      <c r="TP27" s="822">
        <v>0</v>
      </c>
      <c r="TQ27" s="821">
        <v>0</v>
      </c>
      <c r="TR27" s="821">
        <v>0</v>
      </c>
      <c r="TS27" s="821">
        <v>0</v>
      </c>
      <c r="TT27" s="821">
        <v>0</v>
      </c>
      <c r="TU27" s="821">
        <v>0</v>
      </c>
      <c r="TV27" s="821">
        <v>0</v>
      </c>
      <c r="TW27" s="821">
        <v>0</v>
      </c>
      <c r="TX27" s="822">
        <v>0</v>
      </c>
      <c r="TY27" s="822">
        <v>0</v>
      </c>
      <c r="TZ27" s="822">
        <v>0</v>
      </c>
      <c r="UA27" s="822">
        <v>0</v>
      </c>
      <c r="UB27" s="822">
        <v>0</v>
      </c>
      <c r="UC27" s="821">
        <v>0</v>
      </c>
      <c r="UD27" s="821">
        <v>0</v>
      </c>
      <c r="UE27" s="821">
        <v>0</v>
      </c>
      <c r="UF27" s="821">
        <v>0</v>
      </c>
      <c r="UG27" s="821">
        <v>0</v>
      </c>
      <c r="UH27" s="821">
        <v>0</v>
      </c>
      <c r="UI27" s="821">
        <v>0</v>
      </c>
      <c r="UJ27" s="822">
        <v>0</v>
      </c>
      <c r="UK27" s="822">
        <v>0</v>
      </c>
      <c r="UL27" s="822">
        <v>0</v>
      </c>
      <c r="UM27" s="822">
        <v>0</v>
      </c>
      <c r="UN27" s="822">
        <v>0</v>
      </c>
      <c r="UO27" s="821">
        <v>0</v>
      </c>
      <c r="UP27" s="821">
        <v>0</v>
      </c>
      <c r="UQ27" s="821">
        <v>0</v>
      </c>
      <c r="UR27" s="821">
        <v>0</v>
      </c>
      <c r="US27" s="821">
        <v>0</v>
      </c>
      <c r="UT27" s="821">
        <v>0</v>
      </c>
      <c r="UU27" s="821">
        <v>0</v>
      </c>
      <c r="UV27" s="822">
        <v>0</v>
      </c>
      <c r="UW27" s="822">
        <v>0</v>
      </c>
      <c r="UX27" s="822">
        <v>0</v>
      </c>
      <c r="UY27" s="822">
        <v>0</v>
      </c>
      <c r="UZ27" s="822">
        <v>0</v>
      </c>
      <c r="VA27" s="821">
        <v>0</v>
      </c>
      <c r="VB27" s="821">
        <v>0</v>
      </c>
      <c r="VC27" s="821">
        <v>0</v>
      </c>
      <c r="VD27" s="821">
        <v>0</v>
      </c>
      <c r="VE27" s="821">
        <v>0</v>
      </c>
      <c r="VF27" s="821">
        <v>0</v>
      </c>
      <c r="VG27" s="821">
        <v>0</v>
      </c>
      <c r="VH27" s="821">
        <v>0</v>
      </c>
      <c r="VI27" s="821">
        <v>0</v>
      </c>
      <c r="VJ27" s="821">
        <v>0</v>
      </c>
      <c r="VK27" s="821">
        <v>0</v>
      </c>
      <c r="VL27" s="821">
        <v>0</v>
      </c>
      <c r="VM27" s="821">
        <v>0</v>
      </c>
      <c r="VN27" s="821">
        <v>0</v>
      </c>
      <c r="VO27" s="821">
        <v>0</v>
      </c>
      <c r="VP27" s="821">
        <v>0</v>
      </c>
      <c r="VQ27" s="821">
        <v>0</v>
      </c>
      <c r="VR27" s="821">
        <v>0</v>
      </c>
      <c r="VS27" s="821">
        <v>0</v>
      </c>
      <c r="VT27" s="821">
        <v>0</v>
      </c>
      <c r="VU27" s="821">
        <v>0</v>
      </c>
      <c r="VV27" s="821">
        <v>0</v>
      </c>
      <c r="VW27" s="821">
        <v>0</v>
      </c>
      <c r="VX27" s="821">
        <v>0</v>
      </c>
      <c r="VY27" s="821">
        <v>0</v>
      </c>
      <c r="VZ27" s="821">
        <v>0</v>
      </c>
      <c r="WA27" s="821">
        <v>0</v>
      </c>
      <c r="WB27" s="821">
        <v>0</v>
      </c>
      <c r="WC27" s="821">
        <v>0</v>
      </c>
      <c r="WD27" s="821">
        <v>0</v>
      </c>
      <c r="WE27" s="821">
        <v>0</v>
      </c>
      <c r="WF27" s="821" t="s">
        <v>1434</v>
      </c>
      <c r="WG27" s="821" t="s">
        <v>1434</v>
      </c>
      <c r="WH27" s="821" t="s">
        <v>1434</v>
      </c>
      <c r="WI27" s="821" t="s">
        <v>1434</v>
      </c>
      <c r="WJ27" s="822" t="s">
        <v>1434</v>
      </c>
      <c r="WK27" s="822" t="s">
        <v>1434</v>
      </c>
      <c r="WL27" s="822" t="s">
        <v>1434</v>
      </c>
      <c r="WM27" s="822" t="s">
        <v>1434</v>
      </c>
      <c r="WN27" s="822">
        <v>23.831187631537624</v>
      </c>
      <c r="WO27" s="822">
        <v>12.728720988323269</v>
      </c>
      <c r="WP27" s="822">
        <v>6.1465835501820232</v>
      </c>
      <c r="WQ27" s="822">
        <v>3.407736862347027</v>
      </c>
      <c r="WR27" s="822">
        <v>3.1813879202738491</v>
      </c>
      <c r="WS27" s="822">
        <v>0.80166748077462291</v>
      </c>
      <c r="WT27" s="822">
        <v>0.37129662459871826</v>
      </c>
      <c r="WU27" s="822" t="s">
        <v>1434</v>
      </c>
      <c r="WV27" s="821" t="s">
        <v>1434</v>
      </c>
      <c r="WW27" s="821" t="s">
        <v>1434</v>
      </c>
      <c r="WX27" s="821" t="s">
        <v>1434</v>
      </c>
      <c r="WY27" s="821" t="s">
        <v>1434</v>
      </c>
      <c r="WZ27" s="824">
        <v>3.64</v>
      </c>
      <c r="XA27" s="824">
        <v>3.64</v>
      </c>
      <c r="XB27" s="824">
        <v>3.64</v>
      </c>
      <c r="XC27" s="824">
        <v>3.64</v>
      </c>
      <c r="XD27" s="829" t="s">
        <v>1434</v>
      </c>
      <c r="XE27" s="829" t="s">
        <v>1434</v>
      </c>
      <c r="XF27" s="832" t="s">
        <v>1434</v>
      </c>
      <c r="XG27" s="829" t="s">
        <v>1434</v>
      </c>
      <c r="XH27" s="829" t="s">
        <v>1434</v>
      </c>
      <c r="XI27" s="829" t="s">
        <v>1434</v>
      </c>
      <c r="XJ27" s="829" t="s">
        <v>1434</v>
      </c>
      <c r="XK27" s="832" t="s">
        <v>1434</v>
      </c>
      <c r="XL27" s="829" t="s">
        <v>1434</v>
      </c>
      <c r="XM27" s="829" t="s">
        <v>1434</v>
      </c>
      <c r="XN27" s="829" t="s">
        <v>1434</v>
      </c>
      <c r="XO27" s="829" t="s">
        <v>1434</v>
      </c>
      <c r="XP27" s="832" t="s">
        <v>1434</v>
      </c>
      <c r="XQ27" s="829" t="s">
        <v>1434</v>
      </c>
      <c r="XR27" s="829" t="s">
        <v>1434</v>
      </c>
      <c r="XS27" s="829" t="s">
        <v>1434</v>
      </c>
      <c r="XT27" s="829" t="s">
        <v>1434</v>
      </c>
      <c r="XU27" s="829" t="s">
        <v>1434</v>
      </c>
      <c r="XV27" s="829" t="s">
        <v>1434</v>
      </c>
      <c r="XW27" s="829" t="s">
        <v>1434</v>
      </c>
      <c r="XX27" s="829" t="s">
        <v>1434</v>
      </c>
      <c r="XY27" s="829" t="s">
        <v>1434</v>
      </c>
      <c r="XZ27" s="832" t="s">
        <v>1434</v>
      </c>
      <c r="YA27" s="829" t="s">
        <v>1434</v>
      </c>
      <c r="YB27" s="829" t="s">
        <v>1434</v>
      </c>
      <c r="YC27" s="824">
        <v>2.74</v>
      </c>
      <c r="YD27" s="824">
        <v>2.74</v>
      </c>
      <c r="YE27" s="824">
        <v>2.74</v>
      </c>
      <c r="YF27" s="824">
        <v>2.74</v>
      </c>
      <c r="YG27" s="829" t="s">
        <v>1434</v>
      </c>
      <c r="YH27" s="829" t="s">
        <v>1434</v>
      </c>
      <c r="YI27" s="832" t="s">
        <v>1434</v>
      </c>
      <c r="YJ27" s="829" t="s">
        <v>1434</v>
      </c>
      <c r="YK27" s="829" t="s">
        <v>1434</v>
      </c>
      <c r="YL27" s="829" t="s">
        <v>1434</v>
      </c>
      <c r="YM27" s="829" t="s">
        <v>1434</v>
      </c>
      <c r="YN27" s="832" t="s">
        <v>1434</v>
      </c>
      <c r="YO27" s="829" t="s">
        <v>1434</v>
      </c>
      <c r="YP27" s="829" t="s">
        <v>1434</v>
      </c>
      <c r="YQ27" s="829" t="s">
        <v>1434</v>
      </c>
      <c r="YR27" s="829" t="s">
        <v>1434</v>
      </c>
      <c r="YS27" s="832" t="s">
        <v>1434</v>
      </c>
      <c r="YT27" s="829" t="s">
        <v>1434</v>
      </c>
      <c r="YU27" s="829" t="s">
        <v>1434</v>
      </c>
      <c r="YV27" s="829" t="s">
        <v>1434</v>
      </c>
      <c r="YW27" s="829" t="s">
        <v>1434</v>
      </c>
      <c r="YX27" s="829" t="s">
        <v>1434</v>
      </c>
      <c r="YY27" s="829" t="s">
        <v>1434</v>
      </c>
      <c r="YZ27" s="829" t="s">
        <v>1434</v>
      </c>
      <c r="ZA27" s="829" t="s">
        <v>1434</v>
      </c>
      <c r="ZB27" s="829" t="s">
        <v>1434</v>
      </c>
      <c r="ZC27" s="832" t="s">
        <v>1434</v>
      </c>
      <c r="ZD27" s="829" t="s">
        <v>1434</v>
      </c>
      <c r="ZE27" s="829" t="s">
        <v>1434</v>
      </c>
      <c r="ZF27" s="824">
        <v>0.9</v>
      </c>
      <c r="ZG27" s="824">
        <v>0.9</v>
      </c>
      <c r="ZH27" s="824">
        <v>0.9</v>
      </c>
      <c r="ZI27" s="824">
        <v>0.9</v>
      </c>
      <c r="ZJ27" s="829" t="s">
        <v>1434</v>
      </c>
      <c r="ZK27" s="829" t="s">
        <v>1434</v>
      </c>
      <c r="ZL27" s="832" t="s">
        <v>1434</v>
      </c>
      <c r="ZM27" s="829" t="s">
        <v>1434</v>
      </c>
      <c r="ZN27" s="829" t="s">
        <v>1434</v>
      </c>
      <c r="ZO27" s="829" t="s">
        <v>1434</v>
      </c>
      <c r="ZP27" s="829" t="s">
        <v>1434</v>
      </c>
      <c r="ZQ27" s="832" t="s">
        <v>1434</v>
      </c>
      <c r="ZR27" s="829" t="s">
        <v>1434</v>
      </c>
      <c r="ZS27" s="829" t="s">
        <v>1434</v>
      </c>
      <c r="ZT27" s="829" t="s">
        <v>1434</v>
      </c>
      <c r="ZU27" s="829" t="s">
        <v>1434</v>
      </c>
      <c r="ZV27" s="832" t="s">
        <v>1434</v>
      </c>
      <c r="ZW27" s="829" t="s">
        <v>1434</v>
      </c>
      <c r="ZX27" s="829" t="s">
        <v>1434</v>
      </c>
      <c r="ZY27" s="829" t="s">
        <v>1434</v>
      </c>
      <c r="ZZ27" s="829" t="s">
        <v>1434</v>
      </c>
      <c r="AAA27" s="829" t="s">
        <v>1434</v>
      </c>
      <c r="AAB27" s="829" t="s">
        <v>1434</v>
      </c>
      <c r="AAC27" s="829" t="s">
        <v>1434</v>
      </c>
      <c r="AAD27" s="829" t="s">
        <v>1434</v>
      </c>
      <c r="AAE27" s="829" t="s">
        <v>1434</v>
      </c>
      <c r="AAF27" s="832" t="s">
        <v>1434</v>
      </c>
      <c r="AAG27" s="829" t="s">
        <v>1434</v>
      </c>
      <c r="AAH27" s="829" t="s">
        <v>1434</v>
      </c>
      <c r="AAI27" s="821" t="s">
        <v>2498</v>
      </c>
      <c r="AAJ27" s="821" t="s">
        <v>2194</v>
      </c>
      <c r="AAK27" s="821">
        <v>1000</v>
      </c>
      <c r="AAL27" s="821">
        <v>11.6</v>
      </c>
      <c r="AAM27" s="821">
        <v>9.6</v>
      </c>
      <c r="AAN27" s="821">
        <v>76800</v>
      </c>
      <c r="AAO27" s="821" t="s">
        <v>766</v>
      </c>
      <c r="AAP27" s="821"/>
      <c r="AAQ27" s="821"/>
      <c r="AAR27" s="821"/>
      <c r="AAS27" s="821"/>
      <c r="AAT27" s="821"/>
      <c r="AAU27" s="821"/>
      <c r="AAV27" s="821"/>
      <c r="AAW27" s="821"/>
      <c r="AAX27" s="821"/>
      <c r="AAY27" s="821"/>
      <c r="AAZ27" s="821"/>
      <c r="ABA27" s="821"/>
      <c r="ABB27" s="821"/>
      <c r="ABC27" s="821"/>
      <c r="ABD27" s="821"/>
      <c r="ABE27" s="821"/>
      <c r="ABF27" s="821"/>
      <c r="ABG27" s="821"/>
      <c r="ABH27" s="821"/>
      <c r="ABI27" s="821"/>
      <c r="ABJ27" s="821"/>
      <c r="ABK27" s="821"/>
      <c r="ABL27" s="821"/>
      <c r="ABM27" s="821"/>
      <c r="ABN27" s="821"/>
      <c r="ABO27" s="821"/>
      <c r="ABP27" s="821"/>
      <c r="ABQ27" s="821"/>
      <c r="ABR27" s="821"/>
      <c r="ABS27" s="821"/>
      <c r="ABT27" s="821"/>
      <c r="ABU27" s="821"/>
      <c r="ABV27" s="821"/>
      <c r="ABW27" s="821"/>
      <c r="ABX27" s="821"/>
      <c r="ABY27" s="821"/>
      <c r="ABZ27" s="821"/>
      <c r="ACA27" s="821"/>
      <c r="ACB27" s="821"/>
      <c r="ACC27" s="821"/>
      <c r="ACD27" s="821"/>
      <c r="ACE27" s="821"/>
      <c r="ACF27" s="821"/>
      <c r="ACG27" s="821"/>
      <c r="ACH27" s="821"/>
      <c r="ACI27" s="821"/>
      <c r="ACJ27" s="821"/>
      <c r="ACK27" s="821"/>
      <c r="ACL27" s="821"/>
      <c r="ACM27" s="821"/>
      <c r="ACN27" s="821"/>
      <c r="ACO27" s="821"/>
      <c r="ACP27" s="821"/>
      <c r="ACQ27" s="821"/>
      <c r="ACR27" s="821"/>
      <c r="ACS27" s="821"/>
      <c r="ACT27" s="821"/>
      <c r="ACU27" s="821"/>
      <c r="ACV27" s="821"/>
      <c r="ACW27" s="821"/>
      <c r="ACX27" s="821"/>
      <c r="ACY27" s="821"/>
      <c r="ACZ27" s="821"/>
      <c r="ADA27" s="821" t="s">
        <v>1434</v>
      </c>
      <c r="ADB27" s="821" t="s">
        <v>1434</v>
      </c>
      <c r="ADC27" s="821" t="s">
        <v>1434</v>
      </c>
      <c r="ADD27" s="821" t="s">
        <v>2780</v>
      </c>
      <c r="ADE27" s="821" t="s">
        <v>1434</v>
      </c>
      <c r="ADF27" s="821" t="s">
        <v>1434</v>
      </c>
      <c r="ADG27" s="821">
        <v>288307.33600000001</v>
      </c>
      <c r="ADH27" s="821" t="s">
        <v>785</v>
      </c>
      <c r="ADI27" s="821" t="s">
        <v>2781</v>
      </c>
      <c r="ADJ27" s="821" t="s">
        <v>1434</v>
      </c>
      <c r="ADK27" s="821" t="s">
        <v>1434</v>
      </c>
      <c r="ADL27" s="821">
        <v>281086.45600000001</v>
      </c>
      <c r="ADM27" s="821" t="s">
        <v>788</v>
      </c>
      <c r="ADN27" s="821" t="s">
        <v>2782</v>
      </c>
      <c r="ADO27" s="821" t="s">
        <v>1434</v>
      </c>
      <c r="ADP27" s="821" t="s">
        <v>1434</v>
      </c>
      <c r="ADQ27" s="821">
        <v>61623.328000000001</v>
      </c>
      <c r="ADR27" s="821" t="s">
        <v>794</v>
      </c>
      <c r="ADS27" s="821" t="s">
        <v>2783</v>
      </c>
      <c r="ADT27" s="821" t="s">
        <v>1434</v>
      </c>
      <c r="ADU27" s="821" t="s">
        <v>1434</v>
      </c>
      <c r="ADV27" s="821">
        <v>22805</v>
      </c>
      <c r="ADW27" s="821" t="s">
        <v>780</v>
      </c>
      <c r="ADX27" s="821"/>
      <c r="ADY27" s="821"/>
      <c r="ADZ27" s="821"/>
      <c r="AEA27" s="821"/>
      <c r="AEB27" s="821"/>
      <c r="AEC27" s="821"/>
      <c r="AED27" s="821"/>
      <c r="AEE27" s="821"/>
      <c r="AEF27" s="821"/>
      <c r="AEG27" s="821"/>
      <c r="AEH27" s="821"/>
      <c r="AEI27" s="821"/>
      <c r="AEJ27" s="821"/>
      <c r="AEK27" s="821"/>
      <c r="AEL27" s="821"/>
      <c r="AEM27" s="821"/>
      <c r="AEN27" s="821"/>
      <c r="AEO27" s="821"/>
      <c r="AEP27" s="821"/>
      <c r="AEQ27" s="821"/>
      <c r="AER27" s="821"/>
      <c r="AES27" s="821"/>
      <c r="AET27" s="821"/>
      <c r="AEU27" s="821"/>
      <c r="AEV27" s="821"/>
      <c r="AEW27" s="821"/>
      <c r="AEX27" s="821"/>
      <c r="AEY27" s="821"/>
      <c r="AEZ27" s="821"/>
      <c r="AFA27" s="821"/>
      <c r="AFB27" s="821" t="s">
        <v>1434</v>
      </c>
      <c r="AFC27" s="821">
        <v>653822.12</v>
      </c>
      <c r="AFD27" s="822">
        <v>25.2044967231496</v>
      </c>
      <c r="AFE27" s="822">
        <v>22.217721226812422</v>
      </c>
      <c r="AFF27" s="822">
        <v>18.675229705767482</v>
      </c>
      <c r="AFG27" s="822">
        <v>12.127953219801057</v>
      </c>
      <c r="AFH27" s="821">
        <v>137.67905663567018</v>
      </c>
      <c r="AFI27" s="822">
        <v>133.55707500321068</v>
      </c>
      <c r="AFJ27" s="822">
        <v>129.4277351136729</v>
      </c>
      <c r="AFK27" s="822">
        <v>122.21143380350367</v>
      </c>
      <c r="AFL27" s="821">
        <v>162.88355335881977</v>
      </c>
      <c r="AFM27" s="821">
        <v>155.7747962300231</v>
      </c>
      <c r="AFN27" s="821">
        <v>148.10296481944039</v>
      </c>
      <c r="AFO27" s="821">
        <v>134.33938702330471</v>
      </c>
      <c r="AFP27" s="822">
        <v>15.779013522539127</v>
      </c>
      <c r="AFQ27" s="822">
        <v>12.699367706545392</v>
      </c>
      <c r="AFR27" s="822">
        <v>8.890400775601444</v>
      </c>
      <c r="AFS27" s="822">
        <v>3.1874216469231911</v>
      </c>
      <c r="AFT27" s="821">
        <v>1.3948286525470364</v>
      </c>
      <c r="AFU27" s="821">
        <v>0.93258475956498055</v>
      </c>
      <c r="AFV27" s="821">
        <v>0.45127601445343535</v>
      </c>
      <c r="AFW27" s="821">
        <v>5.6682641284368472E-2</v>
      </c>
      <c r="AFX27" s="821">
        <v>17.173842175086165</v>
      </c>
      <c r="AFY27" s="821">
        <v>13.631952466110372</v>
      </c>
      <c r="AFZ27" s="821">
        <v>9.3416767900548798</v>
      </c>
      <c r="AGA27" s="821">
        <v>3.2441042882075597</v>
      </c>
      <c r="AGB27" s="822">
        <v>1.6725708315616796</v>
      </c>
      <c r="AGC27" s="822">
        <v>1.4741808785333739</v>
      </c>
      <c r="AGD27" s="822">
        <v>1.1701116673878884</v>
      </c>
      <c r="AGE27" s="822">
        <v>0.65162421103151291</v>
      </c>
      <c r="AGF27" s="821">
        <v>0.12131048839756688</v>
      </c>
      <c r="AGG27" s="821">
        <v>0.12131048839756688</v>
      </c>
      <c r="AGH27" s="821">
        <v>6.462756369999198E-2</v>
      </c>
      <c r="AGI27" s="821">
        <v>5.668320811078132E-2</v>
      </c>
      <c r="AGJ27" s="821">
        <v>1.7938813199592465</v>
      </c>
      <c r="AGK27" s="821">
        <v>1.5954913669309407</v>
      </c>
      <c r="AGL27" s="821">
        <v>1.2347392310878804</v>
      </c>
      <c r="AGM27" s="821">
        <v>0.70830741914229423</v>
      </c>
      <c r="AGN27" s="822">
        <v>9.0763079356595014E-2</v>
      </c>
      <c r="AGO27" s="822">
        <v>9.0763079356595014E-2</v>
      </c>
      <c r="AGP27" s="822">
        <v>9.0763079356595014E-2</v>
      </c>
      <c r="AGQ27" s="822">
        <v>9.0763079356595014E-2</v>
      </c>
      <c r="AGR27" s="821">
        <v>0</v>
      </c>
      <c r="AGS27" s="821">
        <v>0</v>
      </c>
      <c r="AGT27" s="821">
        <v>0</v>
      </c>
      <c r="AGU27" s="821">
        <v>0</v>
      </c>
      <c r="AGV27" s="821">
        <v>9.0763079356595014E-2</v>
      </c>
      <c r="AGW27" s="821">
        <v>9.0763079356595014E-2</v>
      </c>
      <c r="AGX27" s="821">
        <v>9.0763079356595014E-2</v>
      </c>
      <c r="AGY27" s="821">
        <v>9.0763079356595014E-2</v>
      </c>
      <c r="AGZ27" s="822">
        <v>11.926278066327294</v>
      </c>
      <c r="AHA27" s="822">
        <v>11.513692741214102</v>
      </c>
      <c r="AHB27" s="822">
        <v>10.964712401498145</v>
      </c>
      <c r="AHC27" s="822">
        <v>9.8966606011531351</v>
      </c>
      <c r="AHD27" s="822">
        <v>30.820566090279755</v>
      </c>
      <c r="AHE27" s="822">
        <v>24.968340150033704</v>
      </c>
      <c r="AHF27" s="822">
        <v>17.861792826615265</v>
      </c>
      <c r="AHG27" s="822">
        <v>6.1611015559592222</v>
      </c>
      <c r="AHH27" s="822">
        <v>0</v>
      </c>
      <c r="AHI27" s="822">
        <v>0</v>
      </c>
      <c r="AHJ27" s="822">
        <v>0</v>
      </c>
      <c r="AHK27" s="822">
        <v>0</v>
      </c>
      <c r="AHL27" s="822">
        <v>1.2130117118840575</v>
      </c>
      <c r="AHM27" s="822">
        <v>1.448648806275884</v>
      </c>
      <c r="AHN27" s="821">
        <v>1.4238473165819083</v>
      </c>
      <c r="AHO27" s="821">
        <v>0.63663029202840649</v>
      </c>
      <c r="AHP27" s="822">
        <v>8.2517065022637837E-2</v>
      </c>
      <c r="AHQ27" s="822">
        <v>9.8884466774969773E-2</v>
      </c>
      <c r="AHR27" s="821">
        <v>0.10800153519797685</v>
      </c>
      <c r="AHS27" s="821">
        <v>0.10680518003450074</v>
      </c>
      <c r="AHT27" s="822">
        <v>0.12065753001718434</v>
      </c>
      <c r="AHU27" s="822">
        <v>0.12065753001718434</v>
      </c>
      <c r="AHV27" s="821">
        <v>0.12065753001718434</v>
      </c>
      <c r="AHW27" s="821">
        <v>0.12065753001718434</v>
      </c>
      <c r="AHX27" s="822">
        <v>0</v>
      </c>
      <c r="AHY27" s="822">
        <v>0</v>
      </c>
      <c r="AHZ27" s="821">
        <v>0</v>
      </c>
      <c r="AIA27" s="821">
        <v>0</v>
      </c>
      <c r="AIB27" s="822">
        <v>0</v>
      </c>
      <c r="AIC27" s="822">
        <v>0</v>
      </c>
      <c r="AID27" s="821">
        <v>0</v>
      </c>
      <c r="AIE27" s="821">
        <v>0</v>
      </c>
      <c r="AIF27" s="822">
        <v>0</v>
      </c>
      <c r="AIG27" s="822">
        <v>0</v>
      </c>
      <c r="AIH27" s="822">
        <v>0</v>
      </c>
      <c r="AII27" s="822">
        <v>0</v>
      </c>
      <c r="AIJ27" s="822">
        <v>0</v>
      </c>
      <c r="AIK27" s="822">
        <v>0</v>
      </c>
      <c r="AIL27" s="821">
        <v>0</v>
      </c>
      <c r="AIM27" s="821">
        <v>0</v>
      </c>
      <c r="AIN27" s="821">
        <v>0</v>
      </c>
      <c r="AIO27" s="821">
        <v>0</v>
      </c>
      <c r="AIP27" s="822">
        <v>0</v>
      </c>
      <c r="AIQ27" s="821">
        <v>0</v>
      </c>
      <c r="AIR27" s="821">
        <v>0</v>
      </c>
      <c r="AIS27" s="821">
        <v>0</v>
      </c>
      <c r="AIT27" s="821">
        <v>0</v>
      </c>
      <c r="AIU27" s="822">
        <v>12.18099302453431</v>
      </c>
      <c r="AIV27" s="822">
        <v>11.926278066327294</v>
      </c>
      <c r="AIW27" s="822">
        <v>11.513692741214102</v>
      </c>
      <c r="AIX27" s="822">
        <v>10.964712401498145</v>
      </c>
      <c r="AIY27" s="822">
        <v>9.8966606011531351</v>
      </c>
      <c r="AIZ27" s="822">
        <v>138.11440778139053</v>
      </c>
      <c r="AJA27" s="821">
        <v>134.90957764234034</v>
      </c>
      <c r="AJB27" s="821">
        <v>131.70474750329012</v>
      </c>
      <c r="AJC27" s="821">
        <v>128.49991736423993</v>
      </c>
      <c r="AJD27" s="821">
        <v>122.09025708613953</v>
      </c>
      <c r="AJE27" s="822">
        <v>150.29540080592483</v>
      </c>
      <c r="AJF27" s="821">
        <v>146.83585570866762</v>
      </c>
      <c r="AJG27" s="821">
        <v>143.21844024450422</v>
      </c>
      <c r="AJH27" s="821">
        <v>139.46462976573807</v>
      </c>
      <c r="AJI27" s="821">
        <v>131.98691768729267</v>
      </c>
      <c r="AJJ27" s="822">
        <v>47.945530705204511</v>
      </c>
      <c r="AJK27" s="822">
        <v>41.542971316123968</v>
      </c>
      <c r="AJL27" s="822">
        <v>35.436030417670899</v>
      </c>
      <c r="AJM27" s="822">
        <v>28.074768136045442</v>
      </c>
      <c r="AJN27" s="822">
        <v>15.864646948975372</v>
      </c>
      <c r="AJO27" s="822">
        <v>6.0796865069499439</v>
      </c>
      <c r="AJP27" s="821">
        <v>4.2856181342744604</v>
      </c>
      <c r="AJQ27" s="821">
        <v>2.9062227478831244</v>
      </c>
      <c r="AJR27" s="821">
        <v>1.4437213275863936</v>
      </c>
      <c r="AJS27" s="821">
        <v>0.23454256675928567</v>
      </c>
      <c r="AJT27" s="822">
        <v>54.025217212154459</v>
      </c>
      <c r="AJU27" s="821">
        <v>45.828589450398425</v>
      </c>
      <c r="AJV27" s="821">
        <v>38.342253165554027</v>
      </c>
      <c r="AJW27" s="821">
        <v>29.518489463631838</v>
      </c>
      <c r="AJX27" s="821">
        <v>16.099189515734658</v>
      </c>
      <c r="AJY27" s="822">
        <v>30.037180875827794</v>
      </c>
      <c r="AJZ27" s="822">
        <v>24.982436981214541</v>
      </c>
      <c r="AKA27" s="822">
        <v>20.138513748120552</v>
      </c>
      <c r="AKB27" s="822">
        <v>14.524400247381884</v>
      </c>
      <c r="AKC27" s="822">
        <v>4.7064047685409367</v>
      </c>
      <c r="AKD27" s="821">
        <v>1.3620825238506438</v>
      </c>
      <c r="AKE27" s="821">
        <v>0.82426139793848796</v>
      </c>
      <c r="AKF27" s="821">
        <v>0.47637933921224995</v>
      </c>
      <c r="AKG27" s="821">
        <v>0.12450994008486302</v>
      </c>
      <c r="AKH27" s="821">
        <v>26.344519505065186</v>
      </c>
      <c r="AKI27" s="821">
        <v>20.962775146059041</v>
      </c>
      <c r="AKJ27" s="821">
        <v>15.000779586594135</v>
      </c>
      <c r="AKK27" s="821">
        <v>4.8309147086257997</v>
      </c>
      <c r="AKL27" s="822">
        <v>0</v>
      </c>
      <c r="AKM27" s="822">
        <v>0</v>
      </c>
      <c r="AKN27" s="822">
        <v>0</v>
      </c>
      <c r="AKO27" s="822">
        <v>0</v>
      </c>
      <c r="AKP27" s="822">
        <v>0</v>
      </c>
      <c r="AKQ27" s="821">
        <v>0</v>
      </c>
      <c r="AKR27" s="821">
        <v>0</v>
      </c>
      <c r="AKS27" s="821">
        <v>0</v>
      </c>
      <c r="AKT27" s="821">
        <v>0</v>
      </c>
      <c r="AKU27" s="821">
        <v>0</v>
      </c>
      <c r="AKV27" s="821">
        <v>0</v>
      </c>
      <c r="AKW27" s="821">
        <v>0</v>
      </c>
      <c r="AKX27" s="821">
        <v>0</v>
      </c>
      <c r="AKY27" s="821" t="s">
        <v>2158</v>
      </c>
      <c r="AKZ27" s="821">
        <v>8.5581400754012549</v>
      </c>
      <c r="ALA27" s="821">
        <v>7.0940741523265265</v>
      </c>
      <c r="ALB27" s="821" t="s">
        <v>2194</v>
      </c>
      <c r="ALC27" s="821">
        <v>4.6818774409739694</v>
      </c>
      <c r="ALD27" s="821">
        <v>3.6463910092254368</v>
      </c>
      <c r="ALE27" s="821" t="s">
        <v>2115</v>
      </c>
      <c r="ALF27" s="821">
        <v>4.8639895286224686</v>
      </c>
      <c r="ALG27" s="821">
        <v>3.6889487245778327</v>
      </c>
      <c r="ALH27" s="821" t="s">
        <v>2162</v>
      </c>
      <c r="ALI27" s="821">
        <v>2.8596107711862104</v>
      </c>
      <c r="ALJ27" s="821">
        <v>2.5689819623064234</v>
      </c>
      <c r="ALK27" s="821" t="s">
        <v>2111</v>
      </c>
      <c r="ALL27" s="821">
        <v>0.74287058004982554</v>
      </c>
      <c r="ALM27" s="821">
        <v>0.73224253166903031</v>
      </c>
      <c r="ALN27" s="821" t="s">
        <v>2844</v>
      </c>
      <c r="ALO27" s="821">
        <v>0.44913207266637423</v>
      </c>
      <c r="ALP27" s="821">
        <v>0.33473940895813964</v>
      </c>
      <c r="ALQ27" s="821" t="s">
        <v>2845</v>
      </c>
      <c r="ALR27" s="821">
        <v>1.8106850580712099</v>
      </c>
      <c r="ALS27" s="821">
        <v>1.3199278050729866</v>
      </c>
      <c r="ALT27" s="821" t="s">
        <v>1434</v>
      </c>
      <c r="ALU27" s="821" t="s">
        <v>1434</v>
      </c>
      <c r="ALV27" s="821" t="s">
        <v>1434</v>
      </c>
      <c r="ALW27" s="821"/>
      <c r="ALX27" s="821"/>
      <c r="ALY27" s="821"/>
      <c r="ALZ27" s="821"/>
      <c r="AMA27" s="821"/>
      <c r="AMB27" s="821"/>
      <c r="AMC27" s="821"/>
      <c r="AMD27" s="821"/>
      <c r="AME27" s="821"/>
      <c r="AMF27" s="821"/>
      <c r="AMG27" s="821"/>
      <c r="AMH27" s="821"/>
      <c r="AMI27" s="821"/>
      <c r="AMJ27" s="821"/>
      <c r="AMK27" s="821"/>
      <c r="AML27" s="821"/>
      <c r="AMM27" s="821"/>
      <c r="AMN27" s="821"/>
      <c r="AMO27" s="821"/>
      <c r="AMP27" s="821"/>
      <c r="AMQ27" s="821"/>
      <c r="AMR27" s="822">
        <v>0</v>
      </c>
      <c r="AMS27" s="822">
        <v>0</v>
      </c>
      <c r="AMT27" s="822">
        <v>0</v>
      </c>
      <c r="AMU27" s="822">
        <v>0</v>
      </c>
      <c r="AMV27" s="822">
        <v>0</v>
      </c>
      <c r="AMW27" s="822">
        <v>0</v>
      </c>
      <c r="AMX27" s="822">
        <v>0</v>
      </c>
      <c r="AMY27" s="822">
        <v>0</v>
      </c>
      <c r="AMZ27" s="821">
        <v>0</v>
      </c>
      <c r="ANA27" s="821">
        <v>0</v>
      </c>
      <c r="ANB27" s="821">
        <v>0</v>
      </c>
      <c r="ANC27" s="821">
        <v>0</v>
      </c>
      <c r="AND27" s="822">
        <v>0</v>
      </c>
      <c r="ANE27" s="822">
        <v>0</v>
      </c>
      <c r="ANF27" s="822">
        <v>0</v>
      </c>
      <c r="ANG27" s="822">
        <v>0</v>
      </c>
      <c r="ANH27" s="821">
        <v>0</v>
      </c>
      <c r="ANI27" s="821">
        <v>0</v>
      </c>
      <c r="ANJ27" s="821">
        <v>0</v>
      </c>
      <c r="ANK27" s="821">
        <v>0</v>
      </c>
      <c r="ANL27" s="821">
        <v>0</v>
      </c>
      <c r="ANM27" s="821">
        <v>0</v>
      </c>
      <c r="ANN27" s="821">
        <v>0</v>
      </c>
      <c r="ANO27" s="821">
        <v>0</v>
      </c>
      <c r="ANP27" s="822">
        <v>0</v>
      </c>
      <c r="ANQ27" s="822">
        <v>0</v>
      </c>
      <c r="ANR27" s="822">
        <v>0</v>
      </c>
      <c r="ANS27" s="822">
        <v>0</v>
      </c>
      <c r="ANT27" s="821">
        <v>0</v>
      </c>
      <c r="ANU27" s="821">
        <v>0</v>
      </c>
      <c r="ANV27" s="821">
        <v>0</v>
      </c>
      <c r="ANW27" s="821">
        <v>0</v>
      </c>
      <c r="ANX27" s="821">
        <v>0</v>
      </c>
      <c r="ANY27" s="821">
        <v>0</v>
      </c>
      <c r="ANZ27" s="821">
        <v>0</v>
      </c>
      <c r="AOA27" s="821">
        <v>0</v>
      </c>
      <c r="AOB27" s="821">
        <v>0</v>
      </c>
      <c r="AOC27" s="821">
        <v>0</v>
      </c>
      <c r="AOD27" s="821">
        <v>0</v>
      </c>
      <c r="AOE27" s="821">
        <v>0</v>
      </c>
      <c r="AOF27" s="821">
        <v>0</v>
      </c>
      <c r="AOG27" s="821">
        <v>0</v>
      </c>
      <c r="AOH27" s="822" t="s">
        <v>1434</v>
      </c>
      <c r="AOI27" s="821" t="s">
        <v>1434</v>
      </c>
      <c r="AOJ27" s="821" t="s">
        <v>1434</v>
      </c>
      <c r="AOK27" s="821" t="s">
        <v>1434</v>
      </c>
      <c r="AOL27" s="822" t="s">
        <v>1434</v>
      </c>
      <c r="AOM27" s="821" t="s">
        <v>1434</v>
      </c>
      <c r="AON27" s="821" t="s">
        <v>1434</v>
      </c>
      <c r="AOO27" s="821" t="s">
        <v>1434</v>
      </c>
      <c r="AOP27" s="822" t="s">
        <v>1434</v>
      </c>
      <c r="AOQ27" s="821" t="s">
        <v>1434</v>
      </c>
      <c r="AOR27" s="821" t="s">
        <v>1434</v>
      </c>
      <c r="AOS27" s="821" t="s">
        <v>1434</v>
      </c>
      <c r="AOT27" s="822" t="s">
        <v>1434</v>
      </c>
      <c r="AOU27" s="821" t="s">
        <v>1434</v>
      </c>
      <c r="AOV27" s="821" t="s">
        <v>1434</v>
      </c>
      <c r="AOW27" s="821" t="s">
        <v>1434</v>
      </c>
      <c r="AOX27" s="822" t="s">
        <v>1434</v>
      </c>
      <c r="AOY27" s="821" t="s">
        <v>1434</v>
      </c>
      <c r="AOZ27" s="821" t="s">
        <v>1434</v>
      </c>
      <c r="APA27" s="821" t="s">
        <v>1434</v>
      </c>
      <c r="APB27" s="822" t="s">
        <v>1434</v>
      </c>
      <c r="APC27" s="821" t="s">
        <v>1434</v>
      </c>
      <c r="APD27" s="821" t="s">
        <v>1434</v>
      </c>
      <c r="APE27" s="821" t="s">
        <v>1434</v>
      </c>
      <c r="APF27" s="822" t="s">
        <v>1434</v>
      </c>
      <c r="APG27" s="821" t="s">
        <v>1434</v>
      </c>
      <c r="APH27" s="821" t="s">
        <v>1434</v>
      </c>
      <c r="API27" s="821" t="s">
        <v>1434</v>
      </c>
      <c r="APJ27" s="822">
        <v>1</v>
      </c>
      <c r="APK27" s="821" t="s">
        <v>1434</v>
      </c>
      <c r="APL27" s="821" t="s">
        <v>1434</v>
      </c>
      <c r="APM27" s="821" t="s">
        <v>1434</v>
      </c>
      <c r="APN27" s="822">
        <v>0</v>
      </c>
      <c r="APO27" s="821" t="s">
        <v>1434</v>
      </c>
      <c r="APP27" s="821" t="s">
        <v>1434</v>
      </c>
      <c r="APQ27" s="821" t="s">
        <v>1434</v>
      </c>
      <c r="APR27" s="822">
        <v>0</v>
      </c>
      <c r="APS27" s="821" t="s">
        <v>1434</v>
      </c>
      <c r="APT27" s="821" t="s">
        <v>1434</v>
      </c>
      <c r="APU27" s="821" t="s">
        <v>1434</v>
      </c>
      <c r="APV27" s="822" t="s">
        <v>1434</v>
      </c>
      <c r="APW27" s="821" t="s">
        <v>1434</v>
      </c>
      <c r="APX27" s="821" t="s">
        <v>1434</v>
      </c>
      <c r="APY27" s="821" t="s">
        <v>1434</v>
      </c>
      <c r="APZ27" s="822" t="s">
        <v>1434</v>
      </c>
      <c r="AQA27" s="821" t="s">
        <v>1434</v>
      </c>
      <c r="AQB27" s="821" t="s">
        <v>1434</v>
      </c>
      <c r="AQC27" s="821" t="s">
        <v>1434</v>
      </c>
      <c r="AQD27" s="822">
        <v>1</v>
      </c>
      <c r="AQE27" s="821" t="s">
        <v>1434</v>
      </c>
      <c r="AQF27" s="821" t="s">
        <v>1434</v>
      </c>
      <c r="AQG27" s="821" t="s">
        <v>1434</v>
      </c>
      <c r="AQH27" s="822" t="s">
        <v>1434</v>
      </c>
      <c r="AQI27" s="821" t="s">
        <v>1434</v>
      </c>
      <c r="AQJ27" s="821" t="s">
        <v>1434</v>
      </c>
      <c r="AQK27" s="821" t="s">
        <v>1434</v>
      </c>
      <c r="AQL27" s="822">
        <v>0</v>
      </c>
      <c r="AQM27" s="821" t="s">
        <v>1434</v>
      </c>
      <c r="AQN27" s="821" t="s">
        <v>1434</v>
      </c>
      <c r="AQO27" s="821" t="s">
        <v>1434</v>
      </c>
      <c r="AQP27" s="822">
        <v>0</v>
      </c>
      <c r="AQQ27" s="821" t="s">
        <v>1434</v>
      </c>
      <c r="AQR27" s="821" t="s">
        <v>1434</v>
      </c>
      <c r="AQS27" s="821" t="s">
        <v>1434</v>
      </c>
      <c r="AQT27" s="822">
        <v>0</v>
      </c>
      <c r="AQU27" s="821" t="s">
        <v>1434</v>
      </c>
      <c r="AQV27" s="821" t="s">
        <v>1434</v>
      </c>
      <c r="AQW27" s="821" t="s">
        <v>1434</v>
      </c>
      <c r="AQX27" s="822" t="s">
        <v>1434</v>
      </c>
      <c r="AQY27" s="821" t="s">
        <v>1434</v>
      </c>
      <c r="AQZ27" s="821" t="s">
        <v>1434</v>
      </c>
      <c r="ARA27" s="821" t="s">
        <v>1434</v>
      </c>
      <c r="ARB27" s="822" t="s">
        <v>1434</v>
      </c>
      <c r="ARC27" s="821" t="s">
        <v>1434</v>
      </c>
      <c r="ARD27" s="821" t="s">
        <v>1434</v>
      </c>
      <c r="ARE27" s="821" t="s">
        <v>1434</v>
      </c>
      <c r="ARF27" s="822">
        <v>0</v>
      </c>
      <c r="ARG27" s="821" t="s">
        <v>1434</v>
      </c>
      <c r="ARH27" s="821" t="s">
        <v>1434</v>
      </c>
      <c r="ARI27" s="821" t="s">
        <v>1434</v>
      </c>
      <c r="ARJ27" s="822" t="s">
        <v>1434</v>
      </c>
      <c r="ARK27" s="821" t="s">
        <v>1434</v>
      </c>
      <c r="ARL27" s="821" t="s">
        <v>1434</v>
      </c>
      <c r="ARM27" s="821" t="s">
        <v>1434</v>
      </c>
      <c r="ARN27" s="822">
        <v>0</v>
      </c>
      <c r="ARO27" s="821" t="s">
        <v>1434</v>
      </c>
      <c r="ARP27" s="821" t="s">
        <v>1434</v>
      </c>
      <c r="ARQ27" s="821" t="s">
        <v>1434</v>
      </c>
      <c r="ARR27" s="822">
        <v>0</v>
      </c>
      <c r="ARS27" s="821" t="s">
        <v>1434</v>
      </c>
      <c r="ART27" s="821" t="s">
        <v>1434</v>
      </c>
      <c r="ARU27" s="821" t="s">
        <v>1434</v>
      </c>
      <c r="ARV27" s="822">
        <v>0</v>
      </c>
      <c r="ARW27" s="821" t="s">
        <v>1434</v>
      </c>
      <c r="ARX27" s="821" t="s">
        <v>1434</v>
      </c>
      <c r="ARY27" s="821" t="s">
        <v>1434</v>
      </c>
      <c r="ARZ27" s="822" t="s">
        <v>1434</v>
      </c>
      <c r="ASA27" s="821" t="s">
        <v>1434</v>
      </c>
      <c r="ASB27" s="821" t="s">
        <v>1434</v>
      </c>
      <c r="ASC27" s="821" t="s">
        <v>1434</v>
      </c>
      <c r="ASD27" s="822" t="s">
        <v>1434</v>
      </c>
      <c r="ASE27" s="821" t="s">
        <v>1434</v>
      </c>
      <c r="ASF27" s="821" t="s">
        <v>1434</v>
      </c>
      <c r="ASG27" s="821" t="s">
        <v>1434</v>
      </c>
      <c r="ASH27" s="822">
        <v>0</v>
      </c>
      <c r="ASI27" s="821" t="s">
        <v>1434</v>
      </c>
      <c r="ASJ27" s="821" t="s">
        <v>1434</v>
      </c>
      <c r="ASK27" s="821" t="s">
        <v>1434</v>
      </c>
      <c r="ASL27" s="822" t="s">
        <v>1434</v>
      </c>
      <c r="ASM27" s="821" t="s">
        <v>1434</v>
      </c>
      <c r="ASN27" s="821" t="s">
        <v>1434</v>
      </c>
      <c r="ASO27" s="821" t="s">
        <v>1434</v>
      </c>
      <c r="ASP27" s="822">
        <v>0</v>
      </c>
      <c r="ASQ27" s="821" t="s">
        <v>1434</v>
      </c>
      <c r="ASR27" s="821" t="s">
        <v>1434</v>
      </c>
      <c r="ASS27" s="821" t="s">
        <v>1434</v>
      </c>
      <c r="AST27" s="822">
        <v>0</v>
      </c>
      <c r="ASU27" s="821" t="s">
        <v>1434</v>
      </c>
      <c r="ASV27" s="821" t="s">
        <v>1434</v>
      </c>
      <c r="ASW27" s="821" t="s">
        <v>1434</v>
      </c>
      <c r="ASX27" s="822">
        <v>0</v>
      </c>
      <c r="ASY27" s="821" t="s">
        <v>1434</v>
      </c>
      <c r="ASZ27" s="821" t="s">
        <v>1434</v>
      </c>
      <c r="ATA27" s="821" t="s">
        <v>1434</v>
      </c>
      <c r="ATB27" s="822" t="s">
        <v>1434</v>
      </c>
      <c r="ATC27" s="821" t="s">
        <v>1434</v>
      </c>
      <c r="ATD27" s="821" t="s">
        <v>1434</v>
      </c>
      <c r="ATE27" s="821" t="s">
        <v>1434</v>
      </c>
      <c r="ATF27" s="822" t="s">
        <v>1434</v>
      </c>
      <c r="ATG27" s="821" t="s">
        <v>1434</v>
      </c>
      <c r="ATH27" s="821" t="s">
        <v>1434</v>
      </c>
      <c r="ATI27" s="821" t="s">
        <v>1434</v>
      </c>
      <c r="ATJ27" s="822">
        <v>0</v>
      </c>
      <c r="ATK27" s="821" t="s">
        <v>1434</v>
      </c>
      <c r="ATL27" s="821" t="s">
        <v>1434</v>
      </c>
      <c r="ATM27" s="821" t="s">
        <v>1434</v>
      </c>
      <c r="ATN27" s="822" t="s">
        <v>1434</v>
      </c>
      <c r="ATO27" s="821" t="s">
        <v>1434</v>
      </c>
      <c r="ATP27" s="821" t="s">
        <v>1434</v>
      </c>
      <c r="ATQ27" s="821" t="s">
        <v>1434</v>
      </c>
      <c r="ATR27" s="822">
        <v>0</v>
      </c>
      <c r="ATS27" s="822">
        <v>0</v>
      </c>
      <c r="ATT27" s="822">
        <v>0</v>
      </c>
      <c r="ATU27" s="822">
        <v>0</v>
      </c>
      <c r="ATV27" s="822">
        <v>0</v>
      </c>
      <c r="ATW27" s="821">
        <v>0</v>
      </c>
      <c r="ATX27" s="821">
        <v>0</v>
      </c>
      <c r="ATY27" s="821">
        <v>0</v>
      </c>
      <c r="ATZ27" s="821">
        <v>0</v>
      </c>
      <c r="AUA27" s="821">
        <v>0</v>
      </c>
      <c r="AUB27" s="822">
        <v>0</v>
      </c>
      <c r="AUC27" s="822">
        <v>0</v>
      </c>
      <c r="AUD27" s="822">
        <v>0</v>
      </c>
      <c r="AUE27" s="822">
        <v>0</v>
      </c>
      <c r="AUF27" s="822">
        <v>0</v>
      </c>
      <c r="AUG27" s="822">
        <v>0</v>
      </c>
      <c r="AUH27" s="822">
        <v>0</v>
      </c>
      <c r="AUI27" s="822">
        <v>0</v>
      </c>
      <c r="AUJ27" s="822">
        <v>0</v>
      </c>
      <c r="AUK27" s="822">
        <v>0</v>
      </c>
      <c r="AUL27" s="821">
        <v>0</v>
      </c>
      <c r="AUM27" s="821">
        <v>0</v>
      </c>
      <c r="AUN27" s="821">
        <v>0</v>
      </c>
      <c r="AUO27" s="821">
        <v>0</v>
      </c>
      <c r="AUP27" s="821">
        <v>0</v>
      </c>
      <c r="AUQ27" s="822">
        <v>0</v>
      </c>
      <c r="AUR27" s="822">
        <v>0</v>
      </c>
      <c r="AUS27" s="822">
        <v>0</v>
      </c>
      <c r="AUT27" s="822">
        <v>0</v>
      </c>
      <c r="AUU27" s="822">
        <v>0</v>
      </c>
      <c r="AUV27" s="822">
        <v>0</v>
      </c>
      <c r="AUW27" s="822">
        <v>0</v>
      </c>
      <c r="AUX27" s="822">
        <v>0</v>
      </c>
      <c r="AUY27" s="822">
        <v>0</v>
      </c>
      <c r="AUZ27" s="822">
        <v>0</v>
      </c>
      <c r="AVA27" s="821">
        <v>0</v>
      </c>
      <c r="AVB27" s="821">
        <v>0</v>
      </c>
      <c r="AVC27" s="821">
        <v>0</v>
      </c>
      <c r="AVD27" s="821">
        <v>0</v>
      </c>
      <c r="AVE27" s="821">
        <v>0</v>
      </c>
      <c r="AVF27" s="822">
        <v>0</v>
      </c>
      <c r="AVG27" s="822">
        <v>0</v>
      </c>
      <c r="AVH27" s="822">
        <v>0</v>
      </c>
      <c r="AVI27" s="822">
        <v>0</v>
      </c>
      <c r="AVJ27" s="822">
        <v>0</v>
      </c>
      <c r="AVK27" s="822">
        <v>0.59660000000000002</v>
      </c>
      <c r="AVL27" s="822">
        <v>0.59660000000000002</v>
      </c>
      <c r="AVM27" s="822">
        <v>0.59660000000000002</v>
      </c>
      <c r="AVN27" s="822">
        <v>0.47460000000000002</v>
      </c>
      <c r="AVO27" s="822">
        <v>0.35160000000000002</v>
      </c>
      <c r="AVP27" s="821">
        <v>13.6784</v>
      </c>
      <c r="AVQ27" s="821">
        <v>13.315800000000001</v>
      </c>
      <c r="AVR27" s="821">
        <v>12.521800000000001</v>
      </c>
      <c r="AVS27" s="821">
        <v>11.110900000000001</v>
      </c>
      <c r="AVT27" s="821">
        <v>9.6509000000000018</v>
      </c>
      <c r="AVU27" s="822">
        <v>14.275</v>
      </c>
      <c r="AVV27" s="822">
        <v>13.912400000000002</v>
      </c>
      <c r="AVW27" s="822">
        <v>13.118400000000001</v>
      </c>
      <c r="AVX27" s="822">
        <v>11.585500000000001</v>
      </c>
      <c r="AVY27" s="822">
        <v>10.002500000000001</v>
      </c>
      <c r="AVZ27" s="822">
        <v>17.093286656432461</v>
      </c>
      <c r="AWA27" s="822">
        <v>15.20912382981766</v>
      </c>
      <c r="AWB27" s="822">
        <v>13.713603865754553</v>
      </c>
      <c r="AWC27" s="822">
        <v>12.118950662020758</v>
      </c>
      <c r="AWD27" s="822">
        <v>10.172783286252981</v>
      </c>
      <c r="AWE27" s="821">
        <v>140.20534177301798</v>
      </c>
      <c r="AWF27" s="821">
        <v>136.29806126363977</v>
      </c>
      <c r="AWG27" s="821">
        <v>132.64272618299972</v>
      </c>
      <c r="AWH27" s="821">
        <v>128.84853091245193</v>
      </c>
      <c r="AWI27" s="821">
        <v>122.09025708613953</v>
      </c>
      <c r="AWJ27" s="822">
        <v>157.29862842945045</v>
      </c>
      <c r="AWK27" s="822">
        <v>151.50718509345742</v>
      </c>
      <c r="AWL27" s="822">
        <v>146.35633004875427</v>
      </c>
      <c r="AWM27" s="822">
        <v>140.96748157447269</v>
      </c>
      <c r="AWN27" s="822">
        <v>132.26304037239251</v>
      </c>
      <c r="AWO27" s="822">
        <v>0</v>
      </c>
      <c r="AWP27" s="822">
        <v>0</v>
      </c>
      <c r="AWQ27" s="822">
        <v>0</v>
      </c>
      <c r="AWR27" s="822">
        <v>0</v>
      </c>
      <c r="AWS27" s="822">
        <v>0</v>
      </c>
      <c r="AWT27" s="822">
        <v>0</v>
      </c>
      <c r="AWU27" s="822">
        <v>0</v>
      </c>
      <c r="AWV27" s="822">
        <v>0</v>
      </c>
      <c r="AWW27" s="822">
        <v>0</v>
      </c>
      <c r="AWX27" s="822">
        <v>0</v>
      </c>
      <c r="AWY27" s="822">
        <v>0</v>
      </c>
      <c r="AWZ27" s="822">
        <v>0</v>
      </c>
      <c r="AXA27" s="822">
        <v>0</v>
      </c>
      <c r="AXB27" s="822">
        <v>0</v>
      </c>
      <c r="AXC27" s="822">
        <v>0</v>
      </c>
      <c r="AXD27" s="821">
        <v>17.093286656432461</v>
      </c>
      <c r="AXE27" s="821">
        <v>15.20912382981766</v>
      </c>
      <c r="AXF27" s="821">
        <v>13.713603865754553</v>
      </c>
      <c r="AXG27" s="821">
        <v>12.118950662020758</v>
      </c>
      <c r="AXH27" s="821">
        <v>10.172783286252981</v>
      </c>
      <c r="AXI27" s="821">
        <v>140.20534177301798</v>
      </c>
      <c r="AXJ27" s="821">
        <v>136.29806126363977</v>
      </c>
      <c r="AXK27" s="821">
        <v>132.64272618299972</v>
      </c>
      <c r="AXL27" s="821">
        <v>128.84853091245193</v>
      </c>
      <c r="AXM27" s="821">
        <v>122.09025708613953</v>
      </c>
      <c r="AXN27" s="821">
        <v>157.29862842945045</v>
      </c>
      <c r="AXO27" s="821">
        <v>151.50718509345742</v>
      </c>
      <c r="AXP27" s="821">
        <v>146.35633004875427</v>
      </c>
      <c r="AXQ27" s="821">
        <v>140.96748157447269</v>
      </c>
      <c r="AXR27" s="821">
        <v>132.26304037239251</v>
      </c>
      <c r="AXS27" s="822">
        <v>14.476968848969459</v>
      </c>
      <c r="AXT27" s="822">
        <v>14.166700685719157</v>
      </c>
      <c r="AXU27" s="822">
        <v>13.20559790063043</v>
      </c>
      <c r="AXV27" s="822">
        <v>10.436825179516269</v>
      </c>
      <c r="AXW27" s="822">
        <v>28.269875307637538</v>
      </c>
      <c r="AXX27" s="822">
        <v>22.315332205528627</v>
      </c>
      <c r="AXY27" s="822">
        <v>15.620907327482975</v>
      </c>
      <c r="AXZ27" s="822">
        <v>5.6209369775960862</v>
      </c>
      <c r="AYA27" s="821">
        <v>0</v>
      </c>
      <c r="AYB27" s="821">
        <v>0</v>
      </c>
      <c r="AYC27" s="821">
        <v>0</v>
      </c>
      <c r="AYD27" s="822">
        <v>0</v>
      </c>
      <c r="AYE27" s="822">
        <v>261</v>
      </c>
      <c r="AYF27" s="822">
        <v>259</v>
      </c>
      <c r="AYG27" s="822">
        <v>58</v>
      </c>
      <c r="AYH27" s="822">
        <v>55</v>
      </c>
      <c r="AYI27" s="822">
        <v>613</v>
      </c>
      <c r="AYJ27" s="822">
        <v>545</v>
      </c>
      <c r="AYK27" s="822">
        <v>187</v>
      </c>
      <c r="AYL27" s="822">
        <v>49</v>
      </c>
      <c r="AYM27" s="821">
        <v>0</v>
      </c>
      <c r="AYN27" s="821">
        <v>0</v>
      </c>
      <c r="AYO27" s="821">
        <v>0</v>
      </c>
      <c r="AYP27" s="821">
        <v>0</v>
      </c>
      <c r="AYQ27" s="822" t="s">
        <v>1434</v>
      </c>
      <c r="AYR27" s="821" t="s">
        <v>1434</v>
      </c>
      <c r="AYS27" s="821" t="s">
        <v>1434</v>
      </c>
      <c r="AYT27" s="821" t="s">
        <v>1434</v>
      </c>
      <c r="AYU27" s="822" t="s">
        <v>1434</v>
      </c>
      <c r="AYV27" s="821" t="s">
        <v>1434</v>
      </c>
      <c r="AYW27" s="821" t="s">
        <v>1434</v>
      </c>
      <c r="AYX27" s="821" t="s">
        <v>1434</v>
      </c>
      <c r="AYY27" s="821" t="s">
        <v>1434</v>
      </c>
      <c r="AYZ27" s="821" t="s">
        <v>1434</v>
      </c>
      <c r="AZA27" s="821" t="s">
        <v>1434</v>
      </c>
      <c r="AZB27" s="821" t="s">
        <v>1434</v>
      </c>
      <c r="AZC27" s="822">
        <v>89</v>
      </c>
      <c r="AZD27" s="821">
        <v>89</v>
      </c>
      <c r="AZE27" s="821">
        <v>16</v>
      </c>
      <c r="AZF27" s="821">
        <v>14</v>
      </c>
      <c r="AZG27" s="822">
        <v>112</v>
      </c>
      <c r="AZH27" s="821">
        <v>129</v>
      </c>
      <c r="AZI27" s="821">
        <v>48</v>
      </c>
      <c r="AZJ27" s="821">
        <v>22</v>
      </c>
      <c r="AZK27" s="821">
        <v>0</v>
      </c>
      <c r="AZL27" s="821">
        <v>0</v>
      </c>
      <c r="AZM27" s="821">
        <v>0</v>
      </c>
      <c r="AZN27" s="821">
        <v>0</v>
      </c>
      <c r="AZO27" s="821" t="s">
        <v>1434</v>
      </c>
      <c r="AZP27" s="821" t="s">
        <v>1434</v>
      </c>
      <c r="AZQ27" s="821" t="s">
        <v>1434</v>
      </c>
      <c r="AZR27" s="821" t="s">
        <v>1434</v>
      </c>
      <c r="AZS27" s="821" t="s">
        <v>1434</v>
      </c>
      <c r="AZT27" s="821" t="s">
        <v>1434</v>
      </c>
      <c r="AZU27" s="821" t="s">
        <v>1434</v>
      </c>
      <c r="AZV27" s="821" t="s">
        <v>1434</v>
      </c>
      <c r="AZW27" s="821" t="s">
        <v>1434</v>
      </c>
      <c r="AZX27" s="821" t="s">
        <v>1434</v>
      </c>
      <c r="AZY27" s="821" t="s">
        <v>1434</v>
      </c>
      <c r="AZZ27" s="821" t="s">
        <v>1434</v>
      </c>
      <c r="BAA27" s="822">
        <v>153</v>
      </c>
      <c r="BAB27" s="821">
        <v>151</v>
      </c>
      <c r="BAC27" s="821">
        <v>32</v>
      </c>
      <c r="BAD27" s="821">
        <v>31</v>
      </c>
      <c r="BAE27" s="822">
        <v>500</v>
      </c>
      <c r="BAF27" s="821">
        <v>415</v>
      </c>
      <c r="BAG27" s="821">
        <v>139</v>
      </c>
      <c r="BAH27" s="821">
        <v>27</v>
      </c>
      <c r="BAI27" s="821">
        <v>0</v>
      </c>
      <c r="BAJ27" s="821">
        <v>0</v>
      </c>
      <c r="BAK27" s="821">
        <v>0</v>
      </c>
      <c r="BAL27" s="821">
        <v>0</v>
      </c>
      <c r="BAM27" s="821" t="s">
        <v>1434</v>
      </c>
      <c r="BAN27" s="821" t="s">
        <v>1434</v>
      </c>
      <c r="BAO27" s="821" t="s">
        <v>1434</v>
      </c>
      <c r="BAP27" s="821" t="s">
        <v>1434</v>
      </c>
      <c r="BAQ27" s="821" t="s">
        <v>1434</v>
      </c>
      <c r="BAR27" s="821" t="s">
        <v>1434</v>
      </c>
      <c r="BAS27" s="821" t="s">
        <v>1434</v>
      </c>
      <c r="BAT27" s="821" t="s">
        <v>1434</v>
      </c>
      <c r="BAU27" s="821" t="s">
        <v>1434</v>
      </c>
      <c r="BAV27" s="821" t="s">
        <v>1434</v>
      </c>
      <c r="BAW27" s="821" t="s">
        <v>1434</v>
      </c>
      <c r="BAX27" s="821" t="s">
        <v>1434</v>
      </c>
      <c r="BAY27" s="822">
        <v>19</v>
      </c>
      <c r="BAZ27" s="821">
        <v>19</v>
      </c>
      <c r="BBA27" s="821">
        <v>10</v>
      </c>
      <c r="BBB27" s="821">
        <v>10</v>
      </c>
      <c r="BBC27" s="822">
        <v>1</v>
      </c>
      <c r="BBD27" s="821">
        <v>1</v>
      </c>
      <c r="BBE27" s="821">
        <v>0</v>
      </c>
      <c r="BBF27" s="821">
        <v>0</v>
      </c>
      <c r="BBG27" s="821">
        <v>0</v>
      </c>
      <c r="BBH27" s="821">
        <v>0</v>
      </c>
      <c r="BBI27" s="821">
        <v>0</v>
      </c>
      <c r="BBJ27" s="821">
        <v>0</v>
      </c>
      <c r="BBK27" s="826" t="s">
        <v>1434</v>
      </c>
      <c r="BBL27" s="826">
        <v>58</v>
      </c>
      <c r="BBM27" s="826">
        <v>36</v>
      </c>
      <c r="BBN27" s="826">
        <v>93</v>
      </c>
      <c r="BBO27" s="826">
        <v>72</v>
      </c>
      <c r="BBP27" s="826" t="s">
        <v>1434</v>
      </c>
      <c r="BBQ27" s="826">
        <v>0.01</v>
      </c>
      <c r="BBR27" s="826">
        <v>0</v>
      </c>
      <c r="BBS27" s="826">
        <v>0.01</v>
      </c>
      <c r="BBT27" s="826">
        <v>0</v>
      </c>
      <c r="BBU27" s="826" t="s">
        <v>1434</v>
      </c>
      <c r="BBV27" s="826" t="s">
        <v>1434</v>
      </c>
      <c r="BBW27" s="826" t="s">
        <v>1434</v>
      </c>
      <c r="BBX27" s="826" t="s">
        <v>1434</v>
      </c>
      <c r="BBY27" s="826" t="s">
        <v>1434</v>
      </c>
      <c r="BBZ27" s="826" t="s">
        <v>1434</v>
      </c>
      <c r="BCA27" s="826" t="s">
        <v>1434</v>
      </c>
      <c r="BCB27" s="826" t="s">
        <v>1434</v>
      </c>
      <c r="BCC27" s="826" t="s">
        <v>1434</v>
      </c>
      <c r="BCD27" s="826" t="s">
        <v>1434</v>
      </c>
      <c r="BCE27" s="826" t="s">
        <v>1434</v>
      </c>
      <c r="BCF27" s="826" t="s">
        <v>1434</v>
      </c>
      <c r="BCG27" s="826" t="s">
        <v>1434</v>
      </c>
      <c r="BCH27" s="826" t="s">
        <v>1434</v>
      </c>
      <c r="BCI27" s="826" t="s">
        <v>1434</v>
      </c>
      <c r="BCJ27" s="826" t="s">
        <v>1434</v>
      </c>
      <c r="BCK27" s="826" t="s">
        <v>1434</v>
      </c>
      <c r="BCL27" s="826" t="s">
        <v>1434</v>
      </c>
      <c r="BCM27" s="826" t="s">
        <v>1434</v>
      </c>
      <c r="BCN27" s="826" t="s">
        <v>1434</v>
      </c>
      <c r="BCO27" s="818"/>
      <c r="BCP27" s="818"/>
      <c r="BCQ27" s="818"/>
      <c r="BCR27" s="818"/>
      <c r="BCS27" s="818"/>
      <c r="BCT27" s="818"/>
      <c r="BCU27" s="818"/>
      <c r="BCV27" s="818"/>
      <c r="BCW27" s="818"/>
      <c r="BCX27" s="818"/>
      <c r="BCY27" s="818"/>
      <c r="BCZ27" s="818"/>
      <c r="BDA27" s="818"/>
      <c r="BDB27" s="818"/>
      <c r="BDC27" s="818"/>
      <c r="BDD27" s="818"/>
      <c r="BDE27" s="818"/>
      <c r="BDF27" s="818"/>
      <c r="BDG27" s="818"/>
      <c r="BDH27" s="818"/>
      <c r="BDI27" s="818"/>
      <c r="BDJ27" s="818"/>
      <c r="BDK27" s="818"/>
      <c r="BDL27" s="818"/>
      <c r="BDM27" s="818"/>
      <c r="BDN27" s="818"/>
      <c r="BDO27" s="818"/>
      <c r="BDP27" s="818"/>
      <c r="BDQ27" s="818"/>
      <c r="BDR27" s="818"/>
      <c r="BDS27" s="818"/>
      <c r="BDT27" s="818"/>
      <c r="BDU27" s="818"/>
      <c r="BDV27" s="818"/>
      <c r="BDW27" s="818"/>
      <c r="BDX27" s="818"/>
      <c r="BDY27" s="818"/>
      <c r="BDZ27" s="818"/>
      <c r="BEA27" s="818"/>
      <c r="BEB27" s="818"/>
      <c r="BEC27" s="818" t="s">
        <v>1434</v>
      </c>
      <c r="BED27" s="818" t="s">
        <v>1434</v>
      </c>
      <c r="BEE27" s="818" t="s">
        <v>1434</v>
      </c>
      <c r="BEF27" s="818" t="s">
        <v>1434</v>
      </c>
      <c r="BEG27" s="818" t="s">
        <v>1434</v>
      </c>
      <c r="BEH27" s="818" t="s">
        <v>1434</v>
      </c>
      <c r="BEI27" s="818" t="s">
        <v>1434</v>
      </c>
      <c r="BEJ27" s="818" t="s">
        <v>1434</v>
      </c>
      <c r="BEK27" s="818" t="s">
        <v>1434</v>
      </c>
      <c r="BEL27" s="818" t="s">
        <v>1434</v>
      </c>
      <c r="BEM27" s="818" t="s">
        <v>1434</v>
      </c>
      <c r="BEN27" s="818" t="s">
        <v>1434</v>
      </c>
      <c r="BEO27" s="818" t="s">
        <v>1434</v>
      </c>
      <c r="BEP27" s="818" t="s">
        <v>1434</v>
      </c>
      <c r="BEQ27" s="818" t="s">
        <v>1434</v>
      </c>
      <c r="BER27" s="818" t="s">
        <v>1434</v>
      </c>
      <c r="BES27" s="818" t="s">
        <v>1434</v>
      </c>
      <c r="BET27" s="818">
        <v>0.8</v>
      </c>
      <c r="BEU27" s="818" t="s">
        <v>1434</v>
      </c>
      <c r="BEV27" s="818" t="s">
        <v>1434</v>
      </c>
      <c r="BEW27" s="818" t="s">
        <v>1434</v>
      </c>
      <c r="BEX27" s="818" t="s">
        <v>1434</v>
      </c>
      <c r="BEY27" s="818">
        <v>0.65</v>
      </c>
      <c r="BEZ27" s="818" t="s">
        <v>1434</v>
      </c>
      <c r="BFA27" s="818" t="s">
        <v>1434</v>
      </c>
      <c r="BFB27" s="818" t="s">
        <v>1434</v>
      </c>
      <c r="BFC27" s="818" t="s">
        <v>1434</v>
      </c>
      <c r="BFD27" s="818" t="s">
        <v>1434</v>
      </c>
      <c r="BFE27" s="818" t="s">
        <v>1434</v>
      </c>
      <c r="BFF27" s="818" t="s">
        <v>1434</v>
      </c>
      <c r="BFG27" s="818" t="s">
        <v>1434</v>
      </c>
      <c r="BFH27" s="818" t="s">
        <v>1434</v>
      </c>
      <c r="BFI27" s="818" t="s">
        <v>1434</v>
      </c>
      <c r="BFJ27" s="818" t="s">
        <v>1434</v>
      </c>
      <c r="BFK27" s="818" t="s">
        <v>1434</v>
      </c>
      <c r="BFL27" s="818" t="s">
        <v>1434</v>
      </c>
      <c r="BFM27" s="818" t="s">
        <v>1434</v>
      </c>
      <c r="BFN27" s="818" t="s">
        <v>1434</v>
      </c>
      <c r="BFO27" s="818" t="s">
        <v>1434</v>
      </c>
      <c r="BFP27" s="818" t="s">
        <v>1434</v>
      </c>
      <c r="BFQ27" s="818" t="s">
        <v>1434</v>
      </c>
      <c r="BFR27" s="818" t="s">
        <v>1434</v>
      </c>
      <c r="BFS27" s="818" t="s">
        <v>1434</v>
      </c>
      <c r="BFT27" s="818" t="s">
        <v>1434</v>
      </c>
      <c r="BFU27" s="818" t="s">
        <v>1434</v>
      </c>
      <c r="BFV27" s="819" t="s">
        <v>1434</v>
      </c>
      <c r="BFW27" s="819" t="s">
        <v>1434</v>
      </c>
      <c r="BFX27" s="819" t="s">
        <v>1434</v>
      </c>
      <c r="BFY27" s="819" t="s">
        <v>1434</v>
      </c>
      <c r="BFZ27" s="819" t="s">
        <v>1434</v>
      </c>
      <c r="BGA27" s="819" t="s">
        <v>1434</v>
      </c>
      <c r="BGB27" s="819" t="s">
        <v>1434</v>
      </c>
      <c r="BGC27" s="819" t="s">
        <v>1434</v>
      </c>
      <c r="BGD27" s="819" t="s">
        <v>1434</v>
      </c>
      <c r="BGE27" s="819" t="s">
        <v>1434</v>
      </c>
      <c r="BGF27" s="819" t="s">
        <v>1434</v>
      </c>
      <c r="BGG27" s="819" t="s">
        <v>1434</v>
      </c>
      <c r="BGH27" s="819" t="s">
        <v>1434</v>
      </c>
      <c r="BGI27" s="819" t="s">
        <v>1434</v>
      </c>
      <c r="BGJ27" s="819" t="s">
        <v>1434</v>
      </c>
      <c r="BGK27" s="819" t="s">
        <v>1434</v>
      </c>
      <c r="BGL27" s="819" t="s">
        <v>1434</v>
      </c>
      <c r="BGM27" s="819" t="s">
        <v>1434</v>
      </c>
      <c r="BGN27" s="819" t="s">
        <v>1434</v>
      </c>
      <c r="BGO27" s="819" t="s">
        <v>1434</v>
      </c>
      <c r="BGP27" s="819" t="s">
        <v>1434</v>
      </c>
      <c r="BGQ27" s="819" t="s">
        <v>1434</v>
      </c>
      <c r="BGR27" s="819" t="s">
        <v>1434</v>
      </c>
      <c r="BGS27" s="819" t="s">
        <v>1434</v>
      </c>
      <c r="BGT27" s="819" t="s">
        <v>1434</v>
      </c>
      <c r="BGU27" s="819" t="s">
        <v>1434</v>
      </c>
      <c r="BGV27" s="819" t="s">
        <v>1434</v>
      </c>
      <c r="BGW27" s="819" t="s">
        <v>1434</v>
      </c>
      <c r="BGX27" s="819" t="s">
        <v>1434</v>
      </c>
      <c r="BGY27" s="819" t="s">
        <v>1434</v>
      </c>
      <c r="BGZ27" s="819" t="s">
        <v>1434</v>
      </c>
      <c r="BHA27" s="819" t="s">
        <v>1434</v>
      </c>
      <c r="BHB27" s="819" t="s">
        <v>1434</v>
      </c>
      <c r="BHC27" s="819" t="s">
        <v>1434</v>
      </c>
      <c r="BHD27" s="819" t="s">
        <v>1434</v>
      </c>
      <c r="BHE27" s="819" t="s">
        <v>1434</v>
      </c>
      <c r="BHF27" s="819" t="s">
        <v>1434</v>
      </c>
      <c r="BHG27" s="819" t="s">
        <v>1434</v>
      </c>
      <c r="BHH27" s="819" t="s">
        <v>1434</v>
      </c>
      <c r="BHI27" s="819" t="s">
        <v>1434</v>
      </c>
      <c r="BHJ27" s="819" t="s">
        <v>1434</v>
      </c>
      <c r="BHK27" s="819" t="s">
        <v>1434</v>
      </c>
      <c r="BHL27" s="819" t="s">
        <v>1434</v>
      </c>
      <c r="BHM27" s="819" t="s">
        <v>1434</v>
      </c>
      <c r="BHN27" s="819" t="s">
        <v>1434</v>
      </c>
      <c r="BHO27" s="819" t="s">
        <v>1434</v>
      </c>
      <c r="BHP27" s="819" t="s">
        <v>1434</v>
      </c>
      <c r="BHQ27" s="819" t="s">
        <v>1434</v>
      </c>
      <c r="BHR27" s="819" t="s">
        <v>1434</v>
      </c>
      <c r="BHS27" s="819" t="s">
        <v>1434</v>
      </c>
      <c r="BHT27" s="819" t="s">
        <v>1434</v>
      </c>
      <c r="BHU27" s="819" t="s">
        <v>1434</v>
      </c>
      <c r="BHV27" s="819" t="s">
        <v>1434</v>
      </c>
      <c r="BHW27" s="819" t="s">
        <v>1434</v>
      </c>
      <c r="BHX27" s="819" t="s">
        <v>1434</v>
      </c>
      <c r="BHY27" s="819" t="s">
        <v>1434</v>
      </c>
      <c r="BHZ27" s="819" t="s">
        <v>1434</v>
      </c>
      <c r="BIA27" s="819">
        <v>0.6</v>
      </c>
      <c r="BIB27" s="819" t="s">
        <v>1434</v>
      </c>
      <c r="BIC27" s="819" t="s">
        <v>1434</v>
      </c>
      <c r="BID27" s="819" t="s">
        <v>1434</v>
      </c>
      <c r="BIE27" s="819" t="s">
        <v>1434</v>
      </c>
      <c r="BIF27" s="819" t="s">
        <v>1434</v>
      </c>
      <c r="BIG27" s="819" t="s">
        <v>1434</v>
      </c>
      <c r="BIH27" s="819" t="s">
        <v>1434</v>
      </c>
      <c r="BII27" s="819" t="s">
        <v>1434</v>
      </c>
      <c r="BIJ27" s="819" t="s">
        <v>1434</v>
      </c>
      <c r="BIK27" s="819" t="s">
        <v>1434</v>
      </c>
      <c r="BIL27" s="819" t="s">
        <v>1434</v>
      </c>
      <c r="BIM27" s="819" t="s">
        <v>1434</v>
      </c>
      <c r="BIN27" s="819" t="s">
        <v>1434</v>
      </c>
      <c r="BIO27" s="819" t="s">
        <v>1434</v>
      </c>
      <c r="BIP27" s="819" t="s">
        <v>1434</v>
      </c>
      <c r="BIQ27" s="819" t="s">
        <v>1434</v>
      </c>
      <c r="BIR27" s="819" t="s">
        <v>1434</v>
      </c>
      <c r="BIS27" s="822" t="s">
        <v>1434</v>
      </c>
      <c r="BIT27" s="822" t="s">
        <v>1434</v>
      </c>
      <c r="BIU27" s="822" t="s">
        <v>1434</v>
      </c>
      <c r="BIV27" s="822" t="s">
        <v>1434</v>
      </c>
      <c r="BIW27" s="822" t="s">
        <v>1434</v>
      </c>
      <c r="BIX27" s="822" t="s">
        <v>1434</v>
      </c>
      <c r="BIY27" s="822" t="s">
        <v>1434</v>
      </c>
      <c r="BIZ27" s="822" t="s">
        <v>1434</v>
      </c>
      <c r="BJA27" s="822" t="s">
        <v>1434</v>
      </c>
      <c r="BJB27" s="822" t="s">
        <v>1434</v>
      </c>
      <c r="BJC27" s="822" t="s">
        <v>1434</v>
      </c>
      <c r="BJD27" s="822" t="s">
        <v>1434</v>
      </c>
      <c r="BJE27" s="822" t="s">
        <v>1434</v>
      </c>
      <c r="BJF27" s="822" t="s">
        <v>1434</v>
      </c>
      <c r="BJG27" s="822" t="s">
        <v>1434</v>
      </c>
      <c r="BJH27" s="822" t="s">
        <v>1434</v>
      </c>
      <c r="BJI27" s="824">
        <v>233748</v>
      </c>
      <c r="BJJ27" s="824">
        <v>246411</v>
      </c>
      <c r="BJK27" s="824">
        <v>242522</v>
      </c>
      <c r="BJL27" s="824">
        <v>225508</v>
      </c>
      <c r="BJM27" s="824">
        <v>192357</v>
      </c>
      <c r="BJN27" s="824">
        <v>206418</v>
      </c>
      <c r="BJO27" s="824">
        <v>220774</v>
      </c>
      <c r="BJP27" s="824">
        <v>217651</v>
      </c>
      <c r="BJQ27" s="824">
        <v>198043</v>
      </c>
      <c r="BJR27" s="824">
        <v>161163</v>
      </c>
      <c r="BJS27" s="827">
        <v>11</v>
      </c>
      <c r="BJT27" s="827">
        <v>45.051520000000004</v>
      </c>
      <c r="BJU27" s="827">
        <v>8.3081999999999994</v>
      </c>
      <c r="BJV27" s="827" t="s">
        <v>1434</v>
      </c>
      <c r="BJW27" s="827" t="s">
        <v>1434</v>
      </c>
      <c r="BJX27" s="827">
        <v>1</v>
      </c>
      <c r="BJY27" s="827">
        <v>3.9683199999999998</v>
      </c>
      <c r="BJZ27" s="827">
        <v>0.77600000000000002</v>
      </c>
      <c r="BKA27" s="827" t="s">
        <v>1434</v>
      </c>
      <c r="BKB27" s="827" t="s">
        <v>1434</v>
      </c>
      <c r="BKC27" s="827">
        <v>1</v>
      </c>
      <c r="BKD27" s="827">
        <v>3.9683199999999998</v>
      </c>
      <c r="BKE27" s="827">
        <v>0.77600000000000002</v>
      </c>
      <c r="BKF27" s="827" t="s">
        <v>1434</v>
      </c>
      <c r="BKG27" s="827" t="s">
        <v>1434</v>
      </c>
      <c r="BKH27" s="827" t="s">
        <v>1434</v>
      </c>
      <c r="BKI27" s="827" t="s">
        <v>1434</v>
      </c>
      <c r="BKJ27" s="827" t="s">
        <v>1434</v>
      </c>
      <c r="BKK27" s="827" t="s">
        <v>1434</v>
      </c>
      <c r="BKL27" s="827" t="s">
        <v>1434</v>
      </c>
      <c r="BKM27" s="827">
        <v>9</v>
      </c>
      <c r="BKN27" s="827">
        <v>33</v>
      </c>
      <c r="BKO27" s="827">
        <v>1.46</v>
      </c>
      <c r="BKP27" s="827" t="s">
        <v>1434</v>
      </c>
      <c r="BKQ27" s="827" t="s">
        <v>1434</v>
      </c>
      <c r="BKR27" s="827">
        <v>9</v>
      </c>
      <c r="BKS27" s="827">
        <v>33</v>
      </c>
      <c r="BKT27" s="827">
        <v>1.46</v>
      </c>
      <c r="BKU27" s="827" t="s">
        <v>1434</v>
      </c>
      <c r="BKV27" s="827" t="s">
        <v>1434</v>
      </c>
      <c r="BKW27" s="827">
        <v>1</v>
      </c>
      <c r="BKX27" s="827">
        <v>1.8742000000000001</v>
      </c>
      <c r="BKY27" s="827">
        <v>0.26319999999999999</v>
      </c>
      <c r="BKZ27" s="827" t="s">
        <v>1434</v>
      </c>
      <c r="BLA27" s="827" t="s">
        <v>1434</v>
      </c>
      <c r="BLB27" s="827">
        <v>0.8004</v>
      </c>
      <c r="BLC27" s="827">
        <v>0.85560000000000003</v>
      </c>
      <c r="BLD27" s="827">
        <v>0.25760000000000005</v>
      </c>
      <c r="BLE27" s="827">
        <v>0.25760000000000005</v>
      </c>
      <c r="BLF27" s="827">
        <v>0.25760000000000005</v>
      </c>
      <c r="BLG27" s="827" t="s">
        <v>1434</v>
      </c>
      <c r="BLH27" s="827">
        <v>6</v>
      </c>
      <c r="BLI27" s="827">
        <v>5.6</v>
      </c>
      <c r="BLJ27" s="827" t="s">
        <v>1434</v>
      </c>
      <c r="BLK27" s="827" t="s">
        <v>1434</v>
      </c>
      <c r="BLL27" s="827" t="s">
        <v>1434</v>
      </c>
      <c r="BLM27" s="827">
        <v>0.20899999999999999</v>
      </c>
      <c r="BLN27" s="827">
        <v>0.20899999999999999</v>
      </c>
      <c r="BLO27" s="827" t="s">
        <v>1434</v>
      </c>
      <c r="BLP27" s="827" t="s">
        <v>1434</v>
      </c>
      <c r="BLQ27" s="827">
        <v>222.31</v>
      </c>
      <c r="BLR27" s="827">
        <v>910.49121920000016</v>
      </c>
      <c r="BLS27" s="827">
        <v>167.90872199999998</v>
      </c>
      <c r="BLT27" s="827" t="s">
        <v>1434</v>
      </c>
      <c r="BLU27" s="827" t="s">
        <v>1434</v>
      </c>
      <c r="BLV27" s="827">
        <v>20.21</v>
      </c>
      <c r="BLW27" s="827">
        <v>80.199747200000004</v>
      </c>
      <c r="BLX27" s="827">
        <v>15.682960000000001</v>
      </c>
      <c r="BLY27" s="827" t="s">
        <v>1434</v>
      </c>
      <c r="BLZ27" s="827" t="s">
        <v>1434</v>
      </c>
      <c r="BMA27" s="827">
        <v>20.21</v>
      </c>
      <c r="BMB27" s="827">
        <v>80.199747200000004</v>
      </c>
      <c r="BMC27" s="827">
        <v>15.682960000000001</v>
      </c>
      <c r="BMD27" s="827" t="s">
        <v>1434</v>
      </c>
      <c r="BME27" s="827" t="s">
        <v>1434</v>
      </c>
      <c r="BMF27" s="827" t="s">
        <v>1434</v>
      </c>
      <c r="BMG27" s="827" t="s">
        <v>1434</v>
      </c>
      <c r="BMH27" s="827" t="s">
        <v>1434</v>
      </c>
      <c r="BMI27" s="827" t="s">
        <v>1434</v>
      </c>
      <c r="BMJ27" s="827" t="s">
        <v>1434</v>
      </c>
      <c r="BMK27" s="827">
        <v>181.89000000000001</v>
      </c>
      <c r="BML27" s="827">
        <v>666.93000000000006</v>
      </c>
      <c r="BMM27" s="827">
        <v>29.506599999999999</v>
      </c>
      <c r="BMN27" s="827" t="s">
        <v>1434</v>
      </c>
      <c r="BMO27" s="827" t="s">
        <v>1434</v>
      </c>
      <c r="BMP27" s="827">
        <v>181.89000000000001</v>
      </c>
      <c r="BMQ27" s="827">
        <v>666.93000000000006</v>
      </c>
      <c r="BMR27" s="827">
        <v>29.506599999999999</v>
      </c>
      <c r="BMS27" s="827" t="s">
        <v>1434</v>
      </c>
      <c r="BMT27" s="827" t="s">
        <v>1434</v>
      </c>
      <c r="BMU27" s="827">
        <v>20.21</v>
      </c>
      <c r="BMV27" s="827">
        <v>37.877582000000004</v>
      </c>
      <c r="BMW27" s="827">
        <v>5.3192719999999998</v>
      </c>
      <c r="BMX27" s="827" t="s">
        <v>1434</v>
      </c>
      <c r="BMY27" s="827" t="s">
        <v>1434</v>
      </c>
      <c r="BMZ27" s="827" t="s">
        <v>1434</v>
      </c>
      <c r="BNA27" s="827">
        <v>121.26</v>
      </c>
      <c r="BNB27" s="827">
        <v>113.176</v>
      </c>
      <c r="BNC27" s="827" t="s">
        <v>1434</v>
      </c>
      <c r="BND27" s="827" t="s">
        <v>1434</v>
      </c>
      <c r="BNE27" s="827" t="s">
        <v>1434</v>
      </c>
      <c r="BNF27" s="827">
        <v>4.2238899999999999</v>
      </c>
      <c r="BNG27" s="827">
        <v>4.2238899999999999</v>
      </c>
      <c r="BNH27" s="827" t="s">
        <v>1434</v>
      </c>
      <c r="BNI27" s="827" t="s">
        <v>1434</v>
      </c>
      <c r="BNJ27" s="822">
        <v>179.34296883296909</v>
      </c>
      <c r="BNK27" s="821">
        <v>168.55793146773178</v>
      </c>
      <c r="BNL27" s="821">
        <v>156.50263953588805</v>
      </c>
      <c r="BNM27" s="821">
        <v>136.77476968307587</v>
      </c>
      <c r="BNN27" s="822">
        <v>0.98571484027986778</v>
      </c>
      <c r="BNO27" s="821">
        <v>0.98518307804452387</v>
      </c>
      <c r="BNP27" s="821">
        <v>0.98571832003128323</v>
      </c>
      <c r="BNQ27" s="821">
        <v>0.98838154095497477</v>
      </c>
      <c r="BNR27" s="822">
        <v>32.129301062393417</v>
      </c>
      <c r="BNS27" s="821">
        <v>29.763591596095278</v>
      </c>
      <c r="BNT27" s="821">
        <v>26.390357292830856</v>
      </c>
      <c r="BNU27" s="821">
        <v>19.372977929101189</v>
      </c>
      <c r="BNV27" s="822">
        <v>0.17659085868326985</v>
      </c>
      <c r="BNW27" s="821">
        <v>0.17396147738034326</v>
      </c>
      <c r="BNX27" s="821">
        <v>0.16621737967396608</v>
      </c>
      <c r="BNY27" s="821">
        <v>0.13999580348641635</v>
      </c>
    </row>
    <row r="28" spans="1:1741" s="789" customFormat="1" ht="12">
      <c r="A28" s="607" t="s">
        <v>1966</v>
      </c>
      <c r="B28" s="821" t="s">
        <v>1192</v>
      </c>
      <c r="C28" s="822">
        <v>754.01563120420974</v>
      </c>
      <c r="D28" s="822">
        <v>725.63509749702916</v>
      </c>
      <c r="E28" s="822">
        <v>694.83504144860103</v>
      </c>
      <c r="F28" s="822">
        <v>634.95135985527747</v>
      </c>
      <c r="G28" s="822">
        <v>465.00157222291512</v>
      </c>
      <c r="H28" s="822">
        <v>632.0093298835086</v>
      </c>
      <c r="I28" s="822">
        <v>608.221013902094</v>
      </c>
      <c r="J28" s="822">
        <v>579.6887521572196</v>
      </c>
      <c r="K28" s="822" t="s">
        <v>1434</v>
      </c>
      <c r="L28" s="822" t="s">
        <v>1434</v>
      </c>
      <c r="M28" s="822">
        <v>47.22198474508</v>
      </c>
      <c r="N28" s="822">
        <v>47.22198474508</v>
      </c>
      <c r="O28" s="822">
        <v>49.629419547570215</v>
      </c>
      <c r="P28" s="822">
        <v>49.491546413283068</v>
      </c>
      <c r="Q28" s="822">
        <v>49.354056297804753</v>
      </c>
      <c r="R28" s="822">
        <v>801.23761594928976</v>
      </c>
      <c r="S28" s="822">
        <v>772.85708224210919</v>
      </c>
      <c r="T28" s="822">
        <v>744.46446099617128</v>
      </c>
      <c r="U28" s="822">
        <v>684.44290626856059</v>
      </c>
      <c r="V28" s="822">
        <v>514.35562852071985</v>
      </c>
      <c r="W28" s="821">
        <v>6087.7623840507104</v>
      </c>
      <c r="X28" s="822">
        <v>6116.1429177578912</v>
      </c>
      <c r="Y28" s="822">
        <v>6144.5355390038285</v>
      </c>
      <c r="Z28" s="822">
        <v>6204.5570937314396</v>
      </c>
      <c r="AA28" s="822">
        <v>6374.6443714792795</v>
      </c>
      <c r="AB28" s="821" t="s">
        <v>1434</v>
      </c>
      <c r="AC28" s="821" t="s">
        <v>1434</v>
      </c>
      <c r="AD28" s="821" t="s">
        <v>1434</v>
      </c>
      <c r="AE28" s="821" t="s">
        <v>1434</v>
      </c>
      <c r="AF28" s="821" t="s">
        <v>1434</v>
      </c>
      <c r="AG28" s="821">
        <v>497.78567688296198</v>
      </c>
      <c r="AH28" s="821">
        <v>482.16662241886627</v>
      </c>
      <c r="AI28" s="821">
        <v>440.61156147711677</v>
      </c>
      <c r="AJ28" s="821">
        <v>322.67836842360924</v>
      </c>
      <c r="AK28" s="821">
        <v>126.98614206198009</v>
      </c>
      <c r="AL28" s="821">
        <v>111.60233052498344</v>
      </c>
      <c r="AM28" s="821">
        <v>101.98399231869807</v>
      </c>
      <c r="AN28" s="821">
        <v>74.687164668130194</v>
      </c>
      <c r="AO28" s="821">
        <v>100.86327855208707</v>
      </c>
      <c r="AP28" s="821">
        <v>101.06608850475128</v>
      </c>
      <c r="AQ28" s="821">
        <v>92.355806059462594</v>
      </c>
      <c r="AR28" s="821">
        <v>67.63603913117565</v>
      </c>
      <c r="AS28" s="822">
        <v>116.83178352405568</v>
      </c>
      <c r="AT28" s="822">
        <v>89.945269607273985</v>
      </c>
      <c r="AU28" s="822">
        <v>69.332275604407997</v>
      </c>
      <c r="AV28" s="822" t="s">
        <v>1434</v>
      </c>
      <c r="AW28" s="822" t="s">
        <v>1434</v>
      </c>
      <c r="AX28" s="822" t="s">
        <v>1434</v>
      </c>
      <c r="AY28" s="822">
        <v>81.282552792747921</v>
      </c>
      <c r="AZ28" s="822">
        <v>61.21839584619822</v>
      </c>
      <c r="BA28" s="822" t="s">
        <v>1434</v>
      </c>
      <c r="BB28" s="822" t="s">
        <v>1434</v>
      </c>
      <c r="BC28" s="822" t="s">
        <v>1434</v>
      </c>
      <c r="BD28" s="822" t="s">
        <v>1434</v>
      </c>
      <c r="BE28" s="822" t="s">
        <v>1434</v>
      </c>
      <c r="BF28" s="822" t="s">
        <v>1434</v>
      </c>
      <c r="BG28" s="822" t="s">
        <v>1434</v>
      </c>
      <c r="BH28" s="822" t="s">
        <v>1434</v>
      </c>
      <c r="BI28" s="822" t="s">
        <v>1434</v>
      </c>
      <c r="BJ28" s="822" t="s">
        <v>1434</v>
      </c>
      <c r="BK28" s="822" t="s">
        <v>1434</v>
      </c>
      <c r="BL28" s="822" t="s">
        <v>1434</v>
      </c>
      <c r="BM28" s="821">
        <v>96.67297207469494</v>
      </c>
      <c r="BN28" s="821">
        <v>73.52573827247565</v>
      </c>
      <c r="BO28" s="821">
        <v>55.779525690774179</v>
      </c>
      <c r="BP28" s="821" t="s">
        <v>1434</v>
      </c>
      <c r="BQ28" s="821" t="s">
        <v>1434</v>
      </c>
      <c r="BR28" s="821" t="s">
        <v>1434</v>
      </c>
      <c r="BS28" s="821">
        <v>79.575619184100219</v>
      </c>
      <c r="BT28" s="821">
        <v>59.565499158350868</v>
      </c>
      <c r="BU28" s="821" t="s">
        <v>1434</v>
      </c>
      <c r="BV28" s="821" t="s">
        <v>1434</v>
      </c>
      <c r="BW28" s="821" t="s">
        <v>1434</v>
      </c>
      <c r="BX28" s="821" t="s">
        <v>1434</v>
      </c>
      <c r="BY28" s="821" t="s">
        <v>1434</v>
      </c>
      <c r="BZ28" s="821" t="s">
        <v>1434</v>
      </c>
      <c r="CA28" s="821" t="s">
        <v>1434</v>
      </c>
      <c r="CB28" s="821" t="s">
        <v>1434</v>
      </c>
      <c r="CC28" s="821" t="s">
        <v>1434</v>
      </c>
      <c r="CD28" s="821" t="s">
        <v>1434</v>
      </c>
      <c r="CE28" s="821" t="s">
        <v>1434</v>
      </c>
      <c r="CF28" s="821" t="s">
        <v>1434</v>
      </c>
      <c r="CG28" s="821">
        <v>20.158811449360748</v>
      </c>
      <c r="CH28" s="821">
        <v>16.419531334798332</v>
      </c>
      <c r="CI28" s="821">
        <v>13.552749913633816</v>
      </c>
      <c r="CJ28" s="821" t="s">
        <v>1434</v>
      </c>
      <c r="CK28" s="821" t="s">
        <v>1434</v>
      </c>
      <c r="CL28" s="821" t="s">
        <v>1434</v>
      </c>
      <c r="CM28" s="821">
        <v>1.7069336086477023</v>
      </c>
      <c r="CN28" s="821">
        <v>1.6528966878473526</v>
      </c>
      <c r="CO28" s="821" t="s">
        <v>1434</v>
      </c>
      <c r="CP28" s="821" t="s">
        <v>1434</v>
      </c>
      <c r="CQ28" s="821" t="s">
        <v>1434</v>
      </c>
      <c r="CR28" s="821" t="s">
        <v>1434</v>
      </c>
      <c r="CS28" s="821" t="s">
        <v>1434</v>
      </c>
      <c r="CT28" s="821" t="s">
        <v>1434</v>
      </c>
      <c r="CU28" s="821" t="s">
        <v>1434</v>
      </c>
      <c r="CV28" s="821" t="s">
        <v>1434</v>
      </c>
      <c r="CW28" s="821" t="s">
        <v>1434</v>
      </c>
      <c r="CX28" s="821" t="s">
        <v>1434</v>
      </c>
      <c r="CY28" s="821" t="s">
        <v>1434</v>
      </c>
      <c r="CZ28" s="821" t="s">
        <v>1434</v>
      </c>
      <c r="DA28" s="821">
        <v>66.829335318204571</v>
      </c>
      <c r="DB28" s="821">
        <v>50.143342760359722</v>
      </c>
      <c r="DC28" s="821" t="s">
        <v>1434</v>
      </c>
      <c r="DD28" s="821" t="s">
        <v>1434</v>
      </c>
      <c r="DE28" s="821">
        <v>11.782830318552893</v>
      </c>
      <c r="DF28" s="821">
        <v>10.50489024309212</v>
      </c>
      <c r="DG28" s="821" t="s">
        <v>1434</v>
      </c>
      <c r="DH28" s="821" t="s">
        <v>1434</v>
      </c>
      <c r="DI28" s="821">
        <v>11.333103970516522</v>
      </c>
      <c r="DJ28" s="821">
        <v>8.684042600956154</v>
      </c>
      <c r="DK28" s="821" t="s">
        <v>1434</v>
      </c>
      <c r="DL28" s="821" t="s">
        <v>1434</v>
      </c>
      <c r="DM28" s="821" t="s">
        <v>2115</v>
      </c>
      <c r="DN28" s="821" t="s">
        <v>2255</v>
      </c>
      <c r="DO28" s="821">
        <v>53.427490146720736</v>
      </c>
      <c r="DP28" s="821">
        <v>39.588729370116965</v>
      </c>
      <c r="DQ28" s="821" t="s">
        <v>1434</v>
      </c>
      <c r="DR28" s="821" t="s">
        <v>1434</v>
      </c>
      <c r="DS28" s="821" t="s">
        <v>2194</v>
      </c>
      <c r="DT28" s="821" t="s">
        <v>2256</v>
      </c>
      <c r="DU28" s="821">
        <v>8.1760250073012024</v>
      </c>
      <c r="DV28" s="821">
        <v>7.4878857652760633</v>
      </c>
      <c r="DW28" s="821" t="s">
        <v>1434</v>
      </c>
      <c r="DX28" s="821" t="s">
        <v>1434</v>
      </c>
      <c r="DY28" s="821" t="s">
        <v>2111</v>
      </c>
      <c r="DZ28" s="821" t="s">
        <v>2112</v>
      </c>
      <c r="EA28" s="821">
        <v>3.6877560538982324</v>
      </c>
      <c r="EB28" s="821">
        <v>2.6346264729675037</v>
      </c>
      <c r="EC28" s="821" t="s">
        <v>1434</v>
      </c>
      <c r="ED28" s="821" t="s">
        <v>1434</v>
      </c>
      <c r="EE28" s="821" t="s">
        <v>2257</v>
      </c>
      <c r="EF28" s="821" t="s">
        <v>2258</v>
      </c>
      <c r="EG28" s="821">
        <v>2.6084128186109452</v>
      </c>
      <c r="EH28" s="821">
        <v>1.247980960879344</v>
      </c>
      <c r="EI28" s="821" t="s">
        <v>1434</v>
      </c>
      <c r="EJ28" s="821" t="s">
        <v>1434</v>
      </c>
      <c r="EK28" s="821" t="s">
        <v>2109</v>
      </c>
      <c r="EL28" s="821" t="s">
        <v>2259</v>
      </c>
      <c r="EM28" s="821">
        <v>2.6084128186109452</v>
      </c>
      <c r="EN28" s="821">
        <v>2.3572973705498717</v>
      </c>
      <c r="EO28" s="821" t="s">
        <v>1434</v>
      </c>
      <c r="EP28" s="821" t="s">
        <v>1434</v>
      </c>
      <c r="EQ28" s="821" t="s">
        <v>2253</v>
      </c>
      <c r="ER28" s="821" t="s">
        <v>2260</v>
      </c>
      <c r="ES28" s="821">
        <v>2.4285222793963976</v>
      </c>
      <c r="ET28" s="821">
        <v>1.8026391657146079</v>
      </c>
      <c r="EU28" s="821" t="s">
        <v>1434</v>
      </c>
      <c r="EV28" s="821" t="s">
        <v>1434</v>
      </c>
      <c r="EW28" s="821" t="s">
        <v>2117</v>
      </c>
      <c r="EX28" s="821" t="s">
        <v>2261</v>
      </c>
      <c r="EY28" s="821">
        <v>2.1586864705745756</v>
      </c>
      <c r="EZ28" s="821">
        <v>1.6639746145057916</v>
      </c>
      <c r="FA28" s="821" t="s">
        <v>1434</v>
      </c>
      <c r="FB28" s="821" t="s">
        <v>1434</v>
      </c>
      <c r="FC28" s="821" t="s">
        <v>2113</v>
      </c>
      <c r="FD28" s="821" t="s">
        <v>2262</v>
      </c>
      <c r="FE28" s="821">
        <v>1.7089601225382054</v>
      </c>
      <c r="FF28" s="821">
        <v>1.8026391657146079</v>
      </c>
      <c r="FG28" s="821" t="s">
        <v>1434</v>
      </c>
      <c r="FH28" s="821" t="s">
        <v>1434</v>
      </c>
      <c r="FI28" s="821" t="s">
        <v>2263</v>
      </c>
      <c r="FJ28" s="821" t="s">
        <v>2264</v>
      </c>
      <c r="FK28" s="821">
        <v>1.5290695833236576</v>
      </c>
      <c r="FL28" s="821">
        <v>1.247980960879344</v>
      </c>
      <c r="FM28" s="821" t="s">
        <v>1434</v>
      </c>
      <c r="FN28" s="821" t="s">
        <v>1434</v>
      </c>
      <c r="FO28" s="821" t="s">
        <v>2265</v>
      </c>
      <c r="FP28" s="821" t="s">
        <v>2266</v>
      </c>
      <c r="FQ28" s="821">
        <v>1.5290695833236576</v>
      </c>
      <c r="FR28" s="821">
        <v>1.3866455120881598</v>
      </c>
      <c r="FS28" s="821" t="s">
        <v>1434</v>
      </c>
      <c r="FT28" s="821" t="s">
        <v>1434</v>
      </c>
      <c r="FU28" s="821">
        <v>10.082864722975408</v>
      </c>
      <c r="FV28" s="821">
        <v>8.1118762457157256</v>
      </c>
      <c r="FW28" s="821" t="s">
        <v>1434</v>
      </c>
      <c r="FX28" s="821" t="s">
        <v>1434</v>
      </c>
      <c r="FY28" s="821">
        <v>89.945269607273971</v>
      </c>
      <c r="FZ28" s="821">
        <v>69.332275604407982</v>
      </c>
      <c r="GA28" s="821" t="s">
        <v>1434</v>
      </c>
      <c r="GB28" s="821" t="s">
        <v>1434</v>
      </c>
      <c r="GC28" s="822">
        <v>580.19364667848845</v>
      </c>
      <c r="GD28" s="822">
        <v>530.70861417506478</v>
      </c>
      <c r="GE28" s="822" t="s">
        <v>1434</v>
      </c>
      <c r="GF28" s="822" t="s">
        <v>1434</v>
      </c>
      <c r="GG28" s="822">
        <v>539.35150662827061</v>
      </c>
      <c r="GH28" s="822">
        <v>485.84407412123517</v>
      </c>
      <c r="GI28" s="822" t="s">
        <v>1434</v>
      </c>
      <c r="GJ28" s="822" t="s">
        <v>1434</v>
      </c>
      <c r="GK28" s="821">
        <v>446.61688844169197</v>
      </c>
      <c r="GL28" s="821">
        <v>417.51836455840936</v>
      </c>
      <c r="GM28" s="821" t="s">
        <v>1434</v>
      </c>
      <c r="GN28" s="821" t="s">
        <v>1434</v>
      </c>
      <c r="GO28" s="821">
        <v>31.691962453810643</v>
      </c>
      <c r="GP28" s="821">
        <v>20.363164475037109</v>
      </c>
      <c r="GQ28" s="821" t="s">
        <v>1434</v>
      </c>
      <c r="GR28" s="821" t="s">
        <v>1434</v>
      </c>
      <c r="GS28" s="821">
        <v>61.042655732768033</v>
      </c>
      <c r="GT28" s="821">
        <v>47.951238500073501</v>
      </c>
      <c r="GU28" s="821" t="s">
        <v>1434</v>
      </c>
      <c r="GV28" s="821" t="s">
        <v>1434</v>
      </c>
      <c r="GW28" s="822">
        <v>194.29141007550294</v>
      </c>
      <c r="GX28" s="821">
        <v>252.41957074136783</v>
      </c>
      <c r="GY28" s="821" t="s">
        <v>1434</v>
      </c>
      <c r="GZ28" s="821" t="s">
        <v>1434</v>
      </c>
      <c r="HA28" s="821">
        <v>169.31787221040159</v>
      </c>
      <c r="HB28" s="821">
        <v>224.74104401460997</v>
      </c>
      <c r="HC28" s="821" t="s">
        <v>1434</v>
      </c>
      <c r="HD28" s="821" t="s">
        <v>1434</v>
      </c>
      <c r="HE28" s="821">
        <v>125.90825340321916</v>
      </c>
      <c r="HF28" s="821">
        <v>180.70188486398837</v>
      </c>
      <c r="HG28" s="821" t="s">
        <v>1434</v>
      </c>
      <c r="HH28" s="821" t="s">
        <v>1434</v>
      </c>
      <c r="HI28" s="821">
        <v>18.119387527125141</v>
      </c>
      <c r="HJ28" s="821">
        <v>14.359366398277139</v>
      </c>
      <c r="HK28" s="821" t="s">
        <v>1434</v>
      </c>
      <c r="HL28" s="821" t="s">
        <v>1434</v>
      </c>
      <c r="HM28" s="821">
        <v>25.301541759162888</v>
      </c>
      <c r="HN28" s="821">
        <v>29.679792752344483</v>
      </c>
      <c r="HO28" s="821" t="s">
        <v>1434</v>
      </c>
      <c r="HP28" s="821" t="s">
        <v>1434</v>
      </c>
      <c r="HQ28" s="821">
        <v>327.91341022872172</v>
      </c>
      <c r="HR28" s="821">
        <v>206.61658390717832</v>
      </c>
      <c r="HS28" s="821" t="s">
        <v>1434</v>
      </c>
      <c r="HT28" s="821" t="s">
        <v>1434</v>
      </c>
      <c r="HU28" s="821">
        <v>316.13920147982202</v>
      </c>
      <c r="HV28" s="821">
        <v>197.66176643675664</v>
      </c>
      <c r="HW28" s="821" t="s">
        <v>1434</v>
      </c>
      <c r="HX28" s="821" t="s">
        <v>1434</v>
      </c>
      <c r="HY28" s="821">
        <v>273.60048956376858</v>
      </c>
      <c r="HZ28" s="821">
        <v>48.392195420965471</v>
      </c>
      <c r="IA28" s="821" t="s">
        <v>1434</v>
      </c>
      <c r="IB28" s="821" t="s">
        <v>1434</v>
      </c>
      <c r="IC28" s="821">
        <v>10.858059941348401</v>
      </c>
      <c r="ID28" s="821">
        <v>4.7261536649447589</v>
      </c>
      <c r="IE28" s="821" t="s">
        <v>1434</v>
      </c>
      <c r="IF28" s="821" t="s">
        <v>1434</v>
      </c>
      <c r="IG28" s="821">
        <v>31.680651974705068</v>
      </c>
      <c r="IH28" s="821">
        <v>14.201074170264636</v>
      </c>
      <c r="II28" s="821" t="s">
        <v>1434</v>
      </c>
      <c r="IJ28" s="821" t="s">
        <v>1434</v>
      </c>
      <c r="IK28" s="821">
        <v>57.966205416052652</v>
      </c>
      <c r="IL28" s="821">
        <v>71.672459526518736</v>
      </c>
      <c r="IM28" s="821" t="s">
        <v>1434</v>
      </c>
      <c r="IN28" s="821" t="s">
        <v>1434</v>
      </c>
      <c r="IO28" s="821">
        <v>53.894432938047011</v>
      </c>
      <c r="IP28" s="821">
        <v>63.429957082153344</v>
      </c>
      <c r="IQ28" s="821" t="s">
        <v>1434</v>
      </c>
      <c r="IR28" s="821" t="s">
        <v>1434</v>
      </c>
      <c r="IS28" s="821">
        <v>47.096834995598684</v>
      </c>
      <c r="IT28" s="821">
        <v>58.081941092873748</v>
      </c>
      <c r="IU28" s="821" t="s">
        <v>1434</v>
      </c>
      <c r="IV28" s="821" t="s">
        <v>1434</v>
      </c>
      <c r="IW28" s="821">
        <v>2.7258254644426714</v>
      </c>
      <c r="IX28" s="821">
        <v>1.2776444118152102</v>
      </c>
      <c r="IY28" s="821" t="s">
        <v>1434</v>
      </c>
      <c r="IZ28" s="821" t="s">
        <v>1434</v>
      </c>
      <c r="JA28" s="821">
        <v>4.0717724780056503</v>
      </c>
      <c r="JB28" s="821">
        <v>4.0703715774643863</v>
      </c>
      <c r="JC28" s="821" t="s">
        <v>1434</v>
      </c>
      <c r="JD28" s="821" t="s">
        <v>1434</v>
      </c>
      <c r="JE28" s="822">
        <v>0</v>
      </c>
      <c r="JF28" s="822">
        <v>0</v>
      </c>
      <c r="JG28" s="822" t="s">
        <v>1434</v>
      </c>
      <c r="JH28" s="822" t="s">
        <v>1434</v>
      </c>
      <c r="JI28" s="822">
        <v>0</v>
      </c>
      <c r="JJ28" s="822">
        <v>0</v>
      </c>
      <c r="JK28" s="822" t="s">
        <v>1434</v>
      </c>
      <c r="JL28" s="822" t="s">
        <v>1434</v>
      </c>
      <c r="JM28" s="821">
        <v>0</v>
      </c>
      <c r="JN28" s="821">
        <v>0</v>
      </c>
      <c r="JO28" s="821" t="s">
        <v>1434</v>
      </c>
      <c r="JP28" s="821" t="s">
        <v>1434</v>
      </c>
      <c r="JQ28" s="821">
        <v>0</v>
      </c>
      <c r="JR28" s="821">
        <v>0</v>
      </c>
      <c r="JS28" s="821" t="s">
        <v>1434</v>
      </c>
      <c r="JT28" s="821" t="s">
        <v>1434</v>
      </c>
      <c r="JU28" s="821">
        <v>0</v>
      </c>
      <c r="JV28" s="821">
        <v>0</v>
      </c>
      <c r="JW28" s="821" t="s">
        <v>1434</v>
      </c>
      <c r="JX28" s="821" t="s">
        <v>1434</v>
      </c>
      <c r="JY28" s="821">
        <v>69856.652792747933</v>
      </c>
      <c r="JZ28" s="821">
        <v>49541.395846198218</v>
      </c>
      <c r="KA28" s="821" t="s">
        <v>1434</v>
      </c>
      <c r="KB28" s="821" t="s">
        <v>1434</v>
      </c>
      <c r="KC28" s="821">
        <v>62841.994926457293</v>
      </c>
      <c r="KD28" s="821">
        <v>46104.823881796612</v>
      </c>
      <c r="KE28" s="821" t="s">
        <v>1434</v>
      </c>
      <c r="KF28" s="821" t="s">
        <v>1434</v>
      </c>
      <c r="KG28" s="821">
        <v>1453.3198073825399</v>
      </c>
      <c r="KH28" s="821">
        <v>552.74001434474826</v>
      </c>
      <c r="KI28" s="821" t="s">
        <v>1434</v>
      </c>
      <c r="KJ28" s="821" t="s">
        <v>1434</v>
      </c>
      <c r="KK28" s="821">
        <v>5561.3380589081034</v>
      </c>
      <c r="KL28" s="821">
        <v>2883.9272172085862</v>
      </c>
      <c r="KM28" s="821" t="s">
        <v>1434</v>
      </c>
      <c r="KN28" s="821" t="s">
        <v>1434</v>
      </c>
      <c r="KO28" s="821">
        <v>1438.8280144314322</v>
      </c>
      <c r="KP28" s="821">
        <v>1688.8007987399781</v>
      </c>
      <c r="KQ28" s="821" t="s">
        <v>1434</v>
      </c>
      <c r="KR28" s="821" t="s">
        <v>1434</v>
      </c>
      <c r="KS28" s="821">
        <v>921.26398046329109</v>
      </c>
      <c r="KT28" s="821">
        <v>1463.8750535024822</v>
      </c>
      <c r="KU28" s="821" t="s">
        <v>1434</v>
      </c>
      <c r="KV28" s="821" t="s">
        <v>1434</v>
      </c>
      <c r="KW28" s="821">
        <v>93.161526114265385</v>
      </c>
      <c r="KX28" s="821">
        <v>47.728843017359338</v>
      </c>
      <c r="KY28" s="821" t="s">
        <v>1434</v>
      </c>
      <c r="KZ28" s="821" t="s">
        <v>1434</v>
      </c>
      <c r="LA28" s="821">
        <v>424.31249671753335</v>
      </c>
      <c r="LB28" s="821">
        <v>177.19690222013645</v>
      </c>
      <c r="LC28" s="821" t="s">
        <v>1434</v>
      </c>
      <c r="LD28" s="821" t="s">
        <v>1434</v>
      </c>
      <c r="LE28" s="821">
        <v>49281.637214219314</v>
      </c>
      <c r="LF28" s="821">
        <v>28170.401499780717</v>
      </c>
      <c r="LG28" s="821" t="s">
        <v>1434</v>
      </c>
      <c r="LH28" s="821" t="s">
        <v>1434</v>
      </c>
      <c r="LI28" s="821">
        <v>44999.98748068948</v>
      </c>
      <c r="LJ28" s="821">
        <v>26080.144923645224</v>
      </c>
      <c r="LK28" s="821" t="s">
        <v>1434</v>
      </c>
      <c r="LL28" s="821" t="s">
        <v>1434</v>
      </c>
      <c r="LM28" s="821">
        <v>731.88054959912279</v>
      </c>
      <c r="LN28" s="821">
        <v>328.86220777629626</v>
      </c>
      <c r="LO28" s="821" t="s">
        <v>1434</v>
      </c>
      <c r="LP28" s="821" t="s">
        <v>1434</v>
      </c>
      <c r="LQ28" s="821">
        <v>3678.7551423092045</v>
      </c>
      <c r="LR28" s="821">
        <v>1761.4896355109265</v>
      </c>
      <c r="LS28" s="821" t="s">
        <v>1434</v>
      </c>
      <c r="LT28" s="821" t="s">
        <v>1434</v>
      </c>
      <c r="LU28" s="821">
        <v>19007.291616855036</v>
      </c>
      <c r="LV28" s="821">
        <v>19682.003013374058</v>
      </c>
      <c r="LW28" s="821" t="s">
        <v>1434</v>
      </c>
      <c r="LX28" s="821" t="s">
        <v>1434</v>
      </c>
      <c r="LY28" s="821">
        <v>16920.833476440865</v>
      </c>
      <c r="LZ28" s="821">
        <v>18560.803904648907</v>
      </c>
      <c r="MA28" s="821" t="s">
        <v>1434</v>
      </c>
      <c r="MB28" s="821" t="s">
        <v>1434</v>
      </c>
      <c r="MC28" s="821">
        <v>628.09770939646751</v>
      </c>
      <c r="MD28" s="821">
        <v>176.14896355109263</v>
      </c>
      <c r="ME28" s="821" t="s">
        <v>1434</v>
      </c>
      <c r="MF28" s="821" t="s">
        <v>1434</v>
      </c>
      <c r="MG28" s="821">
        <v>1458.2704198813658</v>
      </c>
      <c r="MH28" s="821">
        <v>1822.270078315468</v>
      </c>
      <c r="MI28" s="821" t="s">
        <v>1434</v>
      </c>
      <c r="MJ28" s="821" t="s">
        <v>1434</v>
      </c>
      <c r="MK28" s="821">
        <v>0</v>
      </c>
      <c r="ML28" s="821">
        <v>0</v>
      </c>
      <c r="MM28" s="821" t="s">
        <v>1434</v>
      </c>
      <c r="MN28" s="821" t="s">
        <v>1434</v>
      </c>
      <c r="MO28" s="821">
        <v>0</v>
      </c>
      <c r="MP28" s="821">
        <v>0</v>
      </c>
      <c r="MQ28" s="821" t="s">
        <v>1434</v>
      </c>
      <c r="MR28" s="821" t="s">
        <v>1434</v>
      </c>
      <c r="MS28" s="821">
        <v>0</v>
      </c>
      <c r="MT28" s="821">
        <v>0</v>
      </c>
      <c r="MU28" s="821" t="s">
        <v>1434</v>
      </c>
      <c r="MV28" s="821" t="s">
        <v>1434</v>
      </c>
      <c r="MW28" s="821">
        <v>0</v>
      </c>
      <c r="MX28" s="821">
        <v>0</v>
      </c>
      <c r="MY28" s="821" t="s">
        <v>1434</v>
      </c>
      <c r="MZ28" s="821" t="s">
        <v>1434</v>
      </c>
      <c r="NA28" s="822">
        <v>145.39141142948483</v>
      </c>
      <c r="NB28" s="822">
        <v>164.12642727353619</v>
      </c>
      <c r="NC28" s="822" t="s">
        <v>1434</v>
      </c>
      <c r="ND28" s="822" t="s">
        <v>1434</v>
      </c>
      <c r="NE28" s="821">
        <v>68.869507273823345</v>
      </c>
      <c r="NF28" s="821">
        <v>93.844678035984458</v>
      </c>
      <c r="NG28" s="821" t="s">
        <v>1434</v>
      </c>
      <c r="NH28" s="821" t="s">
        <v>1434</v>
      </c>
      <c r="NI28" s="822">
        <v>17575.387868962807</v>
      </c>
      <c r="NJ28" s="822">
        <v>17446.464030848405</v>
      </c>
      <c r="NK28" s="822" t="s">
        <v>1434</v>
      </c>
      <c r="NL28" s="822" t="s">
        <v>1434</v>
      </c>
      <c r="NM28" s="821">
        <v>10284.582427333187</v>
      </c>
      <c r="NN28" s="821">
        <v>11124.345307658781</v>
      </c>
      <c r="NO28" s="821" t="s">
        <v>1434</v>
      </c>
      <c r="NP28" s="821" t="s">
        <v>1434</v>
      </c>
      <c r="NQ28" s="822">
        <v>5102.9844410880751</v>
      </c>
      <c r="NR28" s="822">
        <v>5369.7330073322537</v>
      </c>
      <c r="NS28" s="822" t="s">
        <v>1434</v>
      </c>
      <c r="NT28" s="822" t="s">
        <v>1434</v>
      </c>
      <c r="NU28" s="821">
        <v>2892.0578106776302</v>
      </c>
      <c r="NV28" s="821">
        <v>3466.962185803874</v>
      </c>
      <c r="NW28" s="821" t="s">
        <v>1434</v>
      </c>
      <c r="NX28" s="821" t="s">
        <v>1434</v>
      </c>
      <c r="NY28" s="822">
        <v>6708.2515485060421</v>
      </c>
      <c r="NZ28" s="822">
        <v>6777.4004413132952</v>
      </c>
      <c r="OA28" s="822" t="s">
        <v>1434</v>
      </c>
      <c r="OB28" s="822" t="s">
        <v>1434</v>
      </c>
      <c r="OC28" s="821">
        <v>4258.9669271715766</v>
      </c>
      <c r="OD28" s="821">
        <v>4699.8143963580605</v>
      </c>
      <c r="OE28" s="821" t="s">
        <v>1434</v>
      </c>
      <c r="OF28" s="821" t="s">
        <v>1434</v>
      </c>
      <c r="OG28" s="822">
        <v>2806.9251713194531</v>
      </c>
      <c r="OH28" s="822">
        <v>2607.6524771879435</v>
      </c>
      <c r="OI28" s="822" t="s">
        <v>1434</v>
      </c>
      <c r="OJ28" s="822" t="s">
        <v>1434</v>
      </c>
      <c r="OK28" s="821">
        <v>1746.3960673130214</v>
      </c>
      <c r="OL28" s="821">
        <v>1591.0567010637092</v>
      </c>
      <c r="OM28" s="821" t="s">
        <v>1434</v>
      </c>
      <c r="ON28" s="821" t="s">
        <v>1434</v>
      </c>
      <c r="OO28" s="822">
        <v>2957.2267080492461</v>
      </c>
      <c r="OP28" s="822">
        <v>2691.6781050149116</v>
      </c>
      <c r="OQ28" s="822" t="s">
        <v>1434</v>
      </c>
      <c r="OR28" s="822" t="s">
        <v>1434</v>
      </c>
      <c r="OS28" s="821">
        <v>1387.2516333073027</v>
      </c>
      <c r="OT28" s="821">
        <v>1366.4167572814072</v>
      </c>
      <c r="OU28" s="821" t="s">
        <v>1434</v>
      </c>
      <c r="OV28" s="821" t="s">
        <v>1434</v>
      </c>
      <c r="OW28" s="822">
        <v>0</v>
      </c>
      <c r="OX28" s="822">
        <v>0</v>
      </c>
      <c r="OY28" s="822" t="s">
        <v>1434</v>
      </c>
      <c r="OZ28" s="822" t="s">
        <v>1434</v>
      </c>
      <c r="PA28" s="821">
        <v>0</v>
      </c>
      <c r="PB28" s="821">
        <v>0</v>
      </c>
      <c r="PC28" s="821" t="s">
        <v>1434</v>
      </c>
      <c r="PD28" s="821" t="s">
        <v>1434</v>
      </c>
      <c r="PE28" s="822" t="s">
        <v>1434</v>
      </c>
      <c r="PF28" s="822">
        <v>39.704999999999998</v>
      </c>
      <c r="PG28" s="822">
        <v>30.619</v>
      </c>
      <c r="PH28" s="822">
        <v>27.465</v>
      </c>
      <c r="PI28" s="822">
        <v>19.985870000000002</v>
      </c>
      <c r="PJ28" s="822" t="s">
        <v>1434</v>
      </c>
      <c r="PK28" s="821" t="s">
        <v>1434</v>
      </c>
      <c r="PL28" s="821" t="s">
        <v>1434</v>
      </c>
      <c r="PM28" s="821" t="s">
        <v>1434</v>
      </c>
      <c r="PN28" s="821" t="s">
        <v>1434</v>
      </c>
      <c r="PO28" s="821" t="s">
        <v>1434</v>
      </c>
      <c r="PP28" s="821" t="s">
        <v>1434</v>
      </c>
      <c r="PQ28" s="821" t="s">
        <v>1434</v>
      </c>
      <c r="PR28" s="821" t="s">
        <v>1434</v>
      </c>
      <c r="PS28" s="821" t="s">
        <v>1434</v>
      </c>
      <c r="PT28" s="822" t="s">
        <v>1434</v>
      </c>
      <c r="PU28" s="822">
        <v>8.8460000000000001</v>
      </c>
      <c r="PV28" s="822">
        <v>6.6948999999999996</v>
      </c>
      <c r="PW28" s="822">
        <v>6.0488999999999997</v>
      </c>
      <c r="PX28" s="822">
        <v>4.5170300000000001</v>
      </c>
      <c r="PY28" s="822" t="s">
        <v>1434</v>
      </c>
      <c r="PZ28" s="821" t="s">
        <v>1434</v>
      </c>
      <c r="QA28" s="821" t="s">
        <v>1434</v>
      </c>
      <c r="QB28" s="821" t="s">
        <v>1434</v>
      </c>
      <c r="QC28" s="821" t="s">
        <v>1434</v>
      </c>
      <c r="QD28" s="821" t="s">
        <v>1434</v>
      </c>
      <c r="QE28" s="821" t="s">
        <v>1434</v>
      </c>
      <c r="QF28" s="821" t="s">
        <v>1434</v>
      </c>
      <c r="QG28" s="821" t="s">
        <v>1434</v>
      </c>
      <c r="QH28" s="821" t="s">
        <v>1434</v>
      </c>
      <c r="QI28" s="822" t="s">
        <v>1434</v>
      </c>
      <c r="QJ28" s="822">
        <v>2.4700466558768088</v>
      </c>
      <c r="QK28" s="822">
        <v>1.2460295568149742</v>
      </c>
      <c r="QL28" s="822">
        <v>1.0588235568149742</v>
      </c>
      <c r="QM28" s="822">
        <v>0.82512355681497418</v>
      </c>
      <c r="QN28" s="822" t="s">
        <v>1434</v>
      </c>
      <c r="QO28" s="821" t="s">
        <v>1434</v>
      </c>
      <c r="QP28" s="821" t="s">
        <v>1434</v>
      </c>
      <c r="QQ28" s="821" t="s">
        <v>1434</v>
      </c>
      <c r="QR28" s="821" t="s">
        <v>1434</v>
      </c>
      <c r="QS28" s="821" t="s">
        <v>1434</v>
      </c>
      <c r="QT28" s="821" t="s">
        <v>1434</v>
      </c>
      <c r="QU28" s="821" t="s">
        <v>1434</v>
      </c>
      <c r="QV28" s="821" t="s">
        <v>1434</v>
      </c>
      <c r="QW28" s="821" t="s">
        <v>1434</v>
      </c>
      <c r="QX28" s="822" t="s">
        <v>1434</v>
      </c>
      <c r="QY28" s="822">
        <v>6.2613401234626478</v>
      </c>
      <c r="QZ28" s="822">
        <v>2.4764208799999916</v>
      </c>
      <c r="RA28" s="822">
        <v>2.4353268799999914</v>
      </c>
      <c r="RB28" s="822">
        <v>2.3840268799999915</v>
      </c>
      <c r="RC28" s="822" t="s">
        <v>1434</v>
      </c>
      <c r="RD28" s="821" t="s">
        <v>1434</v>
      </c>
      <c r="RE28" s="821" t="s">
        <v>1434</v>
      </c>
      <c r="RF28" s="821" t="s">
        <v>1434</v>
      </c>
      <c r="RG28" s="821" t="s">
        <v>1434</v>
      </c>
      <c r="RH28" s="821" t="s">
        <v>1434</v>
      </c>
      <c r="RI28" s="821" t="s">
        <v>1434</v>
      </c>
      <c r="RJ28" s="821" t="s">
        <v>1434</v>
      </c>
      <c r="RK28" s="821" t="s">
        <v>1434</v>
      </c>
      <c r="RL28" s="821" t="s">
        <v>1434</v>
      </c>
      <c r="RM28" s="822" t="s">
        <v>1434</v>
      </c>
      <c r="RN28" s="822">
        <v>320.28999970906835</v>
      </c>
      <c r="RO28" s="822">
        <v>304.45975347745349</v>
      </c>
      <c r="RP28" s="822">
        <v>281.14822122232863</v>
      </c>
      <c r="RQ28" s="822">
        <v>212.61822167607389</v>
      </c>
      <c r="RR28" s="822" t="s">
        <v>1434</v>
      </c>
      <c r="RS28" s="821" t="s">
        <v>1434</v>
      </c>
      <c r="RT28" s="821" t="s">
        <v>1434</v>
      </c>
      <c r="RU28" s="821" t="s">
        <v>1434</v>
      </c>
      <c r="RV28" s="821" t="s">
        <v>1434</v>
      </c>
      <c r="RW28" s="821" t="s">
        <v>1434</v>
      </c>
      <c r="RX28" s="821" t="s">
        <v>1434</v>
      </c>
      <c r="RY28" s="821" t="s">
        <v>1434</v>
      </c>
      <c r="RZ28" s="821" t="s">
        <v>1434</v>
      </c>
      <c r="SA28" s="821" t="s">
        <v>1434</v>
      </c>
      <c r="SB28" s="822" t="s">
        <v>1434</v>
      </c>
      <c r="SC28" s="822" t="s">
        <v>1434</v>
      </c>
      <c r="SD28" s="822" t="s">
        <v>1434</v>
      </c>
      <c r="SE28" s="822" t="s">
        <v>1434</v>
      </c>
      <c r="SF28" s="822" t="s">
        <v>1434</v>
      </c>
      <c r="SG28" s="821" t="s">
        <v>1434</v>
      </c>
      <c r="SH28" s="821" t="s">
        <v>1434</v>
      </c>
      <c r="SI28" s="821" t="s">
        <v>1434</v>
      </c>
      <c r="SJ28" s="821" t="s">
        <v>1434</v>
      </c>
      <c r="SK28" s="821" t="s">
        <v>1434</v>
      </c>
      <c r="SL28" s="821" t="s">
        <v>1434</v>
      </c>
      <c r="SM28" s="821" t="s">
        <v>1434</v>
      </c>
      <c r="SN28" s="822" t="s">
        <v>1434</v>
      </c>
      <c r="SO28" s="822" t="s">
        <v>1434</v>
      </c>
      <c r="SP28" s="822" t="s">
        <v>1434</v>
      </c>
      <c r="SQ28" s="822" t="s">
        <v>1434</v>
      </c>
      <c r="SR28" s="822" t="s">
        <v>1434</v>
      </c>
      <c r="SS28" s="821" t="s">
        <v>1434</v>
      </c>
      <c r="ST28" s="821" t="s">
        <v>1434</v>
      </c>
      <c r="SU28" s="821" t="s">
        <v>1434</v>
      </c>
      <c r="SV28" s="821" t="s">
        <v>1434</v>
      </c>
      <c r="SW28" s="821" t="s">
        <v>1434</v>
      </c>
      <c r="SX28" s="821" t="s">
        <v>1434</v>
      </c>
      <c r="SY28" s="821" t="s">
        <v>1434</v>
      </c>
      <c r="SZ28" s="822">
        <v>24.882999999999999</v>
      </c>
      <c r="TA28" s="822" t="s">
        <v>1434</v>
      </c>
      <c r="TB28" s="822" t="s">
        <v>1434</v>
      </c>
      <c r="TC28" s="822" t="s">
        <v>1434</v>
      </c>
      <c r="TD28" s="822" t="s">
        <v>1434</v>
      </c>
      <c r="TE28" s="821" t="s">
        <v>1434</v>
      </c>
      <c r="TF28" s="821" t="s">
        <v>1434</v>
      </c>
      <c r="TG28" s="821" t="s">
        <v>1434</v>
      </c>
      <c r="TH28" s="821" t="s">
        <v>1434</v>
      </c>
      <c r="TI28" s="821" t="s">
        <v>1434</v>
      </c>
      <c r="TJ28" s="821" t="s">
        <v>1434</v>
      </c>
      <c r="TK28" s="821" t="s">
        <v>1434</v>
      </c>
      <c r="TL28" s="822" t="s">
        <v>1434</v>
      </c>
      <c r="TM28" s="822" t="s">
        <v>1434</v>
      </c>
      <c r="TN28" s="822" t="s">
        <v>1434</v>
      </c>
      <c r="TO28" s="822" t="s">
        <v>1434</v>
      </c>
      <c r="TP28" s="822" t="s">
        <v>1434</v>
      </c>
      <c r="TQ28" s="821" t="s">
        <v>1434</v>
      </c>
      <c r="TR28" s="821" t="s">
        <v>1434</v>
      </c>
      <c r="TS28" s="821" t="s">
        <v>1434</v>
      </c>
      <c r="TT28" s="821" t="s">
        <v>1434</v>
      </c>
      <c r="TU28" s="821" t="s">
        <v>1434</v>
      </c>
      <c r="TV28" s="821" t="s">
        <v>1434</v>
      </c>
      <c r="TW28" s="821" t="s">
        <v>1434</v>
      </c>
      <c r="TX28" s="822" t="s">
        <v>1434</v>
      </c>
      <c r="TY28" s="822" t="s">
        <v>1434</v>
      </c>
      <c r="TZ28" s="822" t="s">
        <v>1434</v>
      </c>
      <c r="UA28" s="822" t="s">
        <v>1434</v>
      </c>
      <c r="UB28" s="822" t="s">
        <v>1434</v>
      </c>
      <c r="UC28" s="821" t="s">
        <v>1434</v>
      </c>
      <c r="UD28" s="821" t="s">
        <v>1434</v>
      </c>
      <c r="UE28" s="821" t="s">
        <v>1434</v>
      </c>
      <c r="UF28" s="821" t="s">
        <v>1434</v>
      </c>
      <c r="UG28" s="821" t="s">
        <v>1434</v>
      </c>
      <c r="UH28" s="821" t="s">
        <v>1434</v>
      </c>
      <c r="UI28" s="821" t="s">
        <v>1434</v>
      </c>
      <c r="UJ28" s="822">
        <v>8.01</v>
      </c>
      <c r="UK28" s="822" t="s">
        <v>1434</v>
      </c>
      <c r="UL28" s="822" t="s">
        <v>1434</v>
      </c>
      <c r="UM28" s="822" t="s">
        <v>1434</v>
      </c>
      <c r="UN28" s="822" t="s">
        <v>1434</v>
      </c>
      <c r="UO28" s="821" t="s">
        <v>1434</v>
      </c>
      <c r="UP28" s="821" t="s">
        <v>1434</v>
      </c>
      <c r="UQ28" s="821" t="s">
        <v>1434</v>
      </c>
      <c r="UR28" s="821" t="s">
        <v>1434</v>
      </c>
      <c r="US28" s="821" t="s">
        <v>1434</v>
      </c>
      <c r="UT28" s="821" t="s">
        <v>1434</v>
      </c>
      <c r="UU28" s="821" t="s">
        <v>1434</v>
      </c>
      <c r="UV28" s="822">
        <v>1.4756204270936764</v>
      </c>
      <c r="UW28" s="822">
        <v>0.115</v>
      </c>
      <c r="UX28" s="822">
        <v>0.31621944924065787</v>
      </c>
      <c r="UY28" s="822">
        <v>0.38625238579663806</v>
      </c>
      <c r="UZ28" s="822" t="s">
        <v>1434</v>
      </c>
      <c r="VA28" s="821" t="s">
        <v>1434</v>
      </c>
      <c r="VB28" s="821" t="s">
        <v>1434</v>
      </c>
      <c r="VC28" s="821" t="s">
        <v>1434</v>
      </c>
      <c r="VD28" s="821" t="s">
        <v>1434</v>
      </c>
      <c r="VE28" s="821" t="s">
        <v>1434</v>
      </c>
      <c r="VF28" s="821" t="s">
        <v>1434</v>
      </c>
      <c r="VG28" s="821" t="s">
        <v>1434</v>
      </c>
      <c r="VH28" s="821" t="s">
        <v>1434</v>
      </c>
      <c r="VI28" s="821" t="s">
        <v>1434</v>
      </c>
      <c r="VJ28" s="821" t="s">
        <v>1434</v>
      </c>
      <c r="VK28" s="821" t="s">
        <v>1434</v>
      </c>
      <c r="VL28" s="821" t="s">
        <v>1434</v>
      </c>
      <c r="VM28" s="821" t="s">
        <v>1434</v>
      </c>
      <c r="VN28" s="821" t="s">
        <v>1434</v>
      </c>
      <c r="VO28" s="821" t="s">
        <v>1434</v>
      </c>
      <c r="VP28" s="821" t="s">
        <v>1434</v>
      </c>
      <c r="VQ28" s="821" t="s">
        <v>1434</v>
      </c>
      <c r="VR28" s="821" t="s">
        <v>1434</v>
      </c>
      <c r="VS28" s="821" t="s">
        <v>1434</v>
      </c>
      <c r="VT28" s="821" t="s">
        <v>1434</v>
      </c>
      <c r="VU28" s="821" t="s">
        <v>1434</v>
      </c>
      <c r="VV28" s="821" t="s">
        <v>1434</v>
      </c>
      <c r="VW28" s="821" t="s">
        <v>1434</v>
      </c>
      <c r="VX28" s="821" t="s">
        <v>1434</v>
      </c>
      <c r="VY28" s="821" t="s">
        <v>1434</v>
      </c>
      <c r="VZ28" s="821" t="s">
        <v>1434</v>
      </c>
      <c r="WA28" s="821" t="s">
        <v>1434</v>
      </c>
      <c r="WB28" s="821" t="s">
        <v>1434</v>
      </c>
      <c r="WC28" s="821" t="s">
        <v>1434</v>
      </c>
      <c r="WD28" s="821" t="s">
        <v>1434</v>
      </c>
      <c r="WE28" s="821" t="s">
        <v>1434</v>
      </c>
      <c r="WF28" s="821">
        <v>6963</v>
      </c>
      <c r="WG28" s="821" t="s">
        <v>1434</v>
      </c>
      <c r="WH28" s="821" t="s">
        <v>1434</v>
      </c>
      <c r="WI28" s="821" t="s">
        <v>1434</v>
      </c>
      <c r="WJ28" s="822">
        <v>285.41666666666669</v>
      </c>
      <c r="WK28" s="822" t="s">
        <v>1434</v>
      </c>
      <c r="WL28" s="822" t="s">
        <v>1434</v>
      </c>
      <c r="WM28" s="822" t="s">
        <v>1434</v>
      </c>
      <c r="WN28" s="822">
        <v>6677.583333333333</v>
      </c>
      <c r="WO28" s="822" t="s">
        <v>1434</v>
      </c>
      <c r="WP28" s="822" t="s">
        <v>1434</v>
      </c>
      <c r="WQ28" s="822" t="s">
        <v>1434</v>
      </c>
      <c r="WR28" s="822">
        <v>3505.9</v>
      </c>
      <c r="WS28" s="822" t="s">
        <v>1434</v>
      </c>
      <c r="WT28" s="822" t="s">
        <v>1434</v>
      </c>
      <c r="WU28" s="822" t="s">
        <v>1434</v>
      </c>
      <c r="WV28" s="821">
        <v>109.9</v>
      </c>
      <c r="WW28" s="821" t="s">
        <v>1434</v>
      </c>
      <c r="WX28" s="821" t="s">
        <v>1434</v>
      </c>
      <c r="WY28" s="821" t="s">
        <v>1434</v>
      </c>
      <c r="WZ28" s="824">
        <v>3050.42</v>
      </c>
      <c r="XA28" s="824">
        <v>2908</v>
      </c>
      <c r="XB28" s="824">
        <v>2827.99</v>
      </c>
      <c r="XC28" s="824">
        <v>2759.62</v>
      </c>
      <c r="XD28" s="829" t="s">
        <v>1434</v>
      </c>
      <c r="XE28" s="829">
        <v>2627.0250000000001</v>
      </c>
      <c r="XF28" s="832">
        <v>2617.9960000000001</v>
      </c>
      <c r="XG28" s="829">
        <v>2428.7719999999999</v>
      </c>
      <c r="XH28" s="829">
        <v>2232</v>
      </c>
      <c r="XI28" s="829">
        <v>2710</v>
      </c>
      <c r="XJ28" s="829">
        <v>2671</v>
      </c>
      <c r="XK28" s="832">
        <v>2648</v>
      </c>
      <c r="XL28" s="829">
        <v>2562.0349999999999</v>
      </c>
      <c r="XM28" s="829">
        <v>2683.2999999999997</v>
      </c>
      <c r="XN28" s="829">
        <v>2646.1</v>
      </c>
      <c r="XO28" s="829">
        <v>2455</v>
      </c>
      <c r="XP28" s="832">
        <v>2673.1</v>
      </c>
      <c r="XQ28" s="829">
        <v>2584</v>
      </c>
      <c r="XR28" s="829">
        <v>2266</v>
      </c>
      <c r="XS28" s="829">
        <v>2180</v>
      </c>
      <c r="XT28" s="829">
        <v>2291</v>
      </c>
      <c r="XU28" s="829">
        <v>2204</v>
      </c>
      <c r="XV28" s="829">
        <v>2018</v>
      </c>
      <c r="XW28" s="829">
        <v>1821</v>
      </c>
      <c r="XX28" s="829">
        <v>1960</v>
      </c>
      <c r="XY28" s="829">
        <v>1670</v>
      </c>
      <c r="XZ28" s="832">
        <v>1625</v>
      </c>
      <c r="YA28" s="829">
        <v>1500</v>
      </c>
      <c r="YB28" s="829">
        <v>1377</v>
      </c>
      <c r="YC28" s="824">
        <v>2734.06</v>
      </c>
      <c r="YD28" s="824">
        <v>2705.2</v>
      </c>
      <c r="YE28" s="824">
        <v>2621.73</v>
      </c>
      <c r="YF28" s="824">
        <v>2550.25</v>
      </c>
      <c r="YG28" s="829" t="s">
        <v>1434</v>
      </c>
      <c r="YH28" s="829">
        <v>2432.482</v>
      </c>
      <c r="YI28" s="832">
        <v>2436.9749999999999</v>
      </c>
      <c r="YJ28" s="829">
        <v>2261.4989999999998</v>
      </c>
      <c r="YK28" s="829">
        <v>2180</v>
      </c>
      <c r="YL28" s="829">
        <v>2678</v>
      </c>
      <c r="YM28" s="829">
        <v>2655</v>
      </c>
      <c r="YN28" s="832">
        <v>2629</v>
      </c>
      <c r="YO28" s="829">
        <v>2542.489</v>
      </c>
      <c r="YP28" s="829">
        <v>2653.2</v>
      </c>
      <c r="YQ28" s="829">
        <v>2612.1</v>
      </c>
      <c r="YR28" s="829">
        <v>2423</v>
      </c>
      <c r="YS28" s="832">
        <v>2600.1</v>
      </c>
      <c r="YT28" s="829">
        <v>2511</v>
      </c>
      <c r="YU28" s="829">
        <v>2193</v>
      </c>
      <c r="YV28" s="829">
        <v>2117</v>
      </c>
      <c r="YW28" s="829">
        <v>2225</v>
      </c>
      <c r="YX28" s="829">
        <v>2140</v>
      </c>
      <c r="YY28" s="829">
        <v>1958</v>
      </c>
      <c r="YZ28" s="829">
        <v>1764</v>
      </c>
      <c r="ZA28" s="829">
        <v>1910</v>
      </c>
      <c r="ZB28" s="829">
        <v>1620</v>
      </c>
      <c r="ZC28" s="832">
        <v>1575</v>
      </c>
      <c r="ZD28" s="829">
        <v>1450</v>
      </c>
      <c r="ZE28" s="829">
        <v>1327</v>
      </c>
      <c r="ZF28" s="824">
        <v>316.36</v>
      </c>
      <c r="ZG28" s="824">
        <v>202.8</v>
      </c>
      <c r="ZH28" s="824">
        <v>206.26</v>
      </c>
      <c r="ZI28" s="824">
        <v>209.37</v>
      </c>
      <c r="ZJ28" s="829" t="s">
        <v>1434</v>
      </c>
      <c r="ZK28" s="829">
        <v>194.54300000000001</v>
      </c>
      <c r="ZL28" s="832">
        <v>181.02099999999999</v>
      </c>
      <c r="ZM28" s="829">
        <v>167.273</v>
      </c>
      <c r="ZN28" s="829">
        <v>52</v>
      </c>
      <c r="ZO28" s="829">
        <v>32</v>
      </c>
      <c r="ZP28" s="829">
        <v>16</v>
      </c>
      <c r="ZQ28" s="832">
        <v>19</v>
      </c>
      <c r="ZR28" s="829">
        <v>19.545999999999999</v>
      </c>
      <c r="ZS28" s="829">
        <v>30.1</v>
      </c>
      <c r="ZT28" s="829">
        <v>34</v>
      </c>
      <c r="ZU28" s="829">
        <v>32</v>
      </c>
      <c r="ZV28" s="832">
        <v>73</v>
      </c>
      <c r="ZW28" s="829">
        <v>73</v>
      </c>
      <c r="ZX28" s="829">
        <v>73</v>
      </c>
      <c r="ZY28" s="829">
        <v>63</v>
      </c>
      <c r="ZZ28" s="829">
        <v>66</v>
      </c>
      <c r="AAA28" s="829">
        <v>64</v>
      </c>
      <c r="AAB28" s="829">
        <v>60</v>
      </c>
      <c r="AAC28" s="829">
        <v>57</v>
      </c>
      <c r="AAD28" s="829">
        <v>50</v>
      </c>
      <c r="AAE28" s="829">
        <v>50</v>
      </c>
      <c r="AAF28" s="832">
        <v>50</v>
      </c>
      <c r="AAG28" s="829">
        <v>50</v>
      </c>
      <c r="AAH28" s="829">
        <v>50</v>
      </c>
      <c r="AAI28" s="821" t="s">
        <v>1434</v>
      </c>
      <c r="AAJ28" s="821" t="s">
        <v>1434</v>
      </c>
      <c r="AAK28" s="821" t="s">
        <v>1434</v>
      </c>
      <c r="AAL28" s="821" t="s">
        <v>1434</v>
      </c>
      <c r="AAM28" s="821" t="s">
        <v>1434</v>
      </c>
      <c r="AAN28" s="821" t="s">
        <v>1434</v>
      </c>
      <c r="AAO28" s="821" t="s">
        <v>1434</v>
      </c>
      <c r="AAP28" s="821" t="s">
        <v>1434</v>
      </c>
      <c r="AAQ28" s="821" t="s">
        <v>1434</v>
      </c>
      <c r="AAR28" s="821" t="s">
        <v>1434</v>
      </c>
      <c r="AAS28" s="821" t="s">
        <v>1434</v>
      </c>
      <c r="AAT28" s="821" t="s">
        <v>1434</v>
      </c>
      <c r="AAU28" s="821" t="s">
        <v>1434</v>
      </c>
      <c r="AAV28" s="821" t="s">
        <v>1434</v>
      </c>
      <c r="AAW28" s="821" t="s">
        <v>1434</v>
      </c>
      <c r="AAX28" s="821" t="s">
        <v>1434</v>
      </c>
      <c r="AAY28" s="821" t="s">
        <v>1434</v>
      </c>
      <c r="AAZ28" s="821" t="s">
        <v>1434</v>
      </c>
      <c r="ABA28" s="821" t="s">
        <v>1434</v>
      </c>
      <c r="ABB28" s="821" t="s">
        <v>1434</v>
      </c>
      <c r="ABC28" s="821" t="s">
        <v>1434</v>
      </c>
      <c r="ABD28" s="821" t="s">
        <v>1434</v>
      </c>
      <c r="ABE28" s="821" t="s">
        <v>1434</v>
      </c>
      <c r="ABF28" s="821" t="s">
        <v>1434</v>
      </c>
      <c r="ABG28" s="821" t="s">
        <v>1434</v>
      </c>
      <c r="ABH28" s="821" t="s">
        <v>1434</v>
      </c>
      <c r="ABI28" s="821" t="s">
        <v>1434</v>
      </c>
      <c r="ABJ28" s="821" t="s">
        <v>1434</v>
      </c>
      <c r="ABK28" s="821" t="s">
        <v>1434</v>
      </c>
      <c r="ABL28" s="821" t="s">
        <v>1434</v>
      </c>
      <c r="ABM28" s="821" t="s">
        <v>1434</v>
      </c>
      <c r="ABN28" s="821" t="s">
        <v>1434</v>
      </c>
      <c r="ABO28" s="821" t="s">
        <v>1434</v>
      </c>
      <c r="ABP28" s="821" t="s">
        <v>1434</v>
      </c>
      <c r="ABQ28" s="821" t="s">
        <v>1434</v>
      </c>
      <c r="ABR28" s="821" t="s">
        <v>1434</v>
      </c>
      <c r="ABS28" s="821" t="s">
        <v>1434</v>
      </c>
      <c r="ABT28" s="821" t="s">
        <v>1434</v>
      </c>
      <c r="ABU28" s="821" t="s">
        <v>1434</v>
      </c>
      <c r="ABV28" s="821" t="s">
        <v>1434</v>
      </c>
      <c r="ABW28" s="821" t="s">
        <v>1434</v>
      </c>
      <c r="ABX28" s="821" t="s">
        <v>1434</v>
      </c>
      <c r="ABY28" s="821" t="s">
        <v>1434</v>
      </c>
      <c r="ABZ28" s="821" t="s">
        <v>1434</v>
      </c>
      <c r="ACA28" s="821" t="s">
        <v>1434</v>
      </c>
      <c r="ACB28" s="821" t="s">
        <v>1434</v>
      </c>
      <c r="ACC28" s="821" t="s">
        <v>1434</v>
      </c>
      <c r="ACD28" s="821" t="s">
        <v>1434</v>
      </c>
      <c r="ACE28" s="821" t="s">
        <v>1434</v>
      </c>
      <c r="ACF28" s="821" t="s">
        <v>1434</v>
      </c>
      <c r="ACG28" s="821" t="s">
        <v>1434</v>
      </c>
      <c r="ACH28" s="821" t="s">
        <v>1434</v>
      </c>
      <c r="ACI28" s="821" t="s">
        <v>1434</v>
      </c>
      <c r="ACJ28" s="821" t="s">
        <v>1434</v>
      </c>
      <c r="ACK28" s="821" t="s">
        <v>1434</v>
      </c>
      <c r="ACL28" s="821" t="s">
        <v>1434</v>
      </c>
      <c r="ACM28" s="821" t="s">
        <v>1434</v>
      </c>
      <c r="ACN28" s="821" t="s">
        <v>1434</v>
      </c>
      <c r="ACO28" s="821" t="s">
        <v>1434</v>
      </c>
      <c r="ACP28" s="821" t="s">
        <v>1434</v>
      </c>
      <c r="ACQ28" s="821" t="s">
        <v>1434</v>
      </c>
      <c r="ACR28" s="821" t="s">
        <v>1434</v>
      </c>
      <c r="ACS28" s="821" t="s">
        <v>1434</v>
      </c>
      <c r="ACT28" s="821" t="s">
        <v>1434</v>
      </c>
      <c r="ACU28" s="821" t="s">
        <v>1434</v>
      </c>
      <c r="ACV28" s="821" t="s">
        <v>1434</v>
      </c>
      <c r="ACW28" s="821" t="s">
        <v>1434</v>
      </c>
      <c r="ACX28" s="821" t="s">
        <v>1434</v>
      </c>
      <c r="ACY28" s="821" t="s">
        <v>1434</v>
      </c>
      <c r="ACZ28" s="821" t="s">
        <v>1434</v>
      </c>
      <c r="ADA28" s="821" t="s">
        <v>1434</v>
      </c>
      <c r="ADB28" s="821" t="s">
        <v>1434</v>
      </c>
      <c r="ADC28" s="821" t="s">
        <v>1434</v>
      </c>
      <c r="ADD28" s="821" t="s">
        <v>1434</v>
      </c>
      <c r="ADE28" s="821" t="s">
        <v>1434</v>
      </c>
      <c r="ADF28" s="821" t="s">
        <v>1434</v>
      </c>
      <c r="ADG28" s="821" t="s">
        <v>1434</v>
      </c>
      <c r="ADH28" s="821" t="s">
        <v>1434</v>
      </c>
      <c r="ADI28" s="821" t="s">
        <v>1434</v>
      </c>
      <c r="ADJ28" s="821" t="s">
        <v>1434</v>
      </c>
      <c r="ADK28" s="821" t="s">
        <v>1434</v>
      </c>
      <c r="ADL28" s="821" t="s">
        <v>1434</v>
      </c>
      <c r="ADM28" s="821" t="s">
        <v>1434</v>
      </c>
      <c r="ADN28" s="821" t="s">
        <v>1434</v>
      </c>
      <c r="ADO28" s="821" t="s">
        <v>1434</v>
      </c>
      <c r="ADP28" s="821" t="s">
        <v>1434</v>
      </c>
      <c r="ADQ28" s="821" t="s">
        <v>1434</v>
      </c>
      <c r="ADR28" s="821" t="s">
        <v>1434</v>
      </c>
      <c r="ADS28" s="821" t="s">
        <v>1434</v>
      </c>
      <c r="ADT28" s="821" t="s">
        <v>1434</v>
      </c>
      <c r="ADU28" s="821" t="s">
        <v>1434</v>
      </c>
      <c r="ADV28" s="821" t="s">
        <v>1434</v>
      </c>
      <c r="ADW28" s="821" t="s">
        <v>1434</v>
      </c>
      <c r="ADX28" s="821" t="s">
        <v>1434</v>
      </c>
      <c r="ADY28" s="821" t="s">
        <v>1434</v>
      </c>
      <c r="ADZ28" s="821" t="s">
        <v>1434</v>
      </c>
      <c r="AEA28" s="821" t="s">
        <v>1434</v>
      </c>
      <c r="AEB28" s="821" t="s">
        <v>1434</v>
      </c>
      <c r="AEC28" s="821" t="s">
        <v>1434</v>
      </c>
      <c r="AED28" s="821" t="s">
        <v>1434</v>
      </c>
      <c r="AEE28" s="821" t="s">
        <v>1434</v>
      </c>
      <c r="AEF28" s="821" t="s">
        <v>1434</v>
      </c>
      <c r="AEG28" s="821" t="s">
        <v>1434</v>
      </c>
      <c r="AEH28" s="821" t="s">
        <v>1434</v>
      </c>
      <c r="AEI28" s="821" t="s">
        <v>1434</v>
      </c>
      <c r="AEJ28" s="821" t="s">
        <v>1434</v>
      </c>
      <c r="AEK28" s="821" t="s">
        <v>1434</v>
      </c>
      <c r="AEL28" s="821" t="s">
        <v>1434</v>
      </c>
      <c r="AEM28" s="821" t="s">
        <v>1434</v>
      </c>
      <c r="AEN28" s="821" t="s">
        <v>1434</v>
      </c>
      <c r="AEO28" s="821" t="s">
        <v>1434</v>
      </c>
      <c r="AEP28" s="821" t="s">
        <v>1434</v>
      </c>
      <c r="AEQ28" s="821" t="s">
        <v>1434</v>
      </c>
      <c r="AER28" s="821" t="s">
        <v>1434</v>
      </c>
      <c r="AES28" s="821" t="s">
        <v>1434</v>
      </c>
      <c r="AET28" s="821" t="s">
        <v>1434</v>
      </c>
      <c r="AEU28" s="821" t="s">
        <v>1434</v>
      </c>
      <c r="AEV28" s="821" t="s">
        <v>1434</v>
      </c>
      <c r="AEW28" s="821" t="s">
        <v>1434</v>
      </c>
      <c r="AEX28" s="821" t="s">
        <v>1434</v>
      </c>
      <c r="AEY28" s="821" t="s">
        <v>1434</v>
      </c>
      <c r="AEZ28" s="821" t="s">
        <v>1434</v>
      </c>
      <c r="AFA28" s="821" t="s">
        <v>1434</v>
      </c>
      <c r="AFB28" s="821" t="s">
        <v>1434</v>
      </c>
      <c r="AFC28" s="821" t="s">
        <v>1434</v>
      </c>
      <c r="AFD28" s="822">
        <v>211.88544846913251</v>
      </c>
      <c r="AFE28" s="822">
        <v>202.89183210299149</v>
      </c>
      <c r="AFF28" s="822" t="s">
        <v>1434</v>
      </c>
      <c r="AFG28" s="822" t="s">
        <v>1434</v>
      </c>
      <c r="AFH28" s="821" t="s">
        <v>1434</v>
      </c>
      <c r="AFI28" s="822" t="s">
        <v>1434</v>
      </c>
      <c r="AFJ28" s="822" t="s">
        <v>1434</v>
      </c>
      <c r="AFK28" s="822" t="s">
        <v>1434</v>
      </c>
      <c r="AFL28" s="821" t="s">
        <v>1434</v>
      </c>
      <c r="AFM28" s="821" t="s">
        <v>1434</v>
      </c>
      <c r="AFN28" s="821" t="s">
        <v>1434</v>
      </c>
      <c r="AFO28" s="821" t="s">
        <v>1434</v>
      </c>
      <c r="AFP28" s="822">
        <v>327.26142897116017</v>
      </c>
      <c r="AFQ28" s="822">
        <v>313.37060369331908</v>
      </c>
      <c r="AFR28" s="822" t="s">
        <v>1434</v>
      </c>
      <c r="AFS28" s="822" t="s">
        <v>1434</v>
      </c>
      <c r="AFT28" s="821" t="s">
        <v>1434</v>
      </c>
      <c r="AFU28" s="821" t="s">
        <v>1434</v>
      </c>
      <c r="AFV28" s="821" t="s">
        <v>1434</v>
      </c>
      <c r="AFW28" s="821" t="s">
        <v>1434</v>
      </c>
      <c r="AFX28" s="821" t="s">
        <v>1434</v>
      </c>
      <c r="AFY28" s="821" t="s">
        <v>1434</v>
      </c>
      <c r="AFZ28" s="821" t="s">
        <v>1434</v>
      </c>
      <c r="AGA28" s="821" t="s">
        <v>1434</v>
      </c>
      <c r="AGB28" s="822">
        <v>127.71177715947715</v>
      </c>
      <c r="AGC28" s="822">
        <v>122.29096729495379</v>
      </c>
      <c r="AGD28" s="822" t="s">
        <v>1434</v>
      </c>
      <c r="AGE28" s="822" t="s">
        <v>1434</v>
      </c>
      <c r="AGF28" s="821" t="s">
        <v>1434</v>
      </c>
      <c r="AGG28" s="821" t="s">
        <v>1434</v>
      </c>
      <c r="AGH28" s="821" t="s">
        <v>1434</v>
      </c>
      <c r="AGI28" s="821" t="s">
        <v>1434</v>
      </c>
      <c r="AGJ28" s="821" t="s">
        <v>1434</v>
      </c>
      <c r="AGK28" s="821" t="s">
        <v>1434</v>
      </c>
      <c r="AGL28" s="821" t="s">
        <v>1434</v>
      </c>
      <c r="AGM28" s="821" t="s">
        <v>1434</v>
      </c>
      <c r="AGN28" s="822">
        <v>58.776442897259365</v>
      </c>
      <c r="AGO28" s="822">
        <v>56.281638357336682</v>
      </c>
      <c r="AGP28" s="822" t="s">
        <v>1434</v>
      </c>
      <c r="AGQ28" s="822" t="s">
        <v>1434</v>
      </c>
      <c r="AGR28" s="821" t="s">
        <v>1434</v>
      </c>
      <c r="AGS28" s="821" t="s">
        <v>1434</v>
      </c>
      <c r="AGT28" s="821" t="s">
        <v>1434</v>
      </c>
      <c r="AGU28" s="821" t="s">
        <v>1434</v>
      </c>
      <c r="AGV28" s="821" t="s">
        <v>1434</v>
      </c>
      <c r="AGW28" s="821" t="s">
        <v>1434</v>
      </c>
      <c r="AGX28" s="821" t="s">
        <v>1434</v>
      </c>
      <c r="AGY28" s="821" t="s">
        <v>1434</v>
      </c>
      <c r="AGZ28" s="822">
        <v>71.407135208590461</v>
      </c>
      <c r="AHA28" s="822">
        <v>82.346357783922556</v>
      </c>
      <c r="AHB28" s="822">
        <v>82.346357783922556</v>
      </c>
      <c r="AHC28" s="822">
        <v>82.346357783922556</v>
      </c>
      <c r="AHD28" s="822">
        <v>654.22796228843868</v>
      </c>
      <c r="AHE28" s="822">
        <v>612.48868366467843</v>
      </c>
      <c r="AHF28" s="822">
        <v>552.60500207135487</v>
      </c>
      <c r="AHG28" s="822">
        <v>382.65521443899257</v>
      </c>
      <c r="AHH28" s="822">
        <v>0</v>
      </c>
      <c r="AHI28" s="822">
        <v>0</v>
      </c>
      <c r="AHJ28" s="822">
        <v>0</v>
      </c>
      <c r="AHK28" s="822">
        <v>0</v>
      </c>
      <c r="AHL28" s="822">
        <v>6.9202005513101144</v>
      </c>
      <c r="AHM28" s="822">
        <v>8.8472725344067129</v>
      </c>
      <c r="AHN28" s="821">
        <v>14.466567843683658</v>
      </c>
      <c r="AHO28" s="821">
        <v>15.813724038181737</v>
      </c>
      <c r="AHP28" s="822">
        <v>0.25182372410985493</v>
      </c>
      <c r="AHQ28" s="822">
        <v>0.25182372410985493</v>
      </c>
      <c r="AHR28" s="821">
        <v>0.25182372410985493</v>
      </c>
      <c r="AHS28" s="821">
        <v>0.25182372410985493</v>
      </c>
      <c r="AHT28" s="822" t="s">
        <v>1434</v>
      </c>
      <c r="AHU28" s="822" t="s">
        <v>1434</v>
      </c>
      <c r="AHV28" s="821" t="s">
        <v>1434</v>
      </c>
      <c r="AHW28" s="821" t="s">
        <v>1434</v>
      </c>
      <c r="AHX28" s="822">
        <v>6.5786429686458501</v>
      </c>
      <c r="AHY28" s="822">
        <v>8.7004089385058432</v>
      </c>
      <c r="AHZ28" s="821">
        <v>8.7856260867446174</v>
      </c>
      <c r="AIA28" s="821">
        <v>4.0809545434346646</v>
      </c>
      <c r="AIB28" s="822">
        <v>0</v>
      </c>
      <c r="AIC28" s="822">
        <v>0</v>
      </c>
      <c r="AID28" s="821">
        <v>0</v>
      </c>
      <c r="AIE28" s="821">
        <v>0</v>
      </c>
      <c r="AIF28" s="822" t="s">
        <v>1434</v>
      </c>
      <c r="AIG28" s="822" t="s">
        <v>1434</v>
      </c>
      <c r="AIH28" s="822" t="s">
        <v>1434</v>
      </c>
      <c r="AII28" s="822" t="s">
        <v>1434</v>
      </c>
      <c r="AIJ28" s="822" t="s">
        <v>1434</v>
      </c>
      <c r="AIK28" s="822" t="s">
        <v>1434</v>
      </c>
      <c r="AIL28" s="821" t="s">
        <v>1434</v>
      </c>
      <c r="AIM28" s="821" t="s">
        <v>1434</v>
      </c>
      <c r="AIN28" s="821" t="s">
        <v>1434</v>
      </c>
      <c r="AIO28" s="821" t="s">
        <v>1434</v>
      </c>
      <c r="AIP28" s="822" t="s">
        <v>1434</v>
      </c>
      <c r="AIQ28" s="821" t="s">
        <v>1434</v>
      </c>
      <c r="AIR28" s="821" t="s">
        <v>1434</v>
      </c>
      <c r="AIS28" s="821" t="s">
        <v>1434</v>
      </c>
      <c r="AIT28" s="821" t="s">
        <v>1434</v>
      </c>
      <c r="AIU28" s="822">
        <v>70.89</v>
      </c>
      <c r="AIV28" s="822">
        <v>70.89</v>
      </c>
      <c r="AIW28" s="822">
        <v>81.75</v>
      </c>
      <c r="AIX28" s="822">
        <v>81.75</v>
      </c>
      <c r="AIY28" s="822">
        <v>81.75</v>
      </c>
      <c r="AIZ28" s="822" t="s">
        <v>1434</v>
      </c>
      <c r="AJA28" s="821" t="s">
        <v>1434</v>
      </c>
      <c r="AJB28" s="821" t="s">
        <v>1434</v>
      </c>
      <c r="AJC28" s="821" t="s">
        <v>1434</v>
      </c>
      <c r="AJD28" s="821" t="s">
        <v>1434</v>
      </c>
      <c r="AJE28" s="822" t="s">
        <v>1434</v>
      </c>
      <c r="AJF28" s="821" t="s">
        <v>1434</v>
      </c>
      <c r="AJG28" s="821" t="s">
        <v>1434</v>
      </c>
      <c r="AJH28" s="821" t="s">
        <v>1434</v>
      </c>
      <c r="AJI28" s="821" t="s">
        <v>1434</v>
      </c>
      <c r="AJJ28" s="822">
        <v>683.12563120420975</v>
      </c>
      <c r="AJK28" s="822">
        <v>654.74509749702918</v>
      </c>
      <c r="AJL28" s="822">
        <v>613.08504144860103</v>
      </c>
      <c r="AJM28" s="822">
        <v>553.20135985527747</v>
      </c>
      <c r="AJN28" s="822">
        <v>383.25157222291512</v>
      </c>
      <c r="AJO28" s="822" t="s">
        <v>1434</v>
      </c>
      <c r="AJP28" s="821" t="s">
        <v>1434</v>
      </c>
      <c r="AJQ28" s="821" t="s">
        <v>1434</v>
      </c>
      <c r="AJR28" s="821" t="s">
        <v>1434</v>
      </c>
      <c r="AJS28" s="821" t="s">
        <v>1434</v>
      </c>
      <c r="AJT28" s="822" t="s">
        <v>1434</v>
      </c>
      <c r="AJU28" s="821" t="s">
        <v>1434</v>
      </c>
      <c r="AJV28" s="821" t="s">
        <v>1434</v>
      </c>
      <c r="AJW28" s="821" t="s">
        <v>1434</v>
      </c>
      <c r="AJX28" s="821" t="s">
        <v>1434</v>
      </c>
      <c r="AJY28" s="822">
        <v>523.04291145065088</v>
      </c>
      <c r="AJZ28" s="822">
        <v>494.6623777434703</v>
      </c>
      <c r="AKA28" s="822">
        <v>480.85538659797515</v>
      </c>
      <c r="AKB28" s="822">
        <v>435.32283900412057</v>
      </c>
      <c r="AKC28" s="822">
        <v>306.10154552241261</v>
      </c>
      <c r="AKD28" s="821" t="s">
        <v>1434</v>
      </c>
      <c r="AKE28" s="821" t="s">
        <v>1434</v>
      </c>
      <c r="AKF28" s="821" t="s">
        <v>1434</v>
      </c>
      <c r="AKG28" s="821" t="s">
        <v>1434</v>
      </c>
      <c r="AKH28" s="821" t="s">
        <v>1434</v>
      </c>
      <c r="AKI28" s="821" t="s">
        <v>1434</v>
      </c>
      <c r="AKJ28" s="821" t="s">
        <v>1434</v>
      </c>
      <c r="AKK28" s="821" t="s">
        <v>1434</v>
      </c>
      <c r="AKL28" s="822" t="s">
        <v>1434</v>
      </c>
      <c r="AKM28" s="822" t="s">
        <v>1434</v>
      </c>
      <c r="AKN28" s="822" t="s">
        <v>1434</v>
      </c>
      <c r="AKO28" s="822" t="s">
        <v>1434</v>
      </c>
      <c r="AKP28" s="822" t="s">
        <v>1434</v>
      </c>
      <c r="AKQ28" s="821" t="s">
        <v>1434</v>
      </c>
      <c r="AKR28" s="821" t="s">
        <v>1434</v>
      </c>
      <c r="AKS28" s="821" t="s">
        <v>1434</v>
      </c>
      <c r="AKT28" s="821" t="s">
        <v>1434</v>
      </c>
      <c r="AKU28" s="821" t="s">
        <v>1434</v>
      </c>
      <c r="AKV28" s="821" t="s">
        <v>1434</v>
      </c>
      <c r="AKW28" s="821" t="s">
        <v>1434</v>
      </c>
      <c r="AKX28" s="821" t="s">
        <v>1434</v>
      </c>
      <c r="AKY28" s="821" t="s">
        <v>2115</v>
      </c>
      <c r="AKZ28" s="821">
        <v>334.56</v>
      </c>
      <c r="ALA28" s="821">
        <v>327.83</v>
      </c>
      <c r="ALB28" s="821" t="s">
        <v>2194</v>
      </c>
      <c r="ALC28" s="821">
        <v>61.4</v>
      </c>
      <c r="ALD28" s="821">
        <v>63.11999999999999</v>
      </c>
      <c r="ALE28" s="821" t="s">
        <v>2111</v>
      </c>
      <c r="ALF28" s="821">
        <v>26.34</v>
      </c>
      <c r="ALG28" s="821">
        <v>25.96</v>
      </c>
      <c r="ALH28" s="821" t="s">
        <v>2257</v>
      </c>
      <c r="ALI28" s="821">
        <v>25.98</v>
      </c>
      <c r="ALJ28" s="821">
        <v>21.51</v>
      </c>
      <c r="ALK28" s="821" t="s">
        <v>2875</v>
      </c>
      <c r="ALL28" s="821">
        <v>10.38</v>
      </c>
      <c r="ALM28" s="821">
        <v>10.199999999999999</v>
      </c>
      <c r="ALN28" s="821" t="s">
        <v>2109</v>
      </c>
      <c r="ALO28" s="821">
        <v>9.5</v>
      </c>
      <c r="ALP28" s="821">
        <v>8.7100000000000009</v>
      </c>
      <c r="ALQ28" s="821" t="s">
        <v>2119</v>
      </c>
      <c r="ALR28" s="821">
        <v>9.25</v>
      </c>
      <c r="ALS28" s="821">
        <v>8.06</v>
      </c>
      <c r="ALT28" s="821" t="s">
        <v>1434</v>
      </c>
      <c r="ALU28" s="821" t="s">
        <v>1434</v>
      </c>
      <c r="ALV28" s="821" t="s">
        <v>1434</v>
      </c>
      <c r="ALW28" s="821" t="s">
        <v>1434</v>
      </c>
      <c r="ALX28" s="821" t="s">
        <v>1434</v>
      </c>
      <c r="ALY28" s="821" t="s">
        <v>1434</v>
      </c>
      <c r="ALZ28" s="821" t="s">
        <v>1434</v>
      </c>
      <c r="AMA28" s="821" t="s">
        <v>1434</v>
      </c>
      <c r="AMB28" s="821" t="s">
        <v>1434</v>
      </c>
      <c r="AMC28" s="821" t="s">
        <v>1434</v>
      </c>
      <c r="AMD28" s="821" t="s">
        <v>1434</v>
      </c>
      <c r="AME28" s="821" t="s">
        <v>1434</v>
      </c>
      <c r="AMF28" s="821" t="s">
        <v>1434</v>
      </c>
      <c r="AMG28" s="821" t="s">
        <v>1434</v>
      </c>
      <c r="AMH28" s="821" t="s">
        <v>1434</v>
      </c>
      <c r="AMI28" s="821" t="s">
        <v>1434</v>
      </c>
      <c r="AMJ28" s="821" t="s">
        <v>1434</v>
      </c>
      <c r="AMK28" s="821" t="s">
        <v>1434</v>
      </c>
      <c r="AML28" s="821" t="s">
        <v>1434</v>
      </c>
      <c r="AMM28" s="821" t="s">
        <v>1434</v>
      </c>
      <c r="AMN28" s="821" t="s">
        <v>1434</v>
      </c>
      <c r="AMO28" s="821" t="s">
        <v>1434</v>
      </c>
      <c r="AMP28" s="821" t="s">
        <v>1434</v>
      </c>
      <c r="AMQ28" s="821" t="s">
        <v>1434</v>
      </c>
      <c r="AMR28" s="822">
        <v>7.6319351408201053</v>
      </c>
      <c r="AMS28" s="822">
        <v>6.6256013663360269</v>
      </c>
      <c r="AMT28" s="822" t="s">
        <v>1434</v>
      </c>
      <c r="AMU28" s="822" t="s">
        <v>1434</v>
      </c>
      <c r="AMV28" s="822" t="s">
        <v>1434</v>
      </c>
      <c r="AMW28" s="822" t="s">
        <v>1434</v>
      </c>
      <c r="AMX28" s="822" t="s">
        <v>1434</v>
      </c>
      <c r="AMY28" s="822" t="s">
        <v>1434</v>
      </c>
      <c r="AMZ28" s="821" t="s">
        <v>1434</v>
      </c>
      <c r="ANA28" s="821" t="s">
        <v>1434</v>
      </c>
      <c r="ANB28" s="821" t="s">
        <v>1434</v>
      </c>
      <c r="ANC28" s="821" t="s">
        <v>1434</v>
      </c>
      <c r="AND28" s="822">
        <v>3.1871391116241705</v>
      </c>
      <c r="ANE28" s="822">
        <v>2.6745916500203899</v>
      </c>
      <c r="ANF28" s="822" t="s">
        <v>1434</v>
      </c>
      <c r="ANG28" s="822" t="s">
        <v>1434</v>
      </c>
      <c r="ANH28" s="821" t="s">
        <v>1434</v>
      </c>
      <c r="ANI28" s="821" t="s">
        <v>1434</v>
      </c>
      <c r="ANJ28" s="821" t="s">
        <v>1434</v>
      </c>
      <c r="ANK28" s="821" t="s">
        <v>1434</v>
      </c>
      <c r="ANL28" s="821" t="s">
        <v>1434</v>
      </c>
      <c r="ANM28" s="821" t="s">
        <v>1434</v>
      </c>
      <c r="ANN28" s="821" t="s">
        <v>1434</v>
      </c>
      <c r="ANO28" s="821" t="s">
        <v>1434</v>
      </c>
      <c r="ANP28" s="822">
        <v>4.2774975299238767</v>
      </c>
      <c r="ANQ28" s="822">
        <v>3.9510097163156352</v>
      </c>
      <c r="ANR28" s="822" t="s">
        <v>1434</v>
      </c>
      <c r="ANS28" s="822" t="s">
        <v>1434</v>
      </c>
      <c r="ANT28" s="821" t="s">
        <v>1434</v>
      </c>
      <c r="ANU28" s="821" t="s">
        <v>1434</v>
      </c>
      <c r="ANV28" s="821" t="s">
        <v>1434</v>
      </c>
      <c r="ANW28" s="821" t="s">
        <v>1434</v>
      </c>
      <c r="ANX28" s="821" t="s">
        <v>1434</v>
      </c>
      <c r="ANY28" s="821" t="s">
        <v>1434</v>
      </c>
      <c r="ANZ28" s="821" t="s">
        <v>1434</v>
      </c>
      <c r="AOA28" s="821" t="s">
        <v>1434</v>
      </c>
      <c r="AOB28" s="821" t="s">
        <v>1434</v>
      </c>
      <c r="AOC28" s="821" t="s">
        <v>1434</v>
      </c>
      <c r="AOD28" s="821" t="s">
        <v>1434</v>
      </c>
      <c r="AOE28" s="821" t="s">
        <v>1434</v>
      </c>
      <c r="AOF28" s="821" t="s">
        <v>1434</v>
      </c>
      <c r="AOG28" s="821" t="s">
        <v>1434</v>
      </c>
      <c r="AOH28" s="822" t="s">
        <v>1434</v>
      </c>
      <c r="AOI28" s="821" t="s">
        <v>1434</v>
      </c>
      <c r="AOJ28" s="821" t="s">
        <v>1434</v>
      </c>
      <c r="AOK28" s="821" t="s">
        <v>1434</v>
      </c>
      <c r="AOL28" s="822" t="s">
        <v>1434</v>
      </c>
      <c r="AOM28" s="821" t="s">
        <v>1434</v>
      </c>
      <c r="AON28" s="821" t="s">
        <v>1434</v>
      </c>
      <c r="AOO28" s="821" t="s">
        <v>1434</v>
      </c>
      <c r="AOP28" s="822" t="s">
        <v>1434</v>
      </c>
      <c r="AOQ28" s="821" t="s">
        <v>1434</v>
      </c>
      <c r="AOR28" s="821" t="s">
        <v>1434</v>
      </c>
      <c r="AOS28" s="821" t="s">
        <v>1434</v>
      </c>
      <c r="AOT28" s="822" t="s">
        <v>1434</v>
      </c>
      <c r="AOU28" s="821" t="s">
        <v>1434</v>
      </c>
      <c r="AOV28" s="821" t="s">
        <v>1434</v>
      </c>
      <c r="AOW28" s="821" t="s">
        <v>1434</v>
      </c>
      <c r="AOX28" s="822" t="s">
        <v>1434</v>
      </c>
      <c r="AOY28" s="821" t="s">
        <v>1434</v>
      </c>
      <c r="AOZ28" s="821" t="s">
        <v>1434</v>
      </c>
      <c r="APA28" s="821" t="s">
        <v>1434</v>
      </c>
      <c r="APB28" s="822" t="s">
        <v>1434</v>
      </c>
      <c r="APC28" s="821" t="s">
        <v>1434</v>
      </c>
      <c r="APD28" s="821" t="s">
        <v>1434</v>
      </c>
      <c r="APE28" s="821" t="s">
        <v>1434</v>
      </c>
      <c r="APF28" s="822" t="s">
        <v>1434</v>
      </c>
      <c r="APG28" s="821" t="s">
        <v>1434</v>
      </c>
      <c r="APH28" s="821" t="s">
        <v>1434</v>
      </c>
      <c r="API28" s="821" t="s">
        <v>1434</v>
      </c>
      <c r="APJ28" s="822">
        <v>1</v>
      </c>
      <c r="APK28" s="821">
        <v>1</v>
      </c>
      <c r="APL28" s="821">
        <v>1</v>
      </c>
      <c r="APM28" s="821">
        <v>1</v>
      </c>
      <c r="APN28" s="822" t="s">
        <v>1434</v>
      </c>
      <c r="APO28" s="821" t="s">
        <v>1434</v>
      </c>
      <c r="APP28" s="821" t="s">
        <v>1434</v>
      </c>
      <c r="APQ28" s="821" t="s">
        <v>1434</v>
      </c>
      <c r="APR28" s="822" t="s">
        <v>1434</v>
      </c>
      <c r="APS28" s="821" t="s">
        <v>1434</v>
      </c>
      <c r="APT28" s="821" t="s">
        <v>1434</v>
      </c>
      <c r="APU28" s="821" t="s">
        <v>1434</v>
      </c>
      <c r="APV28" s="822" t="s">
        <v>1434</v>
      </c>
      <c r="APW28" s="821" t="s">
        <v>1434</v>
      </c>
      <c r="APX28" s="821" t="s">
        <v>1434</v>
      </c>
      <c r="APY28" s="821" t="s">
        <v>1434</v>
      </c>
      <c r="APZ28" s="822">
        <v>7</v>
      </c>
      <c r="AQA28" s="821" t="s">
        <v>1434</v>
      </c>
      <c r="AQB28" s="821" t="s">
        <v>1434</v>
      </c>
      <c r="AQC28" s="821" t="s">
        <v>1434</v>
      </c>
      <c r="AQD28" s="822">
        <v>7</v>
      </c>
      <c r="AQE28" s="821" t="s">
        <v>1434</v>
      </c>
      <c r="AQF28" s="821" t="s">
        <v>1434</v>
      </c>
      <c r="AQG28" s="821" t="s">
        <v>1434</v>
      </c>
      <c r="AQH28" s="822">
        <v>2</v>
      </c>
      <c r="AQI28" s="821" t="s">
        <v>1434</v>
      </c>
      <c r="AQJ28" s="821" t="s">
        <v>1434</v>
      </c>
      <c r="AQK28" s="821" t="s">
        <v>1434</v>
      </c>
      <c r="AQL28" s="822" t="s">
        <v>1434</v>
      </c>
      <c r="AQM28" s="821" t="s">
        <v>1434</v>
      </c>
      <c r="AQN28" s="821" t="s">
        <v>1434</v>
      </c>
      <c r="AQO28" s="821" t="s">
        <v>1434</v>
      </c>
      <c r="AQP28" s="822">
        <v>1</v>
      </c>
      <c r="AQQ28" s="821" t="s">
        <v>1434</v>
      </c>
      <c r="AQR28" s="821" t="s">
        <v>1434</v>
      </c>
      <c r="AQS28" s="821" t="s">
        <v>1434</v>
      </c>
      <c r="AQT28" s="822" t="s">
        <v>1434</v>
      </c>
      <c r="AQU28" s="821" t="s">
        <v>1434</v>
      </c>
      <c r="AQV28" s="821" t="s">
        <v>1434</v>
      </c>
      <c r="AQW28" s="821" t="s">
        <v>1434</v>
      </c>
      <c r="AQX28" s="822" t="s">
        <v>1434</v>
      </c>
      <c r="AQY28" s="821" t="s">
        <v>1434</v>
      </c>
      <c r="AQZ28" s="821" t="s">
        <v>1434</v>
      </c>
      <c r="ARA28" s="821" t="s">
        <v>1434</v>
      </c>
      <c r="ARB28" s="822">
        <v>3</v>
      </c>
      <c r="ARC28" s="821" t="s">
        <v>1434</v>
      </c>
      <c r="ARD28" s="821" t="s">
        <v>1434</v>
      </c>
      <c r="ARE28" s="821" t="s">
        <v>1434</v>
      </c>
      <c r="ARF28" s="822" t="s">
        <v>1434</v>
      </c>
      <c r="ARG28" s="821" t="s">
        <v>1434</v>
      </c>
      <c r="ARH28" s="821" t="s">
        <v>1434</v>
      </c>
      <c r="ARI28" s="821" t="s">
        <v>1434</v>
      </c>
      <c r="ARJ28" s="822" t="s">
        <v>1434</v>
      </c>
      <c r="ARK28" s="821" t="s">
        <v>1434</v>
      </c>
      <c r="ARL28" s="821" t="s">
        <v>1434</v>
      </c>
      <c r="ARM28" s="821" t="s">
        <v>1434</v>
      </c>
      <c r="ARN28" s="822" t="s">
        <v>1434</v>
      </c>
      <c r="ARO28" s="821" t="s">
        <v>1434</v>
      </c>
      <c r="ARP28" s="821" t="s">
        <v>1434</v>
      </c>
      <c r="ARQ28" s="821" t="s">
        <v>1434</v>
      </c>
      <c r="ARR28" s="822" t="s">
        <v>1434</v>
      </c>
      <c r="ARS28" s="821" t="s">
        <v>1434</v>
      </c>
      <c r="ART28" s="821" t="s">
        <v>1434</v>
      </c>
      <c r="ARU28" s="821" t="s">
        <v>1434</v>
      </c>
      <c r="ARV28" s="822" t="s">
        <v>1434</v>
      </c>
      <c r="ARW28" s="821" t="s">
        <v>1434</v>
      </c>
      <c r="ARX28" s="821" t="s">
        <v>1434</v>
      </c>
      <c r="ARY28" s="821" t="s">
        <v>1434</v>
      </c>
      <c r="ARZ28" s="822" t="s">
        <v>1434</v>
      </c>
      <c r="ASA28" s="821" t="s">
        <v>1434</v>
      </c>
      <c r="ASB28" s="821" t="s">
        <v>1434</v>
      </c>
      <c r="ASC28" s="821" t="s">
        <v>1434</v>
      </c>
      <c r="ASD28" s="822" t="s">
        <v>1434</v>
      </c>
      <c r="ASE28" s="821" t="s">
        <v>1434</v>
      </c>
      <c r="ASF28" s="821" t="s">
        <v>1434</v>
      </c>
      <c r="ASG28" s="821" t="s">
        <v>1434</v>
      </c>
      <c r="ASH28" s="822" t="s">
        <v>1434</v>
      </c>
      <c r="ASI28" s="821" t="s">
        <v>1434</v>
      </c>
      <c r="ASJ28" s="821" t="s">
        <v>1434</v>
      </c>
      <c r="ASK28" s="821" t="s">
        <v>1434</v>
      </c>
      <c r="ASL28" s="822" t="s">
        <v>1434</v>
      </c>
      <c r="ASM28" s="821" t="s">
        <v>1434</v>
      </c>
      <c r="ASN28" s="821" t="s">
        <v>1434</v>
      </c>
      <c r="ASO28" s="821" t="s">
        <v>1434</v>
      </c>
      <c r="ASP28" s="822" t="s">
        <v>1434</v>
      </c>
      <c r="ASQ28" s="821" t="s">
        <v>1434</v>
      </c>
      <c r="ASR28" s="821" t="s">
        <v>1434</v>
      </c>
      <c r="ASS28" s="821" t="s">
        <v>1434</v>
      </c>
      <c r="AST28" s="822">
        <v>2</v>
      </c>
      <c r="ASU28" s="821">
        <v>2</v>
      </c>
      <c r="ASV28" s="821">
        <v>2</v>
      </c>
      <c r="ASW28" s="821">
        <v>2</v>
      </c>
      <c r="ASX28" s="822">
        <v>1</v>
      </c>
      <c r="ASY28" s="821">
        <v>1</v>
      </c>
      <c r="ASZ28" s="821">
        <v>1</v>
      </c>
      <c r="ATA28" s="821">
        <v>1</v>
      </c>
      <c r="ATB28" s="822" t="s">
        <v>1434</v>
      </c>
      <c r="ATC28" s="821" t="s">
        <v>1434</v>
      </c>
      <c r="ATD28" s="821" t="s">
        <v>1434</v>
      </c>
      <c r="ATE28" s="821" t="s">
        <v>1434</v>
      </c>
      <c r="ATF28" s="822" t="s">
        <v>1434</v>
      </c>
      <c r="ATG28" s="821" t="s">
        <v>1434</v>
      </c>
      <c r="ATH28" s="821" t="s">
        <v>1434</v>
      </c>
      <c r="ATI28" s="821" t="s">
        <v>1434</v>
      </c>
      <c r="ATJ28" s="822" t="s">
        <v>1434</v>
      </c>
      <c r="ATK28" s="821" t="s">
        <v>1434</v>
      </c>
      <c r="ATL28" s="821" t="s">
        <v>1434</v>
      </c>
      <c r="ATM28" s="821" t="s">
        <v>1434</v>
      </c>
      <c r="ATN28" s="822" t="s">
        <v>1434</v>
      </c>
      <c r="ATO28" s="821" t="s">
        <v>1434</v>
      </c>
      <c r="ATP28" s="821" t="s">
        <v>1434</v>
      </c>
      <c r="ATQ28" s="821" t="s">
        <v>1434</v>
      </c>
      <c r="ATR28" s="822" t="s">
        <v>1434</v>
      </c>
      <c r="ATS28" s="822" t="s">
        <v>1434</v>
      </c>
      <c r="ATT28" s="822" t="s">
        <v>1434</v>
      </c>
      <c r="ATU28" s="822" t="s">
        <v>1434</v>
      </c>
      <c r="ATV28" s="822" t="s">
        <v>1434</v>
      </c>
      <c r="ATW28" s="821" t="s">
        <v>1434</v>
      </c>
      <c r="ATX28" s="821" t="s">
        <v>1434</v>
      </c>
      <c r="ATY28" s="821" t="s">
        <v>1434</v>
      </c>
      <c r="ATZ28" s="821" t="s">
        <v>1434</v>
      </c>
      <c r="AUA28" s="821" t="s">
        <v>1434</v>
      </c>
      <c r="AUB28" s="822" t="s">
        <v>1434</v>
      </c>
      <c r="AUC28" s="822" t="s">
        <v>1434</v>
      </c>
      <c r="AUD28" s="822" t="s">
        <v>1434</v>
      </c>
      <c r="AUE28" s="822" t="s">
        <v>1434</v>
      </c>
      <c r="AUF28" s="822" t="s">
        <v>1434</v>
      </c>
      <c r="AUG28" s="822" t="s">
        <v>1434</v>
      </c>
      <c r="AUH28" s="822" t="s">
        <v>1434</v>
      </c>
      <c r="AUI28" s="822" t="s">
        <v>1434</v>
      </c>
      <c r="AUJ28" s="822" t="s">
        <v>1434</v>
      </c>
      <c r="AUK28" s="822" t="s">
        <v>1434</v>
      </c>
      <c r="AUL28" s="821" t="s">
        <v>1434</v>
      </c>
      <c r="AUM28" s="821" t="s">
        <v>1434</v>
      </c>
      <c r="AUN28" s="821" t="s">
        <v>1434</v>
      </c>
      <c r="AUO28" s="821" t="s">
        <v>1434</v>
      </c>
      <c r="AUP28" s="821" t="s">
        <v>1434</v>
      </c>
      <c r="AUQ28" s="822" t="s">
        <v>1434</v>
      </c>
      <c r="AUR28" s="822" t="s">
        <v>1434</v>
      </c>
      <c r="AUS28" s="822" t="s">
        <v>1434</v>
      </c>
      <c r="AUT28" s="822" t="s">
        <v>1434</v>
      </c>
      <c r="AUU28" s="822" t="s">
        <v>1434</v>
      </c>
      <c r="AUV28" s="822">
        <v>6.468</v>
      </c>
      <c r="AUW28" s="822">
        <v>6.468</v>
      </c>
      <c r="AUX28" s="822">
        <v>6.468</v>
      </c>
      <c r="AUY28" s="822">
        <v>6.468</v>
      </c>
      <c r="AUZ28" s="822">
        <v>4.2460000000000004</v>
      </c>
      <c r="AVA28" s="821" t="s">
        <v>1434</v>
      </c>
      <c r="AVB28" s="821" t="s">
        <v>1434</v>
      </c>
      <c r="AVC28" s="821" t="s">
        <v>1434</v>
      </c>
      <c r="AVD28" s="821" t="s">
        <v>1434</v>
      </c>
      <c r="AVE28" s="821" t="s">
        <v>1434</v>
      </c>
      <c r="AVF28" s="822" t="s">
        <v>1434</v>
      </c>
      <c r="AVG28" s="822" t="s">
        <v>1434</v>
      </c>
      <c r="AVH28" s="822" t="s">
        <v>1434</v>
      </c>
      <c r="AVI28" s="822" t="s">
        <v>1434</v>
      </c>
      <c r="AVJ28" s="822" t="s">
        <v>1434</v>
      </c>
      <c r="AVK28" s="822" t="s">
        <v>1434</v>
      </c>
      <c r="AVL28" s="822" t="s">
        <v>1434</v>
      </c>
      <c r="AVM28" s="822" t="s">
        <v>1434</v>
      </c>
      <c r="AVN28" s="822" t="s">
        <v>1434</v>
      </c>
      <c r="AVO28" s="822" t="s">
        <v>1434</v>
      </c>
      <c r="AVP28" s="821" t="s">
        <v>1434</v>
      </c>
      <c r="AVQ28" s="821" t="s">
        <v>1434</v>
      </c>
      <c r="AVR28" s="821" t="s">
        <v>1434</v>
      </c>
      <c r="AVS28" s="821" t="s">
        <v>1434</v>
      </c>
      <c r="AVT28" s="821" t="s">
        <v>1434</v>
      </c>
      <c r="AVU28" s="822" t="s">
        <v>1434</v>
      </c>
      <c r="AVV28" s="822" t="s">
        <v>1434</v>
      </c>
      <c r="AVW28" s="822" t="s">
        <v>1434</v>
      </c>
      <c r="AVX28" s="822" t="s">
        <v>1434</v>
      </c>
      <c r="AVY28" s="822" t="s">
        <v>1434</v>
      </c>
      <c r="AVZ28" s="822" t="s">
        <v>1434</v>
      </c>
      <c r="AWA28" s="822" t="s">
        <v>1434</v>
      </c>
      <c r="AWB28" s="822" t="s">
        <v>1434</v>
      </c>
      <c r="AWC28" s="822" t="s">
        <v>1434</v>
      </c>
      <c r="AWD28" s="822" t="s">
        <v>1434</v>
      </c>
      <c r="AWE28" s="821" t="s">
        <v>1434</v>
      </c>
      <c r="AWF28" s="821" t="s">
        <v>1434</v>
      </c>
      <c r="AWG28" s="821" t="s">
        <v>1434</v>
      </c>
      <c r="AWH28" s="821" t="s">
        <v>1434</v>
      </c>
      <c r="AWI28" s="821" t="s">
        <v>1434</v>
      </c>
      <c r="AWJ28" s="822" t="s">
        <v>1434</v>
      </c>
      <c r="AWK28" s="822" t="s">
        <v>1434</v>
      </c>
      <c r="AWL28" s="822" t="s">
        <v>1434</v>
      </c>
      <c r="AWM28" s="822" t="s">
        <v>1434</v>
      </c>
      <c r="AWN28" s="822" t="s">
        <v>1434</v>
      </c>
      <c r="AWO28" s="822" t="s">
        <v>1434</v>
      </c>
      <c r="AWP28" s="822" t="s">
        <v>1434</v>
      </c>
      <c r="AWQ28" s="822" t="s">
        <v>1434</v>
      </c>
      <c r="AWR28" s="822" t="s">
        <v>1434</v>
      </c>
      <c r="AWS28" s="822" t="s">
        <v>1434</v>
      </c>
      <c r="AWT28" s="822" t="s">
        <v>1434</v>
      </c>
      <c r="AWU28" s="822" t="s">
        <v>1434</v>
      </c>
      <c r="AWV28" s="822" t="s">
        <v>1434</v>
      </c>
      <c r="AWW28" s="822" t="s">
        <v>1434</v>
      </c>
      <c r="AWX28" s="822" t="s">
        <v>1434</v>
      </c>
      <c r="AWY28" s="822" t="s">
        <v>1434</v>
      </c>
      <c r="AWZ28" s="822" t="s">
        <v>1434</v>
      </c>
      <c r="AXA28" s="822" t="s">
        <v>1434</v>
      </c>
      <c r="AXB28" s="822" t="s">
        <v>1434</v>
      </c>
      <c r="AXC28" s="822" t="s">
        <v>1434</v>
      </c>
      <c r="AXD28" s="821" t="s">
        <v>1434</v>
      </c>
      <c r="AXE28" s="821" t="s">
        <v>1434</v>
      </c>
      <c r="AXF28" s="821" t="s">
        <v>1434</v>
      </c>
      <c r="AXG28" s="821" t="s">
        <v>1434</v>
      </c>
      <c r="AXH28" s="821" t="s">
        <v>1434</v>
      </c>
      <c r="AXI28" s="821" t="s">
        <v>1434</v>
      </c>
      <c r="AXJ28" s="821" t="s">
        <v>1434</v>
      </c>
      <c r="AXK28" s="821" t="s">
        <v>1434</v>
      </c>
      <c r="AXL28" s="821" t="s">
        <v>1434</v>
      </c>
      <c r="AXM28" s="821" t="s">
        <v>1434</v>
      </c>
      <c r="AXN28" s="821" t="s">
        <v>1434</v>
      </c>
      <c r="AXO28" s="821" t="s">
        <v>1434</v>
      </c>
      <c r="AXP28" s="821" t="s">
        <v>1434</v>
      </c>
      <c r="AXQ28" s="821" t="s">
        <v>1434</v>
      </c>
      <c r="AXR28" s="821" t="s">
        <v>1434</v>
      </c>
      <c r="AXS28" s="822">
        <v>386.1540445745427</v>
      </c>
      <c r="AXT28" s="822">
        <v>400.33424716640076</v>
      </c>
      <c r="AXU28" s="822">
        <v>399.37731701478327</v>
      </c>
      <c r="AXV28" s="822">
        <v>353.24925452723653</v>
      </c>
      <c r="AXW28" s="822">
        <v>339.48105292248653</v>
      </c>
      <c r="AXX28" s="822">
        <v>294.50079428220027</v>
      </c>
      <c r="AXY28" s="822">
        <v>235.5740428404942</v>
      </c>
      <c r="AXZ28" s="822">
        <v>111.75231769567853</v>
      </c>
      <c r="AYA28" s="821">
        <v>0</v>
      </c>
      <c r="AYB28" s="821">
        <v>0</v>
      </c>
      <c r="AYC28" s="821">
        <v>0</v>
      </c>
      <c r="AYD28" s="822">
        <v>0</v>
      </c>
      <c r="AYE28" s="822">
        <v>317</v>
      </c>
      <c r="AYF28" s="822">
        <v>317</v>
      </c>
      <c r="AYG28" s="822" t="s">
        <v>1434</v>
      </c>
      <c r="AYH28" s="822" t="s">
        <v>1434</v>
      </c>
      <c r="AYI28" s="822">
        <v>19554</v>
      </c>
      <c r="AYJ28" s="822">
        <v>16718</v>
      </c>
      <c r="AYK28" s="822">
        <v>11978</v>
      </c>
      <c r="AYL28" s="822">
        <v>3506.5</v>
      </c>
      <c r="AYM28" s="821">
        <v>0</v>
      </c>
      <c r="AYN28" s="821">
        <v>0</v>
      </c>
      <c r="AYO28" s="821">
        <v>0</v>
      </c>
      <c r="AYP28" s="821">
        <v>0</v>
      </c>
      <c r="AYQ28" s="822">
        <v>0</v>
      </c>
      <c r="AYR28" s="821">
        <v>0</v>
      </c>
      <c r="AYS28" s="821" t="s">
        <v>1434</v>
      </c>
      <c r="AYT28" s="821" t="s">
        <v>1434</v>
      </c>
      <c r="AYU28" s="822">
        <v>73.272777953972749</v>
      </c>
      <c r="AYV28" s="821">
        <v>62.301758627820227</v>
      </c>
      <c r="AYW28" s="821">
        <v>49.172835908351175</v>
      </c>
      <c r="AYX28" s="821">
        <v>15.70037258212507</v>
      </c>
      <c r="AYY28" s="821">
        <v>0</v>
      </c>
      <c r="AYZ28" s="821">
        <v>0</v>
      </c>
      <c r="AZA28" s="821">
        <v>0</v>
      </c>
      <c r="AZB28" s="821">
        <v>0</v>
      </c>
      <c r="AZC28" s="822">
        <v>0</v>
      </c>
      <c r="AZD28" s="821">
        <v>0</v>
      </c>
      <c r="AZE28" s="821" t="s">
        <v>1434</v>
      </c>
      <c r="AZF28" s="821" t="s">
        <v>1434</v>
      </c>
      <c r="AZG28" s="822">
        <v>13409</v>
      </c>
      <c r="AZH28" s="821">
        <v>11547</v>
      </c>
      <c r="AZI28" s="821">
        <v>8497</v>
      </c>
      <c r="AZJ28" s="821">
        <v>2574.5</v>
      </c>
      <c r="AZK28" s="821">
        <v>0</v>
      </c>
      <c r="AZL28" s="821">
        <v>0</v>
      </c>
      <c r="AZM28" s="821">
        <v>0</v>
      </c>
      <c r="AZN28" s="821">
        <v>0</v>
      </c>
      <c r="AZO28" s="821">
        <v>11.076686331238648</v>
      </c>
      <c r="AZP28" s="821">
        <v>11.483440212054491</v>
      </c>
      <c r="AZQ28" s="821" t="s">
        <v>1434</v>
      </c>
      <c r="AZR28" s="821" t="s">
        <v>1434</v>
      </c>
      <c r="AZS28" s="821">
        <v>258.30970191134594</v>
      </c>
      <c r="AZT28" s="821">
        <v>225.30922796315198</v>
      </c>
      <c r="AZU28" s="821">
        <v>179.27457046133114</v>
      </c>
      <c r="AZV28" s="821">
        <v>91.442832615814766</v>
      </c>
      <c r="AZW28" s="821">
        <v>0</v>
      </c>
      <c r="AZX28" s="821">
        <v>0</v>
      </c>
      <c r="AZY28" s="821">
        <v>0</v>
      </c>
      <c r="AZZ28" s="821">
        <v>0</v>
      </c>
      <c r="BAA28" s="822">
        <v>70</v>
      </c>
      <c r="BAB28" s="821">
        <v>70</v>
      </c>
      <c r="BAC28" s="821" t="s">
        <v>1434</v>
      </c>
      <c r="BAD28" s="821" t="s">
        <v>1434</v>
      </c>
      <c r="BAE28" s="822">
        <v>6132</v>
      </c>
      <c r="BAF28" s="821">
        <v>5159</v>
      </c>
      <c r="BAG28" s="821">
        <v>3469</v>
      </c>
      <c r="BAH28" s="821">
        <v>923.5</v>
      </c>
      <c r="BAI28" s="821">
        <v>0</v>
      </c>
      <c r="BAJ28" s="821">
        <v>0</v>
      </c>
      <c r="BAK28" s="821">
        <v>0</v>
      </c>
      <c r="BAL28" s="821">
        <v>0</v>
      </c>
      <c r="BAM28" s="821">
        <v>375.07735824330405</v>
      </c>
      <c r="BAN28" s="821">
        <v>388.8508069543463</v>
      </c>
      <c r="BAO28" s="821" t="s">
        <v>1434</v>
      </c>
      <c r="BAP28" s="821" t="s">
        <v>1434</v>
      </c>
      <c r="BAQ28" s="821">
        <v>7.8985730571678134</v>
      </c>
      <c r="BAR28" s="821">
        <v>6.8898076912280573</v>
      </c>
      <c r="BAS28" s="821">
        <v>7.1266364708118948</v>
      </c>
      <c r="BAT28" s="821">
        <v>4.6091124977386935</v>
      </c>
      <c r="BAU28" s="821">
        <v>0</v>
      </c>
      <c r="BAV28" s="821">
        <v>0</v>
      </c>
      <c r="BAW28" s="821">
        <v>0</v>
      </c>
      <c r="BAX28" s="821">
        <v>0</v>
      </c>
      <c r="BAY28" s="822">
        <v>247</v>
      </c>
      <c r="BAZ28" s="821">
        <v>247</v>
      </c>
      <c r="BBA28" s="821" t="s">
        <v>1434</v>
      </c>
      <c r="BBB28" s="821" t="s">
        <v>1434</v>
      </c>
      <c r="BBC28" s="822">
        <v>13</v>
      </c>
      <c r="BBD28" s="821">
        <v>12</v>
      </c>
      <c r="BBE28" s="821">
        <v>12</v>
      </c>
      <c r="BBF28" s="821">
        <v>8.5</v>
      </c>
      <c r="BBG28" s="821">
        <v>0</v>
      </c>
      <c r="BBH28" s="821">
        <v>0</v>
      </c>
      <c r="BBI28" s="821">
        <v>0</v>
      </c>
      <c r="BBJ28" s="821">
        <v>0</v>
      </c>
      <c r="BBK28" s="826" t="s">
        <v>1434</v>
      </c>
      <c r="BBL28" s="826">
        <v>51.1</v>
      </c>
      <c r="BBM28" s="826">
        <v>57.6</v>
      </c>
      <c r="BBN28" s="826">
        <v>143.69999999999999</v>
      </c>
      <c r="BBO28" s="826">
        <v>8</v>
      </c>
      <c r="BBP28" s="826" t="s">
        <v>1434</v>
      </c>
      <c r="BBQ28" s="826">
        <v>0.05</v>
      </c>
      <c r="BBR28" s="826">
        <v>0.04</v>
      </c>
      <c r="BBS28" s="826">
        <v>0.09</v>
      </c>
      <c r="BBT28" s="826">
        <v>0</v>
      </c>
      <c r="BBU28" s="826" t="s">
        <v>1434</v>
      </c>
      <c r="BBV28" s="826">
        <v>373.8</v>
      </c>
      <c r="BBW28" s="826">
        <v>463.3</v>
      </c>
      <c r="BBX28" s="826">
        <v>164.1</v>
      </c>
      <c r="BBY28" s="826">
        <v>192.1</v>
      </c>
      <c r="BBZ28" s="826" t="s">
        <v>1434</v>
      </c>
      <c r="BCA28" s="826">
        <v>0.39</v>
      </c>
      <c r="BCB28" s="826">
        <v>0.31</v>
      </c>
      <c r="BCC28" s="826">
        <v>0.11</v>
      </c>
      <c r="BCD28" s="826">
        <v>0.08</v>
      </c>
      <c r="BCE28" s="826" t="s">
        <v>1434</v>
      </c>
      <c r="BCF28" s="826">
        <v>271.89999999999998</v>
      </c>
      <c r="BCG28" s="826">
        <v>242</v>
      </c>
      <c r="BCH28" s="826">
        <v>186.4</v>
      </c>
      <c r="BCI28" s="826">
        <v>206.2</v>
      </c>
      <c r="BCJ28" s="826" t="s">
        <v>1434</v>
      </c>
      <c r="BCK28" s="826">
        <v>0.28000000000000003</v>
      </c>
      <c r="BCL28" s="826">
        <v>0.16</v>
      </c>
      <c r="BCM28" s="826">
        <v>0.12</v>
      </c>
      <c r="BCN28" s="826">
        <v>0.08</v>
      </c>
      <c r="BCO28" s="818" t="s">
        <v>1434</v>
      </c>
      <c r="BCP28" s="818" t="s">
        <v>1434</v>
      </c>
      <c r="BCQ28" s="818" t="s">
        <v>1434</v>
      </c>
      <c r="BCR28" s="818" t="s">
        <v>1434</v>
      </c>
      <c r="BCS28" s="818">
        <v>170.5</v>
      </c>
      <c r="BCT28" s="818" t="s">
        <v>1434</v>
      </c>
      <c r="BCU28" s="818" t="s">
        <v>1434</v>
      </c>
      <c r="BCV28" s="818" t="s">
        <v>1434</v>
      </c>
      <c r="BCW28" s="818" t="s">
        <v>1434</v>
      </c>
      <c r="BCX28" s="818">
        <v>116.6</v>
      </c>
      <c r="BCY28" s="818" t="s">
        <v>1434</v>
      </c>
      <c r="BCZ28" s="818" t="s">
        <v>1434</v>
      </c>
      <c r="BDA28" s="818" t="s">
        <v>1434</v>
      </c>
      <c r="BDB28" s="818" t="s">
        <v>1434</v>
      </c>
      <c r="BDC28" s="818" t="s">
        <v>1434</v>
      </c>
      <c r="BDD28" s="818" t="s">
        <v>1434</v>
      </c>
      <c r="BDE28" s="818" t="s">
        <v>1434</v>
      </c>
      <c r="BDF28" s="818" t="s">
        <v>1434</v>
      </c>
      <c r="BDG28" s="818" t="s">
        <v>1434</v>
      </c>
      <c r="BDH28" s="818" t="s">
        <v>1434</v>
      </c>
      <c r="BDI28" s="818" t="s">
        <v>1434</v>
      </c>
      <c r="BDJ28" s="818" t="s">
        <v>1434</v>
      </c>
      <c r="BDK28" s="818" t="s">
        <v>1434</v>
      </c>
      <c r="BDL28" s="818" t="s">
        <v>1434</v>
      </c>
      <c r="BDM28" s="818" t="s">
        <v>1434</v>
      </c>
      <c r="BDN28" s="818" t="s">
        <v>1434</v>
      </c>
      <c r="BDO28" s="818" t="s">
        <v>1434</v>
      </c>
      <c r="BDP28" s="818" t="s">
        <v>1434</v>
      </c>
      <c r="BDQ28" s="818" t="s">
        <v>1434</v>
      </c>
      <c r="BDR28" s="818" t="s">
        <v>1434</v>
      </c>
      <c r="BDS28" s="818" t="s">
        <v>1434</v>
      </c>
      <c r="BDT28" s="818" t="s">
        <v>1434</v>
      </c>
      <c r="BDU28" s="818" t="s">
        <v>1434</v>
      </c>
      <c r="BDV28" s="818" t="s">
        <v>1434</v>
      </c>
      <c r="BDW28" s="818">
        <v>43.4</v>
      </c>
      <c r="BDX28" s="818" t="s">
        <v>1434</v>
      </c>
      <c r="BDY28" s="818" t="s">
        <v>1434</v>
      </c>
      <c r="BDZ28" s="818" t="s">
        <v>1434</v>
      </c>
      <c r="BEA28" s="818" t="s">
        <v>1434</v>
      </c>
      <c r="BEB28" s="818" t="s">
        <v>1434</v>
      </c>
      <c r="BEC28" s="818">
        <v>2.5499999999999998</v>
      </c>
      <c r="BED28" s="818">
        <v>3.1</v>
      </c>
      <c r="BEE28" s="818">
        <v>2.4500000000000002</v>
      </c>
      <c r="BEF28" s="818">
        <v>2.5329999999999999</v>
      </c>
      <c r="BEG28" s="818">
        <v>2.8</v>
      </c>
      <c r="BEH28" s="818" t="s">
        <v>1434</v>
      </c>
      <c r="BEI28" s="818">
        <v>2.85</v>
      </c>
      <c r="BEJ28" s="818">
        <v>2.7</v>
      </c>
      <c r="BEK28" s="818">
        <v>2.5</v>
      </c>
      <c r="BEL28" s="818">
        <v>2.65</v>
      </c>
      <c r="BEM28" s="818" t="s">
        <v>1434</v>
      </c>
      <c r="BEN28" s="818" t="s">
        <v>1434</v>
      </c>
      <c r="BEO28" s="818" t="s">
        <v>1434</v>
      </c>
      <c r="BEP28" s="818" t="s">
        <v>1434</v>
      </c>
      <c r="BEQ28" s="818" t="s">
        <v>1434</v>
      </c>
      <c r="BER28" s="818">
        <v>7</v>
      </c>
      <c r="BES28" s="818">
        <v>8.0670000000000002</v>
      </c>
      <c r="BET28" s="818">
        <v>7.7</v>
      </c>
      <c r="BEU28" s="818">
        <v>6.0670000000000002</v>
      </c>
      <c r="BEV28" s="818">
        <v>3.9</v>
      </c>
      <c r="BEW28" s="818">
        <v>6.3</v>
      </c>
      <c r="BEX28" s="818">
        <v>6.9329999999999998</v>
      </c>
      <c r="BEY28" s="818">
        <v>6.9</v>
      </c>
      <c r="BEZ28" s="818">
        <v>5.3</v>
      </c>
      <c r="BFA28" s="818">
        <v>3.3330000000000002</v>
      </c>
      <c r="BFB28" s="818" t="s">
        <v>1434</v>
      </c>
      <c r="BFC28" s="818" t="s">
        <v>1434</v>
      </c>
      <c r="BFD28" s="818" t="s">
        <v>1434</v>
      </c>
      <c r="BFE28" s="818" t="s">
        <v>1434</v>
      </c>
      <c r="BFF28" s="818" t="s">
        <v>1434</v>
      </c>
      <c r="BFG28" s="818">
        <v>3.35</v>
      </c>
      <c r="BFH28" s="818">
        <v>3.7330000000000001</v>
      </c>
      <c r="BFI28" s="818">
        <v>2.7669999999999999</v>
      </c>
      <c r="BFJ28" s="818">
        <v>2.6</v>
      </c>
      <c r="BFK28" s="818">
        <v>2.25</v>
      </c>
      <c r="BFL28" s="818">
        <v>2.65</v>
      </c>
      <c r="BFM28" s="818">
        <v>2.8</v>
      </c>
      <c r="BFN28" s="818">
        <v>2.7</v>
      </c>
      <c r="BFO28" s="818">
        <v>1.95</v>
      </c>
      <c r="BFP28" s="818" t="s">
        <v>1434</v>
      </c>
      <c r="BFQ28" s="818" t="s">
        <v>1434</v>
      </c>
      <c r="BFR28" s="818" t="s">
        <v>1434</v>
      </c>
      <c r="BFS28" s="818" t="s">
        <v>1434</v>
      </c>
      <c r="BFT28" s="818" t="s">
        <v>1434</v>
      </c>
      <c r="BFU28" s="818" t="s">
        <v>1434</v>
      </c>
      <c r="BFV28" s="819" t="s">
        <v>1434</v>
      </c>
      <c r="BFW28" s="819" t="s">
        <v>1434</v>
      </c>
      <c r="BFX28" s="819" t="s">
        <v>1434</v>
      </c>
      <c r="BFY28" s="819" t="s">
        <v>1434</v>
      </c>
      <c r="BFZ28" s="819" t="s">
        <v>1434</v>
      </c>
      <c r="BGA28" s="819" t="s">
        <v>1434</v>
      </c>
      <c r="BGB28" s="819" t="s">
        <v>1434</v>
      </c>
      <c r="BGC28" s="819" t="s">
        <v>1434</v>
      </c>
      <c r="BGD28" s="819" t="s">
        <v>1434</v>
      </c>
      <c r="BGE28" s="819" t="s">
        <v>1434</v>
      </c>
      <c r="BGF28" s="819" t="s">
        <v>1434</v>
      </c>
      <c r="BGG28" s="819" t="s">
        <v>1434</v>
      </c>
      <c r="BGH28" s="819" t="s">
        <v>1434</v>
      </c>
      <c r="BGI28" s="819" t="s">
        <v>1434</v>
      </c>
      <c r="BGJ28" s="819" t="s">
        <v>1434</v>
      </c>
      <c r="BGK28" s="819">
        <v>4.5999999999999996</v>
      </c>
      <c r="BGL28" s="819">
        <v>3.7669999999999999</v>
      </c>
      <c r="BGM28" s="819">
        <v>2.7330000000000001</v>
      </c>
      <c r="BGN28" s="819">
        <v>2.4</v>
      </c>
      <c r="BGO28" s="819" t="s">
        <v>1434</v>
      </c>
      <c r="BGP28" s="819" t="s">
        <v>1434</v>
      </c>
      <c r="BGQ28" s="819">
        <v>3.633</v>
      </c>
      <c r="BGR28" s="819">
        <v>3.7669999999999999</v>
      </c>
      <c r="BGS28" s="819">
        <v>2.8330000000000002</v>
      </c>
      <c r="BGT28" s="819">
        <v>2.4500000000000002</v>
      </c>
      <c r="BGU28" s="819" t="s">
        <v>1434</v>
      </c>
      <c r="BGV28" s="819" t="s">
        <v>1434</v>
      </c>
      <c r="BGW28" s="819" t="s">
        <v>1434</v>
      </c>
      <c r="BGX28" s="819" t="s">
        <v>1434</v>
      </c>
      <c r="BGY28" s="819" t="s">
        <v>1434</v>
      </c>
      <c r="BGZ28" s="819" t="s">
        <v>1434</v>
      </c>
      <c r="BHA28" s="819" t="s">
        <v>1434</v>
      </c>
      <c r="BHB28" s="819" t="s">
        <v>1434</v>
      </c>
      <c r="BHC28" s="819" t="s">
        <v>1434</v>
      </c>
      <c r="BHD28" s="819" t="s">
        <v>1434</v>
      </c>
      <c r="BHE28" s="819" t="s">
        <v>1434</v>
      </c>
      <c r="BHF28" s="819" t="s">
        <v>1434</v>
      </c>
      <c r="BHG28" s="819" t="s">
        <v>1434</v>
      </c>
      <c r="BHH28" s="819" t="s">
        <v>1434</v>
      </c>
      <c r="BHI28" s="819" t="s">
        <v>1434</v>
      </c>
      <c r="BHJ28" s="819" t="s">
        <v>1434</v>
      </c>
      <c r="BHK28" s="819" t="s">
        <v>1434</v>
      </c>
      <c r="BHL28" s="819" t="s">
        <v>1434</v>
      </c>
      <c r="BHM28" s="819" t="s">
        <v>1434</v>
      </c>
      <c r="BHN28" s="819" t="s">
        <v>1434</v>
      </c>
      <c r="BHO28" s="819" t="s">
        <v>1434</v>
      </c>
      <c r="BHP28" s="819" t="s">
        <v>1434</v>
      </c>
      <c r="BHQ28" s="819">
        <v>2.5</v>
      </c>
      <c r="BHR28" s="819">
        <v>2.2000000000000002</v>
      </c>
      <c r="BHS28" s="819">
        <v>2</v>
      </c>
      <c r="BHT28" s="819" t="s">
        <v>1434</v>
      </c>
      <c r="BHU28" s="819" t="s">
        <v>1434</v>
      </c>
      <c r="BHV28" s="819" t="s">
        <v>1434</v>
      </c>
      <c r="BHW28" s="819" t="s">
        <v>1434</v>
      </c>
      <c r="BHX28" s="819" t="s">
        <v>1434</v>
      </c>
      <c r="BHY28" s="819">
        <v>5.45</v>
      </c>
      <c r="BHZ28" s="819">
        <v>6.867</v>
      </c>
      <c r="BIA28" s="819">
        <v>6.4</v>
      </c>
      <c r="BIB28" s="819">
        <v>4.9669999999999996</v>
      </c>
      <c r="BIC28" s="819">
        <v>3.3330000000000002</v>
      </c>
      <c r="BID28" s="819" t="s">
        <v>1434</v>
      </c>
      <c r="BIE28" s="819" t="s">
        <v>1434</v>
      </c>
      <c r="BIF28" s="819" t="s">
        <v>1434</v>
      </c>
      <c r="BIG28" s="819" t="s">
        <v>1434</v>
      </c>
      <c r="BIH28" s="819" t="s">
        <v>1434</v>
      </c>
      <c r="BII28" s="819">
        <v>3.25</v>
      </c>
      <c r="BIJ28" s="819">
        <v>3.5670000000000002</v>
      </c>
      <c r="BIK28" s="819">
        <v>2.7330000000000001</v>
      </c>
      <c r="BIL28" s="819">
        <v>2.65</v>
      </c>
      <c r="BIM28" s="819">
        <v>2.4</v>
      </c>
      <c r="BIN28" s="819" t="s">
        <v>1434</v>
      </c>
      <c r="BIO28" s="819" t="s">
        <v>1434</v>
      </c>
      <c r="BIP28" s="819" t="s">
        <v>1434</v>
      </c>
      <c r="BIQ28" s="819" t="s">
        <v>1434</v>
      </c>
      <c r="BIR28" s="819" t="s">
        <v>1434</v>
      </c>
      <c r="BIS28" s="822">
        <v>1</v>
      </c>
      <c r="BIT28" s="822">
        <v>1</v>
      </c>
      <c r="BIU28" s="822">
        <v>0</v>
      </c>
      <c r="BIV28" s="822" t="s">
        <v>1434</v>
      </c>
      <c r="BIW28" s="822">
        <v>0.41420244973135523</v>
      </c>
      <c r="BIX28" s="822">
        <v>0.43214635932897749</v>
      </c>
      <c r="BIY28" s="822">
        <v>0</v>
      </c>
      <c r="BIZ28" s="822" t="s">
        <v>1434</v>
      </c>
      <c r="BJA28" s="822">
        <v>8</v>
      </c>
      <c r="BJB28" s="822">
        <v>14</v>
      </c>
      <c r="BJC28" s="822">
        <v>22</v>
      </c>
      <c r="BJD28" s="822" t="s">
        <v>1434</v>
      </c>
      <c r="BJE28" s="822">
        <v>3.3136195978508418</v>
      </c>
      <c r="BJF28" s="822">
        <v>6.0500490306056847</v>
      </c>
      <c r="BJG28" s="822">
        <v>7.6471556057126584</v>
      </c>
      <c r="BJH28" s="822" t="s">
        <v>1434</v>
      </c>
      <c r="BJI28" s="824">
        <v>555313</v>
      </c>
      <c r="BJJ28" s="824">
        <v>545229</v>
      </c>
      <c r="BJK28" s="824">
        <v>549461</v>
      </c>
      <c r="BJL28" s="824">
        <v>598062</v>
      </c>
      <c r="BJM28" s="824">
        <v>628757</v>
      </c>
      <c r="BJN28" s="824">
        <v>44810</v>
      </c>
      <c r="BJO28" s="824">
        <v>35247</v>
      </c>
      <c r="BJP28" s="824">
        <v>32118</v>
      </c>
      <c r="BJQ28" s="824">
        <v>27767</v>
      </c>
      <c r="BJR28" s="824">
        <v>19982</v>
      </c>
      <c r="BJS28" s="827" t="s">
        <v>1434</v>
      </c>
      <c r="BJT28" s="827">
        <v>728</v>
      </c>
      <c r="BJU28" s="827">
        <v>303.322914922</v>
      </c>
      <c r="BJV28" s="827">
        <v>307.94</v>
      </c>
      <c r="BJW28" s="827">
        <v>198</v>
      </c>
      <c r="BJX28" s="827" t="s">
        <v>1434</v>
      </c>
      <c r="BJY28" s="827">
        <v>127</v>
      </c>
      <c r="BJZ28" s="827">
        <v>99.136450822</v>
      </c>
      <c r="BKA28" s="827">
        <v>61</v>
      </c>
      <c r="BKB28" s="827">
        <v>25</v>
      </c>
      <c r="BKC28" s="827" t="s">
        <v>1434</v>
      </c>
      <c r="BKD28" s="827">
        <v>125</v>
      </c>
      <c r="BKE28" s="827">
        <v>95.136450822</v>
      </c>
      <c r="BKF28" s="827">
        <v>61</v>
      </c>
      <c r="BKG28" s="827">
        <v>25</v>
      </c>
      <c r="BKH28" s="827" t="s">
        <v>1434</v>
      </c>
      <c r="BKI28" s="827">
        <v>2</v>
      </c>
      <c r="BKJ28" s="827">
        <v>4</v>
      </c>
      <c r="BKK28" s="827" t="s">
        <v>1434</v>
      </c>
      <c r="BKL28" s="827" t="s">
        <v>1434</v>
      </c>
      <c r="BKM28" s="827" t="s">
        <v>1434</v>
      </c>
      <c r="BKN28" s="827">
        <v>413</v>
      </c>
      <c r="BKO28" s="827">
        <v>147.18646410000002</v>
      </c>
      <c r="BKP28" s="827">
        <v>146</v>
      </c>
      <c r="BKQ28" s="827">
        <v>88</v>
      </c>
      <c r="BKR28" s="827" t="s">
        <v>1434</v>
      </c>
      <c r="BKS28" s="827">
        <v>413</v>
      </c>
      <c r="BKT28" s="827">
        <v>147.18646410000002</v>
      </c>
      <c r="BKU28" s="827">
        <v>146</v>
      </c>
      <c r="BKV28" s="827">
        <v>88</v>
      </c>
      <c r="BKW28" s="827" t="s">
        <v>1434</v>
      </c>
      <c r="BKX28" s="827">
        <v>68</v>
      </c>
      <c r="BKY28" s="827">
        <v>57</v>
      </c>
      <c r="BKZ28" s="827">
        <v>46.94</v>
      </c>
      <c r="BLA28" s="827">
        <v>32</v>
      </c>
      <c r="BLB28" s="827">
        <v>25.401199999999999</v>
      </c>
      <c r="BLC28" s="827">
        <v>38.686</v>
      </c>
      <c r="BLD28" s="827">
        <v>29.053599999999999</v>
      </c>
      <c r="BLE28" s="827">
        <v>21.822399999999998</v>
      </c>
      <c r="BLF28" s="827">
        <v>28.867760000000001</v>
      </c>
      <c r="BLG28" s="827" t="s">
        <v>1434</v>
      </c>
      <c r="BLH28" s="827">
        <v>120</v>
      </c>
      <c r="BLI28" s="827" t="s">
        <v>1434</v>
      </c>
      <c r="BLJ28" s="827">
        <v>54</v>
      </c>
      <c r="BLK28" s="827">
        <v>53</v>
      </c>
      <c r="BLL28" s="827" t="s">
        <v>1434</v>
      </c>
      <c r="BLM28" s="827" t="s">
        <v>1434</v>
      </c>
      <c r="BLN28" s="827" t="s">
        <v>1434</v>
      </c>
      <c r="BLO28" s="827" t="s">
        <v>1434</v>
      </c>
      <c r="BLP28" s="827" t="s">
        <v>1434</v>
      </c>
      <c r="BLQ28" s="827" t="s">
        <v>1434</v>
      </c>
      <c r="BLR28" s="827">
        <v>14712.880000000001</v>
      </c>
      <c r="BLS28" s="827">
        <v>6130.15611057362</v>
      </c>
      <c r="BLT28" s="827">
        <v>6223.4674000000005</v>
      </c>
      <c r="BLU28" s="827">
        <v>4001.5800000000004</v>
      </c>
      <c r="BLV28" s="827" t="s">
        <v>1434</v>
      </c>
      <c r="BLW28" s="827">
        <v>2566.67</v>
      </c>
      <c r="BLX28" s="827">
        <v>2003.54767111262</v>
      </c>
      <c r="BLY28" s="827">
        <v>1232.81</v>
      </c>
      <c r="BLZ28" s="827">
        <v>505.25</v>
      </c>
      <c r="BMA28" s="827" t="s">
        <v>1434</v>
      </c>
      <c r="BMB28" s="827">
        <v>2526.25</v>
      </c>
      <c r="BMC28" s="827">
        <v>1922.7076711126201</v>
      </c>
      <c r="BMD28" s="827">
        <v>1232.81</v>
      </c>
      <c r="BME28" s="827">
        <v>505.25</v>
      </c>
      <c r="BMF28" s="827" t="s">
        <v>1434</v>
      </c>
      <c r="BMG28" s="827">
        <v>40.42</v>
      </c>
      <c r="BMH28" s="827">
        <v>80.84</v>
      </c>
      <c r="BMI28" s="827" t="s">
        <v>1434</v>
      </c>
      <c r="BMJ28" s="827" t="s">
        <v>1434</v>
      </c>
      <c r="BMK28" s="827" t="s">
        <v>1434</v>
      </c>
      <c r="BML28" s="827">
        <v>8346.73</v>
      </c>
      <c r="BMM28" s="827">
        <v>2974.6384394610004</v>
      </c>
      <c r="BMN28" s="827">
        <v>2950.6600000000003</v>
      </c>
      <c r="BMO28" s="827">
        <v>1778.48</v>
      </c>
      <c r="BMP28" s="827" t="s">
        <v>1434</v>
      </c>
      <c r="BMQ28" s="827">
        <v>8346.73</v>
      </c>
      <c r="BMR28" s="827">
        <v>2974.6384394610004</v>
      </c>
      <c r="BMS28" s="827">
        <v>2950.6600000000003</v>
      </c>
      <c r="BMT28" s="827">
        <v>1778.48</v>
      </c>
      <c r="BMU28" s="827" t="s">
        <v>1434</v>
      </c>
      <c r="BMV28" s="827">
        <v>1374.28</v>
      </c>
      <c r="BMW28" s="827">
        <v>1151.97</v>
      </c>
      <c r="BMX28" s="827">
        <v>948.65739999999994</v>
      </c>
      <c r="BMY28" s="827">
        <v>646.72</v>
      </c>
      <c r="BMZ28" s="827" t="s">
        <v>1434</v>
      </c>
      <c r="BNA28" s="827">
        <v>2425.2000000000003</v>
      </c>
      <c r="BNB28" s="827" t="s">
        <v>1434</v>
      </c>
      <c r="BNC28" s="827">
        <v>1091.3400000000001</v>
      </c>
      <c r="BND28" s="827">
        <v>1071.1300000000001</v>
      </c>
      <c r="BNE28" s="827" t="s">
        <v>1434</v>
      </c>
      <c r="BNF28" s="827" t="s">
        <v>1434</v>
      </c>
      <c r="BNG28" s="827" t="s">
        <v>1434</v>
      </c>
      <c r="BNH28" s="827" t="s">
        <v>1434</v>
      </c>
      <c r="BNI28" s="827" t="s">
        <v>1434</v>
      </c>
      <c r="BNJ28" s="822">
        <v>409.91771827911674</v>
      </c>
      <c r="BNK28" s="821">
        <v>406.22426305204476</v>
      </c>
      <c r="BNL28" s="821">
        <v>404.08879787159316</v>
      </c>
      <c r="BNM28" s="821">
        <v>355.48430088115009</v>
      </c>
      <c r="BNN28" s="822">
        <v>0.56490889111216813</v>
      </c>
      <c r="BNO28" s="821">
        <v>0.58463410567944762</v>
      </c>
      <c r="BNP28" s="821">
        <v>0.63640905968560468</v>
      </c>
      <c r="BNQ28" s="821">
        <v>0.76447978268498407</v>
      </c>
      <c r="BNR28" s="822">
        <v>19.307702228727138</v>
      </c>
      <c r="BNS28" s="821">
        <v>20.016712358320039</v>
      </c>
      <c r="BNT28" s="821">
        <v>19.968865850739164</v>
      </c>
      <c r="BNU28" s="821">
        <v>17.662462726361827</v>
      </c>
      <c r="BNV28" s="822">
        <v>4.7101409301806139E-2</v>
      </c>
      <c r="BNW28" s="821">
        <v>4.927502903920717E-2</v>
      </c>
      <c r="BNX28" s="821">
        <v>4.9417024069755698E-2</v>
      </c>
      <c r="BNY28" s="821">
        <v>4.9685633606269888E-2</v>
      </c>
    </row>
    <row r="29" spans="1:1741" s="789" customFormat="1">
      <c r="A29" s="607" t="s">
        <v>1983</v>
      </c>
      <c r="B29" s="821" t="s">
        <v>1193</v>
      </c>
      <c r="C29" s="822">
        <v>9297</v>
      </c>
      <c r="D29" s="822">
        <v>9028</v>
      </c>
      <c r="E29" s="822">
        <v>8759</v>
      </c>
      <c r="F29" s="822">
        <v>8369</v>
      </c>
      <c r="G29" s="822">
        <v>7590</v>
      </c>
      <c r="H29" s="822">
        <v>8216.4699999999993</v>
      </c>
      <c r="I29" s="822">
        <v>7978.7359287589907</v>
      </c>
      <c r="J29" s="822">
        <v>7741</v>
      </c>
      <c r="K29" s="822">
        <v>7396.3270921338053</v>
      </c>
      <c r="L29" s="822">
        <v>6707.8650530882524</v>
      </c>
      <c r="M29" s="822">
        <v>1813</v>
      </c>
      <c r="N29" s="822">
        <v>1761</v>
      </c>
      <c r="O29" s="822">
        <v>1708</v>
      </c>
      <c r="P29" s="822">
        <v>1650</v>
      </c>
      <c r="Q29" s="822">
        <v>1533</v>
      </c>
      <c r="R29" s="822">
        <v>11110</v>
      </c>
      <c r="S29" s="822">
        <v>10789</v>
      </c>
      <c r="T29" s="822">
        <v>10467</v>
      </c>
      <c r="U29" s="822">
        <v>10019</v>
      </c>
      <c r="V29" s="822">
        <v>9123</v>
      </c>
      <c r="W29" s="821">
        <v>18304</v>
      </c>
      <c r="X29" s="822">
        <v>18625</v>
      </c>
      <c r="Y29" s="822">
        <v>18947</v>
      </c>
      <c r="Z29" s="822">
        <v>19395</v>
      </c>
      <c r="AA29" s="822">
        <v>20291</v>
      </c>
      <c r="AB29" s="821" t="s">
        <v>1434</v>
      </c>
      <c r="AC29" s="821" t="s">
        <v>1434</v>
      </c>
      <c r="AD29" s="821" t="s">
        <v>1434</v>
      </c>
      <c r="AE29" s="821" t="s">
        <v>1434</v>
      </c>
      <c r="AF29" s="821" t="s">
        <v>1434</v>
      </c>
      <c r="AG29" s="821">
        <v>1280.9667999999999</v>
      </c>
      <c r="AH29" s="821">
        <v>1291.1095438876498</v>
      </c>
      <c r="AI29" s="821">
        <v>1305.4800355851282</v>
      </c>
      <c r="AJ29" s="821">
        <v>1334.2210189800853</v>
      </c>
      <c r="AK29" s="821">
        <v>6721.4935999999998</v>
      </c>
      <c r="AL29" s="821">
        <v>6542.3867218315954</v>
      </c>
      <c r="AM29" s="821">
        <v>6282.79797704467</v>
      </c>
      <c r="AN29" s="821">
        <v>5763.6204874708164</v>
      </c>
      <c r="AO29" s="821">
        <v>1025.8907999999997</v>
      </c>
      <c r="AP29" s="821">
        <v>925.70473428075627</v>
      </c>
      <c r="AQ29" s="821">
        <v>781.12273737020348</v>
      </c>
      <c r="AR29" s="821">
        <v>491.95874354909762</v>
      </c>
      <c r="AS29" s="823">
        <v>1384.6763161310867</v>
      </c>
      <c r="AT29" s="823">
        <v>1279.3689807414307</v>
      </c>
      <c r="AU29" s="823">
        <v>1174.0610374569139</v>
      </c>
      <c r="AV29" s="823">
        <v>1067.7039463463268</v>
      </c>
      <c r="AW29" s="823">
        <v>854.98976412515219</v>
      </c>
      <c r="AX29" s="822">
        <v>1285.9578612627524</v>
      </c>
      <c r="AY29" s="822">
        <v>1188.1582569687037</v>
      </c>
      <c r="AZ29" s="822">
        <v>1090.3580881187613</v>
      </c>
      <c r="BA29" s="822">
        <v>991.5835688889905</v>
      </c>
      <c r="BB29" s="822">
        <v>794.03453042944841</v>
      </c>
      <c r="BC29" s="822" t="s">
        <v>1434</v>
      </c>
      <c r="BD29" s="822" t="s">
        <v>1434</v>
      </c>
      <c r="BE29" s="822" t="s">
        <v>1434</v>
      </c>
      <c r="BF29" s="822" t="s">
        <v>1434</v>
      </c>
      <c r="BG29" s="822" t="s">
        <v>1434</v>
      </c>
      <c r="BH29" s="822" t="s">
        <v>1434</v>
      </c>
      <c r="BI29" s="822" t="s">
        <v>1434</v>
      </c>
      <c r="BJ29" s="822" t="s">
        <v>1434</v>
      </c>
      <c r="BK29" s="822" t="s">
        <v>1434</v>
      </c>
      <c r="BL29" s="822" t="s">
        <v>1434</v>
      </c>
      <c r="BM29" s="821">
        <v>543.37357070647045</v>
      </c>
      <c r="BN29" s="821">
        <v>498.57942936288555</v>
      </c>
      <c r="BO29" s="821">
        <v>453.77935910102946</v>
      </c>
      <c r="BP29" s="821">
        <v>408.57042827407167</v>
      </c>
      <c r="BQ29" s="821">
        <v>318.15256662015616</v>
      </c>
      <c r="BR29" s="821">
        <v>495.850604108151</v>
      </c>
      <c r="BS29" s="821">
        <v>454.97411831064625</v>
      </c>
      <c r="BT29" s="821">
        <v>414.09222213276058</v>
      </c>
      <c r="BU29" s="821">
        <v>372.83722396918557</v>
      </c>
      <c r="BV29" s="821">
        <v>290.32722764203561</v>
      </c>
      <c r="BW29" s="821" t="s">
        <v>1434</v>
      </c>
      <c r="BX29" s="821" t="s">
        <v>1434</v>
      </c>
      <c r="BY29" s="821" t="s">
        <v>1434</v>
      </c>
      <c r="BZ29" s="821" t="s">
        <v>1434</v>
      </c>
      <c r="CA29" s="821" t="s">
        <v>1434</v>
      </c>
      <c r="CB29" s="821" t="s">
        <v>1434</v>
      </c>
      <c r="CC29" s="821" t="s">
        <v>1434</v>
      </c>
      <c r="CD29" s="821" t="s">
        <v>1434</v>
      </c>
      <c r="CE29" s="821" t="s">
        <v>1434</v>
      </c>
      <c r="CF29" s="821" t="s">
        <v>1434</v>
      </c>
      <c r="CG29" s="821">
        <v>841.30274542461609</v>
      </c>
      <c r="CH29" s="821">
        <v>780.78955137854518</v>
      </c>
      <c r="CI29" s="821">
        <v>720.28167835588454</v>
      </c>
      <c r="CJ29" s="821">
        <v>659.13351807225513</v>
      </c>
      <c r="CK29" s="821">
        <v>536.83719750499608</v>
      </c>
      <c r="CL29" s="821">
        <v>789.01311862796967</v>
      </c>
      <c r="CM29" s="821">
        <v>732.26101100429617</v>
      </c>
      <c r="CN29" s="821">
        <v>675.5138936855966</v>
      </c>
      <c r="CO29" s="821">
        <v>618.16628498452349</v>
      </c>
      <c r="CP29" s="821">
        <v>503.47106758237709</v>
      </c>
      <c r="CQ29" s="821" t="s">
        <v>1434</v>
      </c>
      <c r="CR29" s="821" t="s">
        <v>1434</v>
      </c>
      <c r="CS29" s="821" t="s">
        <v>1434</v>
      </c>
      <c r="CT29" s="821" t="s">
        <v>1434</v>
      </c>
      <c r="CU29" s="821" t="s">
        <v>1434</v>
      </c>
      <c r="CV29" s="821" t="s">
        <v>1434</v>
      </c>
      <c r="CW29" s="821" t="s">
        <v>1434</v>
      </c>
      <c r="CX29" s="821" t="s">
        <v>1434</v>
      </c>
      <c r="CY29" s="821" t="s">
        <v>1434</v>
      </c>
      <c r="CZ29" s="821" t="s">
        <v>1434</v>
      </c>
      <c r="DA29" s="821">
        <v>382.41219787083043</v>
      </c>
      <c r="DB29" s="821">
        <v>350.9349284896777</v>
      </c>
      <c r="DC29" s="821">
        <v>319.14406159905081</v>
      </c>
      <c r="DD29" s="821" t="s">
        <v>1434</v>
      </c>
      <c r="DE29" s="821">
        <v>726.74927199170099</v>
      </c>
      <c r="DF29" s="821">
        <v>666.92878840250751</v>
      </c>
      <c r="DG29" s="821">
        <v>606.51233333809</v>
      </c>
      <c r="DH29" s="821" t="s">
        <v>1434</v>
      </c>
      <c r="DI29" s="821">
        <v>170.20751087889926</v>
      </c>
      <c r="DJ29" s="821">
        <v>156.19732056472864</v>
      </c>
      <c r="DK29" s="821">
        <v>142.04755140918584</v>
      </c>
      <c r="DL29" s="821" t="s">
        <v>1434</v>
      </c>
      <c r="DM29" s="821" t="s">
        <v>2109</v>
      </c>
      <c r="DN29" s="821" t="s">
        <v>2110</v>
      </c>
      <c r="DO29" s="821">
        <v>225.82299914578337</v>
      </c>
      <c r="DP29" s="821">
        <v>207.1</v>
      </c>
      <c r="DQ29" s="821">
        <v>187.6</v>
      </c>
      <c r="DR29" s="821">
        <v>148.5</v>
      </c>
      <c r="DS29" s="821" t="s">
        <v>2111</v>
      </c>
      <c r="DT29" s="821" t="s">
        <v>2112</v>
      </c>
      <c r="DU29" s="821">
        <v>218.81009703686721</v>
      </c>
      <c r="DV29" s="821">
        <v>200.6</v>
      </c>
      <c r="DW29" s="821">
        <v>179.9</v>
      </c>
      <c r="DX29" s="821">
        <v>138.5</v>
      </c>
      <c r="DY29" s="821" t="s">
        <v>2289</v>
      </c>
      <c r="DZ29" s="821" t="s">
        <v>2391</v>
      </c>
      <c r="EA29" s="821">
        <v>133.10766041192963</v>
      </c>
      <c r="EB29" s="821">
        <v>122.1</v>
      </c>
      <c r="EC29" s="821">
        <v>113.7</v>
      </c>
      <c r="ED29" s="821">
        <v>96.8</v>
      </c>
      <c r="EE29" s="821" t="s">
        <v>2336</v>
      </c>
      <c r="EF29" s="821" t="s">
        <v>2337</v>
      </c>
      <c r="EG29" s="821">
        <v>90.674846594076314</v>
      </c>
      <c r="EH29" s="821">
        <v>83.1</v>
      </c>
      <c r="EI29" s="821">
        <v>74.7</v>
      </c>
      <c r="EJ29" s="821">
        <v>57.7</v>
      </c>
      <c r="EK29" s="821" t="s">
        <v>2201</v>
      </c>
      <c r="EL29" s="821" t="s">
        <v>2126</v>
      </c>
      <c r="EM29" s="821">
        <v>87.230002915874806</v>
      </c>
      <c r="EN29" s="821">
        <v>80</v>
      </c>
      <c r="EO29" s="821">
        <v>72.2</v>
      </c>
      <c r="EP29" s="821">
        <v>56.5</v>
      </c>
      <c r="EQ29" s="821" t="s">
        <v>2245</v>
      </c>
      <c r="ER29" s="821" t="s">
        <v>2392</v>
      </c>
      <c r="ES29" s="821">
        <v>69.323163017582601</v>
      </c>
      <c r="ET29" s="821">
        <v>63.6</v>
      </c>
      <c r="EU29" s="821" t="s">
        <v>1434</v>
      </c>
      <c r="EV29" s="821" t="s">
        <v>1434</v>
      </c>
      <c r="EW29" s="821" t="s">
        <v>2393</v>
      </c>
      <c r="EX29" s="821" t="s">
        <v>2394</v>
      </c>
      <c r="EY29" s="821">
        <v>34.961231760167692</v>
      </c>
      <c r="EZ29" s="821">
        <v>32.1</v>
      </c>
      <c r="FA29" s="821" t="s">
        <v>1434</v>
      </c>
      <c r="FB29" s="821" t="s">
        <v>1434</v>
      </c>
      <c r="FC29" s="821" t="s">
        <v>2395</v>
      </c>
      <c r="FD29" s="821" t="s">
        <v>2396</v>
      </c>
      <c r="FE29" s="821">
        <v>28.518358743511765</v>
      </c>
      <c r="FF29" s="821">
        <v>26.1</v>
      </c>
      <c r="FG29" s="821" t="s">
        <v>1434</v>
      </c>
      <c r="FH29" s="821" t="s">
        <v>1434</v>
      </c>
      <c r="FI29" s="821" t="s">
        <v>2127</v>
      </c>
      <c r="FJ29" s="821" t="s">
        <v>2128</v>
      </c>
      <c r="FK29" s="821">
        <v>37.010688542055775</v>
      </c>
      <c r="FL29" s="821">
        <v>33.9</v>
      </c>
      <c r="FM29" s="821">
        <v>31.3</v>
      </c>
      <c r="FN29" s="821">
        <v>25.9</v>
      </c>
      <c r="FO29" s="821" t="s">
        <v>2210</v>
      </c>
      <c r="FP29" s="821" t="s">
        <v>2397</v>
      </c>
      <c r="FQ29" s="821">
        <v>32.441371197066267</v>
      </c>
      <c r="FR29" s="821">
        <v>29.7</v>
      </c>
      <c r="FS29" s="821" t="s">
        <v>1434</v>
      </c>
      <c r="FT29" s="821" t="s">
        <v>1434</v>
      </c>
      <c r="FU29" s="821">
        <v>321.99074742521066</v>
      </c>
      <c r="FV29" s="821">
        <v>295.72798745691398</v>
      </c>
      <c r="FW29" s="821">
        <v>408.7</v>
      </c>
      <c r="FX29" s="821">
        <v>331.5</v>
      </c>
      <c r="FY29" s="821">
        <v>1279.8911667901259</v>
      </c>
      <c r="FZ29" s="821">
        <v>1174.0610374569139</v>
      </c>
      <c r="GA29" s="821">
        <v>1067.8833486128278</v>
      </c>
      <c r="GB29" s="821">
        <v>855.4043960384829</v>
      </c>
      <c r="GC29" s="822">
        <v>5348</v>
      </c>
      <c r="GD29" s="822">
        <v>5348.3986999999997</v>
      </c>
      <c r="GE29" s="822">
        <v>5261.124025000001</v>
      </c>
      <c r="GF29" s="822">
        <v>5086.5746749999998</v>
      </c>
      <c r="GG29" s="822">
        <v>4726.7900829660921</v>
      </c>
      <c r="GH29" s="822">
        <v>4726.7900829660921</v>
      </c>
      <c r="GI29" s="822">
        <v>4649.6587598498681</v>
      </c>
      <c r="GJ29" s="822">
        <v>4495.3961136174221</v>
      </c>
      <c r="GK29" s="821">
        <v>731.57172516751302</v>
      </c>
      <c r="GL29" s="821">
        <v>731.57172516751302</v>
      </c>
      <c r="GM29" s="821">
        <v>682.50467867983616</v>
      </c>
      <c r="GN29" s="821">
        <v>584.37058570448232</v>
      </c>
      <c r="GO29" s="821">
        <v>3520.4353066916174</v>
      </c>
      <c r="GP29" s="821">
        <v>3520.4353066916174</v>
      </c>
      <c r="GQ29" s="821">
        <v>3562.7904913213733</v>
      </c>
      <c r="GR29" s="821">
        <v>3647.5008605808839</v>
      </c>
      <c r="GS29" s="821">
        <v>474.78305110696169</v>
      </c>
      <c r="GT29" s="821">
        <v>474.78305110696169</v>
      </c>
      <c r="GU29" s="821">
        <v>404.40777868300131</v>
      </c>
      <c r="GV29" s="821">
        <v>263.65723383508043</v>
      </c>
      <c r="GW29" s="822" t="s">
        <v>1434</v>
      </c>
      <c r="GX29" s="821">
        <v>667.69233037559741</v>
      </c>
      <c r="GY29" s="821">
        <v>1116.3692477816983</v>
      </c>
      <c r="GZ29" s="821">
        <v>2013.7230825938996</v>
      </c>
      <c r="HA29" s="821" t="s">
        <v>1434</v>
      </c>
      <c r="HB29" s="821">
        <v>590.09091556541841</v>
      </c>
      <c r="HC29" s="821">
        <v>986.62111509054989</v>
      </c>
      <c r="HD29" s="821">
        <v>1779.6815141408124</v>
      </c>
      <c r="HE29" s="821" t="s">
        <v>1434</v>
      </c>
      <c r="HF29" s="821">
        <v>29.504545778270927</v>
      </c>
      <c r="HG29" s="821">
        <v>51.558173005355208</v>
      </c>
      <c r="HH29" s="821">
        <v>95.665427459523784</v>
      </c>
      <c r="HI29" s="821" t="s">
        <v>1434</v>
      </c>
      <c r="HJ29" s="821">
        <v>531.08182400887654</v>
      </c>
      <c r="HK29" s="821">
        <v>878.53352521638442</v>
      </c>
      <c r="HL29" s="821">
        <v>1573.4369276314005</v>
      </c>
      <c r="HM29" s="821" t="s">
        <v>1434</v>
      </c>
      <c r="HN29" s="821">
        <v>29.504545778270927</v>
      </c>
      <c r="HO29" s="821">
        <v>56.330567114271744</v>
      </c>
      <c r="HP29" s="821">
        <v>109.98260978627341</v>
      </c>
      <c r="HQ29" s="821">
        <v>3969.2723516211472</v>
      </c>
      <c r="HR29" s="821">
        <v>3618.9378812969185</v>
      </c>
      <c r="HS29" s="821">
        <v>3268.6034109726884</v>
      </c>
      <c r="HT29" s="821">
        <v>2567.9344703242296</v>
      </c>
      <c r="HU29" s="821">
        <v>3507.9503680670514</v>
      </c>
      <c r="HV29" s="821">
        <v>3198.3329305993202</v>
      </c>
      <c r="HW29" s="821">
        <v>2888.7154931315886</v>
      </c>
      <c r="HX29" s="821">
        <v>2269.4806181961249</v>
      </c>
      <c r="HY29" s="821">
        <v>488.04796750792013</v>
      </c>
      <c r="HZ29" s="821">
        <v>445.16182645524577</v>
      </c>
      <c r="IA29" s="821">
        <v>402.27568540257147</v>
      </c>
      <c r="IB29" s="821">
        <v>316.5034032972228</v>
      </c>
      <c r="IC29" s="821">
        <v>2629.1793356108028</v>
      </c>
      <c r="ID29" s="821">
        <v>2431.8432629857311</v>
      </c>
      <c r="IE29" s="821">
        <v>2234.5071903606595</v>
      </c>
      <c r="IF29" s="821">
        <v>2081.7872574761664</v>
      </c>
      <c r="IG29" s="821">
        <v>390.7230649483281</v>
      </c>
      <c r="IH29" s="821">
        <v>321.32784115834284</v>
      </c>
      <c r="II29" s="821">
        <v>251.93261736835757</v>
      </c>
      <c r="IJ29" s="821">
        <v>113.14216978838694</v>
      </c>
      <c r="IK29" s="821" t="s">
        <v>1434</v>
      </c>
      <c r="IL29" s="821">
        <v>467.7410880449761</v>
      </c>
      <c r="IM29" s="821">
        <v>413.13081603373206</v>
      </c>
      <c r="IN29" s="821">
        <v>303.91027201124405</v>
      </c>
      <c r="IO29" s="821" t="s">
        <v>1434</v>
      </c>
      <c r="IP29" s="821">
        <v>413.37866908964037</v>
      </c>
      <c r="IQ29" s="821">
        <v>365.11538382430871</v>
      </c>
      <c r="IR29" s="821">
        <v>268.58881329364539</v>
      </c>
      <c r="IS29" s="821" t="s">
        <v>1434</v>
      </c>
      <c r="IT29" s="821">
        <v>205.6071914320201</v>
      </c>
      <c r="IU29" s="821">
        <v>190.19719914542733</v>
      </c>
      <c r="IV29" s="821">
        <v>159.3772145722418</v>
      </c>
      <c r="IW29" s="821" t="s">
        <v>1434</v>
      </c>
      <c r="IX29" s="821">
        <v>152.5821789048149</v>
      </c>
      <c r="IY29" s="821">
        <v>130.34461454166632</v>
      </c>
      <c r="IZ29" s="821">
        <v>85.869485815369146</v>
      </c>
      <c r="JA29" s="821" t="s">
        <v>1434</v>
      </c>
      <c r="JB29" s="821">
        <v>55.189298752805392</v>
      </c>
      <c r="JC29" s="821">
        <v>44.573570137215071</v>
      </c>
      <c r="JD29" s="821">
        <v>23.342112906034433</v>
      </c>
      <c r="JE29" s="822">
        <v>594.02740028250855</v>
      </c>
      <c r="JF29" s="822">
        <v>594.02740028250855</v>
      </c>
      <c r="JG29" s="822">
        <v>463.02055021188147</v>
      </c>
      <c r="JH29" s="822">
        <v>201.00685007062714</v>
      </c>
      <c r="JI29" s="822">
        <v>524.9875677117135</v>
      </c>
      <c r="JJ29" s="822">
        <v>524.9875677117135</v>
      </c>
      <c r="JK29" s="822">
        <v>409.20676780342217</v>
      </c>
      <c r="JL29" s="822">
        <v>177.64516798683923</v>
      </c>
      <c r="JM29" s="821">
        <v>51.298161501976175</v>
      </c>
      <c r="JN29" s="821">
        <v>51.298161501976175</v>
      </c>
      <c r="JO29" s="821">
        <v>38.473621126482129</v>
      </c>
      <c r="JP29" s="821">
        <v>12.824540375494044</v>
      </c>
      <c r="JQ29" s="821">
        <v>404.92804079219485</v>
      </c>
      <c r="JR29" s="821">
        <v>404.92804079219485</v>
      </c>
      <c r="JS29" s="821">
        <v>319.40516120266307</v>
      </c>
      <c r="JT29" s="821">
        <v>148.35940202359959</v>
      </c>
      <c r="JU29" s="821">
        <v>68.761365417542535</v>
      </c>
      <c r="JV29" s="821">
        <v>68.761365417542535</v>
      </c>
      <c r="JW29" s="821">
        <v>51.571024063156905</v>
      </c>
      <c r="JX29" s="821">
        <v>17.190341354385634</v>
      </c>
      <c r="JY29" s="821" t="s">
        <v>1434</v>
      </c>
      <c r="JZ29" s="821">
        <v>724491.68989602826</v>
      </c>
      <c r="KA29" s="821">
        <v>676290.95869679446</v>
      </c>
      <c r="KB29" s="821">
        <v>578624.94186237175</v>
      </c>
      <c r="KC29" s="821" t="s">
        <v>1434</v>
      </c>
      <c r="KD29" s="821">
        <v>192491.739368426</v>
      </c>
      <c r="KE29" s="821">
        <v>171866.14427512753</v>
      </c>
      <c r="KF29" s="821" t="s">
        <v>1434</v>
      </c>
      <c r="KG29" s="821" t="s">
        <v>1434</v>
      </c>
      <c r="KH29" s="821">
        <v>451767.76168063743</v>
      </c>
      <c r="KI29" s="821">
        <v>431238.70319890446</v>
      </c>
      <c r="KJ29" s="821" t="s">
        <v>1434</v>
      </c>
      <c r="KK29" s="821" t="s">
        <v>1434</v>
      </c>
      <c r="KL29" s="821">
        <v>80232.18884696484</v>
      </c>
      <c r="KM29" s="821">
        <v>73186.11122276244</v>
      </c>
      <c r="KN29" s="821" t="s">
        <v>1434</v>
      </c>
      <c r="KO29" s="821" t="s">
        <v>1434</v>
      </c>
      <c r="KP29" s="821">
        <v>29121.287989611803</v>
      </c>
      <c r="KQ29" s="821">
        <v>54873.376118151129</v>
      </c>
      <c r="KR29" s="821">
        <v>105490.75688882645</v>
      </c>
      <c r="KS29" s="821" t="s">
        <v>1434</v>
      </c>
      <c r="KT29" s="821">
        <v>926.7011673989665</v>
      </c>
      <c r="KU29" s="821">
        <v>1746.1872471421236</v>
      </c>
      <c r="KV29" s="821" t="s">
        <v>1434</v>
      </c>
      <c r="KW29" s="821" t="s">
        <v>1434</v>
      </c>
      <c r="KX29" s="821">
        <v>27042.136429622115</v>
      </c>
      <c r="KY29" s="821">
        <v>50955.62132658239</v>
      </c>
      <c r="KZ29" s="821" t="s">
        <v>1434</v>
      </c>
      <c r="LA29" s="821" t="s">
        <v>1434</v>
      </c>
      <c r="LB29" s="821">
        <v>1152.450392590722</v>
      </c>
      <c r="LC29" s="821">
        <v>2171.5675444266162</v>
      </c>
      <c r="LD29" s="821" t="s">
        <v>1434</v>
      </c>
      <c r="LE29" s="821">
        <v>526141.46881152131</v>
      </c>
      <c r="LF29" s="821">
        <v>466325.09562846139</v>
      </c>
      <c r="LG29" s="821">
        <v>406508.7224454016</v>
      </c>
      <c r="LH29" s="821">
        <v>285967.49303834699</v>
      </c>
      <c r="LI29" s="821">
        <v>98538.767746965401</v>
      </c>
      <c r="LJ29" s="821">
        <v>87336.017053571893</v>
      </c>
      <c r="LK29" s="821">
        <v>76133.266360178401</v>
      </c>
      <c r="LL29" s="821" t="s">
        <v>1434</v>
      </c>
      <c r="LM29" s="821">
        <v>371804.05317781895</v>
      </c>
      <c r="LN29" s="821">
        <v>329534.10998916358</v>
      </c>
      <c r="LO29" s="821">
        <v>287264.16680050833</v>
      </c>
      <c r="LP29" s="821" t="s">
        <v>1434</v>
      </c>
      <c r="LQ29" s="821">
        <v>55798.647886737002</v>
      </c>
      <c r="LR29" s="821">
        <v>49454.968585725925</v>
      </c>
      <c r="LS29" s="821">
        <v>43111.28928471484</v>
      </c>
      <c r="LT29" s="821" t="s">
        <v>1434</v>
      </c>
      <c r="LU29" s="821" t="s">
        <v>1434</v>
      </c>
      <c r="LV29" s="821">
        <v>151864.795785308</v>
      </c>
      <c r="LW29" s="821">
        <v>133862.8870368741</v>
      </c>
      <c r="LX29" s="821">
        <v>98693.851679361134</v>
      </c>
      <c r="LY29" s="821" t="s">
        <v>1434</v>
      </c>
      <c r="LZ29" s="821">
        <v>91698.787419986445</v>
      </c>
      <c r="MA29" s="821">
        <v>80828.900196022369</v>
      </c>
      <c r="MB29" s="821" t="s">
        <v>1434</v>
      </c>
      <c r="MC29" s="821" t="s">
        <v>1434</v>
      </c>
      <c r="MD29" s="821">
        <v>41157.716828944038</v>
      </c>
      <c r="ME29" s="821">
        <v>36278.920141290553</v>
      </c>
      <c r="MF29" s="821" t="s">
        <v>1434</v>
      </c>
      <c r="MG29" s="821" t="s">
        <v>1434</v>
      </c>
      <c r="MH29" s="821">
        <v>19008.291536377503</v>
      </c>
      <c r="MI29" s="821">
        <v>16755.066699561172</v>
      </c>
      <c r="MJ29" s="821" t="s">
        <v>1434</v>
      </c>
      <c r="MK29" s="821">
        <v>77180.510492646994</v>
      </c>
      <c r="ML29" s="821">
        <v>77180.510492646994</v>
      </c>
      <c r="MM29" s="821">
        <v>81045.973096367627</v>
      </c>
      <c r="MN29" s="821">
        <v>88472.840255837189</v>
      </c>
      <c r="MO29" s="821">
        <v>12530.233727468687</v>
      </c>
      <c r="MP29" s="821">
        <v>12530.233727468687</v>
      </c>
      <c r="MQ29" s="821">
        <v>13157.790471784645</v>
      </c>
      <c r="MR29" s="821" t="s">
        <v>1434</v>
      </c>
      <c r="MS29" s="821">
        <v>54033.798432907613</v>
      </c>
      <c r="MT29" s="821">
        <v>54033.798432907613</v>
      </c>
      <c r="MU29" s="821">
        <v>56739.994930523186</v>
      </c>
      <c r="MV29" s="821" t="s">
        <v>1434</v>
      </c>
      <c r="MW29" s="821">
        <v>10616.478332270695</v>
      </c>
      <c r="MX29" s="821">
        <v>10616.478332270695</v>
      </c>
      <c r="MY29" s="821">
        <v>11148.187694059803</v>
      </c>
      <c r="MZ29" s="821" t="s">
        <v>1434</v>
      </c>
      <c r="NA29" s="822">
        <v>1839.3275000000001</v>
      </c>
      <c r="NB29" s="822">
        <v>1648.942</v>
      </c>
      <c r="NC29" s="822">
        <v>1458.5564999999999</v>
      </c>
      <c r="ND29" s="822">
        <v>1077.7855</v>
      </c>
      <c r="NE29" s="821">
        <v>1625.554763957073</v>
      </c>
      <c r="NF29" s="821">
        <v>1457.296497545382</v>
      </c>
      <c r="NG29" s="821">
        <v>1289.0382311336909</v>
      </c>
      <c r="NH29" s="821">
        <v>952.52169831030938</v>
      </c>
      <c r="NI29" s="822">
        <v>356287.11887499999</v>
      </c>
      <c r="NJ29" s="822">
        <v>318006.41710000002</v>
      </c>
      <c r="NK29" s="822">
        <v>279725.71532500006</v>
      </c>
      <c r="NL29" s="822">
        <v>203164.31177500001</v>
      </c>
      <c r="NM29" s="821">
        <v>330886.15443653491</v>
      </c>
      <c r="NN29" s="821">
        <v>295334.61881139909</v>
      </c>
      <c r="NO29" s="821">
        <v>259783.08318626322</v>
      </c>
      <c r="NP29" s="821">
        <v>188680.01193599141</v>
      </c>
      <c r="NQ29" s="822">
        <v>42105.417093381686</v>
      </c>
      <c r="NR29" s="822">
        <v>39083.025200000004</v>
      </c>
      <c r="NS29" s="822">
        <v>36060.633306618322</v>
      </c>
      <c r="NT29" s="822">
        <v>30015.849519854935</v>
      </c>
      <c r="NU29" s="821">
        <v>39103.573508261907</v>
      </c>
      <c r="NV29" s="821">
        <v>36296.658585378915</v>
      </c>
      <c r="NW29" s="821">
        <v>33489.74366249593</v>
      </c>
      <c r="NX29" s="821">
        <v>27875.913816729935</v>
      </c>
      <c r="NY29" s="822">
        <v>152840.24823577757</v>
      </c>
      <c r="NZ29" s="822">
        <v>137232.14290000001</v>
      </c>
      <c r="OA29" s="822">
        <v>121624.03756422242</v>
      </c>
      <c r="OB29" s="822">
        <v>90407.826892667232</v>
      </c>
      <c r="OC29" s="821">
        <v>141943.72825363019</v>
      </c>
      <c r="OD29" s="821">
        <v>127448.37975800376</v>
      </c>
      <c r="OE29" s="821">
        <v>112953.03126237734</v>
      </c>
      <c r="OF29" s="821">
        <v>83962.334271124462</v>
      </c>
      <c r="OG29" s="822">
        <v>123048.34770620891</v>
      </c>
      <c r="OH29" s="822">
        <v>107189.68459999999</v>
      </c>
      <c r="OI29" s="822">
        <v>91331.021493791079</v>
      </c>
      <c r="OJ29" s="822">
        <v>59613.695281373257</v>
      </c>
      <c r="OK29" s="821">
        <v>114275.79731436085</v>
      </c>
      <c r="OL29" s="821">
        <v>99547.754194847934</v>
      </c>
      <c r="OM29" s="821">
        <v>84819.711075335028</v>
      </c>
      <c r="ON29" s="821">
        <v>55363.624836309216</v>
      </c>
      <c r="OO29" s="822">
        <v>38293.105839631811</v>
      </c>
      <c r="OP29" s="822">
        <v>34501.564399999996</v>
      </c>
      <c r="OQ29" s="822">
        <v>30710.022960368187</v>
      </c>
      <c r="OR29" s="822">
        <v>23126.940081104571</v>
      </c>
      <c r="OS29" s="821">
        <v>35563.055360281971</v>
      </c>
      <c r="OT29" s="821">
        <v>32041.826273168419</v>
      </c>
      <c r="OU29" s="821">
        <v>28520.597186054871</v>
      </c>
      <c r="OV29" s="821">
        <v>21478.139011827774</v>
      </c>
      <c r="OW29" s="822">
        <v>0</v>
      </c>
      <c r="OX29" s="822">
        <v>0</v>
      </c>
      <c r="OY29" s="822">
        <v>0</v>
      </c>
      <c r="OZ29" s="822">
        <v>0</v>
      </c>
      <c r="PA29" s="821">
        <v>0</v>
      </c>
      <c r="PB29" s="821">
        <v>0</v>
      </c>
      <c r="PC29" s="821">
        <v>0</v>
      </c>
      <c r="PD29" s="821">
        <v>0</v>
      </c>
      <c r="PE29" s="822">
        <v>514</v>
      </c>
      <c r="PF29" s="822">
        <v>476</v>
      </c>
      <c r="PG29" s="822">
        <v>437</v>
      </c>
      <c r="PH29" s="822">
        <v>398</v>
      </c>
      <c r="PI29" s="822">
        <v>321</v>
      </c>
      <c r="PJ29" s="822">
        <v>36.134384609541016</v>
      </c>
      <c r="PK29" s="821">
        <v>35.089115480631946</v>
      </c>
      <c r="PL29" s="821">
        <v>34.043846351722884</v>
      </c>
      <c r="PM29" s="821">
        <v>32.881873186047429</v>
      </c>
      <c r="PN29" s="821">
        <v>30.557926854696518</v>
      </c>
      <c r="PO29" s="821">
        <v>550.13438460954103</v>
      </c>
      <c r="PP29" s="821">
        <v>511.08911548063196</v>
      </c>
      <c r="PQ29" s="821">
        <v>471.04384635172289</v>
      </c>
      <c r="PR29" s="821">
        <v>430.88187318604741</v>
      </c>
      <c r="PS29" s="821">
        <v>351.55792685469652</v>
      </c>
      <c r="PT29" s="822">
        <v>127</v>
      </c>
      <c r="PU29" s="822">
        <v>117</v>
      </c>
      <c r="PV29" s="822">
        <v>108</v>
      </c>
      <c r="PW29" s="822">
        <v>98</v>
      </c>
      <c r="PX29" s="822">
        <v>79</v>
      </c>
      <c r="PY29" s="822">
        <v>8.5624037168080438</v>
      </c>
      <c r="PZ29" s="821">
        <v>8.3147167457651623</v>
      </c>
      <c r="QA29" s="821">
        <v>8.0670297747222826</v>
      </c>
      <c r="QB29" s="821">
        <v>7.7916886153218892</v>
      </c>
      <c r="QC29" s="821">
        <v>7.2410062965211042</v>
      </c>
      <c r="QD29" s="821">
        <v>135.56240371680803</v>
      </c>
      <c r="QE29" s="821">
        <v>125.31471674576517</v>
      </c>
      <c r="QF29" s="821">
        <v>116.06702977472229</v>
      </c>
      <c r="QG29" s="821">
        <v>105.79168861532189</v>
      </c>
      <c r="QH29" s="821">
        <v>86.241006296521107</v>
      </c>
      <c r="QI29" s="822">
        <v>29</v>
      </c>
      <c r="QJ29" s="822">
        <v>27</v>
      </c>
      <c r="QK29" s="822">
        <v>25</v>
      </c>
      <c r="QL29" s="822">
        <v>23</v>
      </c>
      <c r="QM29" s="822">
        <v>18</v>
      </c>
      <c r="QN29" s="822" t="s">
        <v>1434</v>
      </c>
      <c r="QO29" s="821" t="s">
        <v>1434</v>
      </c>
      <c r="QP29" s="821" t="s">
        <v>1434</v>
      </c>
      <c r="QQ29" s="821" t="s">
        <v>1434</v>
      </c>
      <c r="QR29" s="821" t="s">
        <v>1434</v>
      </c>
      <c r="QS29" s="821" t="s">
        <v>1434</v>
      </c>
      <c r="QT29" s="821" t="s">
        <v>1434</v>
      </c>
      <c r="QU29" s="821" t="s">
        <v>1434</v>
      </c>
      <c r="QV29" s="821" t="s">
        <v>1434</v>
      </c>
      <c r="QW29" s="821" t="s">
        <v>1434</v>
      </c>
      <c r="QX29" s="822">
        <v>30</v>
      </c>
      <c r="QY29" s="822">
        <v>29</v>
      </c>
      <c r="QZ29" s="822">
        <v>28</v>
      </c>
      <c r="RA29" s="822">
        <v>27</v>
      </c>
      <c r="RB29" s="822">
        <v>24</v>
      </c>
      <c r="RC29" s="822" t="s">
        <v>1434</v>
      </c>
      <c r="RD29" s="821" t="s">
        <v>1434</v>
      </c>
      <c r="RE29" s="821" t="s">
        <v>1434</v>
      </c>
      <c r="RF29" s="821" t="s">
        <v>1434</v>
      </c>
      <c r="RG29" s="821" t="s">
        <v>1434</v>
      </c>
      <c r="RH29" s="821" t="s">
        <v>1434</v>
      </c>
      <c r="RI29" s="821" t="s">
        <v>1434</v>
      </c>
      <c r="RJ29" s="821" t="s">
        <v>1434</v>
      </c>
      <c r="RK29" s="821" t="s">
        <v>1434</v>
      </c>
      <c r="RL29" s="821" t="s">
        <v>1434</v>
      </c>
      <c r="RM29" s="822">
        <v>760</v>
      </c>
      <c r="RN29" s="822">
        <v>738</v>
      </c>
      <c r="RO29" s="822">
        <v>716</v>
      </c>
      <c r="RP29" s="822">
        <v>684</v>
      </c>
      <c r="RQ29" s="822">
        <v>620</v>
      </c>
      <c r="RR29" s="822">
        <v>127.04910827313434</v>
      </c>
      <c r="RS29" s="821">
        <v>123.37392431280566</v>
      </c>
      <c r="RT29" s="821">
        <v>119.69874035247699</v>
      </c>
      <c r="RU29" s="821">
        <v>115.61322302233275</v>
      </c>
      <c r="RV29" s="821">
        <v>107.44218836204423</v>
      </c>
      <c r="RW29" s="821">
        <v>887.04910827313438</v>
      </c>
      <c r="RX29" s="821">
        <v>861.37392431280568</v>
      </c>
      <c r="RY29" s="821">
        <v>835.69874035247699</v>
      </c>
      <c r="RZ29" s="821">
        <v>799.6132230223327</v>
      </c>
      <c r="SA29" s="821">
        <v>727.44218836204425</v>
      </c>
      <c r="SB29" s="822" t="s">
        <v>1434</v>
      </c>
      <c r="SC29" s="822">
        <v>1927.7899999999997</v>
      </c>
      <c r="SD29" s="822" t="s">
        <v>1434</v>
      </c>
      <c r="SE29" s="822" t="s">
        <v>1434</v>
      </c>
      <c r="SF29" s="822" t="s">
        <v>1434</v>
      </c>
      <c r="SG29" s="821">
        <v>366.68000000000006</v>
      </c>
      <c r="SH29" s="821" t="s">
        <v>1434</v>
      </c>
      <c r="SI29" s="821" t="s">
        <v>1434</v>
      </c>
      <c r="SJ29" s="821" t="s">
        <v>1434</v>
      </c>
      <c r="SK29" s="821">
        <v>2294.4699999999998</v>
      </c>
      <c r="SL29" s="821" t="s">
        <v>1434</v>
      </c>
      <c r="SM29" s="821" t="s">
        <v>1434</v>
      </c>
      <c r="SN29" s="822" t="s">
        <v>1434</v>
      </c>
      <c r="SO29" s="822">
        <v>850.07999999999993</v>
      </c>
      <c r="SP29" s="822" t="s">
        <v>1434</v>
      </c>
      <c r="SQ29" s="822" t="s">
        <v>1434</v>
      </c>
      <c r="SR29" s="822" t="s">
        <v>1434</v>
      </c>
      <c r="SS29" s="821">
        <v>161.92000000000002</v>
      </c>
      <c r="ST29" s="821" t="s">
        <v>1434</v>
      </c>
      <c r="SU29" s="821" t="s">
        <v>1434</v>
      </c>
      <c r="SV29" s="821" t="s">
        <v>1434</v>
      </c>
      <c r="SW29" s="821">
        <v>1012</v>
      </c>
      <c r="SX29" s="821" t="s">
        <v>1434</v>
      </c>
      <c r="SY29" s="821" t="s">
        <v>1434</v>
      </c>
      <c r="SZ29" s="822" t="s">
        <v>1434</v>
      </c>
      <c r="TA29" s="822">
        <v>395.64</v>
      </c>
      <c r="TB29" s="822" t="s">
        <v>1434</v>
      </c>
      <c r="TC29" s="822" t="s">
        <v>1434</v>
      </c>
      <c r="TD29" s="822" t="s">
        <v>1434</v>
      </c>
      <c r="TE29" s="821">
        <v>75.36</v>
      </c>
      <c r="TF29" s="821" t="s">
        <v>1434</v>
      </c>
      <c r="TG29" s="821" t="s">
        <v>1434</v>
      </c>
      <c r="TH29" s="821" t="s">
        <v>1434</v>
      </c>
      <c r="TI29" s="821">
        <v>471</v>
      </c>
      <c r="TJ29" s="821" t="s">
        <v>1434</v>
      </c>
      <c r="TK29" s="821" t="s">
        <v>1434</v>
      </c>
      <c r="TL29" s="822" t="s">
        <v>1434</v>
      </c>
      <c r="TM29" s="822">
        <v>29.4</v>
      </c>
      <c r="TN29" s="822" t="s">
        <v>1434</v>
      </c>
      <c r="TO29" s="822" t="s">
        <v>1434</v>
      </c>
      <c r="TP29" s="822" t="s">
        <v>1434</v>
      </c>
      <c r="TQ29" s="821">
        <v>5.6000000000000005</v>
      </c>
      <c r="TR29" s="821" t="s">
        <v>1434</v>
      </c>
      <c r="TS29" s="821" t="s">
        <v>1434</v>
      </c>
      <c r="TT29" s="821" t="s">
        <v>1434</v>
      </c>
      <c r="TU29" s="821">
        <v>35</v>
      </c>
      <c r="TV29" s="821" t="s">
        <v>1434</v>
      </c>
      <c r="TW29" s="821" t="s">
        <v>1434</v>
      </c>
      <c r="TX29" s="822" t="s">
        <v>1434</v>
      </c>
      <c r="TY29" s="822">
        <v>99.12</v>
      </c>
      <c r="TZ29" s="822" t="s">
        <v>1434</v>
      </c>
      <c r="UA29" s="822" t="s">
        <v>1434</v>
      </c>
      <c r="UB29" s="822" t="s">
        <v>1434</v>
      </c>
      <c r="UC29" s="821">
        <v>18.88</v>
      </c>
      <c r="UD29" s="821" t="s">
        <v>1434</v>
      </c>
      <c r="UE29" s="821" t="s">
        <v>1434</v>
      </c>
      <c r="UF29" s="821" t="s">
        <v>1434</v>
      </c>
      <c r="UG29" s="821">
        <v>118</v>
      </c>
      <c r="UH29" s="821" t="s">
        <v>1434</v>
      </c>
      <c r="UI29" s="821" t="s">
        <v>1434</v>
      </c>
      <c r="UJ29" s="822" t="s">
        <v>1434</v>
      </c>
      <c r="UK29" s="822">
        <v>535.08000000000004</v>
      </c>
      <c r="UL29" s="822" t="s">
        <v>1434</v>
      </c>
      <c r="UM29" s="822" t="s">
        <v>1434</v>
      </c>
      <c r="UN29" s="822" t="s">
        <v>1434</v>
      </c>
      <c r="UO29" s="821">
        <v>101.92</v>
      </c>
      <c r="UP29" s="821" t="s">
        <v>1434</v>
      </c>
      <c r="UQ29" s="821" t="s">
        <v>1434</v>
      </c>
      <c r="UR29" s="821" t="s">
        <v>1434</v>
      </c>
      <c r="US29" s="821">
        <v>637</v>
      </c>
      <c r="UT29" s="821" t="s">
        <v>1434</v>
      </c>
      <c r="UU29" s="821" t="s">
        <v>1434</v>
      </c>
      <c r="UV29" s="822">
        <v>16.350000000000001</v>
      </c>
      <c r="UW29" s="822">
        <v>18.47</v>
      </c>
      <c r="UX29" s="822">
        <v>48.913199999999996</v>
      </c>
      <c r="UY29" s="822">
        <v>82</v>
      </c>
      <c r="UZ29" s="822">
        <v>3</v>
      </c>
      <c r="VA29" s="821">
        <v>3</v>
      </c>
      <c r="VB29" s="821">
        <v>9.3167999999999989</v>
      </c>
      <c r="VC29" s="821">
        <v>16.41</v>
      </c>
      <c r="VD29" s="821">
        <v>19.350000000000001</v>
      </c>
      <c r="VE29" s="821">
        <v>21.47</v>
      </c>
      <c r="VF29" s="821">
        <v>58.23</v>
      </c>
      <c r="VG29" s="821">
        <v>98.41</v>
      </c>
      <c r="VH29" s="821">
        <v>16.350000000000001</v>
      </c>
      <c r="VI29" s="821">
        <v>18.47</v>
      </c>
      <c r="VJ29" s="821">
        <v>48.913199999999996</v>
      </c>
      <c r="VK29" s="821">
        <v>82</v>
      </c>
      <c r="VL29" s="821">
        <v>3</v>
      </c>
      <c r="VM29" s="821">
        <v>3</v>
      </c>
      <c r="VN29" s="821">
        <v>9.3167999999999989</v>
      </c>
      <c r="VO29" s="821">
        <v>16.41</v>
      </c>
      <c r="VP29" s="821">
        <v>19.350000000000001</v>
      </c>
      <c r="VQ29" s="821">
        <v>21.47</v>
      </c>
      <c r="VR29" s="821">
        <v>58.23</v>
      </c>
      <c r="VS29" s="821">
        <v>98.41</v>
      </c>
      <c r="VT29" s="821" t="s">
        <v>1434</v>
      </c>
      <c r="VU29" s="821" t="s">
        <v>1434</v>
      </c>
      <c r="VV29" s="821" t="s">
        <v>1434</v>
      </c>
      <c r="VW29" s="821" t="s">
        <v>1434</v>
      </c>
      <c r="VX29" s="821" t="s">
        <v>1434</v>
      </c>
      <c r="VY29" s="821" t="s">
        <v>1434</v>
      </c>
      <c r="VZ29" s="821" t="s">
        <v>1434</v>
      </c>
      <c r="WA29" s="821" t="s">
        <v>1434</v>
      </c>
      <c r="WB29" s="821" t="s">
        <v>1434</v>
      </c>
      <c r="WC29" s="821" t="s">
        <v>1434</v>
      </c>
      <c r="WD29" s="821" t="s">
        <v>1434</v>
      </c>
      <c r="WE29" s="821" t="s">
        <v>1434</v>
      </c>
      <c r="WF29" s="821">
        <v>37235</v>
      </c>
      <c r="WG29" s="821">
        <v>35872</v>
      </c>
      <c r="WH29" s="821">
        <v>34510</v>
      </c>
      <c r="WI29" s="821">
        <v>31784</v>
      </c>
      <c r="WJ29" s="822">
        <v>4692</v>
      </c>
      <c r="WK29" s="822">
        <v>4520</v>
      </c>
      <c r="WL29" s="822">
        <v>4348</v>
      </c>
      <c r="WM29" s="822">
        <v>4005</v>
      </c>
      <c r="WN29" s="822">
        <v>32543</v>
      </c>
      <c r="WO29" s="822">
        <v>31352</v>
      </c>
      <c r="WP29" s="822">
        <v>30162</v>
      </c>
      <c r="WQ29" s="822">
        <v>27779</v>
      </c>
      <c r="WR29" s="822">
        <v>12754.69</v>
      </c>
      <c r="WS29" s="822">
        <v>13298.05386</v>
      </c>
      <c r="WT29" s="822">
        <v>14326.878000000001</v>
      </c>
      <c r="WU29" s="822">
        <v>13336.522000000001</v>
      </c>
      <c r="WV29" s="821">
        <v>235</v>
      </c>
      <c r="WW29" s="821">
        <v>226</v>
      </c>
      <c r="WX29" s="821">
        <v>217.4</v>
      </c>
      <c r="WY29" s="821">
        <v>200.25</v>
      </c>
      <c r="WZ29" s="824">
        <v>12928</v>
      </c>
      <c r="XA29" s="824">
        <v>12887.46</v>
      </c>
      <c r="XB29" s="824">
        <v>12880.5</v>
      </c>
      <c r="XC29" s="824">
        <v>12829.31</v>
      </c>
      <c r="XD29" s="829" t="s">
        <v>1434</v>
      </c>
      <c r="XE29" s="829" t="s">
        <v>1434</v>
      </c>
      <c r="XF29" s="832" t="s">
        <v>1434</v>
      </c>
      <c r="XG29" s="829" t="s">
        <v>1434</v>
      </c>
      <c r="XH29" s="829" t="s">
        <v>1434</v>
      </c>
      <c r="XI29" s="829" t="s">
        <v>1434</v>
      </c>
      <c r="XJ29" s="829" t="s">
        <v>1434</v>
      </c>
      <c r="XK29" s="832" t="s">
        <v>1434</v>
      </c>
      <c r="XL29" s="829" t="s">
        <v>1434</v>
      </c>
      <c r="XM29" s="829" t="s">
        <v>1434</v>
      </c>
      <c r="XN29" s="829" t="s">
        <v>1434</v>
      </c>
      <c r="XO29" s="829" t="s">
        <v>1434</v>
      </c>
      <c r="XP29" s="832" t="s">
        <v>1434</v>
      </c>
      <c r="XQ29" s="829" t="s">
        <v>1434</v>
      </c>
      <c r="XR29" s="829" t="s">
        <v>1434</v>
      </c>
      <c r="XS29" s="829" t="s">
        <v>1434</v>
      </c>
      <c r="XT29" s="829" t="s">
        <v>1434</v>
      </c>
      <c r="XU29" s="829" t="s">
        <v>1434</v>
      </c>
      <c r="XV29" s="829" t="s">
        <v>1434</v>
      </c>
      <c r="XW29" s="829" t="s">
        <v>1434</v>
      </c>
      <c r="XX29" s="829" t="s">
        <v>1434</v>
      </c>
      <c r="XY29" s="829" t="s">
        <v>1434</v>
      </c>
      <c r="XZ29" s="832" t="s">
        <v>1434</v>
      </c>
      <c r="YA29" s="829" t="s">
        <v>1434</v>
      </c>
      <c r="YB29" s="829" t="s">
        <v>1434</v>
      </c>
      <c r="YC29" s="824">
        <v>2089</v>
      </c>
      <c r="YD29" s="824">
        <v>2048.46</v>
      </c>
      <c r="YE29" s="824">
        <v>2041.5</v>
      </c>
      <c r="YF29" s="824">
        <v>1990.31</v>
      </c>
      <c r="YG29" s="829" t="s">
        <v>1434</v>
      </c>
      <c r="YH29" s="829" t="s">
        <v>1434</v>
      </c>
      <c r="YI29" s="832" t="s">
        <v>1434</v>
      </c>
      <c r="YJ29" s="829" t="s">
        <v>1434</v>
      </c>
      <c r="YK29" s="829" t="s">
        <v>1434</v>
      </c>
      <c r="YL29" s="829" t="s">
        <v>1434</v>
      </c>
      <c r="YM29" s="829" t="s">
        <v>1434</v>
      </c>
      <c r="YN29" s="832" t="s">
        <v>1434</v>
      </c>
      <c r="YO29" s="829" t="s">
        <v>1434</v>
      </c>
      <c r="YP29" s="829" t="s">
        <v>1434</v>
      </c>
      <c r="YQ29" s="829" t="s">
        <v>1434</v>
      </c>
      <c r="YR29" s="829" t="s">
        <v>1434</v>
      </c>
      <c r="YS29" s="832" t="s">
        <v>1434</v>
      </c>
      <c r="YT29" s="829" t="s">
        <v>1434</v>
      </c>
      <c r="YU29" s="829" t="s">
        <v>1434</v>
      </c>
      <c r="YV29" s="829" t="s">
        <v>1434</v>
      </c>
      <c r="YW29" s="829" t="s">
        <v>1434</v>
      </c>
      <c r="YX29" s="829" t="s">
        <v>1434</v>
      </c>
      <c r="YY29" s="829" t="s">
        <v>1434</v>
      </c>
      <c r="YZ29" s="829" t="s">
        <v>1434</v>
      </c>
      <c r="ZA29" s="829" t="s">
        <v>1434</v>
      </c>
      <c r="ZB29" s="829" t="s">
        <v>1434</v>
      </c>
      <c r="ZC29" s="832" t="s">
        <v>1434</v>
      </c>
      <c r="ZD29" s="829" t="s">
        <v>1434</v>
      </c>
      <c r="ZE29" s="829" t="s">
        <v>1434</v>
      </c>
      <c r="ZF29" s="824">
        <v>10839</v>
      </c>
      <c r="ZG29" s="824">
        <v>10839</v>
      </c>
      <c r="ZH29" s="824">
        <v>10839</v>
      </c>
      <c r="ZI29" s="824">
        <v>10839</v>
      </c>
      <c r="ZJ29" s="829" t="s">
        <v>1434</v>
      </c>
      <c r="ZK29" s="829" t="s">
        <v>1434</v>
      </c>
      <c r="ZL29" s="832" t="s">
        <v>1434</v>
      </c>
      <c r="ZM29" s="829" t="s">
        <v>1434</v>
      </c>
      <c r="ZN29" s="829" t="s">
        <v>1434</v>
      </c>
      <c r="ZO29" s="829" t="s">
        <v>1434</v>
      </c>
      <c r="ZP29" s="829" t="s">
        <v>1434</v>
      </c>
      <c r="ZQ29" s="832" t="s">
        <v>1434</v>
      </c>
      <c r="ZR29" s="829" t="s">
        <v>1434</v>
      </c>
      <c r="ZS29" s="829" t="s">
        <v>1434</v>
      </c>
      <c r="ZT29" s="829" t="s">
        <v>1434</v>
      </c>
      <c r="ZU29" s="829" t="s">
        <v>1434</v>
      </c>
      <c r="ZV29" s="832" t="s">
        <v>1434</v>
      </c>
      <c r="ZW29" s="829" t="s">
        <v>1434</v>
      </c>
      <c r="ZX29" s="829" t="s">
        <v>1434</v>
      </c>
      <c r="ZY29" s="829" t="s">
        <v>1434</v>
      </c>
      <c r="ZZ29" s="829" t="s">
        <v>1434</v>
      </c>
      <c r="AAA29" s="829" t="s">
        <v>1434</v>
      </c>
      <c r="AAB29" s="829" t="s">
        <v>1434</v>
      </c>
      <c r="AAC29" s="829" t="s">
        <v>1434</v>
      </c>
      <c r="AAD29" s="829" t="s">
        <v>1434</v>
      </c>
      <c r="AAE29" s="829" t="s">
        <v>1434</v>
      </c>
      <c r="AAF29" s="832" t="s">
        <v>1434</v>
      </c>
      <c r="AAG29" s="829" t="s">
        <v>1434</v>
      </c>
      <c r="AAH29" s="829" t="s">
        <v>1434</v>
      </c>
      <c r="AAI29" s="821" t="s">
        <v>2648</v>
      </c>
      <c r="AAJ29" s="821" t="s">
        <v>2649</v>
      </c>
      <c r="AAK29" s="821" t="s">
        <v>2650</v>
      </c>
      <c r="AAL29" s="821" t="s">
        <v>1434</v>
      </c>
      <c r="AAM29" s="821">
        <v>93601</v>
      </c>
      <c r="AAN29" s="821">
        <v>16084</v>
      </c>
      <c r="AAO29" s="821" t="s">
        <v>761</v>
      </c>
      <c r="AAP29" s="821" t="s">
        <v>2651</v>
      </c>
      <c r="AAQ29" s="821" t="s">
        <v>2652</v>
      </c>
      <c r="AAR29" s="821" t="s">
        <v>2650</v>
      </c>
      <c r="AAS29" s="821" t="s">
        <v>1434</v>
      </c>
      <c r="AAT29" s="821">
        <v>335790</v>
      </c>
      <c r="AAU29" s="821">
        <v>41419</v>
      </c>
      <c r="AAV29" s="821" t="s">
        <v>761</v>
      </c>
      <c r="AAW29" s="821" t="s">
        <v>2518</v>
      </c>
      <c r="AAX29" s="821" t="s">
        <v>2653</v>
      </c>
      <c r="AAY29" s="821" t="s">
        <v>2650</v>
      </c>
      <c r="AAZ29" s="821" t="s">
        <v>1434</v>
      </c>
      <c r="ABA29" s="821">
        <v>10108.82</v>
      </c>
      <c r="ABB29" s="821">
        <v>11607</v>
      </c>
      <c r="ABC29" s="821" t="s">
        <v>761</v>
      </c>
      <c r="ABD29" s="821" t="s">
        <v>2654</v>
      </c>
      <c r="ABE29" s="821" t="s">
        <v>2655</v>
      </c>
      <c r="ABF29" s="821" t="s">
        <v>2650</v>
      </c>
      <c r="ABG29" s="821" t="s">
        <v>1434</v>
      </c>
      <c r="ABH29" s="821">
        <v>705.98</v>
      </c>
      <c r="ABI29" s="821">
        <v>16915</v>
      </c>
      <c r="ABJ29" s="821" t="s">
        <v>761</v>
      </c>
      <c r="ABK29" s="821" t="s">
        <v>2579</v>
      </c>
      <c r="ABL29" s="821" t="s">
        <v>2656</v>
      </c>
      <c r="ABM29" s="821" t="s">
        <v>2650</v>
      </c>
      <c r="ABN29" s="821" t="s">
        <v>1434</v>
      </c>
      <c r="ABO29" s="821">
        <v>79588</v>
      </c>
      <c r="ABP29" s="821">
        <v>11175</v>
      </c>
      <c r="ABQ29" s="821" t="s">
        <v>765</v>
      </c>
      <c r="ABR29" s="821" t="s">
        <v>2657</v>
      </c>
      <c r="ABS29" s="821" t="s">
        <v>2658</v>
      </c>
      <c r="ABT29" s="821" t="s">
        <v>2650</v>
      </c>
      <c r="ABU29" s="821" t="s">
        <v>1434</v>
      </c>
      <c r="ABV29" s="821">
        <v>3768</v>
      </c>
      <c r="ABW29" s="821">
        <v>747</v>
      </c>
      <c r="ABX29" s="821" t="s">
        <v>761</v>
      </c>
      <c r="ABY29" s="821" t="s">
        <v>2599</v>
      </c>
      <c r="ABZ29" s="821" t="s">
        <v>2659</v>
      </c>
      <c r="ACA29" s="821" t="s">
        <v>2650</v>
      </c>
      <c r="ACB29" s="821" t="s">
        <v>1434</v>
      </c>
      <c r="ACC29" s="821">
        <v>1118.51</v>
      </c>
      <c r="ACD29" s="821">
        <v>602</v>
      </c>
      <c r="ACE29" s="821" t="s">
        <v>761</v>
      </c>
      <c r="ACF29" s="821" t="s">
        <v>2660</v>
      </c>
      <c r="ACG29" s="821" t="s">
        <v>2661</v>
      </c>
      <c r="ACH29" s="821" t="s">
        <v>2650</v>
      </c>
      <c r="ACI29" s="821" t="s">
        <v>1434</v>
      </c>
      <c r="ACJ29" s="821">
        <v>353.31</v>
      </c>
      <c r="ACK29" s="821">
        <v>320</v>
      </c>
      <c r="ACL29" s="821" t="s">
        <v>761</v>
      </c>
      <c r="ACM29" s="821" t="s">
        <v>2662</v>
      </c>
      <c r="ACN29" s="821" t="s">
        <v>2663</v>
      </c>
      <c r="ACO29" s="821" t="s">
        <v>2650</v>
      </c>
      <c r="ACP29" s="821" t="s">
        <v>1434</v>
      </c>
      <c r="ACQ29" s="821">
        <v>5830</v>
      </c>
      <c r="ACR29" s="821">
        <v>253</v>
      </c>
      <c r="ACS29" s="821" t="s">
        <v>762</v>
      </c>
      <c r="ACT29" s="821" t="s">
        <v>2603</v>
      </c>
      <c r="ACU29" s="821" t="s">
        <v>2664</v>
      </c>
      <c r="ACV29" s="821" t="s">
        <v>2650</v>
      </c>
      <c r="ACW29" s="821" t="s">
        <v>1434</v>
      </c>
      <c r="ACX29" s="821">
        <v>314.98</v>
      </c>
      <c r="ACY29" s="821">
        <v>214</v>
      </c>
      <c r="ACZ29" s="821" t="s">
        <v>761</v>
      </c>
      <c r="ADA29" s="821" t="s">
        <v>1434</v>
      </c>
      <c r="ADB29" s="821" t="s">
        <v>1434</v>
      </c>
      <c r="ADC29" s="821">
        <v>99336</v>
      </c>
      <c r="ADD29" s="821" t="s">
        <v>1434</v>
      </c>
      <c r="ADE29" s="821" t="s">
        <v>1434</v>
      </c>
      <c r="ADF29" s="821" t="s">
        <v>1434</v>
      </c>
      <c r="ADG29" s="821" t="s">
        <v>1434</v>
      </c>
      <c r="ADH29" s="821" t="s">
        <v>1434</v>
      </c>
      <c r="ADI29" s="821" t="s">
        <v>1434</v>
      </c>
      <c r="ADJ29" s="821" t="s">
        <v>1434</v>
      </c>
      <c r="ADK29" s="821" t="s">
        <v>1434</v>
      </c>
      <c r="ADL29" s="821" t="s">
        <v>1434</v>
      </c>
      <c r="ADM29" s="821" t="s">
        <v>1434</v>
      </c>
      <c r="ADN29" s="821" t="s">
        <v>1434</v>
      </c>
      <c r="ADO29" s="821" t="s">
        <v>1434</v>
      </c>
      <c r="ADP29" s="821" t="s">
        <v>1434</v>
      </c>
      <c r="ADQ29" s="821" t="s">
        <v>1434</v>
      </c>
      <c r="ADR29" s="821" t="s">
        <v>1434</v>
      </c>
      <c r="ADS29" s="821" t="s">
        <v>1434</v>
      </c>
      <c r="ADT29" s="821" t="s">
        <v>1434</v>
      </c>
      <c r="ADU29" s="821" t="s">
        <v>1434</v>
      </c>
      <c r="ADV29" s="821" t="s">
        <v>1434</v>
      </c>
      <c r="ADW29" s="821" t="s">
        <v>1434</v>
      </c>
      <c r="ADX29" s="821" t="s">
        <v>1434</v>
      </c>
      <c r="ADY29" s="821" t="s">
        <v>1434</v>
      </c>
      <c r="ADZ29" s="821" t="s">
        <v>1434</v>
      </c>
      <c r="AEA29" s="821" t="s">
        <v>1434</v>
      </c>
      <c r="AEB29" s="821" t="s">
        <v>1434</v>
      </c>
      <c r="AEC29" s="821" t="s">
        <v>1434</v>
      </c>
      <c r="AED29" s="821" t="s">
        <v>1434</v>
      </c>
      <c r="AEE29" s="821" t="s">
        <v>1434</v>
      </c>
      <c r="AEF29" s="821" t="s">
        <v>1434</v>
      </c>
      <c r="AEG29" s="821" t="s">
        <v>1434</v>
      </c>
      <c r="AEH29" s="821" t="s">
        <v>1434</v>
      </c>
      <c r="AEI29" s="821" t="s">
        <v>1434</v>
      </c>
      <c r="AEJ29" s="821" t="s">
        <v>1434</v>
      </c>
      <c r="AEK29" s="821" t="s">
        <v>1434</v>
      </c>
      <c r="AEL29" s="821" t="s">
        <v>1434</v>
      </c>
      <c r="AEM29" s="821" t="s">
        <v>1434</v>
      </c>
      <c r="AEN29" s="821" t="s">
        <v>1434</v>
      </c>
      <c r="AEO29" s="821" t="s">
        <v>1434</v>
      </c>
      <c r="AEP29" s="821" t="s">
        <v>1434</v>
      </c>
      <c r="AEQ29" s="821" t="s">
        <v>1434</v>
      </c>
      <c r="AER29" s="821" t="s">
        <v>1434</v>
      </c>
      <c r="AES29" s="821" t="s">
        <v>1434</v>
      </c>
      <c r="AET29" s="821" t="s">
        <v>1434</v>
      </c>
      <c r="AEU29" s="821" t="s">
        <v>1434</v>
      </c>
      <c r="AEV29" s="821" t="s">
        <v>1434</v>
      </c>
      <c r="AEW29" s="821" t="s">
        <v>1434</v>
      </c>
      <c r="AEX29" s="821" t="s">
        <v>1434</v>
      </c>
      <c r="AEY29" s="821" t="s">
        <v>1434</v>
      </c>
      <c r="AEZ29" s="821" t="s">
        <v>1434</v>
      </c>
      <c r="AFA29" s="821" t="s">
        <v>1434</v>
      </c>
      <c r="AFB29" s="821" t="s">
        <v>1434</v>
      </c>
      <c r="AFC29" s="821" t="s">
        <v>1434</v>
      </c>
      <c r="AFD29" s="822" t="s">
        <v>1434</v>
      </c>
      <c r="AFE29" s="822">
        <v>2448.2129035815506</v>
      </c>
      <c r="AFF29" s="822">
        <v>2339.2629356110101</v>
      </c>
      <c r="AFG29" s="822" t="s">
        <v>1434</v>
      </c>
      <c r="AFH29" s="821" t="s">
        <v>1434</v>
      </c>
      <c r="AFI29" s="822">
        <v>245.53128168671134</v>
      </c>
      <c r="AFJ29" s="822">
        <v>237.19356837416495</v>
      </c>
      <c r="AFK29" s="822" t="s">
        <v>1434</v>
      </c>
      <c r="AFL29" s="821" t="s">
        <v>1434</v>
      </c>
      <c r="AFM29" s="821">
        <v>2693.7441852682618</v>
      </c>
      <c r="AFN29" s="821">
        <v>2576.456503985175</v>
      </c>
      <c r="AFO29" s="821" t="s">
        <v>1434</v>
      </c>
      <c r="AFP29" s="822" t="s">
        <v>1434</v>
      </c>
      <c r="AFQ29" s="822">
        <v>4707.0764448480641</v>
      </c>
      <c r="AFR29" s="822">
        <v>4497.6029030858908</v>
      </c>
      <c r="AFS29" s="822" t="s">
        <v>1434</v>
      </c>
      <c r="AFT29" s="821" t="s">
        <v>1434</v>
      </c>
      <c r="AFU29" s="821">
        <v>495.6859034874962</v>
      </c>
      <c r="AFV29" s="821">
        <v>478.85347819342428</v>
      </c>
      <c r="AFW29" s="821" t="s">
        <v>1434</v>
      </c>
      <c r="AFX29" s="821" t="s">
        <v>1434</v>
      </c>
      <c r="AFY29" s="821">
        <v>5202.7623483355601</v>
      </c>
      <c r="AFZ29" s="821">
        <v>4976.4563812793149</v>
      </c>
      <c r="AGA29" s="821" t="s">
        <v>1434</v>
      </c>
      <c r="AGB29" s="822" t="s">
        <v>1434</v>
      </c>
      <c r="AGC29" s="822">
        <v>1445.2576946874296</v>
      </c>
      <c r="AGD29" s="822">
        <v>1380.9410744641561</v>
      </c>
      <c r="AGE29" s="822" t="s">
        <v>1434</v>
      </c>
      <c r="AGF29" s="821" t="s">
        <v>1434</v>
      </c>
      <c r="AGG29" s="821">
        <v>303.17781855774581</v>
      </c>
      <c r="AGH29" s="821">
        <v>292.8825530563704</v>
      </c>
      <c r="AGI29" s="821" t="s">
        <v>1434</v>
      </c>
      <c r="AGJ29" s="821" t="s">
        <v>1434</v>
      </c>
      <c r="AGK29" s="821">
        <v>1748.4355132451756</v>
      </c>
      <c r="AGL29" s="821">
        <v>1673.8236275205265</v>
      </c>
      <c r="AGM29" s="821" t="s">
        <v>1434</v>
      </c>
      <c r="AGN29" s="822" t="s">
        <v>1434</v>
      </c>
      <c r="AGO29" s="822">
        <v>158.65345688295528</v>
      </c>
      <c r="AGP29" s="822">
        <v>151.59308683894218</v>
      </c>
      <c r="AGQ29" s="822" t="s">
        <v>1434</v>
      </c>
      <c r="AGR29" s="821" t="s">
        <v>1434</v>
      </c>
      <c r="AGS29" s="821">
        <v>663.93799626804662</v>
      </c>
      <c r="AGT29" s="821">
        <v>641.39209241351114</v>
      </c>
      <c r="AGU29" s="821" t="s">
        <v>1434</v>
      </c>
      <c r="AGV29" s="821" t="s">
        <v>1434</v>
      </c>
      <c r="AGW29" s="821">
        <v>822.59145315100193</v>
      </c>
      <c r="AGX29" s="821">
        <v>792.98517925245335</v>
      </c>
      <c r="AGY29" s="821" t="s">
        <v>1434</v>
      </c>
      <c r="AGZ29" s="822">
        <v>8407</v>
      </c>
      <c r="AHA29" s="822">
        <v>8157</v>
      </c>
      <c r="AHB29" s="822">
        <v>7785</v>
      </c>
      <c r="AHC29" s="822">
        <v>7043</v>
      </c>
      <c r="AHD29" s="822">
        <v>621</v>
      </c>
      <c r="AHE29" s="822">
        <v>582</v>
      </c>
      <c r="AHF29" s="822">
        <v>584</v>
      </c>
      <c r="AHG29" s="822">
        <v>501</v>
      </c>
      <c r="AHH29" s="822" t="s">
        <v>1434</v>
      </c>
      <c r="AHI29" s="822">
        <v>20</v>
      </c>
      <c r="AHJ29" s="822" t="s">
        <v>1434</v>
      </c>
      <c r="AHK29" s="822">
        <v>46</v>
      </c>
      <c r="AHL29" s="822">
        <v>1.7</v>
      </c>
      <c r="AHM29" s="822">
        <v>7.6</v>
      </c>
      <c r="AHN29" s="821">
        <v>12.5</v>
      </c>
      <c r="AHO29" s="821" t="s">
        <v>1434</v>
      </c>
      <c r="AHP29" s="822">
        <v>52.1</v>
      </c>
      <c r="AHQ29" s="822">
        <v>55.9</v>
      </c>
      <c r="AHR29" s="821">
        <v>65.400000000000006</v>
      </c>
      <c r="AHS29" s="821" t="s">
        <v>1434</v>
      </c>
      <c r="AHT29" s="822">
        <v>3</v>
      </c>
      <c r="AHU29" s="822">
        <v>3</v>
      </c>
      <c r="AHV29" s="821">
        <v>3</v>
      </c>
      <c r="AHW29" s="821">
        <v>2.7</v>
      </c>
      <c r="AHX29" s="822">
        <v>2.7</v>
      </c>
      <c r="AHY29" s="822">
        <v>3</v>
      </c>
      <c r="AHZ29" s="821">
        <v>3.3</v>
      </c>
      <c r="AIA29" s="821">
        <v>4.4000000000000004</v>
      </c>
      <c r="AIB29" s="822" t="s">
        <v>1434</v>
      </c>
      <c r="AIC29" s="822" t="s">
        <v>1434</v>
      </c>
      <c r="AID29" s="821" t="s">
        <v>1434</v>
      </c>
      <c r="AIE29" s="821" t="s">
        <v>1434</v>
      </c>
      <c r="AIF29" s="822">
        <v>93</v>
      </c>
      <c r="AIG29" s="822">
        <v>93</v>
      </c>
      <c r="AIH29" s="822">
        <v>93</v>
      </c>
      <c r="AII29" s="822">
        <v>93</v>
      </c>
      <c r="AIJ29" s="822">
        <v>93</v>
      </c>
      <c r="AIK29" s="822">
        <v>0</v>
      </c>
      <c r="AIL29" s="821">
        <v>0</v>
      </c>
      <c r="AIM29" s="821">
        <v>0</v>
      </c>
      <c r="AIN29" s="821">
        <v>0</v>
      </c>
      <c r="AIO29" s="821">
        <v>0</v>
      </c>
      <c r="AIP29" s="822">
        <v>93</v>
      </c>
      <c r="AIQ29" s="821">
        <v>93</v>
      </c>
      <c r="AIR29" s="821">
        <v>93</v>
      </c>
      <c r="AIS29" s="821">
        <v>93</v>
      </c>
      <c r="AIT29" s="821">
        <v>93</v>
      </c>
      <c r="AIU29" s="822">
        <v>8565</v>
      </c>
      <c r="AIV29" s="822">
        <v>8314</v>
      </c>
      <c r="AIW29" s="822">
        <v>8064</v>
      </c>
      <c r="AIX29" s="822">
        <v>7692</v>
      </c>
      <c r="AIY29" s="822">
        <v>6950</v>
      </c>
      <c r="AIZ29" s="822" t="s">
        <v>1434</v>
      </c>
      <c r="AJA29" s="821">
        <v>1673</v>
      </c>
      <c r="AJB29" s="821">
        <v>1620</v>
      </c>
      <c r="AJC29" s="821">
        <v>1564.9882903981265</v>
      </c>
      <c r="AJD29" s="821" t="s">
        <v>1434</v>
      </c>
      <c r="AJE29" s="822" t="s">
        <v>1434</v>
      </c>
      <c r="AJF29" s="821">
        <v>9987</v>
      </c>
      <c r="AJG29" s="821">
        <v>9684</v>
      </c>
      <c r="AJH29" s="821">
        <v>9256.988290398127</v>
      </c>
      <c r="AJI29" s="821" t="s">
        <v>1434</v>
      </c>
      <c r="AJJ29" s="822">
        <v>639</v>
      </c>
      <c r="AJK29" s="822">
        <v>621</v>
      </c>
      <c r="AJL29" s="822">
        <v>602</v>
      </c>
      <c r="AJM29" s="822">
        <v>584</v>
      </c>
      <c r="AJN29" s="822">
        <v>547</v>
      </c>
      <c r="AJO29" s="822" t="s">
        <v>1434</v>
      </c>
      <c r="AJP29" s="821">
        <v>88</v>
      </c>
      <c r="AJQ29" s="821">
        <v>88</v>
      </c>
      <c r="AJR29" s="821">
        <v>85.011709601873534</v>
      </c>
      <c r="AJS29" s="821" t="s">
        <v>1434</v>
      </c>
      <c r="AJT29" s="822" t="s">
        <v>1434</v>
      </c>
      <c r="AJU29" s="821">
        <v>709</v>
      </c>
      <c r="AJV29" s="821">
        <v>690</v>
      </c>
      <c r="AJW29" s="821">
        <v>669.01170960187358</v>
      </c>
      <c r="AJX29" s="821" t="s">
        <v>1434</v>
      </c>
      <c r="AJY29" s="822">
        <v>341</v>
      </c>
      <c r="AJZ29" s="822">
        <v>334</v>
      </c>
      <c r="AKA29" s="822">
        <v>326.86</v>
      </c>
      <c r="AKB29" s="822">
        <v>327</v>
      </c>
      <c r="AKC29" s="822">
        <v>325</v>
      </c>
      <c r="AKD29" s="821">
        <v>91.039812646370024</v>
      </c>
      <c r="AKE29" s="821">
        <v>88</v>
      </c>
      <c r="AKF29" s="821">
        <v>85.011709601873534</v>
      </c>
      <c r="AKG29" s="821" t="s">
        <v>1434</v>
      </c>
      <c r="AKH29" s="821">
        <v>425.03981264637002</v>
      </c>
      <c r="AKI29" s="821">
        <v>414.86</v>
      </c>
      <c r="AKJ29" s="821">
        <v>412.01170960187352</v>
      </c>
      <c r="AKK29" s="821" t="s">
        <v>1434</v>
      </c>
      <c r="AKL29" s="822">
        <v>248</v>
      </c>
      <c r="AKM29" s="822">
        <v>241</v>
      </c>
      <c r="AKN29" s="822">
        <v>234</v>
      </c>
      <c r="AKO29" s="822">
        <v>223</v>
      </c>
      <c r="AKP29" s="822">
        <v>201</v>
      </c>
      <c r="AKQ29" s="821">
        <v>0</v>
      </c>
      <c r="AKR29" s="821">
        <v>0</v>
      </c>
      <c r="AKS29" s="821">
        <v>0</v>
      </c>
      <c r="AKT29" s="821" t="s">
        <v>1434</v>
      </c>
      <c r="AKU29" s="821">
        <v>241</v>
      </c>
      <c r="AKV29" s="821">
        <v>234</v>
      </c>
      <c r="AKW29" s="821">
        <v>223</v>
      </c>
      <c r="AKX29" s="821" t="s">
        <v>1434</v>
      </c>
      <c r="AKY29" s="821" t="s">
        <v>2333</v>
      </c>
      <c r="AKZ29" s="821" t="s">
        <v>1434</v>
      </c>
      <c r="ALA29" s="821">
        <v>137</v>
      </c>
      <c r="ALB29" s="821" t="s">
        <v>2905</v>
      </c>
      <c r="ALC29" s="821" t="s">
        <v>1434</v>
      </c>
      <c r="ALD29" s="821">
        <v>79</v>
      </c>
      <c r="ALE29" s="821" t="s">
        <v>2253</v>
      </c>
      <c r="ALF29" s="821" t="s">
        <v>1434</v>
      </c>
      <c r="ALG29" s="821">
        <v>29</v>
      </c>
      <c r="ALH29" s="821" t="s">
        <v>2424</v>
      </c>
      <c r="ALI29" s="821" t="s">
        <v>1434</v>
      </c>
      <c r="ALJ29" s="821">
        <v>23</v>
      </c>
      <c r="ALK29" s="821" t="s">
        <v>2906</v>
      </c>
      <c r="ALL29" s="821" t="s">
        <v>1434</v>
      </c>
      <c r="ALM29" s="821">
        <v>15</v>
      </c>
      <c r="ALN29" s="821" t="s">
        <v>2907</v>
      </c>
      <c r="ALO29" s="821" t="s">
        <v>1434</v>
      </c>
      <c r="ALP29" s="821">
        <v>8</v>
      </c>
      <c r="ALQ29" s="821" t="s">
        <v>2880</v>
      </c>
      <c r="ALR29" s="821" t="s">
        <v>1434</v>
      </c>
      <c r="ALS29" s="821">
        <v>8</v>
      </c>
      <c r="ALT29" s="821" t="s">
        <v>1434</v>
      </c>
      <c r="ALU29" s="821" t="s">
        <v>1434</v>
      </c>
      <c r="ALV29" s="821" t="s">
        <v>1434</v>
      </c>
      <c r="ALW29" s="821" t="s">
        <v>2944</v>
      </c>
      <c r="ALX29" s="821">
        <v>377.18599999999998</v>
      </c>
      <c r="ALY29" s="821">
        <v>377.18599999999998</v>
      </c>
      <c r="ALZ29" s="821" t="s">
        <v>2945</v>
      </c>
      <c r="AMA29" s="821">
        <v>7.1420000000000003</v>
      </c>
      <c r="AMB29" s="821">
        <v>7.1420000000000003</v>
      </c>
      <c r="AMC29" s="821" t="s">
        <v>2946</v>
      </c>
      <c r="AMD29" s="821" t="s">
        <v>1434</v>
      </c>
      <c r="AME29" s="821" t="s">
        <v>1434</v>
      </c>
      <c r="AMF29" s="821"/>
      <c r="AMG29" s="821"/>
      <c r="AMH29" s="821"/>
      <c r="AMI29" s="821"/>
      <c r="AMJ29" s="821"/>
      <c r="AMK29" s="821"/>
      <c r="AML29" s="821"/>
      <c r="AMM29" s="821"/>
      <c r="AMN29" s="821"/>
      <c r="AMO29" s="821"/>
      <c r="AMP29" s="821"/>
      <c r="AMQ29" s="821"/>
      <c r="AMR29" s="822">
        <v>9.2329362269552941</v>
      </c>
      <c r="AMS29" s="822">
        <v>8.7334383162845928</v>
      </c>
      <c r="AMT29" s="822">
        <v>8.3125763962646495</v>
      </c>
      <c r="AMU29" s="822">
        <v>7.3411637820090192</v>
      </c>
      <c r="AMV29" s="822" t="s">
        <v>1434</v>
      </c>
      <c r="AMW29" s="822" t="s">
        <v>1434</v>
      </c>
      <c r="AMX29" s="822" t="s">
        <v>1434</v>
      </c>
      <c r="AMY29" s="822" t="s">
        <v>1434</v>
      </c>
      <c r="AMZ29" s="821" t="s">
        <v>1434</v>
      </c>
      <c r="ANA29" s="821" t="s">
        <v>1434</v>
      </c>
      <c r="ANB29" s="821" t="s">
        <v>1434</v>
      </c>
      <c r="ANC29" s="821" t="s">
        <v>1434</v>
      </c>
      <c r="AND29" s="822">
        <v>5.6074498175356782</v>
      </c>
      <c r="ANE29" s="822">
        <v>5.3040891748104846</v>
      </c>
      <c r="ANF29" s="822">
        <v>5.0484866190673072</v>
      </c>
      <c r="ANG29" s="822">
        <v>4.4585174746193248</v>
      </c>
      <c r="ANH29" s="821" t="s">
        <v>1434</v>
      </c>
      <c r="ANI29" s="821" t="s">
        <v>1434</v>
      </c>
      <c r="ANJ29" s="821" t="s">
        <v>1434</v>
      </c>
      <c r="ANK29" s="821" t="s">
        <v>1434</v>
      </c>
      <c r="ANL29" s="821" t="s">
        <v>1434</v>
      </c>
      <c r="ANM29" s="821" t="s">
        <v>1434</v>
      </c>
      <c r="ANN29" s="821" t="s">
        <v>1434</v>
      </c>
      <c r="ANO29" s="821" t="s">
        <v>1434</v>
      </c>
      <c r="ANP29" s="822">
        <v>3.6254864094196155</v>
      </c>
      <c r="ANQ29" s="822">
        <v>3.4293491414741073</v>
      </c>
      <c r="ANR29" s="822">
        <v>3.2640897771973418</v>
      </c>
      <c r="ANS29" s="822">
        <v>2.8826463073896931</v>
      </c>
      <c r="ANT29" s="821" t="s">
        <v>1434</v>
      </c>
      <c r="ANU29" s="821" t="s">
        <v>1434</v>
      </c>
      <c r="ANV29" s="821" t="s">
        <v>1434</v>
      </c>
      <c r="ANW29" s="821" t="s">
        <v>1434</v>
      </c>
      <c r="ANX29" s="821" t="s">
        <v>1434</v>
      </c>
      <c r="ANY29" s="821" t="s">
        <v>1434</v>
      </c>
      <c r="ANZ29" s="821" t="s">
        <v>1434</v>
      </c>
      <c r="AOA29" s="821" t="s">
        <v>1434</v>
      </c>
      <c r="AOB29" s="821" t="s">
        <v>1434</v>
      </c>
      <c r="AOC29" s="821" t="s">
        <v>1434</v>
      </c>
      <c r="AOD29" s="821" t="s">
        <v>1434</v>
      </c>
      <c r="AOE29" s="821" t="s">
        <v>1434</v>
      </c>
      <c r="AOF29" s="821" t="s">
        <v>1434</v>
      </c>
      <c r="AOG29" s="821" t="s">
        <v>1434</v>
      </c>
      <c r="AOH29" s="822">
        <v>117</v>
      </c>
      <c r="AOI29" s="821">
        <v>117</v>
      </c>
      <c r="AOJ29" s="821">
        <v>117</v>
      </c>
      <c r="AOK29" s="821">
        <v>117</v>
      </c>
      <c r="AOL29" s="822">
        <v>78</v>
      </c>
      <c r="AOM29" s="821">
        <v>78</v>
      </c>
      <c r="AON29" s="821">
        <v>78</v>
      </c>
      <c r="AOO29" s="821">
        <v>78</v>
      </c>
      <c r="AOP29" s="822">
        <v>53</v>
      </c>
      <c r="AOQ29" s="821">
        <v>53</v>
      </c>
      <c r="AOR29" s="821">
        <v>53</v>
      </c>
      <c r="AOS29" s="821" t="s">
        <v>1434</v>
      </c>
      <c r="AOT29" s="822">
        <v>13</v>
      </c>
      <c r="AOU29" s="821">
        <v>13</v>
      </c>
      <c r="AOV29" s="821">
        <v>13</v>
      </c>
      <c r="AOW29" s="821" t="s">
        <v>1434</v>
      </c>
      <c r="AOX29" s="822" t="s">
        <v>1434</v>
      </c>
      <c r="AOY29" s="821" t="s">
        <v>1434</v>
      </c>
      <c r="AOZ29" s="821" t="s">
        <v>1434</v>
      </c>
      <c r="APA29" s="821" t="s">
        <v>1434</v>
      </c>
      <c r="APB29" s="822" t="s">
        <v>1434</v>
      </c>
      <c r="APC29" s="821" t="s">
        <v>1434</v>
      </c>
      <c r="APD29" s="821" t="s">
        <v>1434</v>
      </c>
      <c r="APE29" s="821" t="s">
        <v>1434</v>
      </c>
      <c r="APF29" s="822" t="s">
        <v>1434</v>
      </c>
      <c r="APG29" s="821" t="s">
        <v>1434</v>
      </c>
      <c r="APH29" s="821" t="s">
        <v>1434</v>
      </c>
      <c r="API29" s="821" t="s">
        <v>1434</v>
      </c>
      <c r="APJ29" s="822">
        <v>0</v>
      </c>
      <c r="APK29" s="821">
        <v>0</v>
      </c>
      <c r="APL29" s="821">
        <v>0</v>
      </c>
      <c r="APM29" s="821">
        <v>0</v>
      </c>
      <c r="APN29" s="822">
        <v>9</v>
      </c>
      <c r="APO29" s="821">
        <v>9</v>
      </c>
      <c r="APP29" s="821">
        <v>9</v>
      </c>
      <c r="APQ29" s="821">
        <v>9</v>
      </c>
      <c r="APR29" s="822">
        <v>13</v>
      </c>
      <c r="APS29" s="821">
        <v>13</v>
      </c>
      <c r="APT29" s="821">
        <v>13</v>
      </c>
      <c r="APU29" s="821" t="s">
        <v>1434</v>
      </c>
      <c r="APV29" s="822">
        <v>1</v>
      </c>
      <c r="APW29" s="821">
        <v>1</v>
      </c>
      <c r="APX29" s="821">
        <v>1</v>
      </c>
      <c r="APY29" s="821" t="s">
        <v>1434</v>
      </c>
      <c r="APZ29" s="822" t="s">
        <v>1434</v>
      </c>
      <c r="AQA29" s="821" t="s">
        <v>1434</v>
      </c>
      <c r="AQB29" s="821" t="s">
        <v>1434</v>
      </c>
      <c r="AQC29" s="821" t="s">
        <v>1434</v>
      </c>
      <c r="AQD29" s="822" t="s">
        <v>1434</v>
      </c>
      <c r="AQE29" s="821" t="s">
        <v>1434</v>
      </c>
      <c r="AQF29" s="821" t="s">
        <v>1434</v>
      </c>
      <c r="AQG29" s="821" t="s">
        <v>1434</v>
      </c>
      <c r="AQH29" s="822" t="s">
        <v>1434</v>
      </c>
      <c r="AQI29" s="821" t="s">
        <v>1434</v>
      </c>
      <c r="AQJ29" s="821" t="s">
        <v>1434</v>
      </c>
      <c r="AQK29" s="821" t="s">
        <v>1434</v>
      </c>
      <c r="AQL29" s="822">
        <v>0</v>
      </c>
      <c r="AQM29" s="821">
        <v>0</v>
      </c>
      <c r="AQN29" s="821">
        <v>0</v>
      </c>
      <c r="AQO29" s="821">
        <v>0</v>
      </c>
      <c r="AQP29" s="822">
        <v>5</v>
      </c>
      <c r="AQQ29" s="821">
        <v>5</v>
      </c>
      <c r="AQR29" s="821">
        <v>5</v>
      </c>
      <c r="AQS29" s="821">
        <v>5</v>
      </c>
      <c r="AQT29" s="822">
        <v>6</v>
      </c>
      <c r="AQU29" s="821">
        <v>6</v>
      </c>
      <c r="AQV29" s="821">
        <v>6</v>
      </c>
      <c r="AQW29" s="821" t="s">
        <v>1434</v>
      </c>
      <c r="AQX29" s="822">
        <v>2</v>
      </c>
      <c r="AQY29" s="821">
        <v>2</v>
      </c>
      <c r="AQZ29" s="821">
        <v>2</v>
      </c>
      <c r="ARA29" s="821" t="s">
        <v>1434</v>
      </c>
      <c r="ARB29" s="822" t="s">
        <v>1434</v>
      </c>
      <c r="ARC29" s="821" t="s">
        <v>1434</v>
      </c>
      <c r="ARD29" s="821" t="s">
        <v>1434</v>
      </c>
      <c r="ARE29" s="821" t="s">
        <v>1434</v>
      </c>
      <c r="ARF29" s="822" t="s">
        <v>1434</v>
      </c>
      <c r="ARG29" s="821" t="s">
        <v>1434</v>
      </c>
      <c r="ARH29" s="821" t="s">
        <v>1434</v>
      </c>
      <c r="ARI29" s="821" t="s">
        <v>1434</v>
      </c>
      <c r="ARJ29" s="822" t="s">
        <v>1434</v>
      </c>
      <c r="ARK29" s="821" t="s">
        <v>1434</v>
      </c>
      <c r="ARL29" s="821" t="s">
        <v>1434</v>
      </c>
      <c r="ARM29" s="821" t="s">
        <v>1434</v>
      </c>
      <c r="ARN29" s="822">
        <v>2</v>
      </c>
      <c r="ARO29" s="821">
        <v>2</v>
      </c>
      <c r="ARP29" s="821">
        <v>2</v>
      </c>
      <c r="ARQ29" s="821">
        <v>2</v>
      </c>
      <c r="ARR29" s="822">
        <v>1</v>
      </c>
      <c r="ARS29" s="821">
        <v>1</v>
      </c>
      <c r="ART29" s="821">
        <v>1</v>
      </c>
      <c r="ARU29" s="821">
        <v>1</v>
      </c>
      <c r="ARV29" s="822">
        <v>2</v>
      </c>
      <c r="ARW29" s="821">
        <v>2</v>
      </c>
      <c r="ARX29" s="821">
        <v>2</v>
      </c>
      <c r="ARY29" s="821" t="s">
        <v>1434</v>
      </c>
      <c r="ARZ29" s="822">
        <v>0</v>
      </c>
      <c r="ASA29" s="821">
        <v>0</v>
      </c>
      <c r="ASB29" s="821">
        <v>0</v>
      </c>
      <c r="ASC29" s="821" t="s">
        <v>1434</v>
      </c>
      <c r="ASD29" s="822" t="s">
        <v>1434</v>
      </c>
      <c r="ASE29" s="821" t="s">
        <v>1434</v>
      </c>
      <c r="ASF29" s="821" t="s">
        <v>1434</v>
      </c>
      <c r="ASG29" s="821" t="s">
        <v>1434</v>
      </c>
      <c r="ASH29" s="822" t="s">
        <v>1434</v>
      </c>
      <c r="ASI29" s="821" t="s">
        <v>1434</v>
      </c>
      <c r="ASJ29" s="821" t="s">
        <v>1434</v>
      </c>
      <c r="ASK29" s="821" t="s">
        <v>1434</v>
      </c>
      <c r="ASL29" s="822" t="s">
        <v>1434</v>
      </c>
      <c r="ASM29" s="821" t="s">
        <v>1434</v>
      </c>
      <c r="ASN29" s="821" t="s">
        <v>1434</v>
      </c>
      <c r="ASO29" s="821" t="s">
        <v>1434</v>
      </c>
      <c r="ASP29" s="822">
        <v>0</v>
      </c>
      <c r="ASQ29" s="821">
        <v>0</v>
      </c>
      <c r="ASR29" s="821">
        <v>0</v>
      </c>
      <c r="ASS29" s="821">
        <v>0</v>
      </c>
      <c r="AST29" s="822">
        <v>1</v>
      </c>
      <c r="ASU29" s="821">
        <v>1</v>
      </c>
      <c r="ASV29" s="821">
        <v>1</v>
      </c>
      <c r="ASW29" s="821">
        <v>1</v>
      </c>
      <c r="ASX29" s="822">
        <v>0</v>
      </c>
      <c r="ASY29" s="821">
        <v>0</v>
      </c>
      <c r="ASZ29" s="821">
        <v>0</v>
      </c>
      <c r="ATA29" s="821" t="s">
        <v>1434</v>
      </c>
      <c r="ATB29" s="822">
        <v>0</v>
      </c>
      <c r="ATC29" s="821">
        <v>0</v>
      </c>
      <c r="ATD29" s="821">
        <v>0</v>
      </c>
      <c r="ATE29" s="821" t="s">
        <v>1434</v>
      </c>
      <c r="ATF29" s="822" t="s">
        <v>1434</v>
      </c>
      <c r="ATG29" s="821" t="s">
        <v>1434</v>
      </c>
      <c r="ATH29" s="821" t="s">
        <v>1434</v>
      </c>
      <c r="ATI29" s="821" t="s">
        <v>1434</v>
      </c>
      <c r="ATJ29" s="822" t="s">
        <v>1434</v>
      </c>
      <c r="ATK29" s="821" t="s">
        <v>1434</v>
      </c>
      <c r="ATL29" s="821" t="s">
        <v>1434</v>
      </c>
      <c r="ATM29" s="821" t="s">
        <v>1434</v>
      </c>
      <c r="ATN29" s="822" t="s">
        <v>1434</v>
      </c>
      <c r="ATO29" s="821" t="s">
        <v>1434</v>
      </c>
      <c r="ATP29" s="821" t="s">
        <v>1434</v>
      </c>
      <c r="ATQ29" s="821" t="s">
        <v>1434</v>
      </c>
      <c r="ATR29" s="822">
        <v>270.47290825956458</v>
      </c>
      <c r="ATS29" s="822">
        <v>270.47290825956458</v>
      </c>
      <c r="ATT29" s="822">
        <v>253.65636909365597</v>
      </c>
      <c r="ATU29" s="822">
        <v>238.08243134394752</v>
      </c>
      <c r="ATV29" s="822" t="s">
        <v>1434</v>
      </c>
      <c r="ATW29" s="821">
        <v>27.184000000000001</v>
      </c>
      <c r="ATX29" s="821">
        <v>27.184000000000001</v>
      </c>
      <c r="ATY29" s="821">
        <v>27.184000000000001</v>
      </c>
      <c r="ATZ29" s="821" t="s">
        <v>1434</v>
      </c>
      <c r="AUA29" s="821" t="s">
        <v>1434</v>
      </c>
      <c r="AUB29" s="822">
        <v>297.6569082595646</v>
      </c>
      <c r="AUC29" s="822">
        <v>297.6569082595646</v>
      </c>
      <c r="AUD29" s="822">
        <v>280.84036909365597</v>
      </c>
      <c r="AUE29" s="822" t="s">
        <v>1434</v>
      </c>
      <c r="AUF29" s="822" t="s">
        <v>1434</v>
      </c>
      <c r="AUG29" s="822">
        <v>1490.6966750954755</v>
      </c>
      <c r="AUH29" s="822">
        <v>1490.6966750954755</v>
      </c>
      <c r="AUI29" s="822">
        <v>1398.0132371033219</v>
      </c>
      <c r="AUJ29" s="822">
        <v>1312.1783290120663</v>
      </c>
      <c r="AUK29" s="822" t="s">
        <v>1434</v>
      </c>
      <c r="AUL29" s="821">
        <v>158.64099999999999</v>
      </c>
      <c r="AUM29" s="821">
        <v>158.64099999999999</v>
      </c>
      <c r="AUN29" s="821">
        <v>158.64099999999999</v>
      </c>
      <c r="AUO29" s="821" t="s">
        <v>1434</v>
      </c>
      <c r="AUP29" s="821" t="s">
        <v>1434</v>
      </c>
      <c r="AUQ29" s="822">
        <v>1649.3376750954756</v>
      </c>
      <c r="AUR29" s="822">
        <v>1649.3376750954756</v>
      </c>
      <c r="AUS29" s="822">
        <v>1556.654237103322</v>
      </c>
      <c r="AUT29" s="822" t="s">
        <v>1434</v>
      </c>
      <c r="AUU29" s="822" t="s">
        <v>1434</v>
      </c>
      <c r="AUV29" s="822">
        <v>1503.8304166449602</v>
      </c>
      <c r="AUW29" s="822">
        <v>1503.8304166449602</v>
      </c>
      <c r="AUX29" s="822">
        <v>1410.3303938030224</v>
      </c>
      <c r="AUY29" s="822">
        <v>1323.7392396439864</v>
      </c>
      <c r="AUZ29" s="822" t="s">
        <v>1434</v>
      </c>
      <c r="AVA29" s="821">
        <v>195.578</v>
      </c>
      <c r="AVB29" s="821">
        <v>195.578</v>
      </c>
      <c r="AVC29" s="821">
        <v>195.578</v>
      </c>
      <c r="AVD29" s="821" t="s">
        <v>1434</v>
      </c>
      <c r="AVE29" s="821" t="s">
        <v>1434</v>
      </c>
      <c r="AVF29" s="822">
        <v>1699.4084166449602</v>
      </c>
      <c r="AVG29" s="822">
        <v>1699.4084166449602</v>
      </c>
      <c r="AVH29" s="822">
        <v>1605.9083938030224</v>
      </c>
      <c r="AVI29" s="822" t="s">
        <v>1434</v>
      </c>
      <c r="AVJ29" s="822" t="s">
        <v>1434</v>
      </c>
      <c r="AVK29" s="822">
        <v>897.86099999999999</v>
      </c>
      <c r="AVL29" s="822">
        <v>897.86099999999999</v>
      </c>
      <c r="AVM29" s="822">
        <v>897.86099999999999</v>
      </c>
      <c r="AVN29" s="822" t="s">
        <v>1434</v>
      </c>
      <c r="AVO29" s="822" t="s">
        <v>1434</v>
      </c>
      <c r="AVP29" s="821">
        <v>161.364</v>
      </c>
      <c r="AVQ29" s="821">
        <v>161.364</v>
      </c>
      <c r="AVR29" s="821">
        <v>161.364</v>
      </c>
      <c r="AVS29" s="821" t="s">
        <v>1434</v>
      </c>
      <c r="AVT29" s="821" t="s">
        <v>1434</v>
      </c>
      <c r="AVU29" s="822">
        <v>1059.2249999999999</v>
      </c>
      <c r="AVV29" s="822">
        <v>1059.2249999999999</v>
      </c>
      <c r="AVW29" s="822">
        <v>1059.2249999999999</v>
      </c>
      <c r="AVX29" s="822" t="s">
        <v>1434</v>
      </c>
      <c r="AVY29" s="822">
        <v>838</v>
      </c>
      <c r="AVZ29" s="822">
        <v>8124.1389559218032</v>
      </c>
      <c r="AWA29" s="822">
        <v>7889.1297883006027</v>
      </c>
      <c r="AWB29" s="822">
        <v>7654.1206206794004</v>
      </c>
      <c r="AWC29" s="822">
        <v>7427.1381646125392</v>
      </c>
      <c r="AWD29" s="822">
        <v>6973.173252478814</v>
      </c>
      <c r="AWE29" s="821">
        <v>1164.1674679121988</v>
      </c>
      <c r="AWF29" s="821">
        <v>1130.7771158264657</v>
      </c>
      <c r="AWG29" s="821">
        <v>1096.7446415852376</v>
      </c>
      <c r="AWH29" s="821">
        <v>1059.31078208594</v>
      </c>
      <c r="AWI29" s="821">
        <v>984.44306308734508</v>
      </c>
      <c r="AWJ29" s="822">
        <v>9288.3064238340012</v>
      </c>
      <c r="AWK29" s="822">
        <v>9019.9069041270686</v>
      </c>
      <c r="AWL29" s="822">
        <v>8750.8652622646387</v>
      </c>
      <c r="AWM29" s="822">
        <v>8486.4489466984796</v>
      </c>
      <c r="AWN29" s="822">
        <v>7957.6163155661588</v>
      </c>
      <c r="AWO29" s="822">
        <v>61</v>
      </c>
      <c r="AWP29" s="822">
        <v>61</v>
      </c>
      <c r="AWQ29" s="822">
        <v>61</v>
      </c>
      <c r="AWR29" s="822">
        <v>61</v>
      </c>
      <c r="AWS29" s="822">
        <v>61</v>
      </c>
      <c r="AWT29" s="822">
        <v>0</v>
      </c>
      <c r="AWU29" s="822">
        <v>0</v>
      </c>
      <c r="AWV29" s="822">
        <v>0</v>
      </c>
      <c r="AWW29" s="822">
        <v>0</v>
      </c>
      <c r="AWX29" s="822">
        <v>0</v>
      </c>
      <c r="AWY29" s="822">
        <v>61</v>
      </c>
      <c r="AWZ29" s="822">
        <v>61</v>
      </c>
      <c r="AXA29" s="822">
        <v>61</v>
      </c>
      <c r="AXB29" s="822">
        <v>61</v>
      </c>
      <c r="AXC29" s="822">
        <v>61</v>
      </c>
      <c r="AXD29" s="821">
        <v>8185.1389559218032</v>
      </c>
      <c r="AXE29" s="821">
        <v>7950.1297883006027</v>
      </c>
      <c r="AXF29" s="821">
        <v>7715.1206206794004</v>
      </c>
      <c r="AXG29" s="821">
        <v>7488.1381646125392</v>
      </c>
      <c r="AXH29" s="821">
        <v>7034.173252478814</v>
      </c>
      <c r="AXI29" s="821">
        <v>1164.1674679121988</v>
      </c>
      <c r="AXJ29" s="821">
        <v>1130.7771158264657</v>
      </c>
      <c r="AXK29" s="821">
        <v>1096.7446415852376</v>
      </c>
      <c r="AXL29" s="821">
        <v>1059.31078208594</v>
      </c>
      <c r="AXM29" s="821">
        <v>984.44306308734508</v>
      </c>
      <c r="AXN29" s="821">
        <v>9349.3064238340012</v>
      </c>
      <c r="AXO29" s="821">
        <v>9080.9069041270686</v>
      </c>
      <c r="AXP29" s="821">
        <v>8811.8652622646387</v>
      </c>
      <c r="AXQ29" s="821">
        <v>8547.4489466984796</v>
      </c>
      <c r="AXR29" s="821">
        <v>8018.6163155661588</v>
      </c>
      <c r="AXS29" s="822">
        <v>3032</v>
      </c>
      <c r="AXT29" s="822">
        <v>2942</v>
      </c>
      <c r="AXU29" s="822">
        <v>2811</v>
      </c>
      <c r="AXV29" s="822">
        <v>2549</v>
      </c>
      <c r="AXW29" s="822">
        <v>5996</v>
      </c>
      <c r="AXX29" s="822">
        <v>5817</v>
      </c>
      <c r="AXY29" s="822">
        <v>5558</v>
      </c>
      <c r="AXZ29" s="822">
        <v>5041</v>
      </c>
      <c r="AYA29" s="821">
        <v>0</v>
      </c>
      <c r="AYB29" s="821">
        <v>0</v>
      </c>
      <c r="AYC29" s="821">
        <v>0</v>
      </c>
      <c r="AYD29" s="822">
        <v>0</v>
      </c>
      <c r="AYE29" s="822" t="s">
        <v>1434</v>
      </c>
      <c r="AYF29" s="822" t="s">
        <v>1434</v>
      </c>
      <c r="AYG29" s="822" t="s">
        <v>1434</v>
      </c>
      <c r="AYH29" s="822" t="s">
        <v>1434</v>
      </c>
      <c r="AYI29" s="822" t="s">
        <v>1434</v>
      </c>
      <c r="AYJ29" s="822" t="s">
        <v>1434</v>
      </c>
      <c r="AYK29" s="822" t="s">
        <v>1434</v>
      </c>
      <c r="AYL29" s="822" t="s">
        <v>1434</v>
      </c>
      <c r="AYM29" s="821">
        <v>0</v>
      </c>
      <c r="AYN29" s="821">
        <v>0</v>
      </c>
      <c r="AYO29" s="821">
        <v>0</v>
      </c>
      <c r="AYP29" s="821">
        <v>0</v>
      </c>
      <c r="AYQ29" s="822" t="s">
        <v>1434</v>
      </c>
      <c r="AYR29" s="821" t="s">
        <v>1434</v>
      </c>
      <c r="AYS29" s="821" t="s">
        <v>1434</v>
      </c>
      <c r="AYT29" s="821" t="s">
        <v>1434</v>
      </c>
      <c r="AYU29" s="822" t="s">
        <v>1434</v>
      </c>
      <c r="AYV29" s="821" t="s">
        <v>1434</v>
      </c>
      <c r="AYW29" s="821" t="s">
        <v>1434</v>
      </c>
      <c r="AYX29" s="821" t="s">
        <v>1434</v>
      </c>
      <c r="AYY29" s="821">
        <v>0</v>
      </c>
      <c r="AYZ29" s="821">
        <v>0</v>
      </c>
      <c r="AZA29" s="821">
        <v>0</v>
      </c>
      <c r="AZB29" s="821">
        <v>0</v>
      </c>
      <c r="AZC29" s="822" t="s">
        <v>1434</v>
      </c>
      <c r="AZD29" s="821" t="s">
        <v>1434</v>
      </c>
      <c r="AZE29" s="821" t="s">
        <v>1434</v>
      </c>
      <c r="AZF29" s="821" t="s">
        <v>1434</v>
      </c>
      <c r="AZG29" s="822" t="s">
        <v>1434</v>
      </c>
      <c r="AZH29" s="821" t="s">
        <v>1434</v>
      </c>
      <c r="AZI29" s="821" t="s">
        <v>1434</v>
      </c>
      <c r="AZJ29" s="821" t="s">
        <v>1434</v>
      </c>
      <c r="AZK29" s="821">
        <v>0</v>
      </c>
      <c r="AZL29" s="821">
        <v>0</v>
      </c>
      <c r="AZM29" s="821">
        <v>0</v>
      </c>
      <c r="AZN29" s="821">
        <v>0</v>
      </c>
      <c r="AZO29" s="821" t="s">
        <v>1434</v>
      </c>
      <c r="AZP29" s="821" t="s">
        <v>1434</v>
      </c>
      <c r="AZQ29" s="821" t="s">
        <v>1434</v>
      </c>
      <c r="AZR29" s="821" t="s">
        <v>1434</v>
      </c>
      <c r="AZS29" s="821" t="s">
        <v>1434</v>
      </c>
      <c r="AZT29" s="821" t="s">
        <v>1434</v>
      </c>
      <c r="AZU29" s="821" t="s">
        <v>1434</v>
      </c>
      <c r="AZV29" s="821" t="s">
        <v>1434</v>
      </c>
      <c r="AZW29" s="821">
        <v>0</v>
      </c>
      <c r="AZX29" s="821">
        <v>0</v>
      </c>
      <c r="AZY29" s="821">
        <v>0</v>
      </c>
      <c r="AZZ29" s="821">
        <v>0</v>
      </c>
      <c r="BAA29" s="822" t="s">
        <v>1434</v>
      </c>
      <c r="BAB29" s="821" t="s">
        <v>1434</v>
      </c>
      <c r="BAC29" s="821" t="s">
        <v>1434</v>
      </c>
      <c r="BAD29" s="821" t="s">
        <v>1434</v>
      </c>
      <c r="BAE29" s="822" t="s">
        <v>1434</v>
      </c>
      <c r="BAF29" s="821" t="s">
        <v>1434</v>
      </c>
      <c r="BAG29" s="821" t="s">
        <v>1434</v>
      </c>
      <c r="BAH29" s="821" t="s">
        <v>1434</v>
      </c>
      <c r="BAI29" s="821">
        <v>0</v>
      </c>
      <c r="BAJ29" s="821">
        <v>0</v>
      </c>
      <c r="BAK29" s="821">
        <v>0</v>
      </c>
      <c r="BAL29" s="821">
        <v>0</v>
      </c>
      <c r="BAM29" s="821" t="s">
        <v>1434</v>
      </c>
      <c r="BAN29" s="821" t="s">
        <v>1434</v>
      </c>
      <c r="BAO29" s="821" t="s">
        <v>1434</v>
      </c>
      <c r="BAP29" s="821" t="s">
        <v>1434</v>
      </c>
      <c r="BAQ29" s="821" t="s">
        <v>1434</v>
      </c>
      <c r="BAR29" s="821" t="s">
        <v>1434</v>
      </c>
      <c r="BAS29" s="821" t="s">
        <v>1434</v>
      </c>
      <c r="BAT29" s="821" t="s">
        <v>1434</v>
      </c>
      <c r="BAU29" s="821">
        <v>0</v>
      </c>
      <c r="BAV29" s="821">
        <v>0</v>
      </c>
      <c r="BAW29" s="821">
        <v>0</v>
      </c>
      <c r="BAX29" s="821">
        <v>0</v>
      </c>
      <c r="BAY29" s="822" t="s">
        <v>1434</v>
      </c>
      <c r="BAZ29" s="821" t="s">
        <v>1434</v>
      </c>
      <c r="BBA29" s="821" t="s">
        <v>1434</v>
      </c>
      <c r="BBB29" s="821" t="s">
        <v>1434</v>
      </c>
      <c r="BBC29" s="822" t="s">
        <v>1434</v>
      </c>
      <c r="BBD29" s="821" t="s">
        <v>1434</v>
      </c>
      <c r="BBE29" s="821" t="s">
        <v>1434</v>
      </c>
      <c r="BBF29" s="821" t="s">
        <v>1434</v>
      </c>
      <c r="BBG29" s="821">
        <v>0</v>
      </c>
      <c r="BBH29" s="821">
        <v>0</v>
      </c>
      <c r="BBI29" s="821">
        <v>0</v>
      </c>
      <c r="BBJ29" s="821">
        <v>0</v>
      </c>
      <c r="BBK29" s="826" t="s">
        <v>1434</v>
      </c>
      <c r="BBL29" s="826">
        <v>748.5</v>
      </c>
      <c r="BBM29" s="826">
        <v>993</v>
      </c>
      <c r="BBN29" s="826">
        <v>1122.8</v>
      </c>
      <c r="BBO29" s="826">
        <v>1230.8</v>
      </c>
      <c r="BBP29" s="826" t="s">
        <v>1434</v>
      </c>
      <c r="BBQ29" s="826">
        <v>7.0000000000000007E-2</v>
      </c>
      <c r="BBR29" s="826">
        <v>7.0000000000000007E-2</v>
      </c>
      <c r="BBS29" s="826">
        <v>0.08</v>
      </c>
      <c r="BBT29" s="826">
        <v>0.08</v>
      </c>
      <c r="BBU29" s="826" t="s">
        <v>1434</v>
      </c>
      <c r="BBV29" s="826">
        <v>6195</v>
      </c>
      <c r="BBW29" s="826">
        <v>6246.8</v>
      </c>
      <c r="BBX29" s="826">
        <v>5622.4</v>
      </c>
      <c r="BBY29" s="826">
        <v>4586.3999999999996</v>
      </c>
      <c r="BBZ29" s="826" t="s">
        <v>1434</v>
      </c>
      <c r="BCA29" s="826">
        <v>0.56000000000000005</v>
      </c>
      <c r="BCB29" s="826">
        <v>0.46</v>
      </c>
      <c r="BCC29" s="826">
        <v>0.39</v>
      </c>
      <c r="BCD29" s="826">
        <v>0.31</v>
      </c>
      <c r="BCE29" s="826" t="s">
        <v>1434</v>
      </c>
      <c r="BCF29" s="826">
        <v>4760.5</v>
      </c>
      <c r="BCG29" s="826">
        <v>4722.1000000000004</v>
      </c>
      <c r="BCH29" s="826">
        <v>4710.6000000000004</v>
      </c>
      <c r="BCI29" s="826">
        <v>5121.1000000000004</v>
      </c>
      <c r="BCJ29" s="826" t="s">
        <v>1434</v>
      </c>
      <c r="BCK29" s="826">
        <v>0.43</v>
      </c>
      <c r="BCL29" s="826">
        <v>0.35</v>
      </c>
      <c r="BCM29" s="826">
        <v>0.33</v>
      </c>
      <c r="BCN29" s="826">
        <v>0.34</v>
      </c>
      <c r="BCO29" s="818" t="s">
        <v>1434</v>
      </c>
      <c r="BCP29" s="818" t="s">
        <v>1434</v>
      </c>
      <c r="BCQ29" s="818">
        <v>403.4</v>
      </c>
      <c r="BCR29" s="818" t="s">
        <v>1434</v>
      </c>
      <c r="BCS29" s="818">
        <v>792.5</v>
      </c>
      <c r="BCT29" s="818" t="s">
        <v>1434</v>
      </c>
      <c r="BCU29" s="818" t="s">
        <v>1434</v>
      </c>
      <c r="BCV29" s="818" t="s">
        <v>1434</v>
      </c>
      <c r="BCW29" s="818" t="s">
        <v>1434</v>
      </c>
      <c r="BCX29" s="818">
        <v>24.8</v>
      </c>
      <c r="BCY29" s="818" t="s">
        <v>1434</v>
      </c>
      <c r="BCZ29" s="818" t="s">
        <v>1434</v>
      </c>
      <c r="BDA29" s="818" t="s">
        <v>1434</v>
      </c>
      <c r="BDB29" s="818" t="s">
        <v>1434</v>
      </c>
      <c r="BDC29" s="818" t="s">
        <v>1434</v>
      </c>
      <c r="BDD29" s="818" t="s">
        <v>1434</v>
      </c>
      <c r="BDE29" s="818" t="s">
        <v>1434</v>
      </c>
      <c r="BDF29" s="818" t="s">
        <v>1434</v>
      </c>
      <c r="BDG29" s="818" t="s">
        <v>1434</v>
      </c>
      <c r="BDH29" s="818" t="s">
        <v>1434</v>
      </c>
      <c r="BDI29" s="818" t="s">
        <v>1434</v>
      </c>
      <c r="BDJ29" s="818" t="s">
        <v>1434</v>
      </c>
      <c r="BDK29" s="818" t="s">
        <v>1434</v>
      </c>
      <c r="BDL29" s="818" t="s">
        <v>1434</v>
      </c>
      <c r="BDM29" s="818" t="s">
        <v>1434</v>
      </c>
      <c r="BDN29" s="818" t="s">
        <v>1434</v>
      </c>
      <c r="BDO29" s="818" t="s">
        <v>1434</v>
      </c>
      <c r="BDP29" s="818">
        <v>83.4</v>
      </c>
      <c r="BDQ29" s="818" t="s">
        <v>1434</v>
      </c>
      <c r="BDR29" s="818" t="s">
        <v>1434</v>
      </c>
      <c r="BDS29" s="818" t="s">
        <v>1434</v>
      </c>
      <c r="BDT29" s="818" t="s">
        <v>1434</v>
      </c>
      <c r="BDU29" s="818">
        <v>63.6</v>
      </c>
      <c r="BDV29" s="818" t="s">
        <v>1434</v>
      </c>
      <c r="BDW29" s="818">
        <v>391.9</v>
      </c>
      <c r="BDX29" s="818" t="s">
        <v>1434</v>
      </c>
      <c r="BDY29" s="818" t="s">
        <v>1434</v>
      </c>
      <c r="BDZ29" s="818" t="s">
        <v>1434</v>
      </c>
      <c r="BEA29" s="818" t="s">
        <v>1434</v>
      </c>
      <c r="BEB29" s="818" t="s">
        <v>1434</v>
      </c>
      <c r="BEC29" s="818">
        <v>49.067</v>
      </c>
      <c r="BED29" s="818">
        <v>41.6</v>
      </c>
      <c r="BEE29" s="818">
        <v>42.9</v>
      </c>
      <c r="BEF29" s="818">
        <v>43.667000000000002</v>
      </c>
      <c r="BEG29" s="818">
        <v>51.866999999999997</v>
      </c>
      <c r="BEH29" s="818">
        <v>43.1</v>
      </c>
      <c r="BEI29" s="818">
        <v>35.667000000000002</v>
      </c>
      <c r="BEJ29" s="818">
        <v>35.700000000000003</v>
      </c>
      <c r="BEK29" s="818">
        <v>38.1</v>
      </c>
      <c r="BEL29" s="818">
        <v>45.832999999999998</v>
      </c>
      <c r="BEM29" s="818">
        <v>5.9</v>
      </c>
      <c r="BEN29" s="818">
        <v>5.9669999999999996</v>
      </c>
      <c r="BEO29" s="818">
        <v>7.2</v>
      </c>
      <c r="BEP29" s="818">
        <v>5.6</v>
      </c>
      <c r="BEQ29" s="818">
        <v>6.0330000000000004</v>
      </c>
      <c r="BER29" s="818">
        <v>203.53299999999999</v>
      </c>
      <c r="BES29" s="818">
        <v>178.333</v>
      </c>
      <c r="BET29" s="818">
        <v>168.56700000000001</v>
      </c>
      <c r="BEU29" s="818">
        <v>147.1</v>
      </c>
      <c r="BEV29" s="818">
        <v>110.9</v>
      </c>
      <c r="BEW29" s="818">
        <v>176.267</v>
      </c>
      <c r="BEX29" s="818">
        <v>147.46700000000001</v>
      </c>
      <c r="BEY29" s="818">
        <v>143.333</v>
      </c>
      <c r="BEZ29" s="818">
        <v>125.767</v>
      </c>
      <c r="BFA29" s="818">
        <v>94.367000000000004</v>
      </c>
      <c r="BFB29" s="818">
        <v>27.266999999999999</v>
      </c>
      <c r="BFC29" s="818">
        <v>30.867000000000001</v>
      </c>
      <c r="BFD29" s="818">
        <v>25.233000000000001</v>
      </c>
      <c r="BFE29" s="818">
        <v>21.3</v>
      </c>
      <c r="BFF29" s="818">
        <v>16.5</v>
      </c>
      <c r="BFG29" s="818">
        <v>89.5</v>
      </c>
      <c r="BFH29" s="818">
        <v>101.033</v>
      </c>
      <c r="BFI29" s="818">
        <v>88.3</v>
      </c>
      <c r="BFJ29" s="818">
        <v>86.6</v>
      </c>
      <c r="BFK29" s="818">
        <v>83.7</v>
      </c>
      <c r="BFL29" s="818">
        <v>67.3</v>
      </c>
      <c r="BFM29" s="818">
        <v>74.733000000000004</v>
      </c>
      <c r="BFN29" s="818">
        <v>64.033000000000001</v>
      </c>
      <c r="BFO29" s="818">
        <v>68.066999999999993</v>
      </c>
      <c r="BFP29" s="818">
        <v>67.400000000000006</v>
      </c>
      <c r="BFQ29" s="818">
        <v>22.2</v>
      </c>
      <c r="BFR29" s="818">
        <v>26.3</v>
      </c>
      <c r="BFS29" s="818">
        <v>24.233000000000001</v>
      </c>
      <c r="BFT29" s="818">
        <v>18.533000000000001</v>
      </c>
      <c r="BFU29" s="818">
        <v>16.3</v>
      </c>
      <c r="BFV29" s="819">
        <v>39.866999999999997</v>
      </c>
      <c r="BFW29" s="819">
        <v>26.766999999999999</v>
      </c>
      <c r="BFX29" s="819">
        <v>31.6</v>
      </c>
      <c r="BFY29" s="819">
        <v>31.832999999999998</v>
      </c>
      <c r="BFZ29" s="819">
        <v>36.067</v>
      </c>
      <c r="BGA29" s="819">
        <v>7.5330000000000004</v>
      </c>
      <c r="BGB29" s="819">
        <v>9.7330000000000005</v>
      </c>
      <c r="BGC29" s="819">
        <v>9.2669999999999995</v>
      </c>
      <c r="BGD29" s="819">
        <v>10.9</v>
      </c>
      <c r="BGE29" s="819">
        <v>14.132999999999999</v>
      </c>
      <c r="BGF29" s="819" t="s">
        <v>1434</v>
      </c>
      <c r="BGG29" s="819">
        <v>4</v>
      </c>
      <c r="BGH29" s="819">
        <v>1.9</v>
      </c>
      <c r="BGI29" s="819" t="s">
        <v>1434</v>
      </c>
      <c r="BGJ29" s="819">
        <v>1.9</v>
      </c>
      <c r="BGK29" s="819">
        <v>149.4</v>
      </c>
      <c r="BGL29" s="819">
        <v>127.3</v>
      </c>
      <c r="BGM29" s="819">
        <v>111.4</v>
      </c>
      <c r="BGN29" s="819">
        <v>88.167000000000002</v>
      </c>
      <c r="BGO29" s="819">
        <v>56.232999999999997</v>
      </c>
      <c r="BGP29" s="819">
        <v>52</v>
      </c>
      <c r="BGQ29" s="819">
        <v>46.033000000000001</v>
      </c>
      <c r="BGR29" s="819">
        <v>53.667000000000002</v>
      </c>
      <c r="BGS29" s="819">
        <v>53.732999999999997</v>
      </c>
      <c r="BGT29" s="819">
        <v>48.767000000000003</v>
      </c>
      <c r="BGU29" s="819" t="s">
        <v>1434</v>
      </c>
      <c r="BGV29" s="819">
        <v>3.7</v>
      </c>
      <c r="BGW29" s="819">
        <v>3.5329999999999999</v>
      </c>
      <c r="BGX29" s="819">
        <v>5.2</v>
      </c>
      <c r="BGY29" s="819">
        <v>5.9</v>
      </c>
      <c r="BGZ29" s="819">
        <v>61.4</v>
      </c>
      <c r="BHA29" s="819">
        <v>59.832999999999998</v>
      </c>
      <c r="BHB29" s="819">
        <v>45.7</v>
      </c>
      <c r="BHC29" s="819">
        <v>42.232999999999997</v>
      </c>
      <c r="BHD29" s="819">
        <v>32.700000000000003</v>
      </c>
      <c r="BHE29" s="819">
        <v>26.367000000000001</v>
      </c>
      <c r="BHF29" s="819">
        <v>37.9</v>
      </c>
      <c r="BHG29" s="819">
        <v>36.232999999999997</v>
      </c>
      <c r="BHH29" s="819">
        <v>39.700000000000003</v>
      </c>
      <c r="BHI29" s="819">
        <v>43.866999999999997</v>
      </c>
      <c r="BHJ29" s="819" t="s">
        <v>1434</v>
      </c>
      <c r="BHK29" s="819" t="s">
        <v>1434</v>
      </c>
      <c r="BHL29" s="819">
        <v>6.3330000000000002</v>
      </c>
      <c r="BHM29" s="819">
        <v>4.5999999999999996</v>
      </c>
      <c r="BHN29" s="819">
        <v>7.1</v>
      </c>
      <c r="BHO29" s="819">
        <v>39.366999999999997</v>
      </c>
      <c r="BHP29" s="819">
        <v>33</v>
      </c>
      <c r="BHQ29" s="819">
        <v>36.067</v>
      </c>
      <c r="BHR29" s="819">
        <v>37.9</v>
      </c>
      <c r="BHS29" s="819">
        <v>45.133000000000003</v>
      </c>
      <c r="BHT29" s="819">
        <v>9.6329999999999991</v>
      </c>
      <c r="BHU29" s="819">
        <v>8.5670000000000002</v>
      </c>
      <c r="BHV29" s="819">
        <v>6.867</v>
      </c>
      <c r="BHW29" s="819">
        <v>5.7670000000000003</v>
      </c>
      <c r="BHX29" s="819">
        <v>6.7329999999999997</v>
      </c>
      <c r="BHY29" s="819">
        <v>121.1</v>
      </c>
      <c r="BHZ29" s="819">
        <v>123.2</v>
      </c>
      <c r="BIA29" s="819">
        <v>113.533</v>
      </c>
      <c r="BIB29" s="819">
        <v>100.467</v>
      </c>
      <c r="BIC29" s="819">
        <v>78.099999999999994</v>
      </c>
      <c r="BID29" s="819">
        <v>82.4</v>
      </c>
      <c r="BIE29" s="819">
        <v>55.1</v>
      </c>
      <c r="BIF29" s="819">
        <v>55</v>
      </c>
      <c r="BIG29" s="819">
        <v>46.6</v>
      </c>
      <c r="BIH29" s="819">
        <v>32.799999999999997</v>
      </c>
      <c r="BII29" s="819">
        <v>81.533000000000001</v>
      </c>
      <c r="BIJ29" s="819">
        <v>92.7</v>
      </c>
      <c r="BIK29" s="819">
        <v>82.533000000000001</v>
      </c>
      <c r="BIL29" s="819">
        <v>82.4</v>
      </c>
      <c r="BIM29" s="819">
        <v>79.7</v>
      </c>
      <c r="BIN29" s="819">
        <v>8</v>
      </c>
      <c r="BIO29" s="819">
        <v>8.3670000000000009</v>
      </c>
      <c r="BIP29" s="819">
        <v>5.7670000000000003</v>
      </c>
      <c r="BIQ29" s="819">
        <v>4.1669999999999998</v>
      </c>
      <c r="BIR29" s="819">
        <v>4</v>
      </c>
      <c r="BIS29" s="822">
        <v>7</v>
      </c>
      <c r="BIT29" s="822">
        <v>4</v>
      </c>
      <c r="BIU29" s="822">
        <v>9</v>
      </c>
      <c r="BIV29" s="822" t="s">
        <v>1434</v>
      </c>
      <c r="BIW29" s="822">
        <v>0.156</v>
      </c>
      <c r="BIX29" s="822">
        <v>9.2321291944159459E-2</v>
      </c>
      <c r="BIY29" s="822">
        <v>0.21157171928664284</v>
      </c>
      <c r="BIZ29" s="822" t="s">
        <v>1434</v>
      </c>
      <c r="BJA29" s="822">
        <v>2339</v>
      </c>
      <c r="BJB29" s="822">
        <v>2320</v>
      </c>
      <c r="BJC29" s="822">
        <v>3331</v>
      </c>
      <c r="BJD29" s="822" t="s">
        <v>1434</v>
      </c>
      <c r="BJE29" s="822">
        <v>52.128</v>
      </c>
      <c r="BJF29" s="822">
        <v>53.546349327612482</v>
      </c>
      <c r="BJG29" s="822">
        <v>78.305044104867477</v>
      </c>
      <c r="BJH29" s="822" t="s">
        <v>1434</v>
      </c>
      <c r="BJI29" s="824">
        <v>6389256</v>
      </c>
      <c r="BJJ29" s="824">
        <v>6505107</v>
      </c>
      <c r="BJK29" s="824">
        <v>7031694</v>
      </c>
      <c r="BJL29" s="824">
        <v>7100771</v>
      </c>
      <c r="BJM29" s="824">
        <v>7706054</v>
      </c>
      <c r="BJN29" s="824">
        <v>1099713</v>
      </c>
      <c r="BJO29" s="824">
        <v>1103982</v>
      </c>
      <c r="BJP29" s="824">
        <v>880206</v>
      </c>
      <c r="BJQ29" s="824">
        <v>880204</v>
      </c>
      <c r="BJR29" s="824">
        <v>709408</v>
      </c>
      <c r="BJS29" s="827">
        <v>17798.54469287318</v>
      </c>
      <c r="BJT29" s="827" t="s">
        <v>1434</v>
      </c>
      <c r="BJU29" s="827">
        <v>5040.4800000000005</v>
      </c>
      <c r="BJV29" s="827">
        <v>5040</v>
      </c>
      <c r="BJW29" s="827" t="s">
        <v>1434</v>
      </c>
      <c r="BJX29" s="827">
        <v>11503.30886713172</v>
      </c>
      <c r="BJY29" s="827" t="s">
        <v>1434</v>
      </c>
      <c r="BJZ29" s="827">
        <v>3422.16</v>
      </c>
      <c r="BKA29" s="827">
        <v>3422</v>
      </c>
      <c r="BKB29" s="827" t="s">
        <v>1434</v>
      </c>
      <c r="BKC29" s="827" t="s">
        <v>1434</v>
      </c>
      <c r="BKD29" s="827" t="s">
        <v>1434</v>
      </c>
      <c r="BKE29" s="827" t="s">
        <v>1434</v>
      </c>
      <c r="BKF29" s="827" t="s">
        <v>1434</v>
      </c>
      <c r="BKG29" s="827" t="s">
        <v>1434</v>
      </c>
      <c r="BKH29" s="827" t="s">
        <v>1434</v>
      </c>
      <c r="BKI29" s="827" t="s">
        <v>1434</v>
      </c>
      <c r="BKJ29" s="827" t="s">
        <v>1434</v>
      </c>
      <c r="BKK29" s="827" t="s">
        <v>1434</v>
      </c>
      <c r="BKL29" s="827" t="s">
        <v>1434</v>
      </c>
      <c r="BKM29" s="827">
        <v>4011.2543252478949</v>
      </c>
      <c r="BKN29" s="827" t="s">
        <v>1434</v>
      </c>
      <c r="BKO29" s="827">
        <v>1100</v>
      </c>
      <c r="BKP29" s="827">
        <v>1100</v>
      </c>
      <c r="BKQ29" s="827" t="s">
        <v>1434</v>
      </c>
      <c r="BKR29" s="827">
        <v>4011.2543252478949</v>
      </c>
      <c r="BKS29" s="827" t="s">
        <v>1434</v>
      </c>
      <c r="BKT29" s="827">
        <v>1100</v>
      </c>
      <c r="BKU29" s="827">
        <v>1100</v>
      </c>
      <c r="BKV29" s="827" t="s">
        <v>1434</v>
      </c>
      <c r="BKW29" s="827">
        <v>1817.1636195737665</v>
      </c>
      <c r="BKX29" s="827" t="s">
        <v>1434</v>
      </c>
      <c r="BKY29" s="827" t="s">
        <v>1434</v>
      </c>
      <c r="BKZ29" s="827" t="s">
        <v>1434</v>
      </c>
      <c r="BLA29" s="827" t="s">
        <v>1434</v>
      </c>
      <c r="BLB29" s="827">
        <v>1562.3624</v>
      </c>
      <c r="BLC29" s="827" t="s">
        <v>1434</v>
      </c>
      <c r="BLD29" s="827">
        <v>62.182800000000007</v>
      </c>
      <c r="BLE29" s="827">
        <v>503.24</v>
      </c>
      <c r="BLF29" s="827">
        <v>58.88</v>
      </c>
      <c r="BLG29" s="827">
        <v>466.81788091979848</v>
      </c>
      <c r="BLH29" s="827" t="s">
        <v>1434</v>
      </c>
      <c r="BLI29" s="827">
        <v>518.32000000000005</v>
      </c>
      <c r="BLJ29" s="827">
        <v>518</v>
      </c>
      <c r="BLK29" s="827" t="s">
        <v>1434</v>
      </c>
      <c r="BLL29" s="827" t="s">
        <v>1434</v>
      </c>
      <c r="BLM29" s="827" t="s">
        <v>1434</v>
      </c>
      <c r="BLN29" s="827" t="s">
        <v>1434</v>
      </c>
      <c r="BLO29" s="827" t="s">
        <v>1434</v>
      </c>
      <c r="BLP29" s="827" t="s">
        <v>1434</v>
      </c>
      <c r="BLQ29" s="827">
        <v>359708.58824296697</v>
      </c>
      <c r="BLR29" s="827" t="s">
        <v>1434</v>
      </c>
      <c r="BLS29" s="827">
        <v>101868.10080000001</v>
      </c>
      <c r="BLT29" s="827">
        <v>101858.40000000001</v>
      </c>
      <c r="BLU29" s="827" t="s">
        <v>1434</v>
      </c>
      <c r="BLV29" s="827">
        <v>232481.87220473206</v>
      </c>
      <c r="BLW29" s="827" t="s">
        <v>1434</v>
      </c>
      <c r="BLX29" s="827">
        <v>69161.853600000002</v>
      </c>
      <c r="BLY29" s="827">
        <v>69158.62000000001</v>
      </c>
      <c r="BLZ29" s="827" t="s">
        <v>1434</v>
      </c>
      <c r="BMA29" s="827" t="s">
        <v>1434</v>
      </c>
      <c r="BMB29" s="827" t="s">
        <v>1434</v>
      </c>
      <c r="BMC29" s="827" t="s">
        <v>1434</v>
      </c>
      <c r="BMD29" s="827" t="s">
        <v>1434</v>
      </c>
      <c r="BME29" s="827" t="s">
        <v>1434</v>
      </c>
      <c r="BMF29" s="827" t="s">
        <v>1434</v>
      </c>
      <c r="BMG29" s="827" t="s">
        <v>1434</v>
      </c>
      <c r="BMH29" s="827" t="s">
        <v>1434</v>
      </c>
      <c r="BMI29" s="827" t="s">
        <v>1434</v>
      </c>
      <c r="BMJ29" s="827" t="s">
        <v>1434</v>
      </c>
      <c r="BMK29" s="827">
        <v>81067.449913259959</v>
      </c>
      <c r="BML29" s="827" t="s">
        <v>1434</v>
      </c>
      <c r="BMM29" s="827">
        <v>22231</v>
      </c>
      <c r="BMN29" s="827">
        <v>22231</v>
      </c>
      <c r="BMO29" s="827" t="s">
        <v>1434</v>
      </c>
      <c r="BMP29" s="827">
        <v>81067.449913259959</v>
      </c>
      <c r="BMQ29" s="827" t="s">
        <v>1434</v>
      </c>
      <c r="BMR29" s="827">
        <v>22231</v>
      </c>
      <c r="BMS29" s="827">
        <v>22231</v>
      </c>
      <c r="BMT29" s="827" t="s">
        <v>1434</v>
      </c>
      <c r="BMU29" s="827">
        <v>36724.87675158582</v>
      </c>
      <c r="BMV29" s="827" t="s">
        <v>1434</v>
      </c>
      <c r="BMW29" s="827" t="s">
        <v>1434</v>
      </c>
      <c r="BMX29" s="827" t="s">
        <v>1434</v>
      </c>
      <c r="BMY29" s="827" t="s">
        <v>1434</v>
      </c>
      <c r="BMZ29" s="827">
        <v>9434.3893733891273</v>
      </c>
      <c r="BNA29" s="827" t="s">
        <v>1434</v>
      </c>
      <c r="BNB29" s="827">
        <v>10475.247200000002</v>
      </c>
      <c r="BNC29" s="827">
        <v>10468.780000000001</v>
      </c>
      <c r="BND29" s="827" t="s">
        <v>1434</v>
      </c>
      <c r="BNE29" s="827" t="s">
        <v>1434</v>
      </c>
      <c r="BNF29" s="827" t="s">
        <v>1434</v>
      </c>
      <c r="BNG29" s="827" t="s">
        <v>1434</v>
      </c>
      <c r="BNH29" s="827" t="s">
        <v>1434</v>
      </c>
      <c r="BNI29" s="827" t="s">
        <v>1434</v>
      </c>
      <c r="BNJ29" s="822" t="s">
        <v>1434</v>
      </c>
      <c r="BNK29" s="821">
        <v>8545.2587999999996</v>
      </c>
      <c r="BNL29" s="821" t="s">
        <v>1434</v>
      </c>
      <c r="BNM29" s="821" t="s">
        <v>1434</v>
      </c>
      <c r="BNN29" s="822" t="s">
        <v>1434</v>
      </c>
      <c r="BNO29" s="821">
        <v>81.64</v>
      </c>
      <c r="BNP29" s="821" t="s">
        <v>1434</v>
      </c>
      <c r="BNQ29" s="821" t="s">
        <v>1434</v>
      </c>
      <c r="BNR29" s="822" t="s">
        <v>1434</v>
      </c>
      <c r="BNS29" s="836" t="s">
        <v>1434</v>
      </c>
      <c r="BNT29" s="821" t="s">
        <v>1434</v>
      </c>
      <c r="BNU29" s="821" t="s">
        <v>1434</v>
      </c>
      <c r="BNV29" s="822" t="s">
        <v>1434</v>
      </c>
      <c r="BNW29" s="836" t="s">
        <v>1434</v>
      </c>
      <c r="BNX29" s="821" t="s">
        <v>1434</v>
      </c>
      <c r="BNY29" s="821" t="s">
        <v>1434</v>
      </c>
    </row>
    <row r="30" spans="1:1741" s="789" customFormat="1" ht="12">
      <c r="A30" s="607" t="s">
        <v>1958</v>
      </c>
      <c r="B30" s="821" t="s">
        <v>1194</v>
      </c>
      <c r="C30" s="822">
        <v>3356</v>
      </c>
      <c r="D30" s="822">
        <v>3354</v>
      </c>
      <c r="E30" s="822">
        <v>3297</v>
      </c>
      <c r="F30" s="822">
        <v>3241</v>
      </c>
      <c r="G30" s="822">
        <v>3173</v>
      </c>
      <c r="H30" s="822">
        <v>3151</v>
      </c>
      <c r="I30" s="822">
        <v>3149</v>
      </c>
      <c r="J30" s="822">
        <v>3088</v>
      </c>
      <c r="K30" s="822">
        <v>3024</v>
      </c>
      <c r="L30" s="822">
        <v>2824</v>
      </c>
      <c r="M30" s="822">
        <v>112</v>
      </c>
      <c r="N30" s="822">
        <v>113</v>
      </c>
      <c r="O30" s="822">
        <v>118</v>
      </c>
      <c r="P30" s="822">
        <v>123</v>
      </c>
      <c r="Q30" s="822">
        <v>115</v>
      </c>
      <c r="R30" s="822">
        <v>3468</v>
      </c>
      <c r="S30" s="822">
        <v>3467</v>
      </c>
      <c r="T30" s="822">
        <v>3415</v>
      </c>
      <c r="U30" s="822">
        <v>3364</v>
      </c>
      <c r="V30" s="822">
        <v>3288</v>
      </c>
      <c r="W30" s="821">
        <v>2750</v>
      </c>
      <c r="X30" s="822">
        <v>2751</v>
      </c>
      <c r="Y30" s="822">
        <v>2814</v>
      </c>
      <c r="Z30" s="822">
        <v>2841</v>
      </c>
      <c r="AA30" s="822">
        <v>2916</v>
      </c>
      <c r="AB30" s="821">
        <v>29</v>
      </c>
      <c r="AC30" s="821">
        <v>29</v>
      </c>
      <c r="AD30" s="821">
        <v>29</v>
      </c>
      <c r="AE30" s="821">
        <v>29</v>
      </c>
      <c r="AF30" s="821">
        <v>21</v>
      </c>
      <c r="AG30" s="821">
        <v>1282.05</v>
      </c>
      <c r="AH30" s="821">
        <v>1268.3599999999999</v>
      </c>
      <c r="AI30" s="821" t="s">
        <v>1434</v>
      </c>
      <c r="AJ30" s="821" t="s">
        <v>1434</v>
      </c>
      <c r="AK30" s="821">
        <v>1555.78</v>
      </c>
      <c r="AL30" s="821">
        <v>1485.17</v>
      </c>
      <c r="AM30" s="821" t="s">
        <v>1434</v>
      </c>
      <c r="AN30" s="821" t="s">
        <v>1434</v>
      </c>
      <c r="AO30" s="821">
        <v>516.16999999999996</v>
      </c>
      <c r="AP30" s="821">
        <v>543.47</v>
      </c>
      <c r="AQ30" s="821" t="s">
        <v>1434</v>
      </c>
      <c r="AR30" s="821" t="s">
        <v>1434</v>
      </c>
      <c r="AS30" s="822">
        <v>665</v>
      </c>
      <c r="AT30" s="822">
        <v>614</v>
      </c>
      <c r="AU30" s="822">
        <v>557</v>
      </c>
      <c r="AV30" s="822">
        <v>537</v>
      </c>
      <c r="AW30" s="822">
        <v>442</v>
      </c>
      <c r="AX30" s="822">
        <v>616.1</v>
      </c>
      <c r="AY30" s="822">
        <v>567.47</v>
      </c>
      <c r="AZ30" s="822">
        <v>516</v>
      </c>
      <c r="BA30" s="822">
        <v>495.69</v>
      </c>
      <c r="BB30" s="822">
        <v>401</v>
      </c>
      <c r="BC30" s="822">
        <v>1.9</v>
      </c>
      <c r="BD30" s="822">
        <v>1.9</v>
      </c>
      <c r="BE30" s="822">
        <v>2</v>
      </c>
      <c r="BF30" s="822">
        <v>2.1</v>
      </c>
      <c r="BG30" s="822">
        <v>1.9</v>
      </c>
      <c r="BH30" s="822">
        <v>666.9</v>
      </c>
      <c r="BI30" s="822">
        <v>615.9</v>
      </c>
      <c r="BJ30" s="822">
        <v>559</v>
      </c>
      <c r="BK30" s="822">
        <v>539.1</v>
      </c>
      <c r="BL30" s="822">
        <v>443.9</v>
      </c>
      <c r="BM30" s="821">
        <v>356</v>
      </c>
      <c r="BN30" s="821">
        <v>327</v>
      </c>
      <c r="BO30" s="821">
        <v>329</v>
      </c>
      <c r="BP30" s="821">
        <v>320</v>
      </c>
      <c r="BQ30" s="821">
        <v>267</v>
      </c>
      <c r="BR30" s="821">
        <v>323.26</v>
      </c>
      <c r="BS30" s="821">
        <v>295.98</v>
      </c>
      <c r="BT30" s="821">
        <v>301.60000000000002</v>
      </c>
      <c r="BU30" s="821">
        <v>292.3</v>
      </c>
      <c r="BV30" s="821">
        <v>239.3</v>
      </c>
      <c r="BW30" s="821">
        <v>0</v>
      </c>
      <c r="BX30" s="821">
        <v>0</v>
      </c>
      <c r="BY30" s="821">
        <v>0</v>
      </c>
      <c r="BZ30" s="821">
        <v>0</v>
      </c>
      <c r="CA30" s="821">
        <v>0</v>
      </c>
      <c r="CB30" s="821">
        <v>356</v>
      </c>
      <c r="CC30" s="821">
        <v>327</v>
      </c>
      <c r="CD30" s="821">
        <v>329</v>
      </c>
      <c r="CE30" s="821">
        <v>320</v>
      </c>
      <c r="CF30" s="821">
        <v>267</v>
      </c>
      <c r="CG30" s="821">
        <v>309</v>
      </c>
      <c r="CH30" s="821">
        <v>287</v>
      </c>
      <c r="CI30" s="821">
        <v>228</v>
      </c>
      <c r="CJ30" s="821">
        <v>217</v>
      </c>
      <c r="CK30" s="821">
        <v>175</v>
      </c>
      <c r="CL30" s="821">
        <v>292.84000000000003</v>
      </c>
      <c r="CM30" s="821">
        <v>271.49</v>
      </c>
      <c r="CN30" s="821">
        <v>214.39999999999998</v>
      </c>
      <c r="CO30" s="821">
        <v>203.39</v>
      </c>
      <c r="CP30" s="821">
        <v>161.69999999999999</v>
      </c>
      <c r="CQ30" s="821">
        <v>1.9</v>
      </c>
      <c r="CR30" s="821">
        <v>1.9</v>
      </c>
      <c r="CS30" s="821">
        <v>2</v>
      </c>
      <c r="CT30" s="821">
        <v>2.1</v>
      </c>
      <c r="CU30" s="821">
        <v>1.9</v>
      </c>
      <c r="CV30" s="821">
        <v>310.89999999999998</v>
      </c>
      <c r="CW30" s="821">
        <v>288.89999999999998</v>
      </c>
      <c r="CX30" s="821">
        <v>230</v>
      </c>
      <c r="CY30" s="821">
        <v>219.1</v>
      </c>
      <c r="CZ30" s="821">
        <v>176.9</v>
      </c>
      <c r="DA30" s="821">
        <v>275.14999999999998</v>
      </c>
      <c r="DB30" s="821">
        <v>243.31</v>
      </c>
      <c r="DC30" s="821" t="s">
        <v>1434</v>
      </c>
      <c r="DD30" s="821" t="s">
        <v>1434</v>
      </c>
      <c r="DE30" s="821">
        <v>219.59</v>
      </c>
      <c r="DF30" s="821">
        <v>196.37</v>
      </c>
      <c r="DG30" s="821" t="s">
        <v>1434</v>
      </c>
      <c r="DH30" s="821" t="s">
        <v>1434</v>
      </c>
      <c r="DI30" s="821">
        <v>119.26</v>
      </c>
      <c r="DJ30" s="821">
        <v>117.32</v>
      </c>
      <c r="DK30" s="821" t="s">
        <v>1434</v>
      </c>
      <c r="DL30" s="821" t="s">
        <v>1434</v>
      </c>
      <c r="DM30" s="821" t="s">
        <v>2121</v>
      </c>
      <c r="DN30" s="821" t="s">
        <v>2122</v>
      </c>
      <c r="DO30" s="821">
        <v>227.4</v>
      </c>
      <c r="DP30" s="821">
        <v>244</v>
      </c>
      <c r="DQ30" s="821">
        <v>232.4</v>
      </c>
      <c r="DR30" s="821">
        <v>179.1</v>
      </c>
      <c r="DS30" s="821" t="s">
        <v>2147</v>
      </c>
      <c r="DT30" s="821" t="s">
        <v>2148</v>
      </c>
      <c r="DU30" s="821">
        <v>149.4</v>
      </c>
      <c r="DV30" s="821">
        <v>155.1</v>
      </c>
      <c r="DW30" s="821">
        <v>152.1</v>
      </c>
      <c r="DX30" s="821">
        <v>107.1</v>
      </c>
      <c r="DY30" s="821" t="s">
        <v>2111</v>
      </c>
      <c r="DZ30" s="821" t="s">
        <v>2164</v>
      </c>
      <c r="EA30" s="821">
        <v>99.3</v>
      </c>
      <c r="EB30" s="821">
        <v>84.5</v>
      </c>
      <c r="EC30" s="821">
        <v>87.8</v>
      </c>
      <c r="ED30" s="821">
        <v>87.5</v>
      </c>
      <c r="EE30" s="821" t="s">
        <v>2149</v>
      </c>
      <c r="EF30" s="821" t="s">
        <v>2165</v>
      </c>
      <c r="EG30" s="821">
        <v>55.6</v>
      </c>
      <c r="EH30" s="821">
        <v>23.3</v>
      </c>
      <c r="EI30" s="821">
        <v>19.2</v>
      </c>
      <c r="EJ30" s="821">
        <v>27</v>
      </c>
      <c r="EK30" s="821" t="s">
        <v>2135</v>
      </c>
      <c r="EL30" s="821" t="s">
        <v>2151</v>
      </c>
      <c r="EM30" s="821">
        <v>36.299999999999997</v>
      </c>
      <c r="EN30" s="821">
        <v>28.5</v>
      </c>
      <c r="EO30" s="821">
        <v>25.8</v>
      </c>
      <c r="EP30" s="821">
        <v>20.3</v>
      </c>
      <c r="EQ30" s="821" t="s">
        <v>2137</v>
      </c>
      <c r="ER30" s="821" t="s">
        <v>2166</v>
      </c>
      <c r="ES30" s="821">
        <v>34</v>
      </c>
      <c r="ET30" s="821">
        <v>15</v>
      </c>
      <c r="EU30" s="821">
        <v>13.3</v>
      </c>
      <c r="EV30" s="821">
        <v>15.4</v>
      </c>
      <c r="EW30" s="821" t="s">
        <v>2117</v>
      </c>
      <c r="EX30" s="821" t="s">
        <v>2167</v>
      </c>
      <c r="EY30" s="821">
        <v>5.5</v>
      </c>
      <c r="EZ30" s="821">
        <v>3.6</v>
      </c>
      <c r="FA30" s="821">
        <v>3.3</v>
      </c>
      <c r="FB30" s="821">
        <v>2.6</v>
      </c>
      <c r="FC30" s="821" t="s">
        <v>2113</v>
      </c>
      <c r="FD30" s="821" t="s">
        <v>2168</v>
      </c>
      <c r="FE30" s="821">
        <v>3.9</v>
      </c>
      <c r="FF30" s="821">
        <v>2</v>
      </c>
      <c r="FG30" s="821">
        <v>2</v>
      </c>
      <c r="FH30" s="821">
        <v>1.7</v>
      </c>
      <c r="FI30" s="821"/>
      <c r="FJ30" s="821"/>
      <c r="FK30" s="821"/>
      <c r="FL30" s="821"/>
      <c r="FM30" s="821"/>
      <c r="FN30" s="821"/>
      <c r="FO30" s="821"/>
      <c r="FP30" s="821"/>
      <c r="FQ30" s="821"/>
      <c r="FR30" s="821"/>
      <c r="FS30" s="821"/>
      <c r="FT30" s="821"/>
      <c r="FU30" s="821">
        <v>2.6</v>
      </c>
      <c r="FV30" s="821">
        <v>1</v>
      </c>
      <c r="FW30" s="821">
        <v>1.1000000000000001</v>
      </c>
      <c r="FX30" s="821">
        <v>1.3</v>
      </c>
      <c r="FY30" s="821">
        <v>614</v>
      </c>
      <c r="FZ30" s="821">
        <v>557</v>
      </c>
      <c r="GA30" s="821">
        <v>537</v>
      </c>
      <c r="GB30" s="821">
        <v>442</v>
      </c>
      <c r="GC30" s="822">
        <v>3354</v>
      </c>
      <c r="GD30" s="822">
        <v>3297</v>
      </c>
      <c r="GE30" s="822">
        <v>3241</v>
      </c>
      <c r="GF30" s="822">
        <v>3173</v>
      </c>
      <c r="GG30" s="822">
        <v>3149</v>
      </c>
      <c r="GH30" s="822">
        <v>3088</v>
      </c>
      <c r="GI30" s="822">
        <v>3024</v>
      </c>
      <c r="GJ30" s="822">
        <v>2824</v>
      </c>
      <c r="GK30" s="821" t="s">
        <v>1434</v>
      </c>
      <c r="GL30" s="821" t="s">
        <v>1434</v>
      </c>
      <c r="GM30" s="821" t="s">
        <v>1434</v>
      </c>
      <c r="GN30" s="821" t="s">
        <v>1434</v>
      </c>
      <c r="GO30" s="821" t="s">
        <v>1434</v>
      </c>
      <c r="GP30" s="821" t="s">
        <v>1434</v>
      </c>
      <c r="GQ30" s="821" t="s">
        <v>1434</v>
      </c>
      <c r="GR30" s="821" t="s">
        <v>1434</v>
      </c>
      <c r="GS30" s="821" t="s">
        <v>1434</v>
      </c>
      <c r="GT30" s="821" t="s">
        <v>1434</v>
      </c>
      <c r="GU30" s="821" t="s">
        <v>1434</v>
      </c>
      <c r="GV30" s="821" t="s">
        <v>1434</v>
      </c>
      <c r="GW30" s="822">
        <v>721.87586349792889</v>
      </c>
      <c r="GX30" s="821">
        <v>532.62123617412169</v>
      </c>
      <c r="GY30" s="821">
        <v>523.57459097371191</v>
      </c>
      <c r="GZ30" s="821" t="s">
        <v>1434</v>
      </c>
      <c r="HA30" s="821">
        <v>724.55</v>
      </c>
      <c r="HB30" s="821">
        <v>716.14</v>
      </c>
      <c r="HC30" s="821">
        <v>513.64</v>
      </c>
      <c r="HD30" s="821" t="s">
        <v>1434</v>
      </c>
      <c r="HE30" s="821" t="s">
        <v>1434</v>
      </c>
      <c r="HF30" s="821" t="s">
        <v>1434</v>
      </c>
      <c r="HG30" s="821" t="s">
        <v>1434</v>
      </c>
      <c r="HH30" s="821" t="s">
        <v>1434</v>
      </c>
      <c r="HI30" s="821" t="s">
        <v>1434</v>
      </c>
      <c r="HJ30" s="821" t="s">
        <v>1434</v>
      </c>
      <c r="HK30" s="821" t="s">
        <v>1434</v>
      </c>
      <c r="HL30" s="821" t="s">
        <v>1434</v>
      </c>
      <c r="HM30" s="821" t="s">
        <v>1434</v>
      </c>
      <c r="HN30" s="821" t="s">
        <v>1434</v>
      </c>
      <c r="HO30" s="821" t="s">
        <v>1434</v>
      </c>
      <c r="HP30" s="821" t="s">
        <v>1434</v>
      </c>
      <c r="HQ30" s="821">
        <v>1722.2778377142747</v>
      </c>
      <c r="HR30" s="821">
        <v>1944.1704177597744</v>
      </c>
      <c r="HS30" s="821">
        <v>1911.1484149103512</v>
      </c>
      <c r="HT30" s="821" t="s">
        <v>1434</v>
      </c>
      <c r="HU30" s="821">
        <v>1621.32</v>
      </c>
      <c r="HV30" s="821">
        <v>1847.35</v>
      </c>
      <c r="HW30" s="821">
        <v>1809.06</v>
      </c>
      <c r="HX30" s="821" t="s">
        <v>1434</v>
      </c>
      <c r="HY30" s="821" t="s">
        <v>1434</v>
      </c>
      <c r="HZ30" s="821" t="s">
        <v>1434</v>
      </c>
      <c r="IA30" s="821" t="s">
        <v>1434</v>
      </c>
      <c r="IB30" s="821" t="s">
        <v>1434</v>
      </c>
      <c r="IC30" s="821" t="s">
        <v>1434</v>
      </c>
      <c r="ID30" s="821" t="s">
        <v>1434</v>
      </c>
      <c r="IE30" s="821" t="s">
        <v>1434</v>
      </c>
      <c r="IF30" s="821" t="s">
        <v>1434</v>
      </c>
      <c r="IG30" s="821" t="s">
        <v>1434</v>
      </c>
      <c r="IH30" s="821" t="s">
        <v>1434</v>
      </c>
      <c r="II30" s="821" t="s">
        <v>1434</v>
      </c>
      <c r="IJ30" s="821" t="s">
        <v>1434</v>
      </c>
      <c r="IK30" s="821">
        <v>909.84629878779606</v>
      </c>
      <c r="IL30" s="821">
        <v>820.20834606610401</v>
      </c>
      <c r="IM30" s="821">
        <v>806.27699411593653</v>
      </c>
      <c r="IN30" s="821" t="s">
        <v>1434</v>
      </c>
      <c r="IO30" s="821">
        <v>803.13</v>
      </c>
      <c r="IP30" s="821">
        <v>524.51900000000001</v>
      </c>
      <c r="IQ30" s="821">
        <v>701.3</v>
      </c>
      <c r="IR30" s="821" t="s">
        <v>1434</v>
      </c>
      <c r="IS30" s="821" t="s">
        <v>1434</v>
      </c>
      <c r="IT30" s="821" t="s">
        <v>1434</v>
      </c>
      <c r="IU30" s="821" t="s">
        <v>1434</v>
      </c>
      <c r="IV30" s="821" t="s">
        <v>1434</v>
      </c>
      <c r="IW30" s="821" t="s">
        <v>1434</v>
      </c>
      <c r="IX30" s="821" t="s">
        <v>1434</v>
      </c>
      <c r="IY30" s="821" t="s">
        <v>1434</v>
      </c>
      <c r="IZ30" s="821" t="s">
        <v>1434</v>
      </c>
      <c r="JA30" s="821" t="s">
        <v>1434</v>
      </c>
      <c r="JB30" s="821" t="s">
        <v>1434</v>
      </c>
      <c r="JC30" s="821" t="s">
        <v>1434</v>
      </c>
      <c r="JD30" s="821" t="s">
        <v>1434</v>
      </c>
      <c r="JE30" s="822" t="s">
        <v>1434</v>
      </c>
      <c r="JF30" s="822" t="s">
        <v>1434</v>
      </c>
      <c r="JG30" s="822" t="s">
        <v>1434</v>
      </c>
      <c r="JH30" s="822" t="s">
        <v>1434</v>
      </c>
      <c r="JI30" s="822" t="s">
        <v>1434</v>
      </c>
      <c r="JJ30" s="822" t="s">
        <v>1434</v>
      </c>
      <c r="JK30" s="822" t="s">
        <v>1434</v>
      </c>
      <c r="JL30" s="822" t="s">
        <v>1434</v>
      </c>
      <c r="JM30" s="821" t="s">
        <v>1434</v>
      </c>
      <c r="JN30" s="821" t="s">
        <v>1434</v>
      </c>
      <c r="JO30" s="821" t="s">
        <v>1434</v>
      </c>
      <c r="JP30" s="821" t="s">
        <v>1434</v>
      </c>
      <c r="JQ30" s="821" t="s">
        <v>1434</v>
      </c>
      <c r="JR30" s="821" t="s">
        <v>1434</v>
      </c>
      <c r="JS30" s="821" t="s">
        <v>1434</v>
      </c>
      <c r="JT30" s="821" t="s">
        <v>1434</v>
      </c>
      <c r="JU30" s="821" t="s">
        <v>1434</v>
      </c>
      <c r="JV30" s="821" t="s">
        <v>1434</v>
      </c>
      <c r="JW30" s="821" t="s">
        <v>1434</v>
      </c>
      <c r="JX30" s="821" t="s">
        <v>1434</v>
      </c>
      <c r="JY30" s="821">
        <v>567.48</v>
      </c>
      <c r="JZ30" s="821">
        <v>516</v>
      </c>
      <c r="KA30" s="821">
        <v>495.69</v>
      </c>
      <c r="KB30" s="821" t="s">
        <v>1434</v>
      </c>
      <c r="KC30" s="821" t="s">
        <v>1434</v>
      </c>
      <c r="KD30" s="821" t="s">
        <v>1434</v>
      </c>
      <c r="KE30" s="821" t="s">
        <v>1434</v>
      </c>
      <c r="KF30" s="821" t="s">
        <v>1434</v>
      </c>
      <c r="KG30" s="821" t="s">
        <v>1434</v>
      </c>
      <c r="KH30" s="821" t="s">
        <v>1434</v>
      </c>
      <c r="KI30" s="821" t="s">
        <v>1434</v>
      </c>
      <c r="KJ30" s="821" t="s">
        <v>1434</v>
      </c>
      <c r="KK30" s="821" t="s">
        <v>1434</v>
      </c>
      <c r="KL30" s="821" t="s">
        <v>1434</v>
      </c>
      <c r="KM30" s="821" t="s">
        <v>1434</v>
      </c>
      <c r="KN30" s="821" t="s">
        <v>1434</v>
      </c>
      <c r="KO30" s="821">
        <v>0.22</v>
      </c>
      <c r="KP30" s="821">
        <v>0</v>
      </c>
      <c r="KQ30" s="821">
        <v>0</v>
      </c>
      <c r="KR30" s="821" t="s">
        <v>1434</v>
      </c>
      <c r="KS30" s="821" t="s">
        <v>1434</v>
      </c>
      <c r="KT30" s="821" t="s">
        <v>1434</v>
      </c>
      <c r="KU30" s="821" t="s">
        <v>1434</v>
      </c>
      <c r="KV30" s="821" t="s">
        <v>1434</v>
      </c>
      <c r="KW30" s="821" t="s">
        <v>1434</v>
      </c>
      <c r="KX30" s="821" t="s">
        <v>1434</v>
      </c>
      <c r="KY30" s="821" t="s">
        <v>1434</v>
      </c>
      <c r="KZ30" s="821" t="s">
        <v>1434</v>
      </c>
      <c r="LA30" s="821" t="s">
        <v>1434</v>
      </c>
      <c r="LB30" s="821" t="s">
        <v>1434</v>
      </c>
      <c r="LC30" s="821" t="s">
        <v>1434</v>
      </c>
      <c r="LD30" s="821" t="s">
        <v>1434</v>
      </c>
      <c r="LE30" s="821">
        <v>313.33999999999997</v>
      </c>
      <c r="LF30" s="821">
        <v>317.44</v>
      </c>
      <c r="LG30" s="821">
        <v>304.95</v>
      </c>
      <c r="LH30" s="821" t="s">
        <v>1434</v>
      </c>
      <c r="LI30" s="821" t="s">
        <v>1434</v>
      </c>
      <c r="LJ30" s="821" t="s">
        <v>1434</v>
      </c>
      <c r="LK30" s="821" t="s">
        <v>1434</v>
      </c>
      <c r="LL30" s="821" t="s">
        <v>1434</v>
      </c>
      <c r="LM30" s="821" t="s">
        <v>1434</v>
      </c>
      <c r="LN30" s="821" t="s">
        <v>1434</v>
      </c>
      <c r="LO30" s="821" t="s">
        <v>1434</v>
      </c>
      <c r="LP30" s="821" t="s">
        <v>1434</v>
      </c>
      <c r="LQ30" s="821" t="s">
        <v>1434</v>
      </c>
      <c r="LR30" s="821" t="s">
        <v>1434</v>
      </c>
      <c r="LS30" s="821" t="s">
        <v>1434</v>
      </c>
      <c r="LT30" s="821" t="s">
        <v>1434</v>
      </c>
      <c r="LU30" s="821">
        <v>253.92</v>
      </c>
      <c r="LV30" s="821">
        <v>198.56</v>
      </c>
      <c r="LW30" s="821">
        <v>190.74</v>
      </c>
      <c r="LX30" s="821" t="s">
        <v>1434</v>
      </c>
      <c r="LY30" s="821" t="s">
        <v>1434</v>
      </c>
      <c r="LZ30" s="821" t="s">
        <v>1434</v>
      </c>
      <c r="MA30" s="821" t="s">
        <v>1434</v>
      </c>
      <c r="MB30" s="821" t="s">
        <v>1434</v>
      </c>
      <c r="MC30" s="821" t="s">
        <v>1434</v>
      </c>
      <c r="MD30" s="821" t="s">
        <v>1434</v>
      </c>
      <c r="ME30" s="821" t="s">
        <v>1434</v>
      </c>
      <c r="MF30" s="821" t="s">
        <v>1434</v>
      </c>
      <c r="MG30" s="821" t="s">
        <v>1434</v>
      </c>
      <c r="MH30" s="821" t="s">
        <v>1434</v>
      </c>
      <c r="MI30" s="821" t="s">
        <v>1434</v>
      </c>
      <c r="MJ30" s="821" t="s">
        <v>1434</v>
      </c>
      <c r="MK30" s="821">
        <v>0</v>
      </c>
      <c r="ML30" s="821">
        <v>0</v>
      </c>
      <c r="MM30" s="821">
        <v>0</v>
      </c>
      <c r="MN30" s="821" t="s">
        <v>1434</v>
      </c>
      <c r="MO30" s="821" t="s">
        <v>1434</v>
      </c>
      <c r="MP30" s="821" t="s">
        <v>1434</v>
      </c>
      <c r="MQ30" s="821" t="s">
        <v>1434</v>
      </c>
      <c r="MR30" s="821" t="s">
        <v>1434</v>
      </c>
      <c r="MS30" s="821" t="s">
        <v>1434</v>
      </c>
      <c r="MT30" s="821" t="s">
        <v>1434</v>
      </c>
      <c r="MU30" s="821" t="s">
        <v>1434</v>
      </c>
      <c r="MV30" s="821" t="s">
        <v>1434</v>
      </c>
      <c r="MW30" s="821" t="s">
        <v>1434</v>
      </c>
      <c r="MX30" s="821" t="s">
        <v>1434</v>
      </c>
      <c r="MY30" s="821" t="s">
        <v>1434</v>
      </c>
      <c r="MZ30" s="821" t="s">
        <v>1434</v>
      </c>
      <c r="NA30" s="822" t="s">
        <v>1434</v>
      </c>
      <c r="NB30" s="822" t="s">
        <v>1434</v>
      </c>
      <c r="NC30" s="822" t="s">
        <v>1434</v>
      </c>
      <c r="ND30" s="822" t="s">
        <v>1434</v>
      </c>
      <c r="NE30" s="821" t="s">
        <v>1434</v>
      </c>
      <c r="NF30" s="821" t="s">
        <v>1434</v>
      </c>
      <c r="NG30" s="821" t="s">
        <v>1434</v>
      </c>
      <c r="NH30" s="821" t="s">
        <v>1434</v>
      </c>
      <c r="NI30" s="822" t="s">
        <v>1434</v>
      </c>
      <c r="NJ30" s="822" t="s">
        <v>1434</v>
      </c>
      <c r="NK30" s="822" t="s">
        <v>1434</v>
      </c>
      <c r="NL30" s="822" t="s">
        <v>1434</v>
      </c>
      <c r="NM30" s="821" t="s">
        <v>1434</v>
      </c>
      <c r="NN30" s="821" t="s">
        <v>1434</v>
      </c>
      <c r="NO30" s="821" t="s">
        <v>1434</v>
      </c>
      <c r="NP30" s="821" t="s">
        <v>1434</v>
      </c>
      <c r="NQ30" s="822" t="s">
        <v>1434</v>
      </c>
      <c r="NR30" s="822" t="s">
        <v>1434</v>
      </c>
      <c r="NS30" s="822" t="s">
        <v>1434</v>
      </c>
      <c r="NT30" s="822" t="s">
        <v>1434</v>
      </c>
      <c r="NU30" s="821" t="s">
        <v>1434</v>
      </c>
      <c r="NV30" s="821" t="s">
        <v>1434</v>
      </c>
      <c r="NW30" s="821" t="s">
        <v>1434</v>
      </c>
      <c r="NX30" s="821" t="s">
        <v>1434</v>
      </c>
      <c r="NY30" s="822" t="s">
        <v>1434</v>
      </c>
      <c r="NZ30" s="822" t="s">
        <v>1434</v>
      </c>
      <c r="OA30" s="822" t="s">
        <v>1434</v>
      </c>
      <c r="OB30" s="822" t="s">
        <v>1434</v>
      </c>
      <c r="OC30" s="821" t="s">
        <v>1434</v>
      </c>
      <c r="OD30" s="821" t="s">
        <v>1434</v>
      </c>
      <c r="OE30" s="821" t="s">
        <v>1434</v>
      </c>
      <c r="OF30" s="821" t="s">
        <v>1434</v>
      </c>
      <c r="OG30" s="822" t="s">
        <v>1434</v>
      </c>
      <c r="OH30" s="822" t="s">
        <v>1434</v>
      </c>
      <c r="OI30" s="822" t="s">
        <v>1434</v>
      </c>
      <c r="OJ30" s="822" t="s">
        <v>1434</v>
      </c>
      <c r="OK30" s="821" t="s">
        <v>1434</v>
      </c>
      <c r="OL30" s="821" t="s">
        <v>1434</v>
      </c>
      <c r="OM30" s="821" t="s">
        <v>1434</v>
      </c>
      <c r="ON30" s="821" t="s">
        <v>1434</v>
      </c>
      <c r="OO30" s="822" t="s">
        <v>1434</v>
      </c>
      <c r="OP30" s="822" t="s">
        <v>1434</v>
      </c>
      <c r="OQ30" s="822" t="s">
        <v>1434</v>
      </c>
      <c r="OR30" s="822" t="s">
        <v>1434</v>
      </c>
      <c r="OS30" s="821" t="s">
        <v>1434</v>
      </c>
      <c r="OT30" s="821" t="s">
        <v>1434</v>
      </c>
      <c r="OU30" s="821" t="s">
        <v>1434</v>
      </c>
      <c r="OV30" s="821" t="s">
        <v>1434</v>
      </c>
      <c r="OW30" s="822" t="s">
        <v>1434</v>
      </c>
      <c r="OX30" s="822" t="s">
        <v>1434</v>
      </c>
      <c r="OY30" s="822" t="s">
        <v>1434</v>
      </c>
      <c r="OZ30" s="822" t="s">
        <v>1434</v>
      </c>
      <c r="PA30" s="821" t="s">
        <v>1434</v>
      </c>
      <c r="PB30" s="821" t="s">
        <v>1434</v>
      </c>
      <c r="PC30" s="821" t="s">
        <v>1434</v>
      </c>
      <c r="PD30" s="821" t="s">
        <v>1434</v>
      </c>
      <c r="PE30" s="822">
        <v>216.2</v>
      </c>
      <c r="PF30" s="822">
        <v>199.6</v>
      </c>
      <c r="PG30" s="822">
        <v>181.1</v>
      </c>
      <c r="PH30" s="822">
        <v>174.6</v>
      </c>
      <c r="PI30" s="822">
        <v>143.69999999999999</v>
      </c>
      <c r="PJ30" s="822">
        <v>0.62</v>
      </c>
      <c r="PK30" s="821">
        <v>0.62</v>
      </c>
      <c r="PL30" s="821">
        <v>0.65</v>
      </c>
      <c r="PM30" s="821">
        <v>0.68</v>
      </c>
      <c r="PN30" s="821">
        <v>0.62</v>
      </c>
      <c r="PO30" s="821">
        <v>216.82</v>
      </c>
      <c r="PP30" s="821">
        <v>200.22</v>
      </c>
      <c r="PQ30" s="821">
        <v>181.75</v>
      </c>
      <c r="PR30" s="821">
        <v>175.28</v>
      </c>
      <c r="PS30" s="821">
        <v>144.32</v>
      </c>
      <c r="PT30" s="822">
        <v>69.2</v>
      </c>
      <c r="PU30" s="822">
        <v>63.9</v>
      </c>
      <c r="PV30" s="822">
        <v>58</v>
      </c>
      <c r="PW30" s="822">
        <v>55.9</v>
      </c>
      <c r="PX30" s="822">
        <v>46</v>
      </c>
      <c r="PY30" s="822">
        <v>0.2</v>
      </c>
      <c r="PZ30" s="821">
        <v>0.22</v>
      </c>
      <c r="QA30" s="821">
        <v>0.21</v>
      </c>
      <c r="QB30" s="821">
        <v>0.2</v>
      </c>
      <c r="QC30" s="821">
        <v>0.2</v>
      </c>
      <c r="QD30" s="821">
        <v>69.400000000000006</v>
      </c>
      <c r="QE30" s="821">
        <v>64.12</v>
      </c>
      <c r="QF30" s="821">
        <v>58.21</v>
      </c>
      <c r="QG30" s="821">
        <v>56.1</v>
      </c>
      <c r="QH30" s="821">
        <v>46.2</v>
      </c>
      <c r="QI30" s="822">
        <v>23.2</v>
      </c>
      <c r="QJ30" s="822">
        <v>16.8</v>
      </c>
      <c r="QK30" s="822">
        <v>16.100000000000001</v>
      </c>
      <c r="QL30" s="822">
        <v>5.4</v>
      </c>
      <c r="QM30" s="822">
        <v>5.0999999999999996</v>
      </c>
      <c r="QN30" s="822">
        <v>0</v>
      </c>
      <c r="QO30" s="821">
        <v>0</v>
      </c>
      <c r="QP30" s="821">
        <v>0</v>
      </c>
      <c r="QQ30" s="821">
        <v>0</v>
      </c>
      <c r="QR30" s="821">
        <v>0</v>
      </c>
      <c r="QS30" s="821">
        <v>23.2</v>
      </c>
      <c r="QT30" s="821">
        <v>16.8</v>
      </c>
      <c r="QU30" s="821">
        <v>16.100000000000001</v>
      </c>
      <c r="QV30" s="821">
        <v>5.4</v>
      </c>
      <c r="QW30" s="821">
        <v>5.0999999999999996</v>
      </c>
      <c r="QX30" s="822">
        <v>71.150000000000006</v>
      </c>
      <c r="QY30" s="822">
        <v>70.17</v>
      </c>
      <c r="QZ30" s="822">
        <v>64.34</v>
      </c>
      <c r="RA30" s="822">
        <v>63.11</v>
      </c>
      <c r="RB30" s="822">
        <v>61.56</v>
      </c>
      <c r="RC30" s="822">
        <v>2.37</v>
      </c>
      <c r="RD30" s="821">
        <v>2.37</v>
      </c>
      <c r="RE30" s="821">
        <v>2.37</v>
      </c>
      <c r="RF30" s="821">
        <v>2.54</v>
      </c>
      <c r="RG30" s="821">
        <v>2.37</v>
      </c>
      <c r="RH30" s="821">
        <v>73.52</v>
      </c>
      <c r="RI30" s="821">
        <v>72.540000000000006</v>
      </c>
      <c r="RJ30" s="821">
        <v>66.709999999999994</v>
      </c>
      <c r="RK30" s="821">
        <v>65.650000000000006</v>
      </c>
      <c r="RL30" s="821">
        <v>63.93</v>
      </c>
      <c r="RM30" s="822">
        <v>248.76</v>
      </c>
      <c r="RN30" s="822">
        <v>247.66</v>
      </c>
      <c r="RO30" s="822">
        <v>245.03</v>
      </c>
      <c r="RP30" s="822">
        <v>240.89</v>
      </c>
      <c r="RQ30" s="822">
        <v>235.79</v>
      </c>
      <c r="RR30" s="822">
        <v>6.73</v>
      </c>
      <c r="RS30" s="821">
        <v>6.78</v>
      </c>
      <c r="RT30" s="821">
        <v>7.07</v>
      </c>
      <c r="RU30" s="821">
        <v>7.37</v>
      </c>
      <c r="RV30" s="821">
        <v>6.88</v>
      </c>
      <c r="RW30" s="821">
        <v>255.49</v>
      </c>
      <c r="RX30" s="821">
        <v>254.44</v>
      </c>
      <c r="RY30" s="821">
        <v>252.1</v>
      </c>
      <c r="RZ30" s="821">
        <v>248.26</v>
      </c>
      <c r="SA30" s="821">
        <v>242.67</v>
      </c>
      <c r="SB30" s="822">
        <v>4.87</v>
      </c>
      <c r="SC30" s="822">
        <v>19.13</v>
      </c>
      <c r="SD30" s="822">
        <v>1.99</v>
      </c>
      <c r="SE30" s="822">
        <v>0.97</v>
      </c>
      <c r="SF30" s="822">
        <v>0</v>
      </c>
      <c r="SG30" s="821">
        <v>0</v>
      </c>
      <c r="SH30" s="821">
        <v>0</v>
      </c>
      <c r="SI30" s="821">
        <v>0</v>
      </c>
      <c r="SJ30" s="821">
        <v>4.87</v>
      </c>
      <c r="SK30" s="821">
        <v>19.13</v>
      </c>
      <c r="SL30" s="821">
        <v>1.99</v>
      </c>
      <c r="SM30" s="821">
        <v>0.97</v>
      </c>
      <c r="SN30" s="822">
        <v>0.65</v>
      </c>
      <c r="SO30" s="822">
        <v>0.18</v>
      </c>
      <c r="SP30" s="822">
        <v>0.55000000000000004</v>
      </c>
      <c r="SQ30" s="822">
        <v>0.33</v>
      </c>
      <c r="SR30" s="822">
        <v>0</v>
      </c>
      <c r="SS30" s="821">
        <v>0</v>
      </c>
      <c r="ST30" s="821">
        <v>0</v>
      </c>
      <c r="SU30" s="821">
        <v>0</v>
      </c>
      <c r="SV30" s="821">
        <v>0.65</v>
      </c>
      <c r="SW30" s="821">
        <v>0.18</v>
      </c>
      <c r="SX30" s="821">
        <v>0.55000000000000004</v>
      </c>
      <c r="SY30" s="821">
        <v>0.33</v>
      </c>
      <c r="SZ30" s="822">
        <v>0.06</v>
      </c>
      <c r="TA30" s="822">
        <v>0.03</v>
      </c>
      <c r="TB30" s="822">
        <v>0.22</v>
      </c>
      <c r="TC30" s="822">
        <v>0.24</v>
      </c>
      <c r="TD30" s="822">
        <v>0</v>
      </c>
      <c r="TE30" s="821">
        <v>0</v>
      </c>
      <c r="TF30" s="821">
        <v>0</v>
      </c>
      <c r="TG30" s="821">
        <v>0</v>
      </c>
      <c r="TH30" s="821">
        <v>0.06</v>
      </c>
      <c r="TI30" s="821">
        <v>0.03</v>
      </c>
      <c r="TJ30" s="821">
        <v>0.22</v>
      </c>
      <c r="TK30" s="821">
        <v>0.24</v>
      </c>
      <c r="TL30" s="822">
        <v>0</v>
      </c>
      <c r="TM30" s="822">
        <v>0</v>
      </c>
      <c r="TN30" s="822">
        <v>0</v>
      </c>
      <c r="TO30" s="822">
        <v>0</v>
      </c>
      <c r="TP30" s="822">
        <v>0</v>
      </c>
      <c r="TQ30" s="821">
        <v>0</v>
      </c>
      <c r="TR30" s="821">
        <v>0</v>
      </c>
      <c r="TS30" s="821">
        <v>0</v>
      </c>
      <c r="TT30" s="821">
        <v>0</v>
      </c>
      <c r="TU30" s="821">
        <v>0</v>
      </c>
      <c r="TV30" s="821">
        <v>0</v>
      </c>
      <c r="TW30" s="821">
        <v>0</v>
      </c>
      <c r="TX30" s="822">
        <v>0</v>
      </c>
      <c r="TY30" s="822">
        <v>0</v>
      </c>
      <c r="TZ30" s="822">
        <v>0</v>
      </c>
      <c r="UA30" s="822">
        <v>0</v>
      </c>
      <c r="UB30" s="822">
        <v>0</v>
      </c>
      <c r="UC30" s="821">
        <v>0</v>
      </c>
      <c r="UD30" s="821">
        <v>0</v>
      </c>
      <c r="UE30" s="821">
        <v>0</v>
      </c>
      <c r="UF30" s="821">
        <v>0</v>
      </c>
      <c r="UG30" s="821">
        <v>0</v>
      </c>
      <c r="UH30" s="821">
        <v>0</v>
      </c>
      <c r="UI30" s="821">
        <v>0</v>
      </c>
      <c r="UJ30" s="822">
        <v>4.1100000000000003</v>
      </c>
      <c r="UK30" s="822">
        <v>18.850000000000001</v>
      </c>
      <c r="UL30" s="822">
        <v>1.1000000000000001</v>
      </c>
      <c r="UM30" s="822">
        <v>0.36</v>
      </c>
      <c r="UN30" s="822">
        <v>0</v>
      </c>
      <c r="UO30" s="821">
        <v>0</v>
      </c>
      <c r="UP30" s="821">
        <v>0</v>
      </c>
      <c r="UQ30" s="821">
        <v>0</v>
      </c>
      <c r="UR30" s="821">
        <v>4.1100000000000003</v>
      </c>
      <c r="US30" s="821">
        <v>18.850000000000001</v>
      </c>
      <c r="UT30" s="821">
        <v>1.1000000000000001</v>
      </c>
      <c r="UU30" s="821">
        <v>0.36</v>
      </c>
      <c r="UV30" s="822">
        <v>0.03</v>
      </c>
      <c r="UW30" s="822">
        <v>0.04</v>
      </c>
      <c r="UX30" s="822">
        <v>0.12</v>
      </c>
      <c r="UY30" s="822">
        <v>0.03</v>
      </c>
      <c r="UZ30" s="822">
        <v>0</v>
      </c>
      <c r="VA30" s="821">
        <v>0</v>
      </c>
      <c r="VB30" s="821">
        <v>0</v>
      </c>
      <c r="VC30" s="821">
        <v>0</v>
      </c>
      <c r="VD30" s="821">
        <v>0.03</v>
      </c>
      <c r="VE30" s="821">
        <v>0.04</v>
      </c>
      <c r="VF30" s="821">
        <v>0.12</v>
      </c>
      <c r="VG30" s="821">
        <v>0.03</v>
      </c>
      <c r="VH30" s="821" t="s">
        <v>1434</v>
      </c>
      <c r="VI30" s="821" t="s">
        <v>1434</v>
      </c>
      <c r="VJ30" s="821" t="s">
        <v>1434</v>
      </c>
      <c r="VK30" s="821" t="s">
        <v>1434</v>
      </c>
      <c r="VL30" s="821">
        <v>0</v>
      </c>
      <c r="VM30" s="821">
        <v>0</v>
      </c>
      <c r="VN30" s="821">
        <v>0</v>
      </c>
      <c r="VO30" s="821">
        <v>0</v>
      </c>
      <c r="VP30" s="821" t="s">
        <v>1434</v>
      </c>
      <c r="VQ30" s="821" t="s">
        <v>1434</v>
      </c>
      <c r="VR30" s="821" t="s">
        <v>1434</v>
      </c>
      <c r="VS30" s="821" t="s">
        <v>1434</v>
      </c>
      <c r="VT30" s="821">
        <v>0.02</v>
      </c>
      <c r="VU30" s="821">
        <v>0.03</v>
      </c>
      <c r="VV30" s="821">
        <v>0</v>
      </c>
      <c r="VW30" s="821">
        <v>0.01</v>
      </c>
      <c r="VX30" s="821">
        <v>0</v>
      </c>
      <c r="VY30" s="821">
        <v>0</v>
      </c>
      <c r="VZ30" s="821">
        <v>0</v>
      </c>
      <c r="WA30" s="821">
        <v>0</v>
      </c>
      <c r="WB30" s="821">
        <v>0.02</v>
      </c>
      <c r="WC30" s="821">
        <v>0.03</v>
      </c>
      <c r="WD30" s="821">
        <v>0</v>
      </c>
      <c r="WE30" s="821">
        <v>0.01</v>
      </c>
      <c r="WF30" s="821">
        <v>25770</v>
      </c>
      <c r="WG30" s="821">
        <v>25280</v>
      </c>
      <c r="WH30" s="821" t="s">
        <v>1434</v>
      </c>
      <c r="WI30" s="821" t="s">
        <v>1434</v>
      </c>
      <c r="WJ30" s="822">
        <v>6090</v>
      </c>
      <c r="WK30" s="822" t="s">
        <v>1434</v>
      </c>
      <c r="WL30" s="822" t="s">
        <v>1434</v>
      </c>
      <c r="WM30" s="822" t="s">
        <v>1434</v>
      </c>
      <c r="WN30" s="822">
        <v>19680</v>
      </c>
      <c r="WO30" s="822" t="s">
        <v>1434</v>
      </c>
      <c r="WP30" s="822">
        <v>16500</v>
      </c>
      <c r="WQ30" s="822">
        <v>16500</v>
      </c>
      <c r="WR30" s="822">
        <v>12831</v>
      </c>
      <c r="WS30" s="822">
        <v>14231</v>
      </c>
      <c r="WT30" s="822">
        <v>14481.4</v>
      </c>
      <c r="WU30" s="822">
        <v>5299</v>
      </c>
      <c r="WV30" s="821">
        <v>700.77</v>
      </c>
      <c r="WW30" s="821">
        <v>1618</v>
      </c>
      <c r="WX30" s="821">
        <v>667</v>
      </c>
      <c r="WY30" s="821" t="s">
        <v>1434</v>
      </c>
      <c r="WZ30" s="824">
        <v>12651.41</v>
      </c>
      <c r="XA30" s="824">
        <v>12294.42</v>
      </c>
      <c r="XB30" s="824">
        <v>12885.34</v>
      </c>
      <c r="XC30" s="824">
        <v>12241.869999999999</v>
      </c>
      <c r="XD30" s="829">
        <v>12529.59</v>
      </c>
      <c r="XE30" s="829">
        <v>12833.492</v>
      </c>
      <c r="XF30" s="832">
        <v>12533.817999999999</v>
      </c>
      <c r="XG30" s="829">
        <v>10442.310000000001</v>
      </c>
      <c r="XH30" s="829">
        <v>8805.75</v>
      </c>
      <c r="XI30" s="829">
        <v>12172.9</v>
      </c>
      <c r="XJ30" s="829">
        <v>12844.6</v>
      </c>
      <c r="XK30" s="832">
        <v>12842.6</v>
      </c>
      <c r="XL30" s="829">
        <v>12754</v>
      </c>
      <c r="XM30" s="829">
        <v>12915.81</v>
      </c>
      <c r="XN30" s="829">
        <v>13465.9</v>
      </c>
      <c r="XO30" s="829">
        <v>12841</v>
      </c>
      <c r="XP30" s="832">
        <v>14304</v>
      </c>
      <c r="XQ30" s="829">
        <v>14008</v>
      </c>
      <c r="XR30" s="829">
        <v>10030</v>
      </c>
      <c r="XS30" s="829">
        <v>8697</v>
      </c>
      <c r="XT30" s="829">
        <v>8080</v>
      </c>
      <c r="XU30" s="829">
        <v>6900</v>
      </c>
      <c r="XV30" s="829">
        <v>5700</v>
      </c>
      <c r="XW30" s="829">
        <v>4931</v>
      </c>
      <c r="XX30" s="829">
        <v>2471</v>
      </c>
      <c r="XY30" s="829" t="s">
        <v>1434</v>
      </c>
      <c r="XZ30" s="832" t="s">
        <v>1434</v>
      </c>
      <c r="YA30" s="829" t="s">
        <v>1434</v>
      </c>
      <c r="YB30" s="829" t="s">
        <v>1434</v>
      </c>
      <c r="YC30" s="824">
        <v>11351.41</v>
      </c>
      <c r="YD30" s="824">
        <v>11094.42</v>
      </c>
      <c r="YE30" s="824">
        <v>11586.34</v>
      </c>
      <c r="YF30" s="824">
        <v>10983.57</v>
      </c>
      <c r="YG30" s="829">
        <v>11356.585999999999</v>
      </c>
      <c r="YH30" s="829">
        <v>11649.108</v>
      </c>
      <c r="YI30" s="832">
        <v>10221.817999999999</v>
      </c>
      <c r="YJ30" s="829">
        <v>8706.0300000000007</v>
      </c>
      <c r="YK30" s="829">
        <v>8207.33</v>
      </c>
      <c r="YL30" s="829">
        <v>11144.9</v>
      </c>
      <c r="YM30" s="829">
        <v>11865.6</v>
      </c>
      <c r="YN30" s="832">
        <v>11892.6</v>
      </c>
      <c r="YO30" s="829">
        <v>11784</v>
      </c>
      <c r="YP30" s="829">
        <v>11925</v>
      </c>
      <c r="YQ30" s="829">
        <v>12267.9</v>
      </c>
      <c r="YR30" s="829">
        <v>11261</v>
      </c>
      <c r="YS30" s="832">
        <v>12624</v>
      </c>
      <c r="YT30" s="829">
        <v>11518</v>
      </c>
      <c r="YU30" s="829">
        <v>7185</v>
      </c>
      <c r="YV30" s="829">
        <v>5833</v>
      </c>
      <c r="YW30" s="829">
        <v>5550</v>
      </c>
      <c r="YX30" s="829">
        <v>5690</v>
      </c>
      <c r="YY30" s="829">
        <v>4590</v>
      </c>
      <c r="YZ30" s="829">
        <v>3831</v>
      </c>
      <c r="ZA30" s="829">
        <v>1771</v>
      </c>
      <c r="ZB30" s="829" t="s">
        <v>1434</v>
      </c>
      <c r="ZC30" s="832" t="s">
        <v>1434</v>
      </c>
      <c r="ZD30" s="829" t="s">
        <v>1434</v>
      </c>
      <c r="ZE30" s="829" t="s">
        <v>1434</v>
      </c>
      <c r="ZF30" s="824">
        <v>1300</v>
      </c>
      <c r="ZG30" s="824">
        <v>1200</v>
      </c>
      <c r="ZH30" s="824">
        <v>1299</v>
      </c>
      <c r="ZI30" s="824">
        <v>1258.3</v>
      </c>
      <c r="ZJ30" s="829">
        <v>1173</v>
      </c>
      <c r="ZK30" s="829">
        <v>1184.384</v>
      </c>
      <c r="ZL30" s="832">
        <v>2312</v>
      </c>
      <c r="ZM30" s="829">
        <v>1736.28</v>
      </c>
      <c r="ZN30" s="829">
        <v>598.41999999999996</v>
      </c>
      <c r="ZO30" s="829">
        <v>1028</v>
      </c>
      <c r="ZP30" s="829">
        <v>979</v>
      </c>
      <c r="ZQ30" s="832">
        <v>950</v>
      </c>
      <c r="ZR30" s="829">
        <v>970</v>
      </c>
      <c r="ZS30" s="829">
        <v>990.81</v>
      </c>
      <c r="ZT30" s="829">
        <v>1198</v>
      </c>
      <c r="ZU30" s="829">
        <v>1580</v>
      </c>
      <c r="ZV30" s="832">
        <v>1680</v>
      </c>
      <c r="ZW30" s="829">
        <v>2490</v>
      </c>
      <c r="ZX30" s="829">
        <v>2845</v>
      </c>
      <c r="ZY30" s="829">
        <v>2864</v>
      </c>
      <c r="ZZ30" s="829">
        <v>2530</v>
      </c>
      <c r="AAA30" s="829">
        <v>1210</v>
      </c>
      <c r="AAB30" s="829">
        <v>1110</v>
      </c>
      <c r="AAC30" s="829">
        <v>1100</v>
      </c>
      <c r="AAD30" s="829">
        <v>700</v>
      </c>
      <c r="AAE30" s="829" t="s">
        <v>1434</v>
      </c>
      <c r="AAF30" s="832" t="s">
        <v>1434</v>
      </c>
      <c r="AAG30" s="829" t="s">
        <v>1434</v>
      </c>
      <c r="AAH30" s="829" t="s">
        <v>1434</v>
      </c>
      <c r="AAI30" s="821" t="s">
        <v>2518</v>
      </c>
      <c r="AAJ30" s="821" t="s">
        <v>1434</v>
      </c>
      <c r="AAK30" s="821" t="s">
        <v>2508</v>
      </c>
      <c r="AAL30" s="821">
        <v>21544.1</v>
      </c>
      <c r="AAM30" s="821">
        <v>2648.8</v>
      </c>
      <c r="AAN30" s="821">
        <v>4423.6000000000004</v>
      </c>
      <c r="AAO30" s="821" t="s">
        <v>761</v>
      </c>
      <c r="AAP30" s="821" t="s">
        <v>2519</v>
      </c>
      <c r="AAQ30" s="821" t="s">
        <v>2147</v>
      </c>
      <c r="AAR30" s="821" t="s">
        <v>2508</v>
      </c>
      <c r="AAS30" s="821">
        <v>23608.5</v>
      </c>
      <c r="AAT30" s="821">
        <v>2811.2</v>
      </c>
      <c r="AAU30" s="821">
        <v>1880.4</v>
      </c>
      <c r="AAV30" s="821" t="s">
        <v>761</v>
      </c>
      <c r="AAW30" s="821" t="s">
        <v>2520</v>
      </c>
      <c r="AAX30" s="821" t="s">
        <v>1434</v>
      </c>
      <c r="AAY30" s="821" t="s">
        <v>2508</v>
      </c>
      <c r="AAZ30" s="821">
        <v>106</v>
      </c>
      <c r="ABA30" s="821">
        <v>1133.7</v>
      </c>
      <c r="ABB30" s="821">
        <v>2216.6</v>
      </c>
      <c r="ABC30" s="821" t="s">
        <v>761</v>
      </c>
      <c r="ABD30" s="821" t="s">
        <v>2521</v>
      </c>
      <c r="ABE30" s="821" t="s">
        <v>1434</v>
      </c>
      <c r="ABF30" s="821" t="s">
        <v>2508</v>
      </c>
      <c r="ABG30" s="821">
        <v>2609.5</v>
      </c>
      <c r="ABH30" s="821">
        <v>76.760000000000005</v>
      </c>
      <c r="ABI30" s="821">
        <v>122.36</v>
      </c>
      <c r="ABJ30" s="821" t="s">
        <v>772</v>
      </c>
      <c r="ABK30" s="821" t="s">
        <v>2522</v>
      </c>
      <c r="ABL30" s="821" t="s">
        <v>2111</v>
      </c>
      <c r="ABM30" s="821" t="s">
        <v>2513</v>
      </c>
      <c r="ABN30" s="821">
        <v>654.70000000000005</v>
      </c>
      <c r="ABO30" s="821">
        <v>82.4</v>
      </c>
      <c r="ABP30" s="821">
        <v>394.7</v>
      </c>
      <c r="ABQ30" s="821" t="s">
        <v>766</v>
      </c>
      <c r="ABR30" s="821" t="s">
        <v>2523</v>
      </c>
      <c r="ABS30" s="821" t="s">
        <v>1434</v>
      </c>
      <c r="ABT30" s="821" t="s">
        <v>2508</v>
      </c>
      <c r="ABU30" s="821">
        <v>631</v>
      </c>
      <c r="ABV30" s="821">
        <v>141</v>
      </c>
      <c r="ABW30" s="821">
        <v>553</v>
      </c>
      <c r="ABX30" s="821" t="s">
        <v>771</v>
      </c>
      <c r="ABY30" s="821" t="s">
        <v>2524</v>
      </c>
      <c r="ABZ30" s="821" t="s">
        <v>1434</v>
      </c>
      <c r="ACA30" s="821" t="s">
        <v>2513</v>
      </c>
      <c r="ACB30" s="821">
        <v>35.659999999999997</v>
      </c>
      <c r="ACC30" s="821" t="s">
        <v>1434</v>
      </c>
      <c r="ACD30" s="821" t="s">
        <v>1434</v>
      </c>
      <c r="ACE30" s="821" t="s">
        <v>770</v>
      </c>
      <c r="ACF30" s="821" t="s">
        <v>2525</v>
      </c>
      <c r="ACG30" s="821" t="s">
        <v>2526</v>
      </c>
      <c r="ACH30" s="821" t="s">
        <v>2508</v>
      </c>
      <c r="ACI30" s="821" t="s">
        <v>1434</v>
      </c>
      <c r="ACJ30" s="821" t="s">
        <v>1434</v>
      </c>
      <c r="ACK30" s="821" t="s">
        <v>1434</v>
      </c>
      <c r="ACL30" s="821" t="s">
        <v>763</v>
      </c>
      <c r="ACM30" s="821"/>
      <c r="ACN30" s="821"/>
      <c r="ACO30" s="821"/>
      <c r="ACP30" s="821"/>
      <c r="ACQ30" s="821"/>
      <c r="ACR30" s="821"/>
      <c r="ACS30" s="821"/>
      <c r="ACT30" s="821"/>
      <c r="ACU30" s="821"/>
      <c r="ACV30" s="821"/>
      <c r="ACW30" s="821"/>
      <c r="ACX30" s="821"/>
      <c r="ACY30" s="821"/>
      <c r="ACZ30" s="821"/>
      <c r="ADA30" s="821" t="s">
        <v>1434</v>
      </c>
      <c r="ADB30" s="821" t="s">
        <v>1434</v>
      </c>
      <c r="ADC30" s="821" t="s">
        <v>1434</v>
      </c>
      <c r="ADD30" s="821" t="s">
        <v>2784</v>
      </c>
      <c r="ADE30" s="821" t="s">
        <v>1434</v>
      </c>
      <c r="ADF30" s="821" t="s">
        <v>1434</v>
      </c>
      <c r="ADG30" s="821">
        <v>18909.16</v>
      </c>
      <c r="ADH30" s="821" t="s">
        <v>788</v>
      </c>
      <c r="ADI30" s="821" t="s">
        <v>2785</v>
      </c>
      <c r="ADJ30" s="821" t="s">
        <v>2786</v>
      </c>
      <c r="ADK30" s="821">
        <v>150.16999999999999</v>
      </c>
      <c r="ADL30" s="821">
        <v>244.18</v>
      </c>
      <c r="ADM30" s="821" t="s">
        <v>788</v>
      </c>
      <c r="ADN30" s="821" t="s">
        <v>2787</v>
      </c>
      <c r="ADO30" s="821" t="s">
        <v>188</v>
      </c>
      <c r="ADP30" s="821">
        <v>487</v>
      </c>
      <c r="ADQ30" s="821">
        <v>1339.77</v>
      </c>
      <c r="ADR30" s="821" t="s">
        <v>784</v>
      </c>
      <c r="ADS30" s="821"/>
      <c r="ADT30" s="821"/>
      <c r="ADU30" s="821"/>
      <c r="ADV30" s="821"/>
      <c r="ADW30" s="821"/>
      <c r="ADX30" s="821"/>
      <c r="ADY30" s="821"/>
      <c r="ADZ30" s="821"/>
      <c r="AEA30" s="821"/>
      <c r="AEB30" s="821"/>
      <c r="AEC30" s="821"/>
      <c r="AED30" s="821"/>
      <c r="AEE30" s="821"/>
      <c r="AEF30" s="821"/>
      <c r="AEG30" s="821"/>
      <c r="AEH30" s="821"/>
      <c r="AEI30" s="821"/>
      <c r="AEJ30" s="821"/>
      <c r="AEK30" s="821"/>
      <c r="AEL30" s="821"/>
      <c r="AEM30" s="821"/>
      <c r="AEN30" s="821"/>
      <c r="AEO30" s="821"/>
      <c r="AEP30" s="821"/>
      <c r="AEQ30" s="821"/>
      <c r="AER30" s="821"/>
      <c r="AES30" s="821"/>
      <c r="AET30" s="821"/>
      <c r="AEU30" s="821"/>
      <c r="AEV30" s="821"/>
      <c r="AEW30" s="821"/>
      <c r="AEX30" s="821"/>
      <c r="AEY30" s="821"/>
      <c r="AEZ30" s="821"/>
      <c r="AFA30" s="821"/>
      <c r="AFB30" s="821" t="s">
        <v>1434</v>
      </c>
      <c r="AFC30" s="821">
        <v>20493.11</v>
      </c>
      <c r="AFD30" s="822">
        <v>1179.26</v>
      </c>
      <c r="AFE30" s="822">
        <v>1142.3599999999999</v>
      </c>
      <c r="AFF30" s="822" t="s">
        <v>1434</v>
      </c>
      <c r="AFG30" s="822" t="s">
        <v>1434</v>
      </c>
      <c r="AFH30" s="821" t="s">
        <v>1434</v>
      </c>
      <c r="AFI30" s="822" t="s">
        <v>1434</v>
      </c>
      <c r="AFJ30" s="822" t="s">
        <v>1434</v>
      </c>
      <c r="AFK30" s="822" t="s">
        <v>1434</v>
      </c>
      <c r="AFL30" s="821" t="s">
        <v>1434</v>
      </c>
      <c r="AFM30" s="821" t="s">
        <v>1434</v>
      </c>
      <c r="AFN30" s="821" t="s">
        <v>1434</v>
      </c>
      <c r="AFO30" s="821" t="s">
        <v>1434</v>
      </c>
      <c r="AFP30" s="822">
        <v>1797.54</v>
      </c>
      <c r="AFQ30" s="822">
        <v>1734.82</v>
      </c>
      <c r="AFR30" s="822" t="s">
        <v>1434</v>
      </c>
      <c r="AFS30" s="822" t="s">
        <v>1434</v>
      </c>
      <c r="AFT30" s="821" t="s">
        <v>1434</v>
      </c>
      <c r="AFU30" s="821" t="s">
        <v>1434</v>
      </c>
      <c r="AFV30" s="821" t="s">
        <v>1434</v>
      </c>
      <c r="AFW30" s="821" t="s">
        <v>1434</v>
      </c>
      <c r="AFX30" s="821" t="s">
        <v>1434</v>
      </c>
      <c r="AFY30" s="821" t="s">
        <v>1434</v>
      </c>
      <c r="AFZ30" s="821" t="s">
        <v>1434</v>
      </c>
      <c r="AGA30" s="821" t="s">
        <v>1434</v>
      </c>
      <c r="AGB30" s="822">
        <v>351.59</v>
      </c>
      <c r="AGC30" s="822">
        <v>387.18</v>
      </c>
      <c r="AGD30" s="822" t="s">
        <v>1434</v>
      </c>
      <c r="AGE30" s="822" t="s">
        <v>1434</v>
      </c>
      <c r="AGF30" s="821" t="s">
        <v>1434</v>
      </c>
      <c r="AGG30" s="821" t="s">
        <v>1434</v>
      </c>
      <c r="AGH30" s="821" t="s">
        <v>1434</v>
      </c>
      <c r="AGI30" s="821" t="s">
        <v>1434</v>
      </c>
      <c r="AGJ30" s="821" t="s">
        <v>1434</v>
      </c>
      <c r="AGK30" s="821" t="s">
        <v>1434</v>
      </c>
      <c r="AGL30" s="821" t="s">
        <v>1434</v>
      </c>
      <c r="AGM30" s="821" t="s">
        <v>1434</v>
      </c>
      <c r="AGN30" s="822">
        <v>25.61</v>
      </c>
      <c r="AGO30" s="822">
        <v>32.64</v>
      </c>
      <c r="AGP30" s="822" t="s">
        <v>1434</v>
      </c>
      <c r="AGQ30" s="822" t="s">
        <v>1434</v>
      </c>
      <c r="AGR30" s="821" t="s">
        <v>1434</v>
      </c>
      <c r="AGS30" s="821" t="s">
        <v>1434</v>
      </c>
      <c r="AGT30" s="821" t="s">
        <v>1434</v>
      </c>
      <c r="AGU30" s="821" t="s">
        <v>1434</v>
      </c>
      <c r="AGV30" s="821" t="s">
        <v>1434</v>
      </c>
      <c r="AGW30" s="821" t="s">
        <v>1434</v>
      </c>
      <c r="AGX30" s="821" t="s">
        <v>1434</v>
      </c>
      <c r="AGY30" s="821" t="s">
        <v>1434</v>
      </c>
      <c r="AGZ30" s="822">
        <v>2726</v>
      </c>
      <c r="AHA30" s="822">
        <v>2606</v>
      </c>
      <c r="AHB30" s="822">
        <v>2532</v>
      </c>
      <c r="AHC30" s="822">
        <v>2449</v>
      </c>
      <c r="AHD30" s="822">
        <v>628</v>
      </c>
      <c r="AHE30" s="822">
        <v>691</v>
      </c>
      <c r="AHF30" s="822">
        <v>709</v>
      </c>
      <c r="AHG30" s="822">
        <v>724</v>
      </c>
      <c r="AHH30" s="822">
        <v>0</v>
      </c>
      <c r="AHI30" s="822">
        <v>0</v>
      </c>
      <c r="AHJ30" s="822">
        <v>0</v>
      </c>
      <c r="AHK30" s="822">
        <v>0</v>
      </c>
      <c r="AHL30" s="822">
        <v>2.274</v>
      </c>
      <c r="AHM30" s="822">
        <v>1.68</v>
      </c>
      <c r="AHN30" s="821">
        <v>0.31</v>
      </c>
      <c r="AHO30" s="821">
        <v>0</v>
      </c>
      <c r="AHP30" s="822">
        <v>0.48099999999999998</v>
      </c>
      <c r="AHQ30" s="822">
        <v>6.63</v>
      </c>
      <c r="AHR30" s="821">
        <v>6.63</v>
      </c>
      <c r="AHS30" s="821">
        <v>4.72</v>
      </c>
      <c r="AHT30" s="822">
        <v>23.789000000000001</v>
      </c>
      <c r="AHU30" s="822">
        <v>22.19</v>
      </c>
      <c r="AHV30" s="821">
        <v>9.6920000000000002</v>
      </c>
      <c r="AHW30" s="821">
        <v>0</v>
      </c>
      <c r="AHX30" s="822">
        <v>11.759</v>
      </c>
      <c r="AHY30" s="822">
        <v>11.301</v>
      </c>
      <c r="AHZ30" s="821">
        <v>8.32</v>
      </c>
      <c r="AIA30" s="821">
        <v>6.14</v>
      </c>
      <c r="AIB30" s="822">
        <v>0</v>
      </c>
      <c r="AIC30" s="822">
        <v>0</v>
      </c>
      <c r="AID30" s="821">
        <v>0</v>
      </c>
      <c r="AIE30" s="821">
        <v>0</v>
      </c>
      <c r="AIF30" s="822">
        <v>15.808</v>
      </c>
      <c r="AIG30" s="822">
        <v>15.487</v>
      </c>
      <c r="AIH30" s="822">
        <v>15.624000000000001</v>
      </c>
      <c r="AII30" s="822">
        <v>17.087</v>
      </c>
      <c r="AIJ30" s="822">
        <v>17</v>
      </c>
      <c r="AIK30" s="822">
        <v>0</v>
      </c>
      <c r="AIL30" s="821">
        <v>0</v>
      </c>
      <c r="AIM30" s="821">
        <v>0</v>
      </c>
      <c r="AIN30" s="821">
        <v>0</v>
      </c>
      <c r="AIO30" s="821">
        <v>0</v>
      </c>
      <c r="AIP30" s="822">
        <v>15.808</v>
      </c>
      <c r="AIQ30" s="821">
        <v>15.487</v>
      </c>
      <c r="AIR30" s="821">
        <v>15.624000000000001</v>
      </c>
      <c r="AIS30" s="821">
        <v>17.087</v>
      </c>
      <c r="AIT30" s="821">
        <v>17</v>
      </c>
      <c r="AIU30" s="822">
        <v>3331.8020000000001</v>
      </c>
      <c r="AIV30" s="822">
        <v>3335.1129999999998</v>
      </c>
      <c r="AIW30" s="822">
        <v>3278.4760000000001</v>
      </c>
      <c r="AIX30" s="822">
        <v>3222.0129999999999</v>
      </c>
      <c r="AIY30" s="822">
        <v>3154.1</v>
      </c>
      <c r="AIZ30" s="822">
        <v>112</v>
      </c>
      <c r="AJA30" s="821">
        <v>113</v>
      </c>
      <c r="AJB30" s="821">
        <v>118</v>
      </c>
      <c r="AJC30" s="821">
        <v>123</v>
      </c>
      <c r="AJD30" s="821">
        <v>115</v>
      </c>
      <c r="AJE30" s="822">
        <v>3443.8020000000001</v>
      </c>
      <c r="AJF30" s="821">
        <v>3448.1129999999998</v>
      </c>
      <c r="AJG30" s="821">
        <v>3396.4760000000001</v>
      </c>
      <c r="AJH30" s="821">
        <v>3345.0129999999999</v>
      </c>
      <c r="AJI30" s="821">
        <v>3269.1</v>
      </c>
      <c r="AJJ30" s="822">
        <v>8.39</v>
      </c>
      <c r="AJK30" s="822">
        <v>3.4</v>
      </c>
      <c r="AJL30" s="822">
        <v>2.9</v>
      </c>
      <c r="AJM30" s="822">
        <v>1.9</v>
      </c>
      <c r="AJN30" s="822">
        <v>1.9</v>
      </c>
      <c r="AJO30" s="822">
        <v>0</v>
      </c>
      <c r="AJP30" s="821">
        <v>0</v>
      </c>
      <c r="AJQ30" s="821">
        <v>0</v>
      </c>
      <c r="AJR30" s="821">
        <v>0</v>
      </c>
      <c r="AJS30" s="821">
        <v>0</v>
      </c>
      <c r="AJT30" s="822">
        <v>8.39</v>
      </c>
      <c r="AJU30" s="821">
        <v>3.4</v>
      </c>
      <c r="AJV30" s="821">
        <v>2.9</v>
      </c>
      <c r="AJW30" s="821">
        <v>1.9</v>
      </c>
      <c r="AJX30" s="821">
        <v>1.9</v>
      </c>
      <c r="AJY30" s="822">
        <v>1.8</v>
      </c>
      <c r="AJZ30" s="822">
        <v>1.8</v>
      </c>
      <c r="AKA30" s="822">
        <v>1.9</v>
      </c>
      <c r="AKB30" s="822">
        <v>1.9</v>
      </c>
      <c r="AKC30" s="822">
        <v>1.9</v>
      </c>
      <c r="AKD30" s="821">
        <v>0</v>
      </c>
      <c r="AKE30" s="821">
        <v>0</v>
      </c>
      <c r="AKF30" s="821">
        <v>0</v>
      </c>
      <c r="AKG30" s="821">
        <v>0</v>
      </c>
      <c r="AKH30" s="821">
        <v>1.8</v>
      </c>
      <c r="AKI30" s="821">
        <v>1.9</v>
      </c>
      <c r="AKJ30" s="821">
        <v>1.9</v>
      </c>
      <c r="AKK30" s="821">
        <v>1.9</v>
      </c>
      <c r="AKL30" s="822">
        <v>0</v>
      </c>
      <c r="AKM30" s="822">
        <v>0</v>
      </c>
      <c r="AKN30" s="822">
        <v>0</v>
      </c>
      <c r="AKO30" s="822">
        <v>0</v>
      </c>
      <c r="AKP30" s="822">
        <v>0</v>
      </c>
      <c r="AKQ30" s="821">
        <v>0</v>
      </c>
      <c r="AKR30" s="821">
        <v>0</v>
      </c>
      <c r="AKS30" s="821">
        <v>0</v>
      </c>
      <c r="AKT30" s="821">
        <v>0</v>
      </c>
      <c r="AKU30" s="821">
        <v>0</v>
      </c>
      <c r="AKV30" s="821">
        <v>0</v>
      </c>
      <c r="AKW30" s="821">
        <v>0</v>
      </c>
      <c r="AKX30" s="821">
        <v>0</v>
      </c>
      <c r="AKY30" s="821" t="s">
        <v>2846</v>
      </c>
      <c r="AKZ30" s="821">
        <v>1.23</v>
      </c>
      <c r="ALA30" s="821">
        <v>1.36</v>
      </c>
      <c r="ALB30" s="821" t="s">
        <v>2847</v>
      </c>
      <c r="ALC30" s="821">
        <v>0.14000000000000001</v>
      </c>
      <c r="ALD30" s="821">
        <v>0.15</v>
      </c>
      <c r="ALE30" s="821" t="s">
        <v>2848</v>
      </c>
      <c r="ALF30" s="821">
        <v>0.05</v>
      </c>
      <c r="ALG30" s="821">
        <v>0.05</v>
      </c>
      <c r="ALH30" s="821" t="s">
        <v>2849</v>
      </c>
      <c r="ALI30" s="821">
        <v>0.34</v>
      </c>
      <c r="ALJ30" s="821">
        <v>0.34</v>
      </c>
      <c r="ALK30" s="821"/>
      <c r="ALL30" s="821"/>
      <c r="ALM30" s="821"/>
      <c r="ALN30" s="821"/>
      <c r="ALO30" s="821"/>
      <c r="ALP30" s="821"/>
      <c r="ALQ30" s="821"/>
      <c r="ALR30" s="821"/>
      <c r="ALS30" s="821"/>
      <c r="ALT30" s="821"/>
      <c r="ALU30" s="821"/>
      <c r="ALV30" s="821"/>
      <c r="ALW30" s="821"/>
      <c r="ALX30" s="821"/>
      <c r="ALY30" s="821"/>
      <c r="ALZ30" s="821"/>
      <c r="AMA30" s="821"/>
      <c r="AMB30" s="821"/>
      <c r="AMC30" s="821"/>
      <c r="AMD30" s="821"/>
      <c r="AME30" s="821"/>
      <c r="AMF30" s="821"/>
      <c r="AMG30" s="821"/>
      <c r="AMH30" s="821"/>
      <c r="AMI30" s="821"/>
      <c r="AMJ30" s="821"/>
      <c r="AMK30" s="821"/>
      <c r="AML30" s="821"/>
      <c r="AMM30" s="821"/>
      <c r="AMN30" s="821"/>
      <c r="AMO30" s="821"/>
      <c r="AMP30" s="821"/>
      <c r="AMQ30" s="821"/>
      <c r="AMR30" s="822">
        <v>23.54</v>
      </c>
      <c r="AMS30" s="822">
        <v>17.71</v>
      </c>
      <c r="AMT30" s="822">
        <v>6</v>
      </c>
      <c r="AMU30" s="822">
        <v>6</v>
      </c>
      <c r="AMV30" s="822">
        <v>0</v>
      </c>
      <c r="AMW30" s="822">
        <v>0</v>
      </c>
      <c r="AMX30" s="822">
        <v>0</v>
      </c>
      <c r="AMY30" s="822">
        <v>0</v>
      </c>
      <c r="AMZ30" s="821">
        <v>23.54</v>
      </c>
      <c r="ANA30" s="821">
        <v>17.71</v>
      </c>
      <c r="ANB30" s="821">
        <v>6</v>
      </c>
      <c r="ANC30" s="821">
        <v>6</v>
      </c>
      <c r="AND30" s="822">
        <v>9.23</v>
      </c>
      <c r="ANE30" s="822">
        <v>6.9</v>
      </c>
      <c r="ANF30" s="822" t="s">
        <v>1434</v>
      </c>
      <c r="ANG30" s="822" t="s">
        <v>1434</v>
      </c>
      <c r="ANH30" s="821">
        <v>0</v>
      </c>
      <c r="ANI30" s="821">
        <v>0</v>
      </c>
      <c r="ANJ30" s="821">
        <v>0</v>
      </c>
      <c r="ANK30" s="821">
        <v>0</v>
      </c>
      <c r="ANL30" s="821">
        <v>9.23</v>
      </c>
      <c r="ANM30" s="821">
        <v>6.9</v>
      </c>
      <c r="ANN30" s="821" t="s">
        <v>1434</v>
      </c>
      <c r="ANO30" s="821" t="s">
        <v>1434</v>
      </c>
      <c r="ANP30" s="822">
        <v>14.32</v>
      </c>
      <c r="ANQ30" s="822">
        <v>10.81</v>
      </c>
      <c r="ANR30" s="822" t="s">
        <v>1434</v>
      </c>
      <c r="ANS30" s="822" t="s">
        <v>1434</v>
      </c>
      <c r="ANT30" s="821">
        <v>0</v>
      </c>
      <c r="ANU30" s="821">
        <v>0</v>
      </c>
      <c r="ANV30" s="821">
        <v>0</v>
      </c>
      <c r="ANW30" s="821">
        <v>0</v>
      </c>
      <c r="ANX30" s="821">
        <v>14.32</v>
      </c>
      <c r="ANY30" s="821">
        <v>10.81</v>
      </c>
      <c r="ANZ30" s="821" t="s">
        <v>1434</v>
      </c>
      <c r="AOA30" s="821" t="s">
        <v>1434</v>
      </c>
      <c r="AOB30" s="821">
        <v>9.6999999999999993</v>
      </c>
      <c r="AOC30" s="821">
        <v>13.84</v>
      </c>
      <c r="AOD30" s="821">
        <v>4.34</v>
      </c>
      <c r="AOE30" s="821">
        <v>4.8899999999999997</v>
      </c>
      <c r="AOF30" s="821">
        <v>5.36</v>
      </c>
      <c r="AOG30" s="821">
        <v>8.9600000000000009</v>
      </c>
      <c r="AOH30" s="822" t="s">
        <v>1434</v>
      </c>
      <c r="AOI30" s="821" t="s">
        <v>1434</v>
      </c>
      <c r="AOJ30" s="821" t="s">
        <v>1434</v>
      </c>
      <c r="AOK30" s="821" t="s">
        <v>1434</v>
      </c>
      <c r="AOL30" s="822" t="s">
        <v>1434</v>
      </c>
      <c r="AOM30" s="821" t="s">
        <v>1434</v>
      </c>
      <c r="AON30" s="821" t="s">
        <v>1434</v>
      </c>
      <c r="AOO30" s="821" t="s">
        <v>1434</v>
      </c>
      <c r="AOP30" s="822" t="s">
        <v>1434</v>
      </c>
      <c r="AOQ30" s="821" t="s">
        <v>1434</v>
      </c>
      <c r="AOR30" s="821" t="s">
        <v>1434</v>
      </c>
      <c r="AOS30" s="821" t="s">
        <v>1434</v>
      </c>
      <c r="AOT30" s="822" t="s">
        <v>1434</v>
      </c>
      <c r="AOU30" s="821" t="s">
        <v>1434</v>
      </c>
      <c r="AOV30" s="821" t="s">
        <v>1434</v>
      </c>
      <c r="AOW30" s="821" t="s">
        <v>1434</v>
      </c>
      <c r="AOX30" s="822" t="s">
        <v>1434</v>
      </c>
      <c r="AOY30" s="821" t="s">
        <v>1434</v>
      </c>
      <c r="AOZ30" s="821" t="s">
        <v>1434</v>
      </c>
      <c r="APA30" s="821" t="s">
        <v>1434</v>
      </c>
      <c r="APB30" s="822" t="s">
        <v>1434</v>
      </c>
      <c r="APC30" s="821" t="s">
        <v>1434</v>
      </c>
      <c r="APD30" s="821" t="s">
        <v>1434</v>
      </c>
      <c r="APE30" s="821" t="s">
        <v>1434</v>
      </c>
      <c r="APF30" s="822" t="s">
        <v>1434</v>
      </c>
      <c r="APG30" s="821" t="s">
        <v>1434</v>
      </c>
      <c r="APH30" s="821" t="s">
        <v>1434</v>
      </c>
      <c r="API30" s="821" t="s">
        <v>1434</v>
      </c>
      <c r="APJ30" s="822">
        <v>1</v>
      </c>
      <c r="APK30" s="821">
        <v>1</v>
      </c>
      <c r="APL30" s="821">
        <v>0</v>
      </c>
      <c r="APM30" s="821">
        <v>0</v>
      </c>
      <c r="APN30" s="822">
        <v>10</v>
      </c>
      <c r="APO30" s="821">
        <v>10</v>
      </c>
      <c r="APP30" s="821">
        <v>10</v>
      </c>
      <c r="APQ30" s="821">
        <v>5</v>
      </c>
      <c r="APR30" s="822">
        <v>7</v>
      </c>
      <c r="APS30" s="821">
        <v>7</v>
      </c>
      <c r="APT30" s="821">
        <v>7</v>
      </c>
      <c r="APU30" s="821">
        <v>0</v>
      </c>
      <c r="APV30" s="822">
        <v>1</v>
      </c>
      <c r="APW30" s="821">
        <v>1</v>
      </c>
      <c r="APX30" s="821">
        <v>1</v>
      </c>
      <c r="APY30" s="821">
        <v>1</v>
      </c>
      <c r="APZ30" s="822">
        <v>20</v>
      </c>
      <c r="AQA30" s="821">
        <v>20</v>
      </c>
      <c r="AQB30" s="821">
        <v>20</v>
      </c>
      <c r="AQC30" s="821">
        <v>0</v>
      </c>
      <c r="AQD30" s="822">
        <v>31</v>
      </c>
      <c r="AQE30" s="821">
        <v>31</v>
      </c>
      <c r="AQF30" s="821">
        <v>13</v>
      </c>
      <c r="AQG30" s="821">
        <v>13</v>
      </c>
      <c r="AQH30" s="822">
        <v>7</v>
      </c>
      <c r="AQI30" s="821">
        <v>7</v>
      </c>
      <c r="AQJ30" s="821">
        <v>7</v>
      </c>
      <c r="AQK30" s="821">
        <v>3</v>
      </c>
      <c r="AQL30" s="822">
        <v>1</v>
      </c>
      <c r="AQM30" s="821">
        <v>1</v>
      </c>
      <c r="AQN30" s="821">
        <v>1</v>
      </c>
      <c r="AQO30" s="821">
        <v>1</v>
      </c>
      <c r="AQP30" s="822">
        <v>2</v>
      </c>
      <c r="AQQ30" s="821">
        <v>2</v>
      </c>
      <c r="AQR30" s="821">
        <v>2</v>
      </c>
      <c r="AQS30" s="821">
        <v>7</v>
      </c>
      <c r="AQT30" s="822">
        <v>1</v>
      </c>
      <c r="AQU30" s="821">
        <v>1</v>
      </c>
      <c r="AQV30" s="821">
        <v>1</v>
      </c>
      <c r="AQW30" s="821">
        <v>1</v>
      </c>
      <c r="AQX30" s="822">
        <v>0</v>
      </c>
      <c r="AQY30" s="821">
        <v>0</v>
      </c>
      <c r="AQZ30" s="821">
        <v>0</v>
      </c>
      <c r="ARA30" s="821">
        <v>0</v>
      </c>
      <c r="ARB30" s="822">
        <v>11</v>
      </c>
      <c r="ARC30" s="821">
        <v>11</v>
      </c>
      <c r="ARD30" s="821">
        <v>11</v>
      </c>
      <c r="ARE30" s="821">
        <v>0</v>
      </c>
      <c r="ARF30" s="822">
        <v>18</v>
      </c>
      <c r="ARG30" s="821">
        <v>18</v>
      </c>
      <c r="ARH30" s="821">
        <v>9</v>
      </c>
      <c r="ARI30" s="821">
        <v>9</v>
      </c>
      <c r="ARJ30" s="822">
        <v>6</v>
      </c>
      <c r="ARK30" s="821">
        <v>6</v>
      </c>
      <c r="ARL30" s="821">
        <v>6</v>
      </c>
      <c r="ARM30" s="821">
        <v>2</v>
      </c>
      <c r="ARN30" s="822">
        <v>1</v>
      </c>
      <c r="ARO30" s="821">
        <v>1</v>
      </c>
      <c r="ARP30" s="821">
        <v>1</v>
      </c>
      <c r="ARQ30" s="821">
        <v>1</v>
      </c>
      <c r="ARR30" s="822">
        <v>7</v>
      </c>
      <c r="ARS30" s="821">
        <v>7</v>
      </c>
      <c r="ART30" s="821">
        <v>7</v>
      </c>
      <c r="ARU30" s="821">
        <v>9</v>
      </c>
      <c r="ARV30" s="822">
        <v>1</v>
      </c>
      <c r="ARW30" s="821">
        <v>1</v>
      </c>
      <c r="ARX30" s="821">
        <v>1</v>
      </c>
      <c r="ARY30" s="821">
        <v>2</v>
      </c>
      <c r="ARZ30" s="822">
        <v>1</v>
      </c>
      <c r="ASA30" s="821">
        <v>1</v>
      </c>
      <c r="ASB30" s="821">
        <v>1</v>
      </c>
      <c r="ASC30" s="821">
        <v>0</v>
      </c>
      <c r="ASD30" s="822">
        <v>15</v>
      </c>
      <c r="ASE30" s="821">
        <v>15</v>
      </c>
      <c r="ASF30" s="821">
        <v>15</v>
      </c>
      <c r="ASG30" s="821">
        <v>5</v>
      </c>
      <c r="ASH30" s="822">
        <v>27</v>
      </c>
      <c r="ASI30" s="821">
        <v>27</v>
      </c>
      <c r="ASJ30" s="821">
        <v>7</v>
      </c>
      <c r="ASK30" s="821">
        <v>7</v>
      </c>
      <c r="ASL30" s="822">
        <v>15</v>
      </c>
      <c r="ASM30" s="821">
        <v>15</v>
      </c>
      <c r="ASN30" s="821">
        <v>15</v>
      </c>
      <c r="ASO30" s="821">
        <v>4</v>
      </c>
      <c r="ASP30" s="822">
        <v>0</v>
      </c>
      <c r="ASQ30" s="821">
        <v>0</v>
      </c>
      <c r="ASR30" s="821">
        <v>0</v>
      </c>
      <c r="ASS30" s="821">
        <v>0</v>
      </c>
      <c r="AST30" s="822">
        <v>0</v>
      </c>
      <c r="ASU30" s="821">
        <v>0</v>
      </c>
      <c r="ASV30" s="821">
        <v>0</v>
      </c>
      <c r="ASW30" s="821">
        <v>0</v>
      </c>
      <c r="ASX30" s="822">
        <v>0</v>
      </c>
      <c r="ASY30" s="821">
        <v>0</v>
      </c>
      <c r="ASZ30" s="821">
        <v>0</v>
      </c>
      <c r="ATA30" s="821">
        <v>0</v>
      </c>
      <c r="ATB30" s="822">
        <v>0</v>
      </c>
      <c r="ATC30" s="821">
        <v>0</v>
      </c>
      <c r="ATD30" s="821">
        <v>0</v>
      </c>
      <c r="ATE30" s="821">
        <v>0</v>
      </c>
      <c r="ATF30" s="822">
        <v>0</v>
      </c>
      <c r="ATG30" s="821">
        <v>0</v>
      </c>
      <c r="ATH30" s="821">
        <v>0</v>
      </c>
      <c r="ATI30" s="821">
        <v>0</v>
      </c>
      <c r="ATJ30" s="822">
        <v>0</v>
      </c>
      <c r="ATK30" s="821">
        <v>0</v>
      </c>
      <c r="ATL30" s="821">
        <v>0</v>
      </c>
      <c r="ATM30" s="821">
        <v>0</v>
      </c>
      <c r="ATN30" s="822">
        <v>0</v>
      </c>
      <c r="ATO30" s="821">
        <v>0</v>
      </c>
      <c r="ATP30" s="821">
        <v>0</v>
      </c>
      <c r="ATQ30" s="821">
        <v>0</v>
      </c>
      <c r="ATR30" s="822">
        <v>6.92</v>
      </c>
      <c r="ATS30" s="822">
        <v>9.36</v>
      </c>
      <c r="ATT30" s="822">
        <v>8.9700000000000006</v>
      </c>
      <c r="ATU30" s="822">
        <v>4.67</v>
      </c>
      <c r="ATV30" s="822" t="s">
        <v>1434</v>
      </c>
      <c r="ATW30" s="821" t="s">
        <v>1434</v>
      </c>
      <c r="ATX30" s="821" t="s">
        <v>1434</v>
      </c>
      <c r="ATY30" s="821" t="s">
        <v>1434</v>
      </c>
      <c r="ATZ30" s="821" t="s">
        <v>1434</v>
      </c>
      <c r="AUA30" s="821" t="s">
        <v>1434</v>
      </c>
      <c r="AUB30" s="822" t="s">
        <v>1434</v>
      </c>
      <c r="AUC30" s="822" t="s">
        <v>1434</v>
      </c>
      <c r="AUD30" s="822" t="s">
        <v>1434</v>
      </c>
      <c r="AUE30" s="822" t="s">
        <v>1434</v>
      </c>
      <c r="AUF30" s="822" t="s">
        <v>1434</v>
      </c>
      <c r="AUG30" s="822">
        <v>195.84</v>
      </c>
      <c r="AUH30" s="822">
        <v>183.94</v>
      </c>
      <c r="AUI30" s="822">
        <v>173.23</v>
      </c>
      <c r="AUJ30" s="822">
        <v>152.77000000000001</v>
      </c>
      <c r="AUK30" s="822" t="s">
        <v>1434</v>
      </c>
      <c r="AUL30" s="821" t="s">
        <v>1434</v>
      </c>
      <c r="AUM30" s="821" t="s">
        <v>1434</v>
      </c>
      <c r="AUN30" s="821" t="s">
        <v>1434</v>
      </c>
      <c r="AUO30" s="821" t="s">
        <v>1434</v>
      </c>
      <c r="AUP30" s="821" t="s">
        <v>1434</v>
      </c>
      <c r="AUQ30" s="822" t="s">
        <v>1434</v>
      </c>
      <c r="AUR30" s="822" t="s">
        <v>1434</v>
      </c>
      <c r="AUS30" s="822" t="s">
        <v>1434</v>
      </c>
      <c r="AUT30" s="822" t="s">
        <v>1434</v>
      </c>
      <c r="AUU30" s="822" t="s">
        <v>1434</v>
      </c>
      <c r="AUV30" s="822">
        <v>184.15</v>
      </c>
      <c r="AUW30" s="822">
        <v>178.29</v>
      </c>
      <c r="AUX30" s="822">
        <v>171.85</v>
      </c>
      <c r="AUY30" s="822">
        <v>261.29000000000002</v>
      </c>
      <c r="AUZ30" s="822" t="s">
        <v>1434</v>
      </c>
      <c r="AVA30" s="821" t="s">
        <v>1434</v>
      </c>
      <c r="AVB30" s="821" t="s">
        <v>1434</v>
      </c>
      <c r="AVC30" s="821" t="s">
        <v>1434</v>
      </c>
      <c r="AVD30" s="821" t="s">
        <v>1434</v>
      </c>
      <c r="AVE30" s="821" t="s">
        <v>1434</v>
      </c>
      <c r="AVF30" s="822" t="s">
        <v>1434</v>
      </c>
      <c r="AVG30" s="822" t="s">
        <v>1434</v>
      </c>
      <c r="AVH30" s="822" t="s">
        <v>1434</v>
      </c>
      <c r="AVI30" s="822" t="s">
        <v>1434</v>
      </c>
      <c r="AVJ30" s="822" t="s">
        <v>1434</v>
      </c>
      <c r="AVK30" s="822">
        <v>162.49</v>
      </c>
      <c r="AVL30" s="822">
        <v>159.19999999999999</v>
      </c>
      <c r="AVM30" s="822">
        <v>157.58000000000001</v>
      </c>
      <c r="AVN30" s="822">
        <v>142.33000000000001</v>
      </c>
      <c r="AVO30" s="822" t="s">
        <v>1434</v>
      </c>
      <c r="AVP30" s="821" t="s">
        <v>1434</v>
      </c>
      <c r="AVQ30" s="821" t="s">
        <v>1434</v>
      </c>
      <c r="AVR30" s="821" t="s">
        <v>1434</v>
      </c>
      <c r="AVS30" s="821" t="s">
        <v>1434</v>
      </c>
      <c r="AVT30" s="821" t="s">
        <v>1434</v>
      </c>
      <c r="AVU30" s="822" t="s">
        <v>1434</v>
      </c>
      <c r="AVV30" s="822" t="s">
        <v>1434</v>
      </c>
      <c r="AVW30" s="822" t="s">
        <v>1434</v>
      </c>
      <c r="AVX30" s="822" t="s">
        <v>1434</v>
      </c>
      <c r="AVY30" s="822" t="s">
        <v>1434</v>
      </c>
      <c r="AVZ30" s="822">
        <v>141</v>
      </c>
      <c r="AWA30" s="822">
        <v>131</v>
      </c>
      <c r="AWB30" s="822">
        <v>122</v>
      </c>
      <c r="AWC30" s="822">
        <v>71</v>
      </c>
      <c r="AWD30" s="822">
        <v>51</v>
      </c>
      <c r="AWE30" s="821" t="s">
        <v>1434</v>
      </c>
      <c r="AWF30" s="821" t="s">
        <v>1434</v>
      </c>
      <c r="AWG30" s="821" t="s">
        <v>1434</v>
      </c>
      <c r="AWH30" s="821" t="s">
        <v>1434</v>
      </c>
      <c r="AWI30" s="821" t="s">
        <v>1434</v>
      </c>
      <c r="AWJ30" s="822" t="s">
        <v>1434</v>
      </c>
      <c r="AWK30" s="822" t="s">
        <v>1434</v>
      </c>
      <c r="AWL30" s="822" t="s">
        <v>1434</v>
      </c>
      <c r="AWM30" s="822" t="s">
        <v>1434</v>
      </c>
      <c r="AWN30" s="822" t="s">
        <v>1434</v>
      </c>
      <c r="AWO30" s="822">
        <v>0</v>
      </c>
      <c r="AWP30" s="822">
        <v>0</v>
      </c>
      <c r="AWQ30" s="822">
        <v>0</v>
      </c>
      <c r="AWR30" s="822">
        <v>0</v>
      </c>
      <c r="AWS30" s="822">
        <v>0</v>
      </c>
      <c r="AWT30" s="822">
        <v>0</v>
      </c>
      <c r="AWU30" s="822">
        <v>0</v>
      </c>
      <c r="AWV30" s="822">
        <v>0</v>
      </c>
      <c r="AWW30" s="822">
        <v>0</v>
      </c>
      <c r="AWX30" s="822">
        <v>0</v>
      </c>
      <c r="AWY30" s="822">
        <v>0</v>
      </c>
      <c r="AWZ30" s="822">
        <v>0</v>
      </c>
      <c r="AXA30" s="822">
        <v>0</v>
      </c>
      <c r="AXB30" s="822">
        <v>0</v>
      </c>
      <c r="AXC30" s="822">
        <v>0</v>
      </c>
      <c r="AXD30" s="821">
        <v>141</v>
      </c>
      <c r="AXE30" s="821">
        <v>131</v>
      </c>
      <c r="AXF30" s="821">
        <v>122</v>
      </c>
      <c r="AXG30" s="821">
        <v>71</v>
      </c>
      <c r="AXH30" s="821">
        <v>51</v>
      </c>
      <c r="AXI30" s="821" t="s">
        <v>1434</v>
      </c>
      <c r="AXJ30" s="821" t="s">
        <v>1434</v>
      </c>
      <c r="AXK30" s="821" t="s">
        <v>1434</v>
      </c>
      <c r="AXL30" s="821" t="s">
        <v>1434</v>
      </c>
      <c r="AXM30" s="821" t="s">
        <v>1434</v>
      </c>
      <c r="AXN30" s="821" t="s">
        <v>1434</v>
      </c>
      <c r="AXO30" s="821" t="s">
        <v>1434</v>
      </c>
      <c r="AXP30" s="821" t="s">
        <v>1434</v>
      </c>
      <c r="AXQ30" s="821" t="s">
        <v>1434</v>
      </c>
      <c r="AXR30" s="821" t="s">
        <v>1434</v>
      </c>
      <c r="AXS30" s="822">
        <v>1755</v>
      </c>
      <c r="AXT30" s="822">
        <v>1781</v>
      </c>
      <c r="AXU30" s="822">
        <v>1749</v>
      </c>
      <c r="AXV30" s="822">
        <v>3131</v>
      </c>
      <c r="AXW30" s="822">
        <v>1594</v>
      </c>
      <c r="AXX30" s="822">
        <v>1513</v>
      </c>
      <c r="AXY30" s="822">
        <v>1464</v>
      </c>
      <c r="AXZ30" s="822">
        <v>32</v>
      </c>
      <c r="AYA30" s="821">
        <v>5</v>
      </c>
      <c r="AYB30" s="821">
        <v>3</v>
      </c>
      <c r="AYC30" s="821">
        <v>28</v>
      </c>
      <c r="AYD30" s="822">
        <v>10</v>
      </c>
      <c r="AYE30" s="822" t="s">
        <v>1434</v>
      </c>
      <c r="AYF30" s="822">
        <v>6897</v>
      </c>
      <c r="AYG30" s="822">
        <v>466</v>
      </c>
      <c r="AYH30" s="822" t="s">
        <v>1434</v>
      </c>
      <c r="AYI30" s="822">
        <v>148063</v>
      </c>
      <c r="AYJ30" s="822">
        <v>173233</v>
      </c>
      <c r="AYK30" s="822">
        <v>99606</v>
      </c>
      <c r="AYL30" s="822" t="s">
        <v>1434</v>
      </c>
      <c r="AYM30" s="821" t="s">
        <v>1434</v>
      </c>
      <c r="AYN30" s="821" t="s">
        <v>1434</v>
      </c>
      <c r="AYO30" s="821" t="s">
        <v>1434</v>
      </c>
      <c r="AYP30" s="821" t="s">
        <v>1434</v>
      </c>
      <c r="AYQ30" s="822" t="s">
        <v>1434</v>
      </c>
      <c r="AYR30" s="821" t="s">
        <v>1434</v>
      </c>
      <c r="AYS30" s="821" t="s">
        <v>1434</v>
      </c>
      <c r="AYT30" s="821" t="s">
        <v>1434</v>
      </c>
      <c r="AYU30" s="822">
        <v>423.77</v>
      </c>
      <c r="AYV30" s="821">
        <v>565.21</v>
      </c>
      <c r="AYW30" s="821" t="s">
        <v>1434</v>
      </c>
      <c r="AYX30" s="821" t="s">
        <v>1434</v>
      </c>
      <c r="AYY30" s="821" t="s">
        <v>1434</v>
      </c>
      <c r="AYZ30" s="821" t="s">
        <v>1434</v>
      </c>
      <c r="AZA30" s="821" t="s">
        <v>1434</v>
      </c>
      <c r="AZB30" s="821" t="s">
        <v>1434</v>
      </c>
      <c r="AZC30" s="822" t="s">
        <v>1434</v>
      </c>
      <c r="AZD30" s="821">
        <v>5747</v>
      </c>
      <c r="AZE30" s="821">
        <v>0</v>
      </c>
      <c r="AZF30" s="821" t="s">
        <v>1434</v>
      </c>
      <c r="AZG30" s="822">
        <v>116143</v>
      </c>
      <c r="AZH30" s="821">
        <v>136083</v>
      </c>
      <c r="AZI30" s="821">
        <v>68055</v>
      </c>
      <c r="AZJ30" s="821" t="s">
        <v>1434</v>
      </c>
      <c r="AZK30" s="821" t="s">
        <v>1434</v>
      </c>
      <c r="AZL30" s="821" t="s">
        <v>1434</v>
      </c>
      <c r="AZM30" s="821" t="s">
        <v>1434</v>
      </c>
      <c r="AZN30" s="821" t="s">
        <v>1434</v>
      </c>
      <c r="AZO30" s="821" t="s">
        <v>1434</v>
      </c>
      <c r="AZP30" s="821" t="s">
        <v>1434</v>
      </c>
      <c r="AZQ30" s="821" t="s">
        <v>1434</v>
      </c>
      <c r="AZR30" s="821" t="s">
        <v>1434</v>
      </c>
      <c r="AZS30" s="821">
        <v>972.476</v>
      </c>
      <c r="AZT30" s="821">
        <v>832.51</v>
      </c>
      <c r="AZU30" s="821" t="s">
        <v>1434</v>
      </c>
      <c r="AZV30" s="821" t="s">
        <v>1434</v>
      </c>
      <c r="AZW30" s="821" t="s">
        <v>1434</v>
      </c>
      <c r="AZX30" s="821" t="s">
        <v>1434</v>
      </c>
      <c r="AZY30" s="821" t="s">
        <v>1434</v>
      </c>
      <c r="AZZ30" s="821" t="s">
        <v>1434</v>
      </c>
      <c r="BAA30" s="822" t="s">
        <v>1434</v>
      </c>
      <c r="BAB30" s="821">
        <v>1124</v>
      </c>
      <c r="BAC30" s="821">
        <v>459</v>
      </c>
      <c r="BAD30" s="821" t="s">
        <v>1434</v>
      </c>
      <c r="BAE30" s="822">
        <v>31815</v>
      </c>
      <c r="BAF30" s="821">
        <v>37149</v>
      </c>
      <c r="BAG30" s="821">
        <v>31255</v>
      </c>
      <c r="BAH30" s="821" t="s">
        <v>1434</v>
      </c>
      <c r="BAI30" s="821" t="s">
        <v>1434</v>
      </c>
      <c r="BAJ30" s="821" t="s">
        <v>1434</v>
      </c>
      <c r="BAK30" s="821" t="s">
        <v>1434</v>
      </c>
      <c r="BAL30" s="821" t="s">
        <v>1434</v>
      </c>
      <c r="BAM30" s="821" t="s">
        <v>1434</v>
      </c>
      <c r="BAN30" s="821" t="s">
        <v>1434</v>
      </c>
      <c r="BAO30" s="821" t="s">
        <v>1434</v>
      </c>
      <c r="BAP30" s="821" t="s">
        <v>1434</v>
      </c>
      <c r="BAQ30" s="821">
        <v>197.75</v>
      </c>
      <c r="BAR30" s="821">
        <v>115.28</v>
      </c>
      <c r="BAS30" s="821" t="s">
        <v>1434</v>
      </c>
      <c r="BAT30" s="821" t="s">
        <v>1434</v>
      </c>
      <c r="BAU30" s="821" t="s">
        <v>1434</v>
      </c>
      <c r="BAV30" s="821" t="s">
        <v>1434</v>
      </c>
      <c r="BAW30" s="821" t="s">
        <v>1434</v>
      </c>
      <c r="BAX30" s="821" t="s">
        <v>1434</v>
      </c>
      <c r="BAY30" s="822" t="s">
        <v>1434</v>
      </c>
      <c r="BAZ30" s="821">
        <v>26</v>
      </c>
      <c r="BBA30" s="821">
        <v>7</v>
      </c>
      <c r="BBB30" s="821" t="s">
        <v>1434</v>
      </c>
      <c r="BBC30" s="822">
        <v>105</v>
      </c>
      <c r="BBD30" s="821">
        <v>1</v>
      </c>
      <c r="BBE30" s="821">
        <v>296</v>
      </c>
      <c r="BBF30" s="821" t="s">
        <v>1434</v>
      </c>
      <c r="BBG30" s="821" t="s">
        <v>1434</v>
      </c>
      <c r="BBH30" s="821" t="s">
        <v>1434</v>
      </c>
      <c r="BBI30" s="821" t="s">
        <v>1434</v>
      </c>
      <c r="BBJ30" s="821" t="s">
        <v>1434</v>
      </c>
      <c r="BBK30" s="826" t="s">
        <v>1434</v>
      </c>
      <c r="BBL30" s="826">
        <v>94.7</v>
      </c>
      <c r="BBM30" s="826">
        <v>159.1</v>
      </c>
      <c r="BBN30" s="826">
        <v>362.8</v>
      </c>
      <c r="BBO30" s="826">
        <v>359.6</v>
      </c>
      <c r="BBP30" s="826" t="s">
        <v>1434</v>
      </c>
      <c r="BBQ30" s="826">
        <v>1.55</v>
      </c>
      <c r="BBR30" s="826">
        <v>1.32</v>
      </c>
      <c r="BBS30" s="826">
        <v>2.2799999999999998</v>
      </c>
      <c r="BBT30" s="826">
        <v>1.68</v>
      </c>
      <c r="BBU30" s="826" t="s">
        <v>1434</v>
      </c>
      <c r="BBV30" s="826">
        <v>184.4</v>
      </c>
      <c r="BBW30" s="826">
        <v>320.10000000000002</v>
      </c>
      <c r="BBX30" s="826">
        <v>458.9</v>
      </c>
      <c r="BBY30" s="826">
        <v>565.9</v>
      </c>
      <c r="BBZ30" s="826" t="s">
        <v>1434</v>
      </c>
      <c r="BCA30" s="826">
        <v>3.01</v>
      </c>
      <c r="BCB30" s="826">
        <v>2.65</v>
      </c>
      <c r="BCC30" s="826">
        <v>2.88</v>
      </c>
      <c r="BCD30" s="826">
        <v>2.65</v>
      </c>
      <c r="BCE30" s="826" t="s">
        <v>1434</v>
      </c>
      <c r="BCF30" s="826">
        <v>21.5</v>
      </c>
      <c r="BCG30" s="826">
        <v>31</v>
      </c>
      <c r="BCH30" s="826">
        <v>35.200000000000003</v>
      </c>
      <c r="BCI30" s="826">
        <v>35.799999999999997</v>
      </c>
      <c r="BCJ30" s="826" t="s">
        <v>1434</v>
      </c>
      <c r="BCK30" s="826">
        <v>0.35</v>
      </c>
      <c r="BCL30" s="826">
        <v>0.26</v>
      </c>
      <c r="BCM30" s="826">
        <v>0.22</v>
      </c>
      <c r="BCN30" s="826">
        <v>0.17</v>
      </c>
      <c r="BCO30" s="818" t="s">
        <v>1434</v>
      </c>
      <c r="BCP30" s="818" t="s">
        <v>1434</v>
      </c>
      <c r="BCQ30" s="818" t="s">
        <v>1434</v>
      </c>
      <c r="BCR30" s="818">
        <v>487.02</v>
      </c>
      <c r="BCS30" s="818">
        <v>282.8</v>
      </c>
      <c r="BCT30" s="818" t="s">
        <v>1434</v>
      </c>
      <c r="BCU30" s="818" t="s">
        <v>1434</v>
      </c>
      <c r="BCV30" s="818" t="s">
        <v>1434</v>
      </c>
      <c r="BCW30" s="818">
        <v>472.04</v>
      </c>
      <c r="BCX30" s="818">
        <v>134.4</v>
      </c>
      <c r="BCY30" s="818" t="s">
        <v>1434</v>
      </c>
      <c r="BCZ30" s="818" t="s">
        <v>1434</v>
      </c>
      <c r="BDA30" s="818" t="s">
        <v>1434</v>
      </c>
      <c r="BDB30" s="818">
        <v>0</v>
      </c>
      <c r="BDC30" s="818" t="s">
        <v>1434</v>
      </c>
      <c r="BDD30" s="818" t="s">
        <v>1434</v>
      </c>
      <c r="BDE30" s="818" t="s">
        <v>1434</v>
      </c>
      <c r="BDF30" s="818" t="s">
        <v>1434</v>
      </c>
      <c r="BDG30" s="818" t="s">
        <v>1434</v>
      </c>
      <c r="BDH30" s="818" t="s">
        <v>1434</v>
      </c>
      <c r="BDI30" s="818" t="s">
        <v>1434</v>
      </c>
      <c r="BDJ30" s="818" t="s">
        <v>1434</v>
      </c>
      <c r="BDK30" s="818" t="s">
        <v>1434</v>
      </c>
      <c r="BDL30" s="818" t="s">
        <v>1434</v>
      </c>
      <c r="BDM30" s="818" t="s">
        <v>1434</v>
      </c>
      <c r="BDN30" s="818" t="s">
        <v>1434</v>
      </c>
      <c r="BDO30" s="818" t="s">
        <v>1434</v>
      </c>
      <c r="BDP30" s="818" t="s">
        <v>1434</v>
      </c>
      <c r="BDQ30" s="818">
        <v>0</v>
      </c>
      <c r="BDR30" s="818" t="s">
        <v>1434</v>
      </c>
      <c r="BDS30" s="818" t="s">
        <v>1434</v>
      </c>
      <c r="BDT30" s="818" t="s">
        <v>1434</v>
      </c>
      <c r="BDU30" s="818" t="s">
        <v>1434</v>
      </c>
      <c r="BDV30" s="818">
        <v>86.7</v>
      </c>
      <c r="BDW30" s="818">
        <v>71.400000000000006</v>
      </c>
      <c r="BDX30" s="818" t="s">
        <v>1434</v>
      </c>
      <c r="BDY30" s="818" t="s">
        <v>1434</v>
      </c>
      <c r="BDZ30" s="818" t="s">
        <v>1434</v>
      </c>
      <c r="BEA30" s="818" t="s">
        <v>1434</v>
      </c>
      <c r="BEB30" s="818" t="s">
        <v>1434</v>
      </c>
      <c r="BEC30" s="818" t="s">
        <v>1434</v>
      </c>
      <c r="BED30" s="818">
        <v>21.367000000000001</v>
      </c>
      <c r="BEE30" s="818">
        <v>30.3</v>
      </c>
      <c r="BEF30" s="818">
        <v>15.833</v>
      </c>
      <c r="BEG30" s="818">
        <v>17</v>
      </c>
      <c r="BEH30" s="818" t="s">
        <v>1434</v>
      </c>
      <c r="BEI30" s="818">
        <v>18.832999999999998</v>
      </c>
      <c r="BEJ30" s="818">
        <v>28.1</v>
      </c>
      <c r="BEK30" s="818">
        <v>13.8</v>
      </c>
      <c r="BEL30" s="818">
        <v>14.733000000000001</v>
      </c>
      <c r="BEM30" s="818" t="s">
        <v>1434</v>
      </c>
      <c r="BEN30" s="818">
        <v>2.6</v>
      </c>
      <c r="BEO30" s="818">
        <v>3</v>
      </c>
      <c r="BEP30" s="818">
        <v>2.2999999999999998</v>
      </c>
      <c r="BEQ30" s="818">
        <v>2.2330000000000001</v>
      </c>
      <c r="BER30" s="818" t="s">
        <v>1434</v>
      </c>
      <c r="BES30" s="818">
        <v>20.632999999999999</v>
      </c>
      <c r="BET30" s="818">
        <v>32.366999999999997</v>
      </c>
      <c r="BEU30" s="818">
        <v>21.367000000000001</v>
      </c>
      <c r="BEV30" s="818">
        <v>25.132999999999999</v>
      </c>
      <c r="BEW30" s="818" t="s">
        <v>1434</v>
      </c>
      <c r="BEX30" s="818">
        <v>16.8</v>
      </c>
      <c r="BEY30" s="818">
        <v>24.033000000000001</v>
      </c>
      <c r="BEZ30" s="818">
        <v>16.399999999999999</v>
      </c>
      <c r="BFA30" s="818">
        <v>19.832999999999998</v>
      </c>
      <c r="BFB30" s="818" t="s">
        <v>1434</v>
      </c>
      <c r="BFC30" s="818">
        <v>3.1</v>
      </c>
      <c r="BFD30" s="818">
        <v>8.3670000000000009</v>
      </c>
      <c r="BFE30" s="818">
        <v>5</v>
      </c>
      <c r="BFF30" s="818">
        <v>5.2670000000000003</v>
      </c>
      <c r="BFG30" s="818" t="s">
        <v>1434</v>
      </c>
      <c r="BFH30" s="818" t="s">
        <v>1434</v>
      </c>
      <c r="BFI30" s="818" t="s">
        <v>1434</v>
      </c>
      <c r="BFJ30" s="818" t="s">
        <v>1434</v>
      </c>
      <c r="BFK30" s="818" t="s">
        <v>1434</v>
      </c>
      <c r="BFL30" s="818" t="s">
        <v>1434</v>
      </c>
      <c r="BFM30" s="818" t="s">
        <v>1434</v>
      </c>
      <c r="BFN30" s="818" t="s">
        <v>1434</v>
      </c>
      <c r="BFO30" s="818" t="s">
        <v>1434</v>
      </c>
      <c r="BFP30" s="818" t="s">
        <v>1434</v>
      </c>
      <c r="BFQ30" s="818" t="s">
        <v>1434</v>
      </c>
      <c r="BFR30" s="818" t="s">
        <v>1434</v>
      </c>
      <c r="BFS30" s="818" t="s">
        <v>1434</v>
      </c>
      <c r="BFT30" s="818" t="s">
        <v>1434</v>
      </c>
      <c r="BFU30" s="818" t="s">
        <v>1434</v>
      </c>
      <c r="BFV30" s="819" t="s">
        <v>1434</v>
      </c>
      <c r="BFW30" s="819">
        <v>4.5999999999999996</v>
      </c>
      <c r="BFX30" s="819">
        <v>10.3</v>
      </c>
      <c r="BFY30" s="819">
        <v>4.5670000000000002</v>
      </c>
      <c r="BFZ30" s="819">
        <v>4.1669999999999998</v>
      </c>
      <c r="BGA30" s="819" t="s">
        <v>1434</v>
      </c>
      <c r="BGB30" s="819">
        <v>14.532999999999999</v>
      </c>
      <c r="BGC30" s="819">
        <v>17.466999999999999</v>
      </c>
      <c r="BGD30" s="819">
        <v>8.7330000000000005</v>
      </c>
      <c r="BGE30" s="819">
        <v>9.4670000000000005</v>
      </c>
      <c r="BGF30" s="819" t="s">
        <v>1434</v>
      </c>
      <c r="BGG30" s="819" t="s">
        <v>1434</v>
      </c>
      <c r="BGH30" s="819">
        <v>3.9</v>
      </c>
      <c r="BGI30" s="819">
        <v>2.5</v>
      </c>
      <c r="BGJ30" s="819">
        <v>3.3330000000000002</v>
      </c>
      <c r="BGK30" s="819" t="s">
        <v>1434</v>
      </c>
      <c r="BGL30" s="819">
        <v>5.45</v>
      </c>
      <c r="BGM30" s="819">
        <v>8.8330000000000002</v>
      </c>
      <c r="BGN30" s="819">
        <v>6.0330000000000004</v>
      </c>
      <c r="BGO30" s="819">
        <v>6.0670000000000002</v>
      </c>
      <c r="BGP30" s="819" t="s">
        <v>1434</v>
      </c>
      <c r="BGQ30" s="819">
        <v>13</v>
      </c>
      <c r="BGR30" s="819">
        <v>21.332999999999998</v>
      </c>
      <c r="BGS30" s="819">
        <v>13.567</v>
      </c>
      <c r="BGT30" s="819">
        <v>16.100000000000001</v>
      </c>
      <c r="BGU30" s="819" t="s">
        <v>1434</v>
      </c>
      <c r="BGV30" s="819" t="s">
        <v>1434</v>
      </c>
      <c r="BGW30" s="819">
        <v>2.2999999999999998</v>
      </c>
      <c r="BGX30" s="819">
        <v>2</v>
      </c>
      <c r="BGY30" s="819">
        <v>2.9329999999999998</v>
      </c>
      <c r="BGZ30" s="819" t="s">
        <v>1434</v>
      </c>
      <c r="BHA30" s="819" t="s">
        <v>1434</v>
      </c>
      <c r="BHB30" s="819" t="s">
        <v>1434</v>
      </c>
      <c r="BHC30" s="819" t="s">
        <v>1434</v>
      </c>
      <c r="BHD30" s="819" t="s">
        <v>1434</v>
      </c>
      <c r="BHE30" s="819" t="s">
        <v>1434</v>
      </c>
      <c r="BHF30" s="819" t="s">
        <v>1434</v>
      </c>
      <c r="BHG30" s="819" t="s">
        <v>1434</v>
      </c>
      <c r="BHH30" s="819" t="s">
        <v>1434</v>
      </c>
      <c r="BHI30" s="819" t="s">
        <v>1434</v>
      </c>
      <c r="BHJ30" s="819" t="s">
        <v>1434</v>
      </c>
      <c r="BHK30" s="819" t="s">
        <v>1434</v>
      </c>
      <c r="BHL30" s="819" t="s">
        <v>1434</v>
      </c>
      <c r="BHM30" s="819" t="s">
        <v>1434</v>
      </c>
      <c r="BHN30" s="819" t="s">
        <v>1434</v>
      </c>
      <c r="BHO30" s="819" t="s">
        <v>1434</v>
      </c>
      <c r="BHP30" s="819">
        <v>19.367000000000001</v>
      </c>
      <c r="BHQ30" s="819">
        <v>26.266999999999999</v>
      </c>
      <c r="BHR30" s="819">
        <v>12.8</v>
      </c>
      <c r="BHS30" s="819">
        <v>12.1</v>
      </c>
      <c r="BHT30" s="819" t="s">
        <v>1434</v>
      </c>
      <c r="BHU30" s="819" t="s">
        <v>1434</v>
      </c>
      <c r="BHV30" s="819">
        <v>3.95</v>
      </c>
      <c r="BHW30" s="819">
        <v>3</v>
      </c>
      <c r="BHX30" s="819">
        <v>4.9000000000000004</v>
      </c>
      <c r="BHY30" s="819" t="s">
        <v>1434</v>
      </c>
      <c r="BHZ30" s="819">
        <v>19.533000000000001</v>
      </c>
      <c r="BIA30" s="819">
        <v>30.867000000000001</v>
      </c>
      <c r="BIB30" s="819">
        <v>19.899999999999999</v>
      </c>
      <c r="BIC30" s="819">
        <v>23</v>
      </c>
      <c r="BID30" s="819" t="s">
        <v>1434</v>
      </c>
      <c r="BIE30" s="819" t="s">
        <v>1434</v>
      </c>
      <c r="BIF30" s="819" t="s">
        <v>1434</v>
      </c>
      <c r="BIG30" s="819">
        <v>1.9</v>
      </c>
      <c r="BIH30" s="819">
        <v>2.1</v>
      </c>
      <c r="BII30" s="819" t="s">
        <v>1434</v>
      </c>
      <c r="BIJ30" s="819" t="s">
        <v>1434</v>
      </c>
      <c r="BIK30" s="819" t="s">
        <v>1434</v>
      </c>
      <c r="BIL30" s="819" t="s">
        <v>1434</v>
      </c>
      <c r="BIM30" s="819" t="s">
        <v>1434</v>
      </c>
      <c r="BIN30" s="819" t="s">
        <v>1434</v>
      </c>
      <c r="BIO30" s="819" t="s">
        <v>1434</v>
      </c>
      <c r="BIP30" s="819" t="s">
        <v>1434</v>
      </c>
      <c r="BIQ30" s="819" t="s">
        <v>1434</v>
      </c>
      <c r="BIR30" s="819" t="s">
        <v>1434</v>
      </c>
      <c r="BIS30" s="822">
        <v>6</v>
      </c>
      <c r="BIT30" s="822">
        <v>1</v>
      </c>
      <c r="BIU30" s="822" t="s">
        <v>1434</v>
      </c>
      <c r="BIV30" s="822" t="s">
        <v>1434</v>
      </c>
      <c r="BIW30" s="822">
        <v>0.08</v>
      </c>
      <c r="BIX30" s="822">
        <v>0.03</v>
      </c>
      <c r="BIY30" s="822" t="s">
        <v>1434</v>
      </c>
      <c r="BIZ30" s="822" t="s">
        <v>1434</v>
      </c>
      <c r="BJA30" s="822">
        <v>20</v>
      </c>
      <c r="BJB30" s="822">
        <v>51</v>
      </c>
      <c r="BJC30" s="822" t="s">
        <v>1434</v>
      </c>
      <c r="BJD30" s="822" t="s">
        <v>1434</v>
      </c>
      <c r="BJE30" s="822">
        <v>0.27</v>
      </c>
      <c r="BJF30" s="822">
        <v>1.64</v>
      </c>
      <c r="BJG30" s="822" t="s">
        <v>1434</v>
      </c>
      <c r="BJH30" s="822" t="s">
        <v>1434</v>
      </c>
      <c r="BJI30" s="824">
        <v>178470</v>
      </c>
      <c r="BJJ30" s="824">
        <v>181703</v>
      </c>
      <c r="BJK30" s="824">
        <v>178225</v>
      </c>
      <c r="BJL30" s="824">
        <v>184340</v>
      </c>
      <c r="BJM30" s="824">
        <v>200811</v>
      </c>
      <c r="BJN30" s="824">
        <v>64344</v>
      </c>
      <c r="BJO30" s="824">
        <v>67456</v>
      </c>
      <c r="BJP30" s="824">
        <v>59368</v>
      </c>
      <c r="BJQ30" s="824">
        <v>65587</v>
      </c>
      <c r="BJR30" s="824">
        <v>58921</v>
      </c>
      <c r="BJS30" s="827">
        <v>1243.78</v>
      </c>
      <c r="BJT30" s="827" t="s">
        <v>1434</v>
      </c>
      <c r="BJU30" s="827" t="s">
        <v>1434</v>
      </c>
      <c r="BJV30" s="827" t="s">
        <v>1434</v>
      </c>
      <c r="BJW30" s="827">
        <v>2870.4897000000005</v>
      </c>
      <c r="BJX30" s="827">
        <v>267.56</v>
      </c>
      <c r="BJY30" s="827" t="s">
        <v>1434</v>
      </c>
      <c r="BJZ30" s="827" t="s">
        <v>1434</v>
      </c>
      <c r="BKA30" s="827" t="s">
        <v>1434</v>
      </c>
      <c r="BKB30" s="827">
        <v>1909.9018999999998</v>
      </c>
      <c r="BKC30" s="827">
        <v>267.56</v>
      </c>
      <c r="BKD30" s="827" t="s">
        <v>1434</v>
      </c>
      <c r="BKE30" s="827" t="s">
        <v>1434</v>
      </c>
      <c r="BKF30" s="827" t="s">
        <v>1434</v>
      </c>
      <c r="BKG30" s="827">
        <v>1886.2577999999999</v>
      </c>
      <c r="BKH30" s="827" t="s">
        <v>1434</v>
      </c>
      <c r="BKI30" s="827" t="s">
        <v>1434</v>
      </c>
      <c r="BKJ30" s="827" t="s">
        <v>1434</v>
      </c>
      <c r="BKK30" s="827" t="s">
        <v>1434</v>
      </c>
      <c r="BKL30" s="827">
        <v>11.3841</v>
      </c>
      <c r="BKM30" s="827">
        <v>899.78</v>
      </c>
      <c r="BKN30" s="827" t="s">
        <v>1434</v>
      </c>
      <c r="BKO30" s="827" t="s">
        <v>1434</v>
      </c>
      <c r="BKP30" s="827" t="s">
        <v>1434</v>
      </c>
      <c r="BKQ30" s="827">
        <v>922.5213</v>
      </c>
      <c r="BKR30" s="827">
        <v>899.78</v>
      </c>
      <c r="BKS30" s="827" t="s">
        <v>1434</v>
      </c>
      <c r="BKT30" s="827" t="s">
        <v>1434</v>
      </c>
      <c r="BKU30" s="827" t="s">
        <v>1434</v>
      </c>
      <c r="BKV30" s="827">
        <v>922.5213</v>
      </c>
      <c r="BKW30" s="827">
        <v>76.44</v>
      </c>
      <c r="BKX30" s="827" t="s">
        <v>1434</v>
      </c>
      <c r="BKY30" s="827" t="s">
        <v>1434</v>
      </c>
      <c r="BKZ30" s="827" t="s">
        <v>1434</v>
      </c>
      <c r="BLA30" s="827">
        <v>17.930999999999997</v>
      </c>
      <c r="BLB30" s="827">
        <v>122.36</v>
      </c>
      <c r="BLC30" s="827" t="s">
        <v>1434</v>
      </c>
      <c r="BLD30" s="827">
        <v>2.0148000000000001</v>
      </c>
      <c r="BLE30" s="827">
        <v>0.98440000000000005</v>
      </c>
      <c r="BLF30" s="827">
        <v>0.78816951999999996</v>
      </c>
      <c r="BLG30" s="827" t="s">
        <v>1434</v>
      </c>
      <c r="BLH30" s="827" t="s">
        <v>1434</v>
      </c>
      <c r="BLI30" s="827" t="s">
        <v>1434</v>
      </c>
      <c r="BLJ30" s="827" t="s">
        <v>1434</v>
      </c>
      <c r="BLK30" s="827">
        <v>20.1355</v>
      </c>
      <c r="BLL30" s="827" t="s">
        <v>1434</v>
      </c>
      <c r="BLM30" s="827" t="s">
        <v>1434</v>
      </c>
      <c r="BLN30" s="827" t="s">
        <v>1434</v>
      </c>
      <c r="BLO30" s="827" t="s">
        <v>1434</v>
      </c>
      <c r="BLP30" s="827" t="s">
        <v>1434</v>
      </c>
      <c r="BLQ30" s="827">
        <v>25136.793799999999</v>
      </c>
      <c r="BLR30" s="827" t="s">
        <v>1434</v>
      </c>
      <c r="BLS30" s="827" t="s">
        <v>1434</v>
      </c>
      <c r="BLT30" s="827" t="s">
        <v>1434</v>
      </c>
      <c r="BLU30" s="827">
        <v>58012.596837000012</v>
      </c>
      <c r="BLV30" s="827">
        <v>5407.3876</v>
      </c>
      <c r="BLW30" s="827" t="s">
        <v>1434</v>
      </c>
      <c r="BLX30" s="827" t="s">
        <v>1434</v>
      </c>
      <c r="BLY30" s="827" t="s">
        <v>1434</v>
      </c>
      <c r="BLZ30" s="827">
        <v>38599.117398999995</v>
      </c>
      <c r="BMA30" s="827">
        <v>5407.3876</v>
      </c>
      <c r="BMB30" s="827" t="s">
        <v>1434</v>
      </c>
      <c r="BMC30" s="827" t="s">
        <v>1434</v>
      </c>
      <c r="BMD30" s="827" t="s">
        <v>1434</v>
      </c>
      <c r="BME30" s="827">
        <v>38121.270138</v>
      </c>
      <c r="BMF30" s="827" t="s">
        <v>1434</v>
      </c>
      <c r="BMG30" s="827" t="s">
        <v>1434</v>
      </c>
      <c r="BMH30" s="827" t="s">
        <v>1434</v>
      </c>
      <c r="BMI30" s="827" t="s">
        <v>1434</v>
      </c>
      <c r="BMJ30" s="827">
        <v>230.07266100000001</v>
      </c>
      <c r="BMK30" s="827">
        <v>18184.553800000002</v>
      </c>
      <c r="BML30" s="827" t="s">
        <v>1434</v>
      </c>
      <c r="BMM30" s="827" t="s">
        <v>1434</v>
      </c>
      <c r="BMN30" s="827" t="s">
        <v>1434</v>
      </c>
      <c r="BMO30" s="827">
        <v>18644.155473000003</v>
      </c>
      <c r="BMP30" s="827">
        <v>18184.553800000002</v>
      </c>
      <c r="BMQ30" s="827" t="s">
        <v>1434</v>
      </c>
      <c r="BMR30" s="827" t="s">
        <v>1434</v>
      </c>
      <c r="BMS30" s="827" t="s">
        <v>1434</v>
      </c>
      <c r="BMT30" s="827">
        <v>18644.155473000003</v>
      </c>
      <c r="BMU30" s="827">
        <v>1544.8524</v>
      </c>
      <c r="BMV30" s="827" t="s">
        <v>1434</v>
      </c>
      <c r="BMW30" s="827" t="s">
        <v>1434</v>
      </c>
      <c r="BMX30" s="827" t="s">
        <v>1434</v>
      </c>
      <c r="BMY30" s="827">
        <v>362.38550999999995</v>
      </c>
      <c r="BMZ30" s="827" t="s">
        <v>1434</v>
      </c>
      <c r="BNA30" s="827" t="s">
        <v>1434</v>
      </c>
      <c r="BNB30" s="827" t="s">
        <v>1434</v>
      </c>
      <c r="BNC30" s="827" t="s">
        <v>1434</v>
      </c>
      <c r="BND30" s="827">
        <v>406.93845500000003</v>
      </c>
      <c r="BNE30" s="827" t="s">
        <v>1434</v>
      </c>
      <c r="BNF30" s="827" t="s">
        <v>1434</v>
      </c>
      <c r="BNG30" s="827" t="s">
        <v>1434</v>
      </c>
      <c r="BNH30" s="827" t="s">
        <v>1434</v>
      </c>
      <c r="BNI30" s="827" t="s">
        <v>1434</v>
      </c>
      <c r="BNJ30" s="822">
        <v>3129</v>
      </c>
      <c r="BNK30" s="821">
        <v>3132</v>
      </c>
      <c r="BNL30" s="821">
        <v>3176</v>
      </c>
      <c r="BNM30" s="821">
        <v>2856</v>
      </c>
      <c r="BNN30" s="822">
        <v>93</v>
      </c>
      <c r="BNO30" s="821">
        <v>95</v>
      </c>
      <c r="BNP30" s="821">
        <v>98</v>
      </c>
      <c r="BNQ30" s="821">
        <v>90</v>
      </c>
      <c r="BNR30" s="822">
        <v>1638</v>
      </c>
      <c r="BNS30" s="821">
        <v>1639</v>
      </c>
      <c r="BNT30" s="821">
        <v>1607</v>
      </c>
      <c r="BNU30" s="821">
        <v>2856</v>
      </c>
      <c r="BNV30" s="822">
        <v>49</v>
      </c>
      <c r="BNW30" s="821">
        <v>50</v>
      </c>
      <c r="BNX30" s="821">
        <v>50</v>
      </c>
      <c r="BNY30" s="821">
        <v>90</v>
      </c>
    </row>
    <row r="31" spans="1:1741" s="789" customFormat="1">
      <c r="A31" s="607" t="s">
        <v>1967</v>
      </c>
      <c r="B31" s="821" t="s">
        <v>1195</v>
      </c>
      <c r="C31" s="823">
        <v>6.2</v>
      </c>
      <c r="D31" s="823">
        <v>6.2</v>
      </c>
      <c r="E31" s="823">
        <v>6.1</v>
      </c>
      <c r="F31" s="823">
        <v>6.1</v>
      </c>
      <c r="G31" s="823">
        <v>6.1</v>
      </c>
      <c r="H31" s="823">
        <v>4</v>
      </c>
      <c r="I31" s="823">
        <v>4</v>
      </c>
      <c r="J31" s="823">
        <v>4</v>
      </c>
      <c r="K31" s="823">
        <v>4</v>
      </c>
      <c r="L31" s="823">
        <v>3.6</v>
      </c>
      <c r="M31" s="823">
        <v>0.5</v>
      </c>
      <c r="N31" s="823">
        <v>0.5</v>
      </c>
      <c r="O31" s="823">
        <v>0.8</v>
      </c>
      <c r="P31" s="823">
        <v>0.8</v>
      </c>
      <c r="Q31" s="823">
        <v>0.8</v>
      </c>
      <c r="R31" s="823">
        <v>6.7</v>
      </c>
      <c r="S31" s="823">
        <v>6.7</v>
      </c>
      <c r="T31" s="823">
        <v>6.9</v>
      </c>
      <c r="U31" s="823">
        <v>6.9</v>
      </c>
      <c r="V31" s="823">
        <v>6.9</v>
      </c>
      <c r="W31" s="828">
        <v>9.3000000000000007</v>
      </c>
      <c r="X31" s="823">
        <v>9.3000000000000007</v>
      </c>
      <c r="Y31" s="823">
        <v>9.1</v>
      </c>
      <c r="Z31" s="823">
        <v>9.1</v>
      </c>
      <c r="AA31" s="823">
        <v>9.1</v>
      </c>
      <c r="AB31" s="821" t="s">
        <v>1434</v>
      </c>
      <c r="AC31" s="821" t="s">
        <v>1434</v>
      </c>
      <c r="AD31" s="821" t="s">
        <v>1434</v>
      </c>
      <c r="AE31" s="821" t="s">
        <v>1434</v>
      </c>
      <c r="AF31" s="821" t="s">
        <v>1434</v>
      </c>
      <c r="AG31" s="821"/>
      <c r="AH31" s="821"/>
      <c r="AI31" s="821"/>
      <c r="AJ31" s="821"/>
      <c r="AK31" s="821"/>
      <c r="AL31" s="821"/>
      <c r="AM31" s="821"/>
      <c r="AN31" s="821"/>
      <c r="AO31" s="821"/>
      <c r="AP31" s="821"/>
      <c r="AQ31" s="821"/>
      <c r="AR31" s="821"/>
      <c r="AS31" s="822">
        <v>1.75</v>
      </c>
      <c r="AT31" s="822">
        <v>1.75</v>
      </c>
      <c r="AU31" s="822">
        <v>1.75</v>
      </c>
      <c r="AV31" s="822">
        <v>1.75</v>
      </c>
      <c r="AW31" s="822">
        <v>1.65</v>
      </c>
      <c r="AX31" s="822">
        <v>1.399025069637883</v>
      </c>
      <c r="AY31" s="822">
        <v>1.399025069637883</v>
      </c>
      <c r="AZ31" s="822">
        <v>1.399025069637883</v>
      </c>
      <c r="BA31" s="822">
        <v>1.399025069637883</v>
      </c>
      <c r="BB31" s="822">
        <v>1.3209677419354837</v>
      </c>
      <c r="BC31" s="822" t="s">
        <v>1434</v>
      </c>
      <c r="BD31" s="822" t="s">
        <v>1434</v>
      </c>
      <c r="BE31" s="822" t="s">
        <v>1434</v>
      </c>
      <c r="BF31" s="822" t="s">
        <v>1434</v>
      </c>
      <c r="BG31" s="822" t="s">
        <v>1434</v>
      </c>
      <c r="BH31" s="822" t="s">
        <v>1434</v>
      </c>
      <c r="BI31" s="822" t="s">
        <v>1434</v>
      </c>
      <c r="BJ31" s="822" t="s">
        <v>1434</v>
      </c>
      <c r="BK31" s="822" t="s">
        <v>1434</v>
      </c>
      <c r="BL31" s="822" t="s">
        <v>1434</v>
      </c>
      <c r="BM31" s="821" t="s">
        <v>1434</v>
      </c>
      <c r="BN31" s="821" t="s">
        <v>1434</v>
      </c>
      <c r="BO31" s="821" t="s">
        <v>1434</v>
      </c>
      <c r="BP31" s="821" t="s">
        <v>1434</v>
      </c>
      <c r="BQ31" s="821" t="s">
        <v>1434</v>
      </c>
      <c r="BR31" s="821">
        <v>0.99930362116991633</v>
      </c>
      <c r="BS31" s="821">
        <v>0.99930362116991633</v>
      </c>
      <c r="BT31" s="821">
        <v>0.99930362116991633</v>
      </c>
      <c r="BU31" s="821">
        <v>0.99930362116991633</v>
      </c>
      <c r="BV31" s="821">
        <v>0.94354838709677413</v>
      </c>
      <c r="BW31" s="821" t="s">
        <v>1434</v>
      </c>
      <c r="BX31" s="821" t="s">
        <v>1434</v>
      </c>
      <c r="BY31" s="821" t="s">
        <v>1434</v>
      </c>
      <c r="BZ31" s="821" t="s">
        <v>1434</v>
      </c>
      <c r="CA31" s="821" t="s">
        <v>1434</v>
      </c>
      <c r="CB31" s="821" t="s">
        <v>1434</v>
      </c>
      <c r="CC31" s="821" t="s">
        <v>1434</v>
      </c>
      <c r="CD31" s="821" t="s">
        <v>1434</v>
      </c>
      <c r="CE31" s="821" t="s">
        <v>1434</v>
      </c>
      <c r="CF31" s="821" t="s">
        <v>1434</v>
      </c>
      <c r="CG31" s="821" t="s">
        <v>1434</v>
      </c>
      <c r="CH31" s="821" t="s">
        <v>1434</v>
      </c>
      <c r="CI31" s="821" t="s">
        <v>1434</v>
      </c>
      <c r="CJ31" s="821" t="s">
        <v>1434</v>
      </c>
      <c r="CK31" s="821" t="s">
        <v>1434</v>
      </c>
      <c r="CL31" s="821">
        <v>0.39972144846796664</v>
      </c>
      <c r="CM31" s="821">
        <v>0.39972144846796664</v>
      </c>
      <c r="CN31" s="821">
        <v>0.39972144846796664</v>
      </c>
      <c r="CO31" s="821">
        <v>0.39972144846796664</v>
      </c>
      <c r="CP31" s="821">
        <v>0.37741935483870959</v>
      </c>
      <c r="CQ31" s="821" t="s">
        <v>1434</v>
      </c>
      <c r="CR31" s="821" t="s">
        <v>1434</v>
      </c>
      <c r="CS31" s="821" t="s">
        <v>1434</v>
      </c>
      <c r="CT31" s="821" t="s">
        <v>1434</v>
      </c>
      <c r="CU31" s="821" t="s">
        <v>1434</v>
      </c>
      <c r="CV31" s="821" t="s">
        <v>1434</v>
      </c>
      <c r="CW31" s="821" t="s">
        <v>1434</v>
      </c>
      <c r="CX31" s="821" t="s">
        <v>1434</v>
      </c>
      <c r="CY31" s="821" t="s">
        <v>1434</v>
      </c>
      <c r="CZ31" s="821" t="s">
        <v>1434</v>
      </c>
      <c r="DA31" s="821"/>
      <c r="DB31" s="821"/>
      <c r="DC31" s="821"/>
      <c r="DD31" s="821"/>
      <c r="DE31" s="821"/>
      <c r="DF31" s="821"/>
      <c r="DG31" s="821"/>
      <c r="DH31" s="821"/>
      <c r="DI31" s="821"/>
      <c r="DJ31" s="821"/>
      <c r="DK31" s="821"/>
      <c r="DL31" s="821"/>
      <c r="DM31" s="821"/>
      <c r="DN31" s="821"/>
      <c r="DO31" s="821"/>
      <c r="DP31" s="821"/>
      <c r="DQ31" s="821"/>
      <c r="DR31" s="821"/>
      <c r="DS31" s="821"/>
      <c r="DT31" s="821"/>
      <c r="DU31" s="821"/>
      <c r="DV31" s="821"/>
      <c r="DW31" s="821"/>
      <c r="DX31" s="821"/>
      <c r="DY31" s="821"/>
      <c r="DZ31" s="821"/>
      <c r="EA31" s="821"/>
      <c r="EB31" s="821"/>
      <c r="EC31" s="821"/>
      <c r="ED31" s="821"/>
      <c r="EE31" s="821"/>
      <c r="EF31" s="821"/>
      <c r="EG31" s="821"/>
      <c r="EH31" s="821"/>
      <c r="EI31" s="821"/>
      <c r="EJ31" s="821"/>
      <c r="EK31" s="821"/>
      <c r="EL31" s="821"/>
      <c r="EM31" s="821"/>
      <c r="EN31" s="821"/>
      <c r="EO31" s="821"/>
      <c r="EP31" s="821"/>
      <c r="EQ31" s="821"/>
      <c r="ER31" s="821"/>
      <c r="ES31" s="821"/>
      <c r="ET31" s="821"/>
      <c r="EU31" s="821"/>
      <c r="EV31" s="821"/>
      <c r="EW31" s="821"/>
      <c r="EX31" s="821"/>
      <c r="EY31" s="821"/>
      <c r="EZ31" s="821"/>
      <c r="FA31" s="821"/>
      <c r="FB31" s="821"/>
      <c r="FC31" s="821"/>
      <c r="FD31" s="821"/>
      <c r="FE31" s="821"/>
      <c r="FF31" s="821"/>
      <c r="FG31" s="821"/>
      <c r="FH31" s="821"/>
      <c r="FI31" s="821"/>
      <c r="FJ31" s="821"/>
      <c r="FK31" s="821"/>
      <c r="FL31" s="821"/>
      <c r="FM31" s="821"/>
      <c r="FN31" s="821"/>
      <c r="FO31" s="821"/>
      <c r="FP31" s="821"/>
      <c r="FQ31" s="821"/>
      <c r="FR31" s="821"/>
      <c r="FS31" s="821"/>
      <c r="FT31" s="821"/>
      <c r="FU31" s="821"/>
      <c r="FV31" s="821"/>
      <c r="FW31" s="821"/>
      <c r="FX31" s="821"/>
      <c r="FY31" s="821"/>
      <c r="FZ31" s="821"/>
      <c r="GA31" s="821"/>
      <c r="GB31" s="821"/>
      <c r="GC31" s="822"/>
      <c r="GD31" s="822"/>
      <c r="GE31" s="822"/>
      <c r="GF31" s="822"/>
      <c r="GG31" s="822"/>
      <c r="GH31" s="822"/>
      <c r="GI31" s="822"/>
      <c r="GJ31" s="822"/>
      <c r="GK31" s="821"/>
      <c r="GL31" s="821"/>
      <c r="GM31" s="821"/>
      <c r="GN31" s="821"/>
      <c r="GO31" s="821"/>
      <c r="GP31" s="821"/>
      <c r="GQ31" s="821"/>
      <c r="GR31" s="821"/>
      <c r="GS31" s="821"/>
      <c r="GT31" s="821"/>
      <c r="GU31" s="821"/>
      <c r="GV31" s="821"/>
      <c r="GW31" s="822"/>
      <c r="GX31" s="821"/>
      <c r="GY31" s="821"/>
      <c r="GZ31" s="821"/>
      <c r="HA31" s="821"/>
      <c r="HB31" s="821"/>
      <c r="HC31" s="821"/>
      <c r="HD31" s="821"/>
      <c r="HE31" s="821"/>
      <c r="HF31" s="821"/>
      <c r="HG31" s="821"/>
      <c r="HH31" s="821"/>
      <c r="HI31" s="821"/>
      <c r="HJ31" s="821"/>
      <c r="HK31" s="821"/>
      <c r="HL31" s="821"/>
      <c r="HM31" s="821"/>
      <c r="HN31" s="821"/>
      <c r="HO31" s="821"/>
      <c r="HP31" s="821"/>
      <c r="HQ31" s="821"/>
      <c r="HR31" s="821"/>
      <c r="HS31" s="821"/>
      <c r="HT31" s="821"/>
      <c r="HU31" s="821"/>
      <c r="HV31" s="821"/>
      <c r="HW31" s="821"/>
      <c r="HX31" s="821"/>
      <c r="HY31" s="821"/>
      <c r="HZ31" s="821"/>
      <c r="IA31" s="821"/>
      <c r="IB31" s="821"/>
      <c r="IC31" s="821"/>
      <c r="ID31" s="821"/>
      <c r="IE31" s="821"/>
      <c r="IF31" s="821"/>
      <c r="IG31" s="821"/>
      <c r="IH31" s="821"/>
      <c r="II31" s="821"/>
      <c r="IJ31" s="821"/>
      <c r="IK31" s="821"/>
      <c r="IL31" s="821"/>
      <c r="IM31" s="821"/>
      <c r="IN31" s="821"/>
      <c r="IO31" s="821"/>
      <c r="IP31" s="821"/>
      <c r="IQ31" s="821"/>
      <c r="IR31" s="821"/>
      <c r="IS31" s="821"/>
      <c r="IT31" s="821"/>
      <c r="IU31" s="821"/>
      <c r="IV31" s="821"/>
      <c r="IW31" s="821"/>
      <c r="IX31" s="821"/>
      <c r="IY31" s="821"/>
      <c r="IZ31" s="821"/>
      <c r="JA31" s="821"/>
      <c r="JB31" s="821"/>
      <c r="JC31" s="821"/>
      <c r="JD31" s="821"/>
      <c r="JE31" s="822"/>
      <c r="JF31" s="822"/>
      <c r="JG31" s="822"/>
      <c r="JH31" s="822"/>
      <c r="JI31" s="822"/>
      <c r="JJ31" s="822"/>
      <c r="JK31" s="822"/>
      <c r="JL31" s="822"/>
      <c r="JM31" s="821"/>
      <c r="JN31" s="821"/>
      <c r="JO31" s="821"/>
      <c r="JP31" s="821"/>
      <c r="JQ31" s="821"/>
      <c r="JR31" s="821"/>
      <c r="JS31" s="821"/>
      <c r="JT31" s="821"/>
      <c r="JU31" s="821"/>
      <c r="JV31" s="821"/>
      <c r="JW31" s="821"/>
      <c r="JX31" s="821"/>
      <c r="JY31" s="821"/>
      <c r="JZ31" s="821"/>
      <c r="KA31" s="821"/>
      <c r="KB31" s="821"/>
      <c r="KC31" s="821"/>
      <c r="KD31" s="821"/>
      <c r="KE31" s="821"/>
      <c r="KF31" s="821"/>
      <c r="KG31" s="821"/>
      <c r="KH31" s="821"/>
      <c r="KI31" s="821"/>
      <c r="KJ31" s="821"/>
      <c r="KK31" s="821"/>
      <c r="KL31" s="821"/>
      <c r="KM31" s="821"/>
      <c r="KN31" s="821"/>
      <c r="KO31" s="821"/>
      <c r="KP31" s="821"/>
      <c r="KQ31" s="821"/>
      <c r="KR31" s="821"/>
      <c r="KS31" s="821"/>
      <c r="KT31" s="821"/>
      <c r="KU31" s="821"/>
      <c r="KV31" s="821"/>
      <c r="KW31" s="821"/>
      <c r="KX31" s="821"/>
      <c r="KY31" s="821"/>
      <c r="KZ31" s="821"/>
      <c r="LA31" s="821"/>
      <c r="LB31" s="821"/>
      <c r="LC31" s="821"/>
      <c r="LD31" s="821"/>
      <c r="LE31" s="821"/>
      <c r="LF31" s="821"/>
      <c r="LG31" s="821"/>
      <c r="LH31" s="821"/>
      <c r="LI31" s="821"/>
      <c r="LJ31" s="821"/>
      <c r="LK31" s="821"/>
      <c r="LL31" s="821"/>
      <c r="LM31" s="821"/>
      <c r="LN31" s="821"/>
      <c r="LO31" s="821"/>
      <c r="LP31" s="821"/>
      <c r="LQ31" s="821"/>
      <c r="LR31" s="821"/>
      <c r="LS31" s="821"/>
      <c r="LT31" s="821"/>
      <c r="LU31" s="821"/>
      <c r="LV31" s="821"/>
      <c r="LW31" s="821"/>
      <c r="LX31" s="821"/>
      <c r="LY31" s="821"/>
      <c r="LZ31" s="821"/>
      <c r="MA31" s="821"/>
      <c r="MB31" s="821"/>
      <c r="MC31" s="821"/>
      <c r="MD31" s="821"/>
      <c r="ME31" s="821"/>
      <c r="MF31" s="821"/>
      <c r="MG31" s="821"/>
      <c r="MH31" s="821"/>
      <c r="MI31" s="821"/>
      <c r="MJ31" s="821"/>
      <c r="MK31" s="821"/>
      <c r="ML31" s="821"/>
      <c r="MM31" s="821"/>
      <c r="MN31" s="821"/>
      <c r="MO31" s="821"/>
      <c r="MP31" s="821"/>
      <c r="MQ31" s="821"/>
      <c r="MR31" s="821"/>
      <c r="MS31" s="821"/>
      <c r="MT31" s="821"/>
      <c r="MU31" s="821"/>
      <c r="MV31" s="821"/>
      <c r="MW31" s="821"/>
      <c r="MX31" s="821"/>
      <c r="MY31" s="821"/>
      <c r="MZ31" s="821"/>
      <c r="NA31" s="822"/>
      <c r="NB31" s="822"/>
      <c r="NC31" s="822"/>
      <c r="ND31" s="822"/>
      <c r="NE31" s="821"/>
      <c r="NF31" s="821"/>
      <c r="NG31" s="821"/>
      <c r="NH31" s="821"/>
      <c r="NI31" s="822"/>
      <c r="NJ31" s="822"/>
      <c r="NK31" s="822"/>
      <c r="NL31" s="822"/>
      <c r="NM31" s="821"/>
      <c r="NN31" s="821"/>
      <c r="NO31" s="821"/>
      <c r="NP31" s="821"/>
      <c r="NQ31" s="822"/>
      <c r="NR31" s="822"/>
      <c r="NS31" s="822"/>
      <c r="NT31" s="822"/>
      <c r="NU31" s="821"/>
      <c r="NV31" s="821"/>
      <c r="NW31" s="821"/>
      <c r="NX31" s="821"/>
      <c r="NY31" s="822"/>
      <c r="NZ31" s="822"/>
      <c r="OA31" s="822"/>
      <c r="OB31" s="822"/>
      <c r="OC31" s="821"/>
      <c r="OD31" s="821"/>
      <c r="OE31" s="821"/>
      <c r="OF31" s="821"/>
      <c r="OG31" s="822"/>
      <c r="OH31" s="822"/>
      <c r="OI31" s="822"/>
      <c r="OJ31" s="822"/>
      <c r="OK31" s="821"/>
      <c r="OL31" s="821"/>
      <c r="OM31" s="821"/>
      <c r="ON31" s="821"/>
      <c r="OO31" s="822"/>
      <c r="OP31" s="822"/>
      <c r="OQ31" s="822"/>
      <c r="OR31" s="822"/>
      <c r="OS31" s="821"/>
      <c r="OT31" s="821"/>
      <c r="OU31" s="821"/>
      <c r="OV31" s="821"/>
      <c r="OW31" s="822"/>
      <c r="OX31" s="822"/>
      <c r="OY31" s="822"/>
      <c r="OZ31" s="822"/>
      <c r="PA31" s="821"/>
      <c r="PB31" s="821"/>
      <c r="PC31" s="821"/>
      <c r="PD31" s="821"/>
      <c r="PE31" s="822">
        <v>0.7</v>
      </c>
      <c r="PF31" s="822">
        <v>0.7</v>
      </c>
      <c r="PG31" s="822">
        <v>0.7</v>
      </c>
      <c r="PH31" s="822">
        <v>0.7</v>
      </c>
      <c r="PI31" s="822" t="s">
        <v>1434</v>
      </c>
      <c r="PJ31" s="822" t="s">
        <v>1434</v>
      </c>
      <c r="PK31" s="821" t="s">
        <v>1434</v>
      </c>
      <c r="PL31" s="821" t="s">
        <v>1434</v>
      </c>
      <c r="PM31" s="821" t="s">
        <v>1434</v>
      </c>
      <c r="PN31" s="821" t="s">
        <v>1434</v>
      </c>
      <c r="PO31" s="821" t="s">
        <v>1434</v>
      </c>
      <c r="PP31" s="821" t="s">
        <v>1434</v>
      </c>
      <c r="PQ31" s="821" t="s">
        <v>1434</v>
      </c>
      <c r="PR31" s="821" t="s">
        <v>1434</v>
      </c>
      <c r="PS31" s="821" t="s">
        <v>1434</v>
      </c>
      <c r="PT31" s="822" t="s">
        <v>1434</v>
      </c>
      <c r="PU31" s="822" t="s">
        <v>1434</v>
      </c>
      <c r="PV31" s="822" t="s">
        <v>1434</v>
      </c>
      <c r="PW31" s="822" t="s">
        <v>1434</v>
      </c>
      <c r="PX31" s="822" t="s">
        <v>1434</v>
      </c>
      <c r="PY31" s="822" t="s">
        <v>1434</v>
      </c>
      <c r="PZ31" s="821" t="s">
        <v>1434</v>
      </c>
      <c r="QA31" s="821" t="s">
        <v>1434</v>
      </c>
      <c r="QB31" s="821" t="s">
        <v>1434</v>
      </c>
      <c r="QC31" s="821" t="s">
        <v>1434</v>
      </c>
      <c r="QD31" s="821" t="s">
        <v>1434</v>
      </c>
      <c r="QE31" s="821" t="s">
        <v>1434</v>
      </c>
      <c r="QF31" s="821" t="s">
        <v>1434</v>
      </c>
      <c r="QG31" s="821" t="s">
        <v>1434</v>
      </c>
      <c r="QH31" s="821" t="s">
        <v>1434</v>
      </c>
      <c r="QI31" s="822">
        <v>0.02</v>
      </c>
      <c r="QJ31" s="822">
        <v>0.02</v>
      </c>
      <c r="QK31" s="822">
        <v>0.02</v>
      </c>
      <c r="QL31" s="822">
        <v>0.02</v>
      </c>
      <c r="QM31" s="822" t="s">
        <v>1434</v>
      </c>
      <c r="QN31" s="822" t="s">
        <v>1434</v>
      </c>
      <c r="QO31" s="821" t="s">
        <v>1434</v>
      </c>
      <c r="QP31" s="821" t="s">
        <v>1434</v>
      </c>
      <c r="QQ31" s="821" t="s">
        <v>1434</v>
      </c>
      <c r="QR31" s="821" t="s">
        <v>1434</v>
      </c>
      <c r="QS31" s="821" t="s">
        <v>1434</v>
      </c>
      <c r="QT31" s="821" t="s">
        <v>1434</v>
      </c>
      <c r="QU31" s="821" t="s">
        <v>1434</v>
      </c>
      <c r="QV31" s="821" t="s">
        <v>1434</v>
      </c>
      <c r="QW31" s="821" t="s">
        <v>1434</v>
      </c>
      <c r="QX31" s="822" t="s">
        <v>1434</v>
      </c>
      <c r="QY31" s="822" t="s">
        <v>1434</v>
      </c>
      <c r="QZ31" s="822" t="s">
        <v>1434</v>
      </c>
      <c r="RA31" s="822" t="s">
        <v>1434</v>
      </c>
      <c r="RB31" s="822" t="s">
        <v>1434</v>
      </c>
      <c r="RC31" s="822" t="s">
        <v>1434</v>
      </c>
      <c r="RD31" s="821" t="s">
        <v>1434</v>
      </c>
      <c r="RE31" s="821" t="s">
        <v>1434</v>
      </c>
      <c r="RF31" s="821" t="s">
        <v>1434</v>
      </c>
      <c r="RG31" s="821" t="s">
        <v>1434</v>
      </c>
      <c r="RH31" s="821" t="s">
        <v>1434</v>
      </c>
      <c r="RI31" s="821" t="s">
        <v>1434</v>
      </c>
      <c r="RJ31" s="821" t="s">
        <v>1434</v>
      </c>
      <c r="RK31" s="821" t="s">
        <v>1434</v>
      </c>
      <c r="RL31" s="821" t="s">
        <v>1434</v>
      </c>
      <c r="RM31" s="822">
        <v>0.6</v>
      </c>
      <c r="RN31" s="822">
        <v>0.6</v>
      </c>
      <c r="RO31" s="822">
        <v>0.6</v>
      </c>
      <c r="RP31" s="822">
        <v>0.6</v>
      </c>
      <c r="RQ31" s="822" t="s">
        <v>1434</v>
      </c>
      <c r="RR31" s="822" t="s">
        <v>1434</v>
      </c>
      <c r="RS31" s="821" t="s">
        <v>1434</v>
      </c>
      <c r="RT31" s="821" t="s">
        <v>1434</v>
      </c>
      <c r="RU31" s="821" t="s">
        <v>1434</v>
      </c>
      <c r="RV31" s="821" t="s">
        <v>1434</v>
      </c>
      <c r="RW31" s="821" t="s">
        <v>1434</v>
      </c>
      <c r="RX31" s="821" t="s">
        <v>1434</v>
      </c>
      <c r="RY31" s="821" t="s">
        <v>1434</v>
      </c>
      <c r="RZ31" s="821" t="s">
        <v>1434</v>
      </c>
      <c r="SA31" s="821" t="s">
        <v>1434</v>
      </c>
      <c r="SB31" s="822" t="s">
        <v>1434</v>
      </c>
      <c r="SC31" s="822" t="s">
        <v>1434</v>
      </c>
      <c r="SD31" s="822" t="s">
        <v>1434</v>
      </c>
      <c r="SE31" s="822" t="s">
        <v>1434</v>
      </c>
      <c r="SF31" s="822" t="s">
        <v>1434</v>
      </c>
      <c r="SG31" s="821" t="s">
        <v>1434</v>
      </c>
      <c r="SH31" s="821" t="s">
        <v>1434</v>
      </c>
      <c r="SI31" s="821" t="s">
        <v>1434</v>
      </c>
      <c r="SJ31" s="821" t="s">
        <v>1434</v>
      </c>
      <c r="SK31" s="821" t="s">
        <v>1434</v>
      </c>
      <c r="SL31" s="821" t="s">
        <v>1434</v>
      </c>
      <c r="SM31" s="821" t="s">
        <v>1434</v>
      </c>
      <c r="SN31" s="822">
        <v>0</v>
      </c>
      <c r="SO31" s="822">
        <v>0</v>
      </c>
      <c r="SP31" s="822">
        <v>0</v>
      </c>
      <c r="SQ31" s="822">
        <v>0.1</v>
      </c>
      <c r="SR31" s="822" t="s">
        <v>1434</v>
      </c>
      <c r="SS31" s="821" t="s">
        <v>1434</v>
      </c>
      <c r="ST31" s="821" t="s">
        <v>1434</v>
      </c>
      <c r="SU31" s="821" t="s">
        <v>1434</v>
      </c>
      <c r="SV31" s="821" t="s">
        <v>1434</v>
      </c>
      <c r="SW31" s="821" t="s">
        <v>1434</v>
      </c>
      <c r="SX31" s="821" t="s">
        <v>1434</v>
      </c>
      <c r="SY31" s="821" t="s">
        <v>1434</v>
      </c>
      <c r="SZ31" s="822">
        <v>1.6</v>
      </c>
      <c r="TA31" s="822">
        <v>1.7</v>
      </c>
      <c r="TB31" s="822">
        <v>1.7</v>
      </c>
      <c r="TC31" s="822" t="s">
        <v>1434</v>
      </c>
      <c r="TD31" s="822" t="s">
        <v>1434</v>
      </c>
      <c r="TE31" s="821" t="s">
        <v>1434</v>
      </c>
      <c r="TF31" s="821" t="s">
        <v>1434</v>
      </c>
      <c r="TG31" s="821" t="s">
        <v>1434</v>
      </c>
      <c r="TH31" s="821" t="s">
        <v>1434</v>
      </c>
      <c r="TI31" s="821" t="s">
        <v>1434</v>
      </c>
      <c r="TJ31" s="821" t="s">
        <v>1434</v>
      </c>
      <c r="TK31" s="821" t="s">
        <v>1434</v>
      </c>
      <c r="TL31" s="822" t="s">
        <v>1434</v>
      </c>
      <c r="TM31" s="822" t="s">
        <v>1434</v>
      </c>
      <c r="TN31" s="822" t="s">
        <v>1434</v>
      </c>
      <c r="TO31" s="822" t="s">
        <v>1434</v>
      </c>
      <c r="TP31" s="822" t="s">
        <v>1434</v>
      </c>
      <c r="TQ31" s="821" t="s">
        <v>1434</v>
      </c>
      <c r="TR31" s="821" t="s">
        <v>1434</v>
      </c>
      <c r="TS31" s="821" t="s">
        <v>1434</v>
      </c>
      <c r="TT31" s="821" t="s">
        <v>1434</v>
      </c>
      <c r="TU31" s="821" t="s">
        <v>1434</v>
      </c>
      <c r="TV31" s="821" t="s">
        <v>1434</v>
      </c>
      <c r="TW31" s="821" t="s">
        <v>1434</v>
      </c>
      <c r="TX31" s="822" t="s">
        <v>1434</v>
      </c>
      <c r="TY31" s="822" t="s">
        <v>1434</v>
      </c>
      <c r="TZ31" s="822" t="s">
        <v>1434</v>
      </c>
      <c r="UA31" s="822" t="s">
        <v>1434</v>
      </c>
      <c r="UB31" s="822" t="s">
        <v>1434</v>
      </c>
      <c r="UC31" s="821" t="s">
        <v>1434</v>
      </c>
      <c r="UD31" s="821" t="s">
        <v>1434</v>
      </c>
      <c r="UE31" s="821" t="s">
        <v>1434</v>
      </c>
      <c r="UF31" s="821" t="s">
        <v>1434</v>
      </c>
      <c r="UG31" s="821" t="s">
        <v>1434</v>
      </c>
      <c r="UH31" s="821" t="s">
        <v>1434</v>
      </c>
      <c r="UI31" s="821" t="s">
        <v>1434</v>
      </c>
      <c r="UJ31" s="822" t="s">
        <v>1434</v>
      </c>
      <c r="UK31" s="822" t="s">
        <v>1434</v>
      </c>
      <c r="UL31" s="822" t="s">
        <v>1434</v>
      </c>
      <c r="UM31" s="822" t="s">
        <v>1434</v>
      </c>
      <c r="UN31" s="822" t="s">
        <v>1434</v>
      </c>
      <c r="UO31" s="821" t="s">
        <v>1434</v>
      </c>
      <c r="UP31" s="821" t="s">
        <v>1434</v>
      </c>
      <c r="UQ31" s="821" t="s">
        <v>1434</v>
      </c>
      <c r="UR31" s="821" t="s">
        <v>1434</v>
      </c>
      <c r="US31" s="821" t="s">
        <v>1434</v>
      </c>
      <c r="UT31" s="821" t="s">
        <v>1434</v>
      </c>
      <c r="UU31" s="821" t="s">
        <v>1434</v>
      </c>
      <c r="UV31" s="822">
        <v>0</v>
      </c>
      <c r="UW31" s="822">
        <v>0</v>
      </c>
      <c r="UX31" s="822">
        <v>0</v>
      </c>
      <c r="UY31" s="822">
        <v>0</v>
      </c>
      <c r="UZ31" s="822">
        <v>0</v>
      </c>
      <c r="VA31" s="821" t="s">
        <v>1434</v>
      </c>
      <c r="VB31" s="821" t="s">
        <v>1434</v>
      </c>
      <c r="VC31" s="821" t="s">
        <v>1434</v>
      </c>
      <c r="VD31" s="821">
        <v>0</v>
      </c>
      <c r="VE31" s="821" t="s">
        <v>1434</v>
      </c>
      <c r="VF31" s="821" t="s">
        <v>1434</v>
      </c>
      <c r="VG31" s="821" t="s">
        <v>1434</v>
      </c>
      <c r="VH31" s="821">
        <v>0</v>
      </c>
      <c r="VI31" s="821">
        <v>0</v>
      </c>
      <c r="VJ31" s="821">
        <v>0</v>
      </c>
      <c r="VK31" s="821">
        <v>0</v>
      </c>
      <c r="VL31" s="821">
        <v>0</v>
      </c>
      <c r="VM31" s="821" t="s">
        <v>1434</v>
      </c>
      <c r="VN31" s="821" t="s">
        <v>1434</v>
      </c>
      <c r="VO31" s="821" t="s">
        <v>1434</v>
      </c>
      <c r="VP31" s="821">
        <v>0</v>
      </c>
      <c r="VQ31" s="821" t="s">
        <v>1434</v>
      </c>
      <c r="VR31" s="821" t="s">
        <v>1434</v>
      </c>
      <c r="VS31" s="821" t="s">
        <v>1434</v>
      </c>
      <c r="VT31" s="821" t="s">
        <v>1434</v>
      </c>
      <c r="VU31" s="821" t="s">
        <v>1434</v>
      </c>
      <c r="VV31" s="821" t="s">
        <v>1434</v>
      </c>
      <c r="VW31" s="821" t="s">
        <v>1434</v>
      </c>
      <c r="VX31" s="821" t="s">
        <v>1434</v>
      </c>
      <c r="VY31" s="821" t="s">
        <v>1434</v>
      </c>
      <c r="VZ31" s="821" t="s">
        <v>1434</v>
      </c>
      <c r="WA31" s="821" t="s">
        <v>1434</v>
      </c>
      <c r="WB31" s="821" t="s">
        <v>1434</v>
      </c>
      <c r="WC31" s="821" t="s">
        <v>1434</v>
      </c>
      <c r="WD31" s="821" t="s">
        <v>1434</v>
      </c>
      <c r="WE31" s="821" t="s">
        <v>1434</v>
      </c>
      <c r="WF31" s="821" t="s">
        <v>1434</v>
      </c>
      <c r="WG31" s="821" t="s">
        <v>1434</v>
      </c>
      <c r="WH31" s="821" t="s">
        <v>1434</v>
      </c>
      <c r="WI31" s="821" t="s">
        <v>1434</v>
      </c>
      <c r="WJ31" s="822" t="s">
        <v>1434</v>
      </c>
      <c r="WK31" s="822" t="s">
        <v>1434</v>
      </c>
      <c r="WL31" s="822" t="s">
        <v>1434</v>
      </c>
      <c r="WM31" s="822" t="s">
        <v>1434</v>
      </c>
      <c r="WN31" s="822">
        <v>25</v>
      </c>
      <c r="WO31" s="822">
        <v>25</v>
      </c>
      <c r="WP31" s="822">
        <v>25</v>
      </c>
      <c r="WQ31" s="822">
        <v>25</v>
      </c>
      <c r="WR31" s="822">
        <v>24.4</v>
      </c>
      <c r="WS31" s="822">
        <v>26.797299999999996</v>
      </c>
      <c r="WT31" s="822">
        <v>20.472299999999997</v>
      </c>
      <c r="WU31" s="822">
        <v>18.399999999999999</v>
      </c>
      <c r="WV31" s="821" t="s">
        <v>1434</v>
      </c>
      <c r="WW31" s="821" t="s">
        <v>1434</v>
      </c>
      <c r="WX31" s="821" t="s">
        <v>1434</v>
      </c>
      <c r="WY31" s="821" t="s">
        <v>1434</v>
      </c>
      <c r="WZ31" s="824">
        <v>7.95</v>
      </c>
      <c r="XA31" s="824">
        <v>8.07</v>
      </c>
      <c r="XB31" s="824">
        <v>20.810000000000002</v>
      </c>
      <c r="XC31" s="824">
        <v>19.170000000000002</v>
      </c>
      <c r="XD31" s="829">
        <v>26.8</v>
      </c>
      <c r="XE31" s="829">
        <v>26.7</v>
      </c>
      <c r="XF31" s="832">
        <v>24.4</v>
      </c>
      <c r="XG31" s="829">
        <v>25.4</v>
      </c>
      <c r="XH31" s="829">
        <v>28.25</v>
      </c>
      <c r="XI31" s="829">
        <v>25</v>
      </c>
      <c r="XJ31" s="829">
        <v>25</v>
      </c>
      <c r="XK31" s="832">
        <v>22.167000000000002</v>
      </c>
      <c r="XL31" s="829">
        <v>22.167000000000002</v>
      </c>
      <c r="XM31" s="829">
        <v>22.167000000000002</v>
      </c>
      <c r="XN31" s="829">
        <v>22.167000000000002</v>
      </c>
      <c r="XO31" s="829">
        <v>22.167000000000002</v>
      </c>
      <c r="XP31" s="832">
        <v>24.167000000000002</v>
      </c>
      <c r="XQ31" s="829">
        <v>7.5</v>
      </c>
      <c r="XR31" s="829">
        <v>13</v>
      </c>
      <c r="XS31" s="829">
        <v>13</v>
      </c>
      <c r="XT31" s="829">
        <v>13</v>
      </c>
      <c r="XU31" s="829">
        <v>18</v>
      </c>
      <c r="XV31" s="829">
        <v>21</v>
      </c>
      <c r="XW31" s="829">
        <v>11</v>
      </c>
      <c r="XX31" s="829">
        <v>12</v>
      </c>
      <c r="XY31" s="829" t="s">
        <v>1434</v>
      </c>
      <c r="XZ31" s="832" t="s">
        <v>1434</v>
      </c>
      <c r="YA31" s="829" t="s">
        <v>1434</v>
      </c>
      <c r="YB31" s="829" t="s">
        <v>1434</v>
      </c>
      <c r="YC31" s="824">
        <v>3.67</v>
      </c>
      <c r="YD31" s="824">
        <v>4.37</v>
      </c>
      <c r="YE31" s="824">
        <v>6.73</v>
      </c>
      <c r="YF31" s="824">
        <v>6.5</v>
      </c>
      <c r="YG31" s="829">
        <v>8.3000000000000007</v>
      </c>
      <c r="YH31" s="829">
        <v>7.8</v>
      </c>
      <c r="YI31" s="832">
        <v>8.1999999999999993</v>
      </c>
      <c r="YJ31" s="829">
        <v>10</v>
      </c>
      <c r="YK31" s="829">
        <v>13.55</v>
      </c>
      <c r="YL31" s="829">
        <v>12</v>
      </c>
      <c r="YM31" s="829">
        <v>12</v>
      </c>
      <c r="YN31" s="832">
        <v>18</v>
      </c>
      <c r="YO31" s="829">
        <v>18</v>
      </c>
      <c r="YP31" s="829">
        <v>18</v>
      </c>
      <c r="YQ31" s="829">
        <v>18</v>
      </c>
      <c r="YR31" s="829">
        <v>18</v>
      </c>
      <c r="YS31" s="832">
        <v>20</v>
      </c>
      <c r="YT31" s="829">
        <v>3.3330000000000002</v>
      </c>
      <c r="YU31" s="829">
        <v>9</v>
      </c>
      <c r="YV31" s="829">
        <v>9</v>
      </c>
      <c r="YW31" s="829">
        <v>9</v>
      </c>
      <c r="YX31" s="829">
        <v>14</v>
      </c>
      <c r="YY31" s="829">
        <v>21</v>
      </c>
      <c r="YZ31" s="829">
        <v>11</v>
      </c>
      <c r="ZA31" s="829">
        <v>12</v>
      </c>
      <c r="ZB31" s="829" t="s">
        <v>1434</v>
      </c>
      <c r="ZC31" s="832" t="s">
        <v>1434</v>
      </c>
      <c r="ZD31" s="829" t="s">
        <v>1434</v>
      </c>
      <c r="ZE31" s="829" t="s">
        <v>1434</v>
      </c>
      <c r="ZF31" s="824">
        <v>4.28</v>
      </c>
      <c r="ZG31" s="824">
        <v>3.7</v>
      </c>
      <c r="ZH31" s="824">
        <v>14.08</v>
      </c>
      <c r="ZI31" s="824">
        <v>12.67</v>
      </c>
      <c r="ZJ31" s="829">
        <v>18.5</v>
      </c>
      <c r="ZK31" s="829">
        <v>18.899999999999999</v>
      </c>
      <c r="ZL31" s="832">
        <v>16.2</v>
      </c>
      <c r="ZM31" s="829">
        <v>15.4</v>
      </c>
      <c r="ZN31" s="829">
        <v>14.7</v>
      </c>
      <c r="ZO31" s="829">
        <v>13</v>
      </c>
      <c r="ZP31" s="829">
        <v>13</v>
      </c>
      <c r="ZQ31" s="832">
        <v>4.1669999999999998</v>
      </c>
      <c r="ZR31" s="829">
        <v>4.1669999999999998</v>
      </c>
      <c r="ZS31" s="829">
        <v>4.1669999999999998</v>
      </c>
      <c r="ZT31" s="829">
        <v>4.1669999999999998</v>
      </c>
      <c r="ZU31" s="829">
        <v>4.1669999999999998</v>
      </c>
      <c r="ZV31" s="832">
        <v>4.1669999999999998</v>
      </c>
      <c r="ZW31" s="829">
        <v>4.1669999999999998</v>
      </c>
      <c r="ZX31" s="829">
        <v>4</v>
      </c>
      <c r="ZY31" s="829">
        <v>4</v>
      </c>
      <c r="ZZ31" s="829">
        <v>4</v>
      </c>
      <c r="AAA31" s="829">
        <v>4</v>
      </c>
      <c r="AAB31" s="829" t="s">
        <v>1434</v>
      </c>
      <c r="AAC31" s="829" t="s">
        <v>1434</v>
      </c>
      <c r="AAD31" s="829" t="s">
        <v>1434</v>
      </c>
      <c r="AAE31" s="829" t="s">
        <v>1434</v>
      </c>
      <c r="AAF31" s="832" t="s">
        <v>1434</v>
      </c>
      <c r="AAG31" s="829" t="s">
        <v>1434</v>
      </c>
      <c r="AAH31" s="829" t="s">
        <v>1434</v>
      </c>
      <c r="AAI31" s="821"/>
      <c r="AAJ31" s="821"/>
      <c r="AAK31" s="821"/>
      <c r="AAL31" s="821"/>
      <c r="AAM31" s="821"/>
      <c r="AAN31" s="821"/>
      <c r="AAO31" s="821"/>
      <c r="AAP31" s="821"/>
      <c r="AAQ31" s="821"/>
      <c r="AAR31" s="821"/>
      <c r="AAS31" s="821"/>
      <c r="AAT31" s="821"/>
      <c r="AAU31" s="821"/>
      <c r="AAV31" s="821"/>
      <c r="AAW31" s="821"/>
      <c r="AAX31" s="821"/>
      <c r="AAY31" s="821"/>
      <c r="AAZ31" s="821"/>
      <c r="ABA31" s="821"/>
      <c r="ABB31" s="821"/>
      <c r="ABC31" s="821"/>
      <c r="ABD31" s="821"/>
      <c r="ABE31" s="821"/>
      <c r="ABF31" s="821"/>
      <c r="ABG31" s="821"/>
      <c r="ABH31" s="821"/>
      <c r="ABI31" s="821"/>
      <c r="ABJ31" s="821"/>
      <c r="ABK31" s="821"/>
      <c r="ABL31" s="821"/>
      <c r="ABM31" s="821"/>
      <c r="ABN31" s="821"/>
      <c r="ABO31" s="821"/>
      <c r="ABP31" s="821"/>
      <c r="ABQ31" s="821"/>
      <c r="ABR31" s="821"/>
      <c r="ABS31" s="821"/>
      <c r="ABT31" s="821"/>
      <c r="ABU31" s="821"/>
      <c r="ABV31" s="821"/>
      <c r="ABW31" s="821"/>
      <c r="ABX31" s="821"/>
      <c r="ABY31" s="821"/>
      <c r="ABZ31" s="821"/>
      <c r="ACA31" s="821"/>
      <c r="ACB31" s="821"/>
      <c r="ACC31" s="821"/>
      <c r="ACD31" s="821"/>
      <c r="ACE31" s="821"/>
      <c r="ACF31" s="821"/>
      <c r="ACG31" s="821"/>
      <c r="ACH31" s="821"/>
      <c r="ACI31" s="821"/>
      <c r="ACJ31" s="821"/>
      <c r="ACK31" s="821"/>
      <c r="ACL31" s="821"/>
      <c r="ACM31" s="821"/>
      <c r="ACN31" s="821"/>
      <c r="ACO31" s="821"/>
      <c r="ACP31" s="821"/>
      <c r="ACQ31" s="821"/>
      <c r="ACR31" s="821"/>
      <c r="ACS31" s="821"/>
      <c r="ACT31" s="821"/>
      <c r="ACU31" s="821"/>
      <c r="ACV31" s="821"/>
      <c r="ACW31" s="821"/>
      <c r="ACX31" s="821"/>
      <c r="ACY31" s="821"/>
      <c r="ACZ31" s="821"/>
      <c r="ADA31" s="821"/>
      <c r="ADB31" s="821"/>
      <c r="ADC31" s="821"/>
      <c r="ADD31" s="821"/>
      <c r="ADE31" s="821"/>
      <c r="ADF31" s="821"/>
      <c r="ADG31" s="821"/>
      <c r="ADH31" s="821"/>
      <c r="ADI31" s="821"/>
      <c r="ADJ31" s="821"/>
      <c r="ADK31" s="821"/>
      <c r="ADL31" s="821"/>
      <c r="ADM31" s="821"/>
      <c r="ADN31" s="821"/>
      <c r="ADO31" s="821"/>
      <c r="ADP31" s="821"/>
      <c r="ADQ31" s="821"/>
      <c r="ADR31" s="821"/>
      <c r="ADS31" s="821"/>
      <c r="ADT31" s="821"/>
      <c r="ADU31" s="821"/>
      <c r="ADV31" s="821"/>
      <c r="ADW31" s="821"/>
      <c r="ADX31" s="821"/>
      <c r="ADY31" s="821"/>
      <c r="ADZ31" s="821"/>
      <c r="AEA31" s="821"/>
      <c r="AEB31" s="821"/>
      <c r="AEC31" s="821"/>
      <c r="AED31" s="821"/>
      <c r="AEE31" s="821"/>
      <c r="AEF31" s="821"/>
      <c r="AEG31" s="821"/>
      <c r="AEH31" s="821"/>
      <c r="AEI31" s="821"/>
      <c r="AEJ31" s="821"/>
      <c r="AEK31" s="821"/>
      <c r="AEL31" s="821"/>
      <c r="AEM31" s="821"/>
      <c r="AEN31" s="821"/>
      <c r="AEO31" s="821"/>
      <c r="AEP31" s="821"/>
      <c r="AEQ31" s="821"/>
      <c r="AER31" s="821"/>
      <c r="AES31" s="821"/>
      <c r="AET31" s="821"/>
      <c r="AEU31" s="821"/>
      <c r="AEV31" s="821"/>
      <c r="AEW31" s="821"/>
      <c r="AEX31" s="821"/>
      <c r="AEY31" s="821"/>
      <c r="AEZ31" s="821"/>
      <c r="AFA31" s="821"/>
      <c r="AFB31" s="821"/>
      <c r="AFC31" s="821"/>
      <c r="AFD31" s="822"/>
      <c r="AFE31" s="822"/>
      <c r="AFF31" s="822"/>
      <c r="AFG31" s="822"/>
      <c r="AFH31" s="821"/>
      <c r="AFI31" s="822"/>
      <c r="AFJ31" s="822"/>
      <c r="AFK31" s="822"/>
      <c r="AFL31" s="821"/>
      <c r="AFM31" s="821"/>
      <c r="AFN31" s="821"/>
      <c r="AFO31" s="821"/>
      <c r="AFP31" s="822"/>
      <c r="AFQ31" s="822"/>
      <c r="AFR31" s="822"/>
      <c r="AFS31" s="822"/>
      <c r="AFT31" s="821"/>
      <c r="AFU31" s="821"/>
      <c r="AFV31" s="821"/>
      <c r="AFW31" s="821"/>
      <c r="AFX31" s="821"/>
      <c r="AFY31" s="821"/>
      <c r="AFZ31" s="821"/>
      <c r="AGA31" s="821"/>
      <c r="AGB31" s="822"/>
      <c r="AGC31" s="822"/>
      <c r="AGD31" s="822"/>
      <c r="AGE31" s="822"/>
      <c r="AGF31" s="821"/>
      <c r="AGG31" s="821"/>
      <c r="AGH31" s="821"/>
      <c r="AGI31" s="821"/>
      <c r="AGJ31" s="821"/>
      <c r="AGK31" s="821"/>
      <c r="AGL31" s="821"/>
      <c r="AGM31" s="821"/>
      <c r="AGN31" s="822"/>
      <c r="AGO31" s="822"/>
      <c r="AGP31" s="822"/>
      <c r="AGQ31" s="822"/>
      <c r="AGR31" s="821"/>
      <c r="AGS31" s="821"/>
      <c r="AGT31" s="821"/>
      <c r="AGU31" s="821"/>
      <c r="AGV31" s="821"/>
      <c r="AGW31" s="821"/>
      <c r="AGX31" s="821"/>
      <c r="AGY31" s="821"/>
      <c r="AGZ31" s="822">
        <v>6.6</v>
      </c>
      <c r="AHA31" s="822">
        <v>6.6</v>
      </c>
      <c r="AHB31" s="822">
        <v>6.6</v>
      </c>
      <c r="AHC31" s="822">
        <v>6.3</v>
      </c>
      <c r="AHD31" s="822">
        <v>0.3</v>
      </c>
      <c r="AHE31" s="822">
        <v>0.3</v>
      </c>
      <c r="AHF31" s="822">
        <v>0.3</v>
      </c>
      <c r="AHG31" s="822">
        <v>0.2</v>
      </c>
      <c r="AHH31" s="822" t="s">
        <v>1434</v>
      </c>
      <c r="AHI31" s="822" t="s">
        <v>1434</v>
      </c>
      <c r="AHJ31" s="822" t="s">
        <v>1434</v>
      </c>
      <c r="AHK31" s="822" t="s">
        <v>1434</v>
      </c>
      <c r="AHL31" s="822">
        <v>3.2000000000000001E-2</v>
      </c>
      <c r="AHM31" s="822" t="s">
        <v>1434</v>
      </c>
      <c r="AHN31" s="821" t="s">
        <v>1434</v>
      </c>
      <c r="AHO31" s="821" t="s">
        <v>1434</v>
      </c>
      <c r="AHP31" s="822" t="s">
        <v>1434</v>
      </c>
      <c r="AHQ31" s="822" t="s">
        <v>1434</v>
      </c>
      <c r="AHR31" s="821" t="s">
        <v>1434</v>
      </c>
      <c r="AHS31" s="821" t="s">
        <v>1434</v>
      </c>
      <c r="AHT31" s="822" t="s">
        <v>1434</v>
      </c>
      <c r="AHU31" s="822" t="s">
        <v>1434</v>
      </c>
      <c r="AHV31" s="821" t="s">
        <v>1434</v>
      </c>
      <c r="AHW31" s="821" t="s">
        <v>1434</v>
      </c>
      <c r="AHX31" s="822" t="s">
        <v>1434</v>
      </c>
      <c r="AHY31" s="822" t="s">
        <v>1434</v>
      </c>
      <c r="AHZ31" s="821" t="s">
        <v>1434</v>
      </c>
      <c r="AIA31" s="821" t="s">
        <v>1434</v>
      </c>
      <c r="AIB31" s="822" t="s">
        <v>1434</v>
      </c>
      <c r="AIC31" s="822" t="s">
        <v>1434</v>
      </c>
      <c r="AID31" s="821" t="s">
        <v>1434</v>
      </c>
      <c r="AIE31" s="821" t="s">
        <v>1434</v>
      </c>
      <c r="AIF31" s="822">
        <v>1.7</v>
      </c>
      <c r="AIG31" s="822">
        <v>1.7</v>
      </c>
      <c r="AIH31" s="822">
        <v>1.7</v>
      </c>
      <c r="AII31" s="822">
        <v>1.7</v>
      </c>
      <c r="AIJ31" s="822">
        <v>1.5</v>
      </c>
      <c r="AIK31" s="822" t="s">
        <v>1434</v>
      </c>
      <c r="AIL31" s="821" t="s">
        <v>1434</v>
      </c>
      <c r="AIM31" s="821" t="s">
        <v>1434</v>
      </c>
      <c r="AIN31" s="821" t="s">
        <v>1434</v>
      </c>
      <c r="AIO31" s="821" t="s">
        <v>1434</v>
      </c>
      <c r="AIP31" s="822" t="s">
        <v>1434</v>
      </c>
      <c r="AIQ31" s="821" t="s">
        <v>1434</v>
      </c>
      <c r="AIR31" s="821" t="s">
        <v>1434</v>
      </c>
      <c r="AIS31" s="821" t="s">
        <v>1434</v>
      </c>
      <c r="AIT31" s="821" t="s">
        <v>1434</v>
      </c>
      <c r="AIU31" s="822">
        <v>5</v>
      </c>
      <c r="AIV31" s="822">
        <v>5</v>
      </c>
      <c r="AIW31" s="822">
        <v>5.2</v>
      </c>
      <c r="AIX31" s="822">
        <v>5.2</v>
      </c>
      <c r="AIY31" s="822">
        <v>4.8</v>
      </c>
      <c r="AIZ31" s="822" t="s">
        <v>1434</v>
      </c>
      <c r="AJA31" s="821" t="s">
        <v>1434</v>
      </c>
      <c r="AJB31" s="821" t="s">
        <v>1434</v>
      </c>
      <c r="AJC31" s="821" t="s">
        <v>1434</v>
      </c>
      <c r="AJD31" s="821" t="s">
        <v>1434</v>
      </c>
      <c r="AJE31" s="822" t="s">
        <v>1434</v>
      </c>
      <c r="AJF31" s="821" t="s">
        <v>1434</v>
      </c>
      <c r="AJG31" s="821" t="s">
        <v>1434</v>
      </c>
      <c r="AJH31" s="821" t="s">
        <v>1434</v>
      </c>
      <c r="AJI31" s="821" t="s">
        <v>1434</v>
      </c>
      <c r="AJJ31" s="822">
        <v>0.3</v>
      </c>
      <c r="AJK31" s="822">
        <v>0.3</v>
      </c>
      <c r="AJL31" s="822">
        <v>0.3</v>
      </c>
      <c r="AJM31" s="822">
        <v>0.3</v>
      </c>
      <c r="AJN31" s="822">
        <v>0.2</v>
      </c>
      <c r="AJO31" s="822" t="s">
        <v>1434</v>
      </c>
      <c r="AJP31" s="821" t="s">
        <v>1434</v>
      </c>
      <c r="AJQ31" s="821" t="s">
        <v>1434</v>
      </c>
      <c r="AJR31" s="821" t="s">
        <v>1434</v>
      </c>
      <c r="AJS31" s="821" t="s">
        <v>1434</v>
      </c>
      <c r="AJT31" s="822" t="s">
        <v>1434</v>
      </c>
      <c r="AJU31" s="821" t="s">
        <v>1434</v>
      </c>
      <c r="AJV31" s="821" t="s">
        <v>1434</v>
      </c>
      <c r="AJW31" s="821" t="s">
        <v>1434</v>
      </c>
      <c r="AJX31" s="821" t="s">
        <v>1434</v>
      </c>
      <c r="AJY31" s="822">
        <v>0</v>
      </c>
      <c r="AJZ31" s="822">
        <v>0</v>
      </c>
      <c r="AKA31" s="822">
        <v>0</v>
      </c>
      <c r="AKB31" s="822">
        <v>0</v>
      </c>
      <c r="AKC31" s="822">
        <v>0</v>
      </c>
      <c r="AKD31" s="821">
        <v>0</v>
      </c>
      <c r="AKE31" s="821">
        <v>0</v>
      </c>
      <c r="AKF31" s="821">
        <v>0</v>
      </c>
      <c r="AKG31" s="821">
        <v>0</v>
      </c>
      <c r="AKH31" s="821">
        <v>0</v>
      </c>
      <c r="AKI31" s="821">
        <v>0</v>
      </c>
      <c r="AKJ31" s="821">
        <v>0</v>
      </c>
      <c r="AKK31" s="821">
        <v>0</v>
      </c>
      <c r="AKL31" s="822">
        <v>0</v>
      </c>
      <c r="AKM31" s="822">
        <v>0</v>
      </c>
      <c r="AKN31" s="822">
        <v>0</v>
      </c>
      <c r="AKO31" s="822">
        <v>0</v>
      </c>
      <c r="AKP31" s="822">
        <v>0</v>
      </c>
      <c r="AKQ31" s="821">
        <v>0</v>
      </c>
      <c r="AKR31" s="821">
        <v>0</v>
      </c>
      <c r="AKS31" s="821">
        <v>0</v>
      </c>
      <c r="AKT31" s="821">
        <v>0</v>
      </c>
      <c r="AKU31" s="821">
        <v>0</v>
      </c>
      <c r="AKV31" s="821">
        <v>0</v>
      </c>
      <c r="AKW31" s="821">
        <v>0</v>
      </c>
      <c r="AKX31" s="821">
        <v>0</v>
      </c>
      <c r="AKY31" s="821"/>
      <c r="AKZ31" s="821"/>
      <c r="ALA31" s="821"/>
      <c r="ALB31" s="821"/>
      <c r="ALC31" s="821"/>
      <c r="ALD31" s="821"/>
      <c r="ALE31" s="821"/>
      <c r="ALF31" s="821"/>
      <c r="ALG31" s="821"/>
      <c r="ALH31" s="821"/>
      <c r="ALI31" s="821"/>
      <c r="ALJ31" s="821"/>
      <c r="ALK31" s="821"/>
      <c r="ALL31" s="821"/>
      <c r="ALM31" s="821"/>
      <c r="ALN31" s="821"/>
      <c r="ALO31" s="821"/>
      <c r="ALP31" s="821"/>
      <c r="ALQ31" s="821"/>
      <c r="ALR31" s="821"/>
      <c r="ALS31" s="821"/>
      <c r="ALT31" s="821"/>
      <c r="ALU31" s="821"/>
      <c r="ALV31" s="821"/>
      <c r="ALW31" s="821"/>
      <c r="ALX31" s="821"/>
      <c r="ALY31" s="821"/>
      <c r="ALZ31" s="821"/>
      <c r="AMA31" s="821"/>
      <c r="AMB31" s="821"/>
      <c r="AMC31" s="821"/>
      <c r="AMD31" s="821"/>
      <c r="AME31" s="821"/>
      <c r="AMF31" s="821"/>
      <c r="AMG31" s="821"/>
      <c r="AMH31" s="821"/>
      <c r="AMI31" s="821"/>
      <c r="AMJ31" s="821"/>
      <c r="AMK31" s="821"/>
      <c r="AML31" s="821"/>
      <c r="AMM31" s="821"/>
      <c r="AMN31" s="821"/>
      <c r="AMO31" s="821"/>
      <c r="AMP31" s="821"/>
      <c r="AMQ31" s="821"/>
      <c r="AMR31" s="822" t="s">
        <v>1434</v>
      </c>
      <c r="AMS31" s="822" t="s">
        <v>1434</v>
      </c>
      <c r="AMT31" s="822" t="s">
        <v>1434</v>
      </c>
      <c r="AMU31" s="822" t="s">
        <v>1434</v>
      </c>
      <c r="AMV31" s="822" t="s">
        <v>1434</v>
      </c>
      <c r="AMW31" s="822" t="s">
        <v>1434</v>
      </c>
      <c r="AMX31" s="822" t="s">
        <v>1434</v>
      </c>
      <c r="AMY31" s="822" t="s">
        <v>1434</v>
      </c>
      <c r="AMZ31" s="821" t="s">
        <v>1434</v>
      </c>
      <c r="ANA31" s="821" t="s">
        <v>1434</v>
      </c>
      <c r="ANB31" s="821" t="s">
        <v>1434</v>
      </c>
      <c r="ANC31" s="821" t="s">
        <v>1434</v>
      </c>
      <c r="AND31" s="822" t="s">
        <v>1434</v>
      </c>
      <c r="ANE31" s="822" t="s">
        <v>1434</v>
      </c>
      <c r="ANF31" s="822" t="s">
        <v>1434</v>
      </c>
      <c r="ANG31" s="822" t="s">
        <v>1434</v>
      </c>
      <c r="ANH31" s="821" t="s">
        <v>1434</v>
      </c>
      <c r="ANI31" s="821" t="s">
        <v>1434</v>
      </c>
      <c r="ANJ31" s="821" t="s">
        <v>1434</v>
      </c>
      <c r="ANK31" s="821" t="s">
        <v>1434</v>
      </c>
      <c r="ANL31" s="821" t="s">
        <v>1434</v>
      </c>
      <c r="ANM31" s="821" t="s">
        <v>1434</v>
      </c>
      <c r="ANN31" s="821" t="s">
        <v>1434</v>
      </c>
      <c r="ANO31" s="821" t="s">
        <v>1434</v>
      </c>
      <c r="ANP31" s="822">
        <v>30</v>
      </c>
      <c r="ANQ31" s="822">
        <v>20</v>
      </c>
      <c r="ANR31" s="822">
        <v>20</v>
      </c>
      <c r="ANS31" s="822" t="s">
        <v>1434</v>
      </c>
      <c r="ANT31" s="821" t="s">
        <v>1434</v>
      </c>
      <c r="ANU31" s="821" t="s">
        <v>1434</v>
      </c>
      <c r="ANV31" s="821" t="s">
        <v>1434</v>
      </c>
      <c r="ANW31" s="821" t="s">
        <v>1434</v>
      </c>
      <c r="ANX31" s="821" t="s">
        <v>1434</v>
      </c>
      <c r="ANY31" s="821" t="s">
        <v>1434</v>
      </c>
      <c r="ANZ31" s="821" t="s">
        <v>1434</v>
      </c>
      <c r="AOA31" s="821" t="s">
        <v>1434</v>
      </c>
      <c r="AOB31" s="821" t="s">
        <v>1434</v>
      </c>
      <c r="AOC31" s="821" t="s">
        <v>1434</v>
      </c>
      <c r="AOD31" s="821" t="s">
        <v>1434</v>
      </c>
      <c r="AOE31" s="821" t="s">
        <v>1434</v>
      </c>
      <c r="AOF31" s="821" t="s">
        <v>1434</v>
      </c>
      <c r="AOG31" s="821" t="s">
        <v>1434</v>
      </c>
      <c r="AOH31" s="822">
        <v>39</v>
      </c>
      <c r="AOI31" s="821">
        <v>39</v>
      </c>
      <c r="AOJ31" s="821">
        <v>39</v>
      </c>
      <c r="AOK31" s="821">
        <v>39</v>
      </c>
      <c r="AOL31" s="822" t="s">
        <v>1434</v>
      </c>
      <c r="AOM31" s="821" t="s">
        <v>1434</v>
      </c>
      <c r="AON31" s="821" t="s">
        <v>1434</v>
      </c>
      <c r="AOO31" s="821" t="s">
        <v>1434</v>
      </c>
      <c r="AOP31" s="822" t="s">
        <v>1434</v>
      </c>
      <c r="AOQ31" s="821" t="s">
        <v>1434</v>
      </c>
      <c r="AOR31" s="821" t="s">
        <v>1434</v>
      </c>
      <c r="AOS31" s="821" t="s">
        <v>1434</v>
      </c>
      <c r="AOT31" s="822" t="s">
        <v>1434</v>
      </c>
      <c r="AOU31" s="821" t="s">
        <v>1434</v>
      </c>
      <c r="AOV31" s="821" t="s">
        <v>1434</v>
      </c>
      <c r="AOW31" s="821" t="s">
        <v>1434</v>
      </c>
      <c r="AOX31" s="822" t="s">
        <v>1434</v>
      </c>
      <c r="AOY31" s="821" t="s">
        <v>1434</v>
      </c>
      <c r="AOZ31" s="821" t="s">
        <v>1434</v>
      </c>
      <c r="APA31" s="821" t="s">
        <v>1434</v>
      </c>
      <c r="APB31" s="822" t="s">
        <v>1434</v>
      </c>
      <c r="APC31" s="821" t="s">
        <v>1434</v>
      </c>
      <c r="APD31" s="821" t="s">
        <v>1434</v>
      </c>
      <c r="APE31" s="821" t="s">
        <v>1434</v>
      </c>
      <c r="APF31" s="822" t="s">
        <v>1434</v>
      </c>
      <c r="APG31" s="821" t="s">
        <v>1434</v>
      </c>
      <c r="APH31" s="821" t="s">
        <v>1434</v>
      </c>
      <c r="API31" s="821" t="s">
        <v>1434</v>
      </c>
      <c r="APJ31" s="822">
        <v>0</v>
      </c>
      <c r="APK31" s="821">
        <v>0</v>
      </c>
      <c r="APL31" s="821">
        <v>0</v>
      </c>
      <c r="APM31" s="821">
        <v>0</v>
      </c>
      <c r="APN31" s="822" t="s">
        <v>1434</v>
      </c>
      <c r="APO31" s="821" t="s">
        <v>1434</v>
      </c>
      <c r="APP31" s="821" t="s">
        <v>1434</v>
      </c>
      <c r="APQ31" s="821" t="s">
        <v>1434</v>
      </c>
      <c r="APR31" s="822" t="s">
        <v>1434</v>
      </c>
      <c r="APS31" s="821" t="s">
        <v>1434</v>
      </c>
      <c r="APT31" s="821" t="s">
        <v>1434</v>
      </c>
      <c r="APU31" s="821" t="s">
        <v>1434</v>
      </c>
      <c r="APV31" s="822" t="s">
        <v>1434</v>
      </c>
      <c r="APW31" s="821" t="s">
        <v>1434</v>
      </c>
      <c r="APX31" s="821" t="s">
        <v>1434</v>
      </c>
      <c r="APY31" s="821" t="s">
        <v>1434</v>
      </c>
      <c r="APZ31" s="822" t="s">
        <v>1434</v>
      </c>
      <c r="AQA31" s="821" t="s">
        <v>1434</v>
      </c>
      <c r="AQB31" s="821" t="s">
        <v>1434</v>
      </c>
      <c r="AQC31" s="821" t="s">
        <v>1434</v>
      </c>
      <c r="AQD31" s="822" t="s">
        <v>1434</v>
      </c>
      <c r="AQE31" s="821" t="s">
        <v>1434</v>
      </c>
      <c r="AQF31" s="821" t="s">
        <v>1434</v>
      </c>
      <c r="AQG31" s="821" t="s">
        <v>1434</v>
      </c>
      <c r="AQH31" s="822" t="s">
        <v>1434</v>
      </c>
      <c r="AQI31" s="821" t="s">
        <v>1434</v>
      </c>
      <c r="AQJ31" s="821" t="s">
        <v>1434</v>
      </c>
      <c r="AQK31" s="821" t="s">
        <v>1434</v>
      </c>
      <c r="AQL31" s="822">
        <v>0</v>
      </c>
      <c r="AQM31" s="821">
        <v>0</v>
      </c>
      <c r="AQN31" s="821">
        <v>0</v>
      </c>
      <c r="AQO31" s="821">
        <v>0</v>
      </c>
      <c r="AQP31" s="822" t="s">
        <v>1434</v>
      </c>
      <c r="AQQ31" s="821" t="s">
        <v>1434</v>
      </c>
      <c r="AQR31" s="821" t="s">
        <v>1434</v>
      </c>
      <c r="AQS31" s="821" t="s">
        <v>1434</v>
      </c>
      <c r="AQT31" s="822" t="s">
        <v>1434</v>
      </c>
      <c r="AQU31" s="821" t="s">
        <v>1434</v>
      </c>
      <c r="AQV31" s="821" t="s">
        <v>1434</v>
      </c>
      <c r="AQW31" s="821" t="s">
        <v>1434</v>
      </c>
      <c r="AQX31" s="822" t="s">
        <v>1434</v>
      </c>
      <c r="AQY31" s="821" t="s">
        <v>1434</v>
      </c>
      <c r="AQZ31" s="821" t="s">
        <v>1434</v>
      </c>
      <c r="ARA31" s="821" t="s">
        <v>1434</v>
      </c>
      <c r="ARB31" s="822" t="s">
        <v>1434</v>
      </c>
      <c r="ARC31" s="821" t="s">
        <v>1434</v>
      </c>
      <c r="ARD31" s="821" t="s">
        <v>1434</v>
      </c>
      <c r="ARE31" s="821" t="s">
        <v>1434</v>
      </c>
      <c r="ARF31" s="822" t="s">
        <v>1434</v>
      </c>
      <c r="ARG31" s="821" t="s">
        <v>1434</v>
      </c>
      <c r="ARH31" s="821" t="s">
        <v>1434</v>
      </c>
      <c r="ARI31" s="821" t="s">
        <v>1434</v>
      </c>
      <c r="ARJ31" s="822" t="s">
        <v>1434</v>
      </c>
      <c r="ARK31" s="821" t="s">
        <v>1434</v>
      </c>
      <c r="ARL31" s="821" t="s">
        <v>1434</v>
      </c>
      <c r="ARM31" s="821" t="s">
        <v>1434</v>
      </c>
      <c r="ARN31" s="822">
        <v>0</v>
      </c>
      <c r="ARO31" s="821">
        <v>0</v>
      </c>
      <c r="ARP31" s="821">
        <v>0</v>
      </c>
      <c r="ARQ31" s="821">
        <v>0</v>
      </c>
      <c r="ARR31" s="822" t="s">
        <v>1434</v>
      </c>
      <c r="ARS31" s="821" t="s">
        <v>1434</v>
      </c>
      <c r="ART31" s="821" t="s">
        <v>1434</v>
      </c>
      <c r="ARU31" s="821" t="s">
        <v>1434</v>
      </c>
      <c r="ARV31" s="822" t="s">
        <v>1434</v>
      </c>
      <c r="ARW31" s="821" t="s">
        <v>1434</v>
      </c>
      <c r="ARX31" s="821" t="s">
        <v>1434</v>
      </c>
      <c r="ARY31" s="821" t="s">
        <v>1434</v>
      </c>
      <c r="ARZ31" s="822" t="s">
        <v>1434</v>
      </c>
      <c r="ASA31" s="821" t="s">
        <v>1434</v>
      </c>
      <c r="ASB31" s="821" t="s">
        <v>1434</v>
      </c>
      <c r="ASC31" s="821" t="s">
        <v>1434</v>
      </c>
      <c r="ASD31" s="822" t="s">
        <v>1434</v>
      </c>
      <c r="ASE31" s="821" t="s">
        <v>1434</v>
      </c>
      <c r="ASF31" s="821" t="s">
        <v>1434</v>
      </c>
      <c r="ASG31" s="821" t="s">
        <v>1434</v>
      </c>
      <c r="ASH31" s="822" t="s">
        <v>1434</v>
      </c>
      <c r="ASI31" s="821" t="s">
        <v>1434</v>
      </c>
      <c r="ASJ31" s="821" t="s">
        <v>1434</v>
      </c>
      <c r="ASK31" s="821" t="s">
        <v>1434</v>
      </c>
      <c r="ASL31" s="822" t="s">
        <v>1434</v>
      </c>
      <c r="ASM31" s="821" t="s">
        <v>1434</v>
      </c>
      <c r="ASN31" s="821" t="s">
        <v>1434</v>
      </c>
      <c r="ASO31" s="821" t="s">
        <v>1434</v>
      </c>
      <c r="ASP31" s="822">
        <v>0</v>
      </c>
      <c r="ASQ31" s="821">
        <v>0</v>
      </c>
      <c r="ASR31" s="821">
        <v>0</v>
      </c>
      <c r="ASS31" s="821">
        <v>0</v>
      </c>
      <c r="AST31" s="822" t="s">
        <v>1434</v>
      </c>
      <c r="ASU31" s="821" t="s">
        <v>1434</v>
      </c>
      <c r="ASV31" s="821" t="s">
        <v>1434</v>
      </c>
      <c r="ASW31" s="821" t="s">
        <v>1434</v>
      </c>
      <c r="ASX31" s="822" t="s">
        <v>1434</v>
      </c>
      <c r="ASY31" s="821" t="s">
        <v>1434</v>
      </c>
      <c r="ASZ31" s="821" t="s">
        <v>1434</v>
      </c>
      <c r="ATA31" s="821" t="s">
        <v>1434</v>
      </c>
      <c r="ATB31" s="822" t="s">
        <v>1434</v>
      </c>
      <c r="ATC31" s="821" t="s">
        <v>1434</v>
      </c>
      <c r="ATD31" s="821" t="s">
        <v>1434</v>
      </c>
      <c r="ATE31" s="821" t="s">
        <v>1434</v>
      </c>
      <c r="ATF31" s="822" t="s">
        <v>1434</v>
      </c>
      <c r="ATG31" s="821" t="s">
        <v>1434</v>
      </c>
      <c r="ATH31" s="821" t="s">
        <v>1434</v>
      </c>
      <c r="ATI31" s="821" t="s">
        <v>1434</v>
      </c>
      <c r="ATJ31" s="822" t="s">
        <v>1434</v>
      </c>
      <c r="ATK31" s="821" t="s">
        <v>1434</v>
      </c>
      <c r="ATL31" s="821" t="s">
        <v>1434</v>
      </c>
      <c r="ATM31" s="821" t="s">
        <v>1434</v>
      </c>
      <c r="ATN31" s="822" t="s">
        <v>1434</v>
      </c>
      <c r="ATO31" s="821" t="s">
        <v>1434</v>
      </c>
      <c r="ATP31" s="821" t="s">
        <v>1434</v>
      </c>
      <c r="ATQ31" s="821" t="s">
        <v>1434</v>
      </c>
      <c r="ATR31" s="822">
        <v>1.32</v>
      </c>
      <c r="ATS31" s="822">
        <v>1.32</v>
      </c>
      <c r="ATT31" s="822">
        <v>1.32</v>
      </c>
      <c r="ATU31" s="822">
        <v>1.32</v>
      </c>
      <c r="ATV31" s="822" t="s">
        <v>1434</v>
      </c>
      <c r="ATW31" s="821">
        <v>0</v>
      </c>
      <c r="ATX31" s="821">
        <v>0</v>
      </c>
      <c r="ATY31" s="821">
        <v>0</v>
      </c>
      <c r="ATZ31" s="821">
        <v>0</v>
      </c>
      <c r="AUA31" s="821" t="s">
        <v>1434</v>
      </c>
      <c r="AUB31" s="822">
        <v>1.32</v>
      </c>
      <c r="AUC31" s="822">
        <v>1.32</v>
      </c>
      <c r="AUD31" s="822">
        <v>1.32</v>
      </c>
      <c r="AUE31" s="822">
        <v>1.32</v>
      </c>
      <c r="AUF31" s="822" t="s">
        <v>1434</v>
      </c>
      <c r="AUG31" s="822">
        <v>0.56999999999999995</v>
      </c>
      <c r="AUH31" s="822">
        <v>0.56999999999999995</v>
      </c>
      <c r="AUI31" s="822">
        <v>0.56999999999999995</v>
      </c>
      <c r="AUJ31" s="822">
        <v>0.56999999999999995</v>
      </c>
      <c r="AUK31" s="822" t="s">
        <v>1434</v>
      </c>
      <c r="AUL31" s="821">
        <v>0</v>
      </c>
      <c r="AUM31" s="821">
        <v>0</v>
      </c>
      <c r="AUN31" s="821">
        <v>0</v>
      </c>
      <c r="AUO31" s="821">
        <v>0</v>
      </c>
      <c r="AUP31" s="821" t="s">
        <v>1434</v>
      </c>
      <c r="AUQ31" s="822">
        <v>0.56999999999999995</v>
      </c>
      <c r="AUR31" s="822">
        <v>0.56999999999999995</v>
      </c>
      <c r="AUS31" s="822">
        <v>0.56999999999999995</v>
      </c>
      <c r="AUT31" s="822">
        <v>0.56999999999999995</v>
      </c>
      <c r="AUU31" s="822" t="s">
        <v>1434</v>
      </c>
      <c r="AUV31" s="822">
        <v>0</v>
      </c>
      <c r="AUW31" s="822">
        <v>0</v>
      </c>
      <c r="AUX31" s="822">
        <v>0</v>
      </c>
      <c r="AUY31" s="822">
        <v>0</v>
      </c>
      <c r="AUZ31" s="822" t="s">
        <v>1434</v>
      </c>
      <c r="AVA31" s="821">
        <v>0</v>
      </c>
      <c r="AVB31" s="821">
        <v>0</v>
      </c>
      <c r="AVC31" s="821">
        <v>0</v>
      </c>
      <c r="AVD31" s="821">
        <v>0</v>
      </c>
      <c r="AVE31" s="821" t="s">
        <v>1434</v>
      </c>
      <c r="AVF31" s="822">
        <v>0</v>
      </c>
      <c r="AVG31" s="822">
        <v>0</v>
      </c>
      <c r="AVH31" s="822">
        <v>0</v>
      </c>
      <c r="AVI31" s="822">
        <v>0</v>
      </c>
      <c r="AVJ31" s="822" t="s">
        <v>1434</v>
      </c>
      <c r="AVK31" s="822">
        <v>0.15</v>
      </c>
      <c r="AVL31" s="822">
        <v>0.15</v>
      </c>
      <c r="AVM31" s="822">
        <v>0.15</v>
      </c>
      <c r="AVN31" s="822">
        <v>0.15</v>
      </c>
      <c r="AVO31" s="822" t="s">
        <v>1434</v>
      </c>
      <c r="AVP31" s="821">
        <v>0</v>
      </c>
      <c r="AVQ31" s="821">
        <v>0</v>
      </c>
      <c r="AVR31" s="821">
        <v>0</v>
      </c>
      <c r="AVS31" s="821">
        <v>0</v>
      </c>
      <c r="AVT31" s="821" t="s">
        <v>1434</v>
      </c>
      <c r="AVU31" s="822">
        <v>0.15</v>
      </c>
      <c r="AVV31" s="822">
        <v>0.15</v>
      </c>
      <c r="AVW31" s="822">
        <v>0.15</v>
      </c>
      <c r="AVX31" s="822">
        <v>0.15</v>
      </c>
      <c r="AVY31" s="822" t="s">
        <v>1434</v>
      </c>
      <c r="AVZ31" s="822"/>
      <c r="AWA31" s="822"/>
      <c r="AWB31" s="822"/>
      <c r="AWC31" s="822"/>
      <c r="AWD31" s="822"/>
      <c r="AWE31" s="821"/>
      <c r="AWF31" s="821"/>
      <c r="AWG31" s="821"/>
      <c r="AWH31" s="821"/>
      <c r="AWI31" s="821"/>
      <c r="AWJ31" s="822"/>
      <c r="AWK31" s="822"/>
      <c r="AWL31" s="822"/>
      <c r="AWM31" s="822"/>
      <c r="AWN31" s="822"/>
      <c r="AWO31" s="822"/>
      <c r="AWP31" s="822"/>
      <c r="AWQ31" s="822"/>
      <c r="AWR31" s="822"/>
      <c r="AWS31" s="822"/>
      <c r="AWT31" s="822"/>
      <c r="AWU31" s="822"/>
      <c r="AWV31" s="822"/>
      <c r="AWW31" s="822"/>
      <c r="AWX31" s="822"/>
      <c r="AWY31" s="822"/>
      <c r="AWZ31" s="822"/>
      <c r="AXA31" s="822"/>
      <c r="AXB31" s="822"/>
      <c r="AXC31" s="822"/>
      <c r="AXD31" s="821"/>
      <c r="AXE31" s="821"/>
      <c r="AXF31" s="821"/>
      <c r="AXG31" s="821"/>
      <c r="AXH31" s="821"/>
      <c r="AXI31" s="821"/>
      <c r="AXJ31" s="821"/>
      <c r="AXK31" s="821"/>
      <c r="AXL31" s="821"/>
      <c r="AXM31" s="821"/>
      <c r="AXN31" s="821"/>
      <c r="AXO31" s="821"/>
      <c r="AXP31" s="821"/>
      <c r="AXQ31" s="821"/>
      <c r="AXR31" s="821"/>
      <c r="AXS31" s="822">
        <v>6.2</v>
      </c>
      <c r="AXT31" s="822">
        <v>6.4</v>
      </c>
      <c r="AXU31" s="822">
        <v>6.4</v>
      </c>
      <c r="AXV31" s="822">
        <v>6</v>
      </c>
      <c r="AXW31" s="822">
        <v>0.5</v>
      </c>
      <c r="AXX31" s="822">
        <v>0.5</v>
      </c>
      <c r="AXY31" s="822">
        <v>0.5</v>
      </c>
      <c r="AXZ31" s="822">
        <v>0.5</v>
      </c>
      <c r="AYA31" s="821">
        <v>0</v>
      </c>
      <c r="AYB31" s="821">
        <v>0</v>
      </c>
      <c r="AYC31" s="821">
        <v>0</v>
      </c>
      <c r="AYD31" s="822">
        <v>0</v>
      </c>
      <c r="AYE31" s="822" t="s">
        <v>1434</v>
      </c>
      <c r="AYF31" s="822" t="s">
        <v>1434</v>
      </c>
      <c r="AYG31" s="822">
        <v>15</v>
      </c>
      <c r="AYH31" s="822">
        <v>15</v>
      </c>
      <c r="AYI31" s="822" t="s">
        <v>1434</v>
      </c>
      <c r="AYJ31" s="822" t="s">
        <v>1434</v>
      </c>
      <c r="AYK31" s="822">
        <v>584</v>
      </c>
      <c r="AYL31" s="822">
        <v>584</v>
      </c>
      <c r="AYM31" s="821">
        <v>0</v>
      </c>
      <c r="AYN31" s="821">
        <v>0</v>
      </c>
      <c r="AYO31" s="821">
        <v>0</v>
      </c>
      <c r="AYP31" s="821">
        <v>0</v>
      </c>
      <c r="AYQ31" s="822" t="s">
        <v>1434</v>
      </c>
      <c r="AYR31" s="821" t="s">
        <v>1434</v>
      </c>
      <c r="AYS31" s="821" t="s">
        <v>1434</v>
      </c>
      <c r="AYT31" s="821" t="s">
        <v>1434</v>
      </c>
      <c r="AYU31" s="822" t="s">
        <v>1434</v>
      </c>
      <c r="AYV31" s="821" t="s">
        <v>1434</v>
      </c>
      <c r="AYW31" s="821" t="s">
        <v>1434</v>
      </c>
      <c r="AYX31" s="821" t="s">
        <v>1434</v>
      </c>
      <c r="AYY31" s="821" t="s">
        <v>1434</v>
      </c>
      <c r="AYZ31" s="821" t="s">
        <v>1434</v>
      </c>
      <c r="AZA31" s="821" t="s">
        <v>1434</v>
      </c>
      <c r="AZB31" s="821" t="s">
        <v>1434</v>
      </c>
      <c r="AZC31" s="822" t="s">
        <v>1434</v>
      </c>
      <c r="AZD31" s="821" t="s">
        <v>1434</v>
      </c>
      <c r="AZE31" s="821">
        <v>0</v>
      </c>
      <c r="AZF31" s="821">
        <v>0</v>
      </c>
      <c r="AZG31" s="822" t="s">
        <v>1434</v>
      </c>
      <c r="AZH31" s="821" t="s">
        <v>1434</v>
      </c>
      <c r="AZI31" s="821">
        <v>583</v>
      </c>
      <c r="AZJ31" s="821">
        <v>583</v>
      </c>
      <c r="AZK31" s="821">
        <v>0</v>
      </c>
      <c r="AZL31" s="821">
        <v>0</v>
      </c>
      <c r="AZM31" s="821">
        <v>0</v>
      </c>
      <c r="AZN31" s="821">
        <v>0</v>
      </c>
      <c r="AZO31" s="821" t="s">
        <v>1434</v>
      </c>
      <c r="AZP31" s="821" t="s">
        <v>1434</v>
      </c>
      <c r="AZQ31" s="821" t="s">
        <v>1434</v>
      </c>
      <c r="AZR31" s="821" t="s">
        <v>1434</v>
      </c>
      <c r="AZS31" s="821" t="s">
        <v>1434</v>
      </c>
      <c r="AZT31" s="821" t="s">
        <v>1434</v>
      </c>
      <c r="AZU31" s="821" t="s">
        <v>1434</v>
      </c>
      <c r="AZV31" s="821" t="s">
        <v>1434</v>
      </c>
      <c r="AZW31" s="821" t="s">
        <v>1434</v>
      </c>
      <c r="AZX31" s="821" t="s">
        <v>1434</v>
      </c>
      <c r="AZY31" s="821" t="s">
        <v>1434</v>
      </c>
      <c r="AZZ31" s="821" t="s">
        <v>1434</v>
      </c>
      <c r="BAA31" s="822" t="s">
        <v>1434</v>
      </c>
      <c r="BAB31" s="821" t="s">
        <v>1434</v>
      </c>
      <c r="BAC31" s="821">
        <v>13</v>
      </c>
      <c r="BAD31" s="821">
        <v>13</v>
      </c>
      <c r="BAE31" s="822" t="s">
        <v>1434</v>
      </c>
      <c r="BAF31" s="821" t="s">
        <v>1434</v>
      </c>
      <c r="BAG31" s="821">
        <v>1</v>
      </c>
      <c r="BAH31" s="821">
        <v>1</v>
      </c>
      <c r="BAI31" s="821">
        <v>0</v>
      </c>
      <c r="BAJ31" s="821">
        <v>0</v>
      </c>
      <c r="BAK31" s="821">
        <v>0</v>
      </c>
      <c r="BAL31" s="821">
        <v>0</v>
      </c>
      <c r="BAM31" s="821" t="s">
        <v>1434</v>
      </c>
      <c r="BAN31" s="821" t="s">
        <v>1434</v>
      </c>
      <c r="BAO31" s="821" t="s">
        <v>1434</v>
      </c>
      <c r="BAP31" s="821" t="s">
        <v>1434</v>
      </c>
      <c r="BAQ31" s="821" t="s">
        <v>1434</v>
      </c>
      <c r="BAR31" s="821" t="s">
        <v>1434</v>
      </c>
      <c r="BAS31" s="821" t="s">
        <v>1434</v>
      </c>
      <c r="BAT31" s="821" t="s">
        <v>1434</v>
      </c>
      <c r="BAU31" s="821" t="s">
        <v>1434</v>
      </c>
      <c r="BAV31" s="821" t="s">
        <v>1434</v>
      </c>
      <c r="BAW31" s="821" t="s">
        <v>1434</v>
      </c>
      <c r="BAX31" s="821" t="s">
        <v>1434</v>
      </c>
      <c r="BAY31" s="822" t="s">
        <v>1434</v>
      </c>
      <c r="BAZ31" s="821" t="s">
        <v>1434</v>
      </c>
      <c r="BBA31" s="821">
        <v>2</v>
      </c>
      <c r="BBB31" s="821">
        <v>2</v>
      </c>
      <c r="BBC31" s="822" t="s">
        <v>1434</v>
      </c>
      <c r="BBD31" s="821" t="s">
        <v>1434</v>
      </c>
      <c r="BBE31" s="821">
        <v>0</v>
      </c>
      <c r="BBF31" s="821">
        <v>0</v>
      </c>
      <c r="BBG31" s="821">
        <v>0</v>
      </c>
      <c r="BBH31" s="821">
        <v>0</v>
      </c>
      <c r="BBI31" s="821">
        <v>0</v>
      </c>
      <c r="BBJ31" s="821">
        <v>0</v>
      </c>
      <c r="BBK31" s="826" t="s">
        <v>1434</v>
      </c>
      <c r="BBL31" s="826" t="s">
        <v>1434</v>
      </c>
      <c r="BBM31" s="826" t="s">
        <v>1434</v>
      </c>
      <c r="BBN31" s="826" t="s">
        <v>1434</v>
      </c>
      <c r="BBO31" s="826" t="s">
        <v>1434</v>
      </c>
      <c r="BBP31" s="826" t="s">
        <v>1434</v>
      </c>
      <c r="BBQ31" s="826" t="s">
        <v>1434</v>
      </c>
      <c r="BBR31" s="826" t="s">
        <v>1434</v>
      </c>
      <c r="BBS31" s="826" t="s">
        <v>1434</v>
      </c>
      <c r="BBT31" s="826" t="s">
        <v>1434</v>
      </c>
      <c r="BBU31" s="826" t="s">
        <v>1434</v>
      </c>
      <c r="BBV31" s="826" t="s">
        <v>1434</v>
      </c>
      <c r="BBW31" s="826" t="s">
        <v>1434</v>
      </c>
      <c r="BBX31" s="826" t="s">
        <v>1434</v>
      </c>
      <c r="BBY31" s="826" t="s">
        <v>1434</v>
      </c>
      <c r="BBZ31" s="826" t="s">
        <v>1434</v>
      </c>
      <c r="BCA31" s="826" t="s">
        <v>1434</v>
      </c>
      <c r="BCB31" s="826" t="s">
        <v>1434</v>
      </c>
      <c r="BCC31" s="826" t="s">
        <v>1434</v>
      </c>
      <c r="BCD31" s="826" t="s">
        <v>1434</v>
      </c>
      <c r="BCE31" s="826" t="s">
        <v>1434</v>
      </c>
      <c r="BCF31" s="826" t="s">
        <v>1434</v>
      </c>
      <c r="BCG31" s="826" t="s">
        <v>1434</v>
      </c>
      <c r="BCH31" s="826" t="s">
        <v>1434</v>
      </c>
      <c r="BCI31" s="826" t="s">
        <v>1434</v>
      </c>
      <c r="BCJ31" s="826" t="s">
        <v>1434</v>
      </c>
      <c r="BCK31" s="826" t="s">
        <v>1434</v>
      </c>
      <c r="BCL31" s="826" t="s">
        <v>1434</v>
      </c>
      <c r="BCM31" s="826" t="s">
        <v>1434</v>
      </c>
      <c r="BCN31" s="826" t="s">
        <v>1434</v>
      </c>
      <c r="BCO31" s="818"/>
      <c r="BCP31" s="818"/>
      <c r="BCQ31" s="818"/>
      <c r="BCR31" s="818"/>
      <c r="BCS31" s="818"/>
      <c r="BCT31" s="818"/>
      <c r="BCU31" s="818"/>
      <c r="BCV31" s="818"/>
      <c r="BCW31" s="818"/>
      <c r="BCX31" s="818"/>
      <c r="BCY31" s="818"/>
      <c r="BCZ31" s="818"/>
      <c r="BDA31" s="818"/>
      <c r="BDB31" s="818"/>
      <c r="BDC31" s="818"/>
      <c r="BDD31" s="818"/>
      <c r="BDE31" s="818"/>
      <c r="BDF31" s="818"/>
      <c r="BDG31" s="818"/>
      <c r="BDH31" s="818"/>
      <c r="BDI31" s="818"/>
      <c r="BDJ31" s="818"/>
      <c r="BDK31" s="818"/>
      <c r="BDL31" s="818"/>
      <c r="BDM31" s="818"/>
      <c r="BDN31" s="818"/>
      <c r="BDO31" s="818"/>
      <c r="BDP31" s="818"/>
      <c r="BDQ31" s="818"/>
      <c r="BDR31" s="818"/>
      <c r="BDS31" s="818"/>
      <c r="BDT31" s="818"/>
      <c r="BDU31" s="818"/>
      <c r="BDV31" s="818"/>
      <c r="BDW31" s="818"/>
      <c r="BDX31" s="818"/>
      <c r="BDY31" s="818"/>
      <c r="BDZ31" s="818"/>
      <c r="BEA31" s="818"/>
      <c r="BEB31" s="818"/>
      <c r="BEC31" s="818"/>
      <c r="BED31" s="818"/>
      <c r="BEE31" s="818"/>
      <c r="BEF31" s="818"/>
      <c r="BEG31" s="818"/>
      <c r="BEH31" s="818"/>
      <c r="BEI31" s="818"/>
      <c r="BEJ31" s="818"/>
      <c r="BEK31" s="818"/>
      <c r="BEL31" s="818"/>
      <c r="BEM31" s="818"/>
      <c r="BEN31" s="818"/>
      <c r="BEO31" s="818"/>
      <c r="BEP31" s="818"/>
      <c r="BEQ31" s="818"/>
      <c r="BER31" s="818"/>
      <c r="BES31" s="818"/>
      <c r="BET31" s="818"/>
      <c r="BEU31" s="818"/>
      <c r="BEV31" s="818"/>
      <c r="BEW31" s="818"/>
      <c r="BEX31" s="818"/>
      <c r="BEY31" s="818"/>
      <c r="BEZ31" s="818"/>
      <c r="BFA31" s="818"/>
      <c r="BFB31" s="818"/>
      <c r="BFC31" s="818"/>
      <c r="BFD31" s="818"/>
      <c r="BFE31" s="818"/>
      <c r="BFF31" s="818"/>
      <c r="BFG31" s="818"/>
      <c r="BFH31" s="818"/>
      <c r="BFI31" s="818"/>
      <c r="BFJ31" s="818"/>
      <c r="BFK31" s="818"/>
      <c r="BFL31" s="818"/>
      <c r="BFM31" s="818"/>
      <c r="BFN31" s="818"/>
      <c r="BFO31" s="818"/>
      <c r="BFP31" s="818"/>
      <c r="BFQ31" s="818"/>
      <c r="BFR31" s="818"/>
      <c r="BFS31" s="818"/>
      <c r="BFT31" s="818"/>
      <c r="BFU31" s="818"/>
      <c r="BFV31" s="819"/>
      <c r="BFW31" s="819"/>
      <c r="BFX31" s="819"/>
      <c r="BFY31" s="819"/>
      <c r="BFZ31" s="819"/>
      <c r="BGA31" s="819"/>
      <c r="BGB31" s="819"/>
      <c r="BGC31" s="819"/>
      <c r="BGD31" s="819"/>
      <c r="BGE31" s="819"/>
      <c r="BGF31" s="819"/>
      <c r="BGG31" s="819"/>
      <c r="BGH31" s="819"/>
      <c r="BGI31" s="819"/>
      <c r="BGJ31" s="819"/>
      <c r="BGK31" s="819"/>
      <c r="BGL31" s="819"/>
      <c r="BGM31" s="819"/>
      <c r="BGN31" s="819"/>
      <c r="BGO31" s="819"/>
      <c r="BGP31" s="819"/>
      <c r="BGQ31" s="819"/>
      <c r="BGR31" s="819"/>
      <c r="BGS31" s="819"/>
      <c r="BGT31" s="819"/>
      <c r="BGU31" s="819"/>
      <c r="BGV31" s="819"/>
      <c r="BGW31" s="819"/>
      <c r="BGX31" s="819"/>
      <c r="BGY31" s="819"/>
      <c r="BGZ31" s="819"/>
      <c r="BHA31" s="819"/>
      <c r="BHB31" s="819"/>
      <c r="BHC31" s="819"/>
      <c r="BHD31" s="819"/>
      <c r="BHE31" s="819"/>
      <c r="BHF31" s="819"/>
      <c r="BHG31" s="819"/>
      <c r="BHH31" s="819"/>
      <c r="BHI31" s="819"/>
      <c r="BHJ31" s="819"/>
      <c r="BHK31" s="819"/>
      <c r="BHL31" s="819"/>
      <c r="BHM31" s="819"/>
      <c r="BHN31" s="819"/>
      <c r="BHO31" s="819"/>
      <c r="BHP31" s="819"/>
      <c r="BHQ31" s="819"/>
      <c r="BHR31" s="819"/>
      <c r="BHS31" s="819"/>
      <c r="BHT31" s="819"/>
      <c r="BHU31" s="819"/>
      <c r="BHV31" s="819"/>
      <c r="BHW31" s="819"/>
      <c r="BHX31" s="819"/>
      <c r="BHY31" s="819"/>
      <c r="BHZ31" s="819"/>
      <c r="BIA31" s="819"/>
      <c r="BIB31" s="819"/>
      <c r="BIC31" s="819"/>
      <c r="BID31" s="819"/>
      <c r="BIE31" s="819"/>
      <c r="BIF31" s="819"/>
      <c r="BIG31" s="819"/>
      <c r="BIH31" s="819"/>
      <c r="BII31" s="819"/>
      <c r="BIJ31" s="819"/>
      <c r="BIK31" s="819"/>
      <c r="BIL31" s="819"/>
      <c r="BIM31" s="819"/>
      <c r="BIN31" s="819"/>
      <c r="BIO31" s="819"/>
      <c r="BIP31" s="819"/>
      <c r="BIQ31" s="819"/>
      <c r="BIR31" s="819"/>
      <c r="BIS31" s="822"/>
      <c r="BIT31" s="822"/>
      <c r="BIU31" s="822"/>
      <c r="BIV31" s="822"/>
      <c r="BIW31" s="822"/>
      <c r="BIX31" s="822"/>
      <c r="BIY31" s="822"/>
      <c r="BIZ31" s="822"/>
      <c r="BJA31" s="822"/>
      <c r="BJB31" s="822"/>
      <c r="BJC31" s="822"/>
      <c r="BJD31" s="822"/>
      <c r="BJE31" s="822"/>
      <c r="BJF31" s="822"/>
      <c r="BJG31" s="822"/>
      <c r="BJH31" s="822"/>
      <c r="BJI31" s="827" t="s">
        <v>1434</v>
      </c>
      <c r="BJJ31" s="827" t="s">
        <v>1434</v>
      </c>
      <c r="BJK31" s="827" t="s">
        <v>1434</v>
      </c>
      <c r="BJL31" s="827" t="s">
        <v>1434</v>
      </c>
      <c r="BJM31" s="827" t="s">
        <v>1434</v>
      </c>
      <c r="BJN31" s="827" t="s">
        <v>1434</v>
      </c>
      <c r="BJO31" s="827" t="s">
        <v>1434</v>
      </c>
      <c r="BJP31" s="827" t="s">
        <v>1434</v>
      </c>
      <c r="BJQ31" s="827" t="s">
        <v>1434</v>
      </c>
      <c r="BJR31" s="827" t="s">
        <v>1434</v>
      </c>
      <c r="BJS31" s="827" t="s">
        <v>1434</v>
      </c>
      <c r="BJT31" s="827" t="s">
        <v>1434</v>
      </c>
      <c r="BJU31" s="827" t="s">
        <v>1434</v>
      </c>
      <c r="BJV31" s="827">
        <v>13.484999999999999</v>
      </c>
      <c r="BJW31" s="827">
        <v>5.88</v>
      </c>
      <c r="BJX31" s="827" t="s">
        <v>1434</v>
      </c>
      <c r="BJY31" s="827" t="s">
        <v>1434</v>
      </c>
      <c r="BJZ31" s="827" t="s">
        <v>1434</v>
      </c>
      <c r="BKA31" s="827">
        <v>6.2549999999999999</v>
      </c>
      <c r="BKB31" s="827">
        <v>5.88</v>
      </c>
      <c r="BKC31" s="827" t="s">
        <v>1434</v>
      </c>
      <c r="BKD31" s="827" t="s">
        <v>1434</v>
      </c>
      <c r="BKE31" s="827" t="s">
        <v>1434</v>
      </c>
      <c r="BKF31" s="827">
        <v>6.2549999999999999</v>
      </c>
      <c r="BKG31" s="827">
        <v>5.88</v>
      </c>
      <c r="BKH31" s="827" t="s">
        <v>1434</v>
      </c>
      <c r="BKI31" s="827" t="s">
        <v>1434</v>
      </c>
      <c r="BKJ31" s="827" t="s">
        <v>1434</v>
      </c>
      <c r="BKK31" s="827" t="s">
        <v>1434</v>
      </c>
      <c r="BKL31" s="827" t="s">
        <v>1434</v>
      </c>
      <c r="BKM31" s="827" t="s">
        <v>1434</v>
      </c>
      <c r="BKN31" s="827" t="s">
        <v>1434</v>
      </c>
      <c r="BKO31" s="827" t="s">
        <v>1434</v>
      </c>
      <c r="BKP31" s="827">
        <v>7.2299999999999995</v>
      </c>
      <c r="BKQ31" s="827" t="s">
        <v>1434</v>
      </c>
      <c r="BKR31" s="827" t="s">
        <v>1434</v>
      </c>
      <c r="BKS31" s="827" t="s">
        <v>1434</v>
      </c>
      <c r="BKT31" s="827" t="s">
        <v>1434</v>
      </c>
      <c r="BKU31" s="827">
        <v>7.2299999999999995</v>
      </c>
      <c r="BKV31" s="827" t="s">
        <v>1434</v>
      </c>
      <c r="BKW31" s="827" t="s">
        <v>1434</v>
      </c>
      <c r="BKX31" s="827" t="s">
        <v>1434</v>
      </c>
      <c r="BKY31" s="827" t="s">
        <v>1434</v>
      </c>
      <c r="BKZ31" s="827" t="s">
        <v>1434</v>
      </c>
      <c r="BLA31" s="827" t="s">
        <v>1434</v>
      </c>
      <c r="BLB31" s="827" t="s">
        <v>1434</v>
      </c>
      <c r="BLC31" s="827" t="s">
        <v>1434</v>
      </c>
      <c r="BLD31" s="827" t="s">
        <v>1434</v>
      </c>
      <c r="BLE31" s="827" t="s">
        <v>1434</v>
      </c>
      <c r="BLF31" s="827">
        <v>9.1999999999999998E-3</v>
      </c>
      <c r="BLG31" s="827" t="s">
        <v>1434</v>
      </c>
      <c r="BLH31" s="827" t="s">
        <v>1434</v>
      </c>
      <c r="BLI31" s="827" t="s">
        <v>1434</v>
      </c>
      <c r="BLJ31" s="827" t="s">
        <v>1434</v>
      </c>
      <c r="BLK31" s="827" t="s">
        <v>1434</v>
      </c>
      <c r="BLL31" s="827" t="s">
        <v>1434</v>
      </c>
      <c r="BLM31" s="827" t="s">
        <v>1434</v>
      </c>
      <c r="BLN31" s="827" t="s">
        <v>1434</v>
      </c>
      <c r="BLO31" s="827" t="s">
        <v>1434</v>
      </c>
      <c r="BLP31" s="827" t="s">
        <v>1434</v>
      </c>
      <c r="BLQ31" s="827" t="s">
        <v>1434</v>
      </c>
      <c r="BLR31" s="827" t="s">
        <v>1434</v>
      </c>
      <c r="BLS31" s="827" t="s">
        <v>1434</v>
      </c>
      <c r="BLT31" s="827">
        <v>272.53185000000002</v>
      </c>
      <c r="BLU31" s="827">
        <v>118.8348</v>
      </c>
      <c r="BLV31" s="827" t="s">
        <v>1434</v>
      </c>
      <c r="BLW31" s="827" t="s">
        <v>1434</v>
      </c>
      <c r="BLX31" s="827" t="s">
        <v>1434</v>
      </c>
      <c r="BLY31" s="827">
        <v>126.41355</v>
      </c>
      <c r="BLZ31" s="827">
        <v>118.8348</v>
      </c>
      <c r="BMA31" s="827" t="s">
        <v>1434</v>
      </c>
      <c r="BMB31" s="827" t="s">
        <v>1434</v>
      </c>
      <c r="BMC31" s="827" t="s">
        <v>1434</v>
      </c>
      <c r="BMD31" s="827">
        <v>126.41355</v>
      </c>
      <c r="BME31" s="827">
        <v>118.8348</v>
      </c>
      <c r="BMF31" s="827" t="s">
        <v>1434</v>
      </c>
      <c r="BMG31" s="827" t="s">
        <v>1434</v>
      </c>
      <c r="BMH31" s="827" t="s">
        <v>1434</v>
      </c>
      <c r="BMI31" s="827" t="s">
        <v>1434</v>
      </c>
      <c r="BMJ31" s="827" t="s">
        <v>1434</v>
      </c>
      <c r="BMK31" s="827" t="s">
        <v>1434</v>
      </c>
      <c r="BML31" s="827" t="s">
        <v>1434</v>
      </c>
      <c r="BMM31" s="827" t="s">
        <v>1434</v>
      </c>
      <c r="BMN31" s="827">
        <v>146.1183</v>
      </c>
      <c r="BMO31" s="827" t="s">
        <v>1434</v>
      </c>
      <c r="BMP31" s="827" t="s">
        <v>1434</v>
      </c>
      <c r="BMQ31" s="827" t="s">
        <v>1434</v>
      </c>
      <c r="BMR31" s="827" t="s">
        <v>1434</v>
      </c>
      <c r="BMS31" s="827">
        <v>146.1183</v>
      </c>
      <c r="BMT31" s="827" t="s">
        <v>1434</v>
      </c>
      <c r="BMU31" s="827" t="s">
        <v>1434</v>
      </c>
      <c r="BMV31" s="827" t="s">
        <v>1434</v>
      </c>
      <c r="BMW31" s="827" t="s">
        <v>1434</v>
      </c>
      <c r="BMX31" s="827" t="s">
        <v>1434</v>
      </c>
      <c r="BMY31" s="827" t="s">
        <v>1434</v>
      </c>
      <c r="BMZ31" s="827" t="s">
        <v>1434</v>
      </c>
      <c r="BNA31" s="827" t="s">
        <v>1434</v>
      </c>
      <c r="BNB31" s="827" t="s">
        <v>1434</v>
      </c>
      <c r="BNC31" s="827" t="s">
        <v>1434</v>
      </c>
      <c r="BND31" s="827" t="s">
        <v>1434</v>
      </c>
      <c r="BNE31" s="827" t="s">
        <v>1434</v>
      </c>
      <c r="BNF31" s="827" t="s">
        <v>1434</v>
      </c>
      <c r="BNG31" s="827" t="s">
        <v>1434</v>
      </c>
      <c r="BNH31" s="827" t="s">
        <v>1434</v>
      </c>
      <c r="BNI31" s="827" t="s">
        <v>1434</v>
      </c>
      <c r="BNJ31" s="822">
        <v>7.4</v>
      </c>
      <c r="BNK31" s="821">
        <v>7.4</v>
      </c>
      <c r="BNL31" s="821">
        <v>7.4</v>
      </c>
      <c r="BNM31" s="821">
        <v>7</v>
      </c>
      <c r="BNN31" s="822">
        <v>100</v>
      </c>
      <c r="BNO31" s="821">
        <v>100</v>
      </c>
      <c r="BNP31" s="821">
        <v>100</v>
      </c>
      <c r="BNQ31" s="821">
        <v>100</v>
      </c>
      <c r="BNR31" s="822">
        <v>0.59</v>
      </c>
      <c r="BNS31" s="821">
        <v>0.59</v>
      </c>
      <c r="BNT31" s="821">
        <v>0.59</v>
      </c>
      <c r="BNU31" s="821" t="s">
        <v>1434</v>
      </c>
      <c r="BNV31" s="822">
        <v>8</v>
      </c>
      <c r="BNW31" s="821">
        <v>8</v>
      </c>
      <c r="BNX31" s="821">
        <v>8</v>
      </c>
      <c r="BNY31" s="821" t="s">
        <v>1434</v>
      </c>
    </row>
    <row r="32" spans="1:1741" s="789" customFormat="1">
      <c r="A32" s="607" t="s">
        <v>1959</v>
      </c>
      <c r="B32" s="821" t="s">
        <v>1196</v>
      </c>
      <c r="C32" s="822">
        <v>2180</v>
      </c>
      <c r="D32" s="822">
        <v>2170</v>
      </c>
      <c r="E32" s="822">
        <v>2121</v>
      </c>
      <c r="F32" s="822">
        <v>2020</v>
      </c>
      <c r="G32" s="822">
        <v>1945</v>
      </c>
      <c r="H32" s="822">
        <v>1924</v>
      </c>
      <c r="I32" s="822">
        <v>1852</v>
      </c>
      <c r="J32" s="822">
        <v>1835</v>
      </c>
      <c r="K32" s="822">
        <v>1756</v>
      </c>
      <c r="L32" s="822">
        <v>1695</v>
      </c>
      <c r="M32" s="822">
        <v>104</v>
      </c>
      <c r="N32" s="822">
        <v>84</v>
      </c>
      <c r="O32" s="822">
        <v>73</v>
      </c>
      <c r="P32" s="822">
        <v>83</v>
      </c>
      <c r="Q32" s="822">
        <v>80</v>
      </c>
      <c r="R32" s="823">
        <v>2284</v>
      </c>
      <c r="S32" s="823">
        <v>2254</v>
      </c>
      <c r="T32" s="823">
        <v>2194</v>
      </c>
      <c r="U32" s="823">
        <v>2103</v>
      </c>
      <c r="V32" s="823">
        <v>2025</v>
      </c>
      <c r="W32" s="821">
        <v>3983.5</v>
      </c>
      <c r="X32" s="822">
        <v>4013.5</v>
      </c>
      <c r="Y32" s="822">
        <v>4074</v>
      </c>
      <c r="Z32" s="822">
        <v>4165</v>
      </c>
      <c r="AA32" s="822">
        <v>4243</v>
      </c>
      <c r="AB32" s="821">
        <v>63</v>
      </c>
      <c r="AC32" s="821">
        <v>63</v>
      </c>
      <c r="AD32" s="821">
        <v>63</v>
      </c>
      <c r="AE32" s="821">
        <v>62</v>
      </c>
      <c r="AF32" s="821">
        <v>63</v>
      </c>
      <c r="AG32" s="821">
        <v>949</v>
      </c>
      <c r="AH32" s="821">
        <v>940</v>
      </c>
      <c r="AI32" s="821">
        <v>927</v>
      </c>
      <c r="AJ32" s="821" t="s">
        <v>1434</v>
      </c>
      <c r="AK32" s="821">
        <v>849</v>
      </c>
      <c r="AL32" s="821">
        <v>808</v>
      </c>
      <c r="AM32" s="821">
        <v>725</v>
      </c>
      <c r="AN32" s="821" t="s">
        <v>1434</v>
      </c>
      <c r="AO32" s="821">
        <v>372</v>
      </c>
      <c r="AP32" s="821">
        <v>373</v>
      </c>
      <c r="AQ32" s="821">
        <v>368</v>
      </c>
      <c r="AR32" s="821" t="s">
        <v>1434</v>
      </c>
      <c r="AS32" s="822">
        <v>515</v>
      </c>
      <c r="AT32" s="822">
        <v>489.8</v>
      </c>
      <c r="AU32" s="822">
        <v>464.6</v>
      </c>
      <c r="AV32" s="822">
        <v>449.5</v>
      </c>
      <c r="AW32" s="822">
        <v>413</v>
      </c>
      <c r="AX32" s="822">
        <v>418</v>
      </c>
      <c r="AY32" s="822">
        <v>408</v>
      </c>
      <c r="AZ32" s="822">
        <v>398</v>
      </c>
      <c r="BA32" s="822">
        <v>392</v>
      </c>
      <c r="BB32" s="823" t="s">
        <v>1434</v>
      </c>
      <c r="BC32" s="822">
        <v>3.1</v>
      </c>
      <c r="BD32" s="822">
        <v>2.5</v>
      </c>
      <c r="BE32" s="822">
        <v>2.2000000000000002</v>
      </c>
      <c r="BF32" s="822">
        <v>2.5</v>
      </c>
      <c r="BG32" s="822">
        <v>2.4</v>
      </c>
      <c r="BH32" s="822">
        <v>518.1</v>
      </c>
      <c r="BI32" s="822">
        <v>492.3</v>
      </c>
      <c r="BJ32" s="822">
        <v>466.8</v>
      </c>
      <c r="BK32" s="822">
        <v>452</v>
      </c>
      <c r="BL32" s="822">
        <v>415.4</v>
      </c>
      <c r="BM32" s="821">
        <v>301.10000000000002</v>
      </c>
      <c r="BN32" s="821">
        <v>281.89999999999998</v>
      </c>
      <c r="BO32" s="821">
        <v>262.7</v>
      </c>
      <c r="BP32" s="821">
        <v>255</v>
      </c>
      <c r="BQ32" s="821">
        <v>234.8</v>
      </c>
      <c r="BR32" s="821">
        <v>237</v>
      </c>
      <c r="BS32" s="821">
        <v>230</v>
      </c>
      <c r="BT32" s="821">
        <v>223</v>
      </c>
      <c r="BU32" s="821">
        <v>214</v>
      </c>
      <c r="BV32" s="821" t="s">
        <v>1434</v>
      </c>
      <c r="BW32" s="821">
        <v>0</v>
      </c>
      <c r="BX32" s="821">
        <v>0</v>
      </c>
      <c r="BY32" s="821">
        <v>0</v>
      </c>
      <c r="BZ32" s="821">
        <v>0</v>
      </c>
      <c r="CA32" s="821">
        <v>0</v>
      </c>
      <c r="CB32" s="821">
        <v>301.10000000000002</v>
      </c>
      <c r="CC32" s="821">
        <v>281.89999999999998</v>
      </c>
      <c r="CD32" s="821">
        <v>262.7</v>
      </c>
      <c r="CE32" s="821">
        <v>255</v>
      </c>
      <c r="CF32" s="821">
        <v>234.8</v>
      </c>
      <c r="CG32" s="821">
        <v>213.9</v>
      </c>
      <c r="CH32" s="821">
        <v>207.9</v>
      </c>
      <c r="CI32" s="821">
        <v>201.9</v>
      </c>
      <c r="CJ32" s="821">
        <v>194.5</v>
      </c>
      <c r="CK32" s="821">
        <v>178.2</v>
      </c>
      <c r="CL32" s="821">
        <v>181</v>
      </c>
      <c r="CM32" s="821">
        <v>178</v>
      </c>
      <c r="CN32" s="821">
        <v>175</v>
      </c>
      <c r="CO32" s="821">
        <v>178</v>
      </c>
      <c r="CP32" s="821" t="s">
        <v>1434</v>
      </c>
      <c r="CQ32" s="821">
        <v>3.1</v>
      </c>
      <c r="CR32" s="821">
        <v>2.5</v>
      </c>
      <c r="CS32" s="821">
        <v>2.2000000000000002</v>
      </c>
      <c r="CT32" s="821">
        <v>2.5</v>
      </c>
      <c r="CU32" s="821">
        <v>2.4</v>
      </c>
      <c r="CV32" s="821">
        <v>217</v>
      </c>
      <c r="CW32" s="821">
        <v>210.4</v>
      </c>
      <c r="CX32" s="821">
        <v>204.1</v>
      </c>
      <c r="CY32" s="821">
        <v>197</v>
      </c>
      <c r="CZ32" s="821">
        <v>180.6</v>
      </c>
      <c r="DA32" s="821">
        <v>201.3</v>
      </c>
      <c r="DB32" s="821">
        <v>184.7</v>
      </c>
      <c r="DC32" s="821" t="s">
        <v>1434</v>
      </c>
      <c r="DD32" s="821" t="s">
        <v>1434</v>
      </c>
      <c r="DE32" s="821">
        <v>85</v>
      </c>
      <c r="DF32" s="821">
        <v>79.3</v>
      </c>
      <c r="DG32" s="821" t="s">
        <v>1434</v>
      </c>
      <c r="DH32" s="821" t="s">
        <v>1434</v>
      </c>
      <c r="DI32" s="821">
        <v>203.5</v>
      </c>
      <c r="DJ32" s="821">
        <v>200.6</v>
      </c>
      <c r="DK32" s="821" t="s">
        <v>1434</v>
      </c>
      <c r="DL32" s="821" t="s">
        <v>1434</v>
      </c>
      <c r="DM32" s="821" t="s">
        <v>2169</v>
      </c>
      <c r="DN32" s="821" t="s">
        <v>2170</v>
      </c>
      <c r="DO32" s="821">
        <v>182.8</v>
      </c>
      <c r="DP32" s="821">
        <v>168.1</v>
      </c>
      <c r="DQ32" s="821">
        <v>162.9</v>
      </c>
      <c r="DR32" s="821">
        <v>150.1</v>
      </c>
      <c r="DS32" s="821" t="s">
        <v>2171</v>
      </c>
      <c r="DT32" s="821" t="s">
        <v>2172</v>
      </c>
      <c r="DU32" s="821">
        <v>99</v>
      </c>
      <c r="DV32" s="821">
        <v>94.5</v>
      </c>
      <c r="DW32" s="821">
        <v>92</v>
      </c>
      <c r="DX32" s="821">
        <v>84.7</v>
      </c>
      <c r="DY32" s="821" t="s">
        <v>2173</v>
      </c>
      <c r="DZ32" s="821" t="s">
        <v>2124</v>
      </c>
      <c r="EA32" s="821">
        <v>81.8</v>
      </c>
      <c r="EB32" s="821">
        <v>78.2</v>
      </c>
      <c r="EC32" s="821">
        <v>75.2</v>
      </c>
      <c r="ED32" s="821">
        <v>69.099999999999994</v>
      </c>
      <c r="EE32" s="821" t="s">
        <v>2174</v>
      </c>
      <c r="EF32" s="821" t="s">
        <v>2175</v>
      </c>
      <c r="EG32" s="821">
        <v>40.700000000000003</v>
      </c>
      <c r="EH32" s="821">
        <v>36.5</v>
      </c>
      <c r="EI32" s="821">
        <v>33.200000000000003</v>
      </c>
      <c r="EJ32" s="821">
        <v>28.9</v>
      </c>
      <c r="EK32" s="821" t="s">
        <v>2176</v>
      </c>
      <c r="EL32" s="821" t="s">
        <v>2165</v>
      </c>
      <c r="EM32" s="821">
        <v>31</v>
      </c>
      <c r="EN32" s="821">
        <v>30.2</v>
      </c>
      <c r="EO32" s="821">
        <v>31.2</v>
      </c>
      <c r="EP32" s="821">
        <v>32.299999999999997</v>
      </c>
      <c r="EQ32" s="821" t="s">
        <v>2177</v>
      </c>
      <c r="ER32" s="821" t="s">
        <v>2178</v>
      </c>
      <c r="ES32" s="821">
        <v>20.8</v>
      </c>
      <c r="ET32" s="821">
        <v>21.8</v>
      </c>
      <c r="EU32" s="821">
        <v>19.8</v>
      </c>
      <c r="EV32" s="821">
        <v>16</v>
      </c>
      <c r="EW32" s="821" t="s">
        <v>2179</v>
      </c>
      <c r="EX32" s="821" t="s">
        <v>2114</v>
      </c>
      <c r="EY32" s="821">
        <v>13.3</v>
      </c>
      <c r="EZ32" s="821">
        <v>13.6</v>
      </c>
      <c r="FA32" s="821">
        <v>13.4</v>
      </c>
      <c r="FB32" s="821">
        <v>12.8</v>
      </c>
      <c r="FC32" s="821" t="s">
        <v>2180</v>
      </c>
      <c r="FD32" s="821" t="s">
        <v>2118</v>
      </c>
      <c r="FE32" s="821">
        <v>8.5</v>
      </c>
      <c r="FF32" s="821">
        <v>10.5</v>
      </c>
      <c r="FG32" s="821">
        <v>11.3</v>
      </c>
      <c r="FH32" s="821">
        <v>10.3</v>
      </c>
      <c r="FI32" s="821" t="s">
        <v>2181</v>
      </c>
      <c r="FJ32" s="821" t="s">
        <v>2182</v>
      </c>
      <c r="FK32" s="821">
        <v>4.2</v>
      </c>
      <c r="FL32" s="821">
        <v>3.9</v>
      </c>
      <c r="FM32" s="821">
        <v>3.5</v>
      </c>
      <c r="FN32" s="821">
        <v>2.6</v>
      </c>
      <c r="FO32" s="821" t="s">
        <v>2183</v>
      </c>
      <c r="FP32" s="821" t="s">
        <v>2184</v>
      </c>
      <c r="FQ32" s="821">
        <v>2.1</v>
      </c>
      <c r="FR32" s="821">
        <v>2.1</v>
      </c>
      <c r="FS32" s="821">
        <v>1.8</v>
      </c>
      <c r="FT32" s="821">
        <v>1.3</v>
      </c>
      <c r="FU32" s="821">
        <v>5.6</v>
      </c>
      <c r="FV32" s="821">
        <v>5.2</v>
      </c>
      <c r="FW32" s="821">
        <v>5.2</v>
      </c>
      <c r="FX32" s="821">
        <v>4.9000000000000004</v>
      </c>
      <c r="FY32" s="821">
        <v>489.8</v>
      </c>
      <c r="FZ32" s="821">
        <v>464.6</v>
      </c>
      <c r="GA32" s="821">
        <v>449.5</v>
      </c>
      <c r="GB32" s="821">
        <v>413</v>
      </c>
      <c r="GC32" s="822">
        <v>2170</v>
      </c>
      <c r="GD32" s="822">
        <v>2121</v>
      </c>
      <c r="GE32" s="822">
        <v>2020</v>
      </c>
      <c r="GF32" s="822">
        <v>1945</v>
      </c>
      <c r="GG32" s="822">
        <v>1852</v>
      </c>
      <c r="GH32" s="822">
        <v>1835</v>
      </c>
      <c r="GI32" s="822">
        <v>1756</v>
      </c>
      <c r="GJ32" s="822">
        <v>1695</v>
      </c>
      <c r="GK32" s="821">
        <v>789</v>
      </c>
      <c r="GL32" s="821">
        <v>794</v>
      </c>
      <c r="GM32" s="821">
        <v>780</v>
      </c>
      <c r="GN32" s="821" t="s">
        <v>1434</v>
      </c>
      <c r="GO32" s="821">
        <v>737</v>
      </c>
      <c r="GP32" s="821">
        <v>707</v>
      </c>
      <c r="GQ32" s="821">
        <v>647</v>
      </c>
      <c r="GR32" s="821" t="s">
        <v>1434</v>
      </c>
      <c r="GS32" s="821">
        <v>326</v>
      </c>
      <c r="GT32" s="821">
        <v>334</v>
      </c>
      <c r="GU32" s="821">
        <v>329</v>
      </c>
      <c r="GV32" s="821" t="s">
        <v>1434</v>
      </c>
      <c r="GW32" s="822">
        <v>368</v>
      </c>
      <c r="GX32" s="821">
        <v>320</v>
      </c>
      <c r="GY32" s="821">
        <v>256</v>
      </c>
      <c r="GZ32" s="821" t="s">
        <v>1434</v>
      </c>
      <c r="HA32" s="821">
        <v>352</v>
      </c>
      <c r="HB32" s="821">
        <v>299</v>
      </c>
      <c r="HC32" s="821">
        <v>236</v>
      </c>
      <c r="HD32" s="821" t="s">
        <v>1434</v>
      </c>
      <c r="HE32" s="821">
        <v>150</v>
      </c>
      <c r="HF32" s="821">
        <v>129</v>
      </c>
      <c r="HG32" s="821">
        <v>105</v>
      </c>
      <c r="HH32" s="821" t="s">
        <v>1434</v>
      </c>
      <c r="HI32" s="821">
        <v>140</v>
      </c>
      <c r="HJ32" s="821">
        <v>115</v>
      </c>
      <c r="HK32" s="821">
        <v>87</v>
      </c>
      <c r="HL32" s="821" t="s">
        <v>1434</v>
      </c>
      <c r="HM32" s="821">
        <v>62</v>
      </c>
      <c r="HN32" s="821">
        <v>55</v>
      </c>
      <c r="HO32" s="821">
        <v>44</v>
      </c>
      <c r="HP32" s="821" t="s">
        <v>1434</v>
      </c>
      <c r="HQ32" s="821">
        <v>1308</v>
      </c>
      <c r="HR32" s="821">
        <v>1363</v>
      </c>
      <c r="HS32" s="821">
        <v>1375</v>
      </c>
      <c r="HT32" s="821" t="s">
        <v>1434</v>
      </c>
      <c r="HU32" s="821">
        <v>1053</v>
      </c>
      <c r="HV32" s="821">
        <v>1107</v>
      </c>
      <c r="HW32" s="821">
        <v>1139</v>
      </c>
      <c r="HX32" s="821" t="s">
        <v>1434</v>
      </c>
      <c r="HY32" s="821">
        <v>449</v>
      </c>
      <c r="HZ32" s="821">
        <v>479</v>
      </c>
      <c r="IA32" s="821">
        <v>506</v>
      </c>
      <c r="IB32" s="821" t="s">
        <v>1434</v>
      </c>
      <c r="IC32" s="821">
        <v>419</v>
      </c>
      <c r="ID32" s="821">
        <v>427</v>
      </c>
      <c r="IE32" s="821">
        <v>420</v>
      </c>
      <c r="IF32" s="821" t="s">
        <v>1434</v>
      </c>
      <c r="IG32" s="821">
        <v>185</v>
      </c>
      <c r="IH32" s="821">
        <v>201</v>
      </c>
      <c r="II32" s="821">
        <v>213</v>
      </c>
      <c r="IJ32" s="821" t="s">
        <v>1434</v>
      </c>
      <c r="IK32" s="821">
        <v>381</v>
      </c>
      <c r="IL32" s="821">
        <v>331</v>
      </c>
      <c r="IM32" s="821">
        <v>297</v>
      </c>
      <c r="IN32" s="821" t="s">
        <v>1434</v>
      </c>
      <c r="IO32" s="821">
        <v>373</v>
      </c>
      <c r="IP32" s="821">
        <v>327</v>
      </c>
      <c r="IQ32" s="821">
        <v>294</v>
      </c>
      <c r="IR32" s="821" t="s">
        <v>1434</v>
      </c>
      <c r="IS32" s="821">
        <v>159</v>
      </c>
      <c r="IT32" s="821">
        <v>142</v>
      </c>
      <c r="IU32" s="821">
        <v>131</v>
      </c>
      <c r="IV32" s="821" t="s">
        <v>1434</v>
      </c>
      <c r="IW32" s="821">
        <v>148</v>
      </c>
      <c r="IX32" s="821">
        <v>126</v>
      </c>
      <c r="IY32" s="821">
        <v>108</v>
      </c>
      <c r="IZ32" s="821" t="s">
        <v>1434</v>
      </c>
      <c r="JA32" s="821">
        <v>66</v>
      </c>
      <c r="JB32" s="821">
        <v>59</v>
      </c>
      <c r="JC32" s="821">
        <v>55</v>
      </c>
      <c r="JD32" s="821" t="s">
        <v>1434</v>
      </c>
      <c r="JE32" s="822">
        <v>113</v>
      </c>
      <c r="JF32" s="822">
        <v>107</v>
      </c>
      <c r="JG32" s="822">
        <v>92</v>
      </c>
      <c r="JH32" s="822" t="s">
        <v>1434</v>
      </c>
      <c r="JI32" s="822">
        <v>74</v>
      </c>
      <c r="JJ32" s="822">
        <v>102</v>
      </c>
      <c r="JK32" s="822">
        <v>87</v>
      </c>
      <c r="JL32" s="822" t="s">
        <v>1434</v>
      </c>
      <c r="JM32" s="821">
        <v>31</v>
      </c>
      <c r="JN32" s="821">
        <v>44</v>
      </c>
      <c r="JO32" s="821">
        <v>38</v>
      </c>
      <c r="JP32" s="821" t="s">
        <v>1434</v>
      </c>
      <c r="JQ32" s="821">
        <v>30</v>
      </c>
      <c r="JR32" s="821">
        <v>39</v>
      </c>
      <c r="JS32" s="821">
        <v>32</v>
      </c>
      <c r="JT32" s="821" t="s">
        <v>1434</v>
      </c>
      <c r="JU32" s="821">
        <v>13</v>
      </c>
      <c r="JV32" s="821">
        <v>19</v>
      </c>
      <c r="JW32" s="821">
        <v>17</v>
      </c>
      <c r="JX32" s="821" t="s">
        <v>1434</v>
      </c>
      <c r="JY32" s="821">
        <v>408</v>
      </c>
      <c r="JZ32" s="821">
        <v>398</v>
      </c>
      <c r="KA32" s="821">
        <v>392</v>
      </c>
      <c r="KB32" s="821" t="s">
        <v>1434</v>
      </c>
      <c r="KC32" s="821">
        <v>161</v>
      </c>
      <c r="KD32" s="821">
        <v>151</v>
      </c>
      <c r="KE32" s="821" t="s">
        <v>1434</v>
      </c>
      <c r="KF32" s="821" t="s">
        <v>1434</v>
      </c>
      <c r="KG32" s="821">
        <v>71</v>
      </c>
      <c r="KH32" s="821">
        <v>70</v>
      </c>
      <c r="KI32" s="821" t="s">
        <v>1434</v>
      </c>
      <c r="KJ32" s="821" t="s">
        <v>1434</v>
      </c>
      <c r="KK32" s="821">
        <v>176</v>
      </c>
      <c r="KL32" s="821">
        <v>177</v>
      </c>
      <c r="KM32" s="821" t="s">
        <v>1434</v>
      </c>
      <c r="KN32" s="821" t="s">
        <v>1434</v>
      </c>
      <c r="KO32" s="821">
        <v>20</v>
      </c>
      <c r="KP32" s="821">
        <v>18</v>
      </c>
      <c r="KQ32" s="821" t="s">
        <v>1434</v>
      </c>
      <c r="KR32" s="821" t="s">
        <v>1434</v>
      </c>
      <c r="KS32" s="821">
        <v>4</v>
      </c>
      <c r="KT32" s="821">
        <v>4</v>
      </c>
      <c r="KU32" s="821" t="s">
        <v>1434</v>
      </c>
      <c r="KV32" s="821" t="s">
        <v>1434</v>
      </c>
      <c r="KW32" s="821">
        <v>7</v>
      </c>
      <c r="KX32" s="821">
        <v>6</v>
      </c>
      <c r="KY32" s="821" t="s">
        <v>1434</v>
      </c>
      <c r="KZ32" s="821" t="s">
        <v>1434</v>
      </c>
      <c r="LA32" s="821">
        <v>9</v>
      </c>
      <c r="LB32" s="821">
        <v>8</v>
      </c>
      <c r="LC32" s="821" t="s">
        <v>1434</v>
      </c>
      <c r="LD32" s="821" t="s">
        <v>1434</v>
      </c>
      <c r="LE32" s="821">
        <v>275</v>
      </c>
      <c r="LF32" s="821">
        <v>277</v>
      </c>
      <c r="LG32" s="821" t="s">
        <v>1434</v>
      </c>
      <c r="LH32" s="821" t="s">
        <v>1434</v>
      </c>
      <c r="LI32" s="821">
        <v>141</v>
      </c>
      <c r="LJ32" s="821">
        <v>135</v>
      </c>
      <c r="LK32" s="821" t="s">
        <v>1434</v>
      </c>
      <c r="LL32" s="821" t="s">
        <v>1434</v>
      </c>
      <c r="LM32" s="821">
        <v>54</v>
      </c>
      <c r="LN32" s="821">
        <v>56</v>
      </c>
      <c r="LO32" s="821" t="s">
        <v>1434</v>
      </c>
      <c r="LP32" s="821" t="s">
        <v>1434</v>
      </c>
      <c r="LQ32" s="821">
        <v>80</v>
      </c>
      <c r="LR32" s="821">
        <v>86</v>
      </c>
      <c r="LS32" s="821" t="s">
        <v>1434</v>
      </c>
      <c r="LT32" s="821" t="s">
        <v>1434</v>
      </c>
      <c r="LU32" s="821">
        <v>113</v>
      </c>
      <c r="LV32" s="821">
        <v>103</v>
      </c>
      <c r="LW32" s="821" t="s">
        <v>1434</v>
      </c>
      <c r="LX32" s="821" t="s">
        <v>1434</v>
      </c>
      <c r="LY32" s="821">
        <v>16</v>
      </c>
      <c r="LZ32" s="821">
        <v>12</v>
      </c>
      <c r="MA32" s="821" t="s">
        <v>1434</v>
      </c>
      <c r="MB32" s="821" t="s">
        <v>1434</v>
      </c>
      <c r="MC32" s="821">
        <v>10</v>
      </c>
      <c r="MD32" s="821">
        <v>8</v>
      </c>
      <c r="ME32" s="821" t="s">
        <v>1434</v>
      </c>
      <c r="MF32" s="821" t="s">
        <v>1434</v>
      </c>
      <c r="MG32" s="821">
        <v>87</v>
      </c>
      <c r="MH32" s="821">
        <v>83</v>
      </c>
      <c r="MI32" s="821" t="s">
        <v>1434</v>
      </c>
      <c r="MJ32" s="821" t="s">
        <v>1434</v>
      </c>
      <c r="MK32" s="821">
        <v>0</v>
      </c>
      <c r="ML32" s="821">
        <v>0</v>
      </c>
      <c r="MM32" s="821" t="s">
        <v>1434</v>
      </c>
      <c r="MN32" s="821" t="s">
        <v>1434</v>
      </c>
      <c r="MO32" s="821">
        <v>0</v>
      </c>
      <c r="MP32" s="821">
        <v>0</v>
      </c>
      <c r="MQ32" s="821" t="s">
        <v>1434</v>
      </c>
      <c r="MR32" s="821" t="s">
        <v>1434</v>
      </c>
      <c r="MS32" s="821">
        <v>0</v>
      </c>
      <c r="MT32" s="821">
        <v>0</v>
      </c>
      <c r="MU32" s="821" t="s">
        <v>1434</v>
      </c>
      <c r="MV32" s="821" t="s">
        <v>1434</v>
      </c>
      <c r="MW32" s="821">
        <v>0</v>
      </c>
      <c r="MX32" s="821">
        <v>0</v>
      </c>
      <c r="MY32" s="821" t="s">
        <v>1434</v>
      </c>
      <c r="MZ32" s="821" t="s">
        <v>1434</v>
      </c>
      <c r="NA32" s="822" t="s">
        <v>1434</v>
      </c>
      <c r="NB32" s="822" t="s">
        <v>1434</v>
      </c>
      <c r="NC32" s="822" t="s">
        <v>1434</v>
      </c>
      <c r="ND32" s="822" t="s">
        <v>1434</v>
      </c>
      <c r="NE32" s="821" t="s">
        <v>1434</v>
      </c>
      <c r="NF32" s="821" t="s">
        <v>1434</v>
      </c>
      <c r="NG32" s="821" t="s">
        <v>1434</v>
      </c>
      <c r="NH32" s="821" t="s">
        <v>1434</v>
      </c>
      <c r="NI32" s="822" t="s">
        <v>1434</v>
      </c>
      <c r="NJ32" s="822" t="s">
        <v>1434</v>
      </c>
      <c r="NK32" s="822" t="s">
        <v>1434</v>
      </c>
      <c r="NL32" s="822" t="s">
        <v>1434</v>
      </c>
      <c r="NM32" s="821" t="s">
        <v>1434</v>
      </c>
      <c r="NN32" s="821" t="s">
        <v>1434</v>
      </c>
      <c r="NO32" s="821" t="s">
        <v>1434</v>
      </c>
      <c r="NP32" s="821" t="s">
        <v>1434</v>
      </c>
      <c r="NQ32" s="822" t="s">
        <v>1434</v>
      </c>
      <c r="NR32" s="822" t="s">
        <v>1434</v>
      </c>
      <c r="NS32" s="822" t="s">
        <v>1434</v>
      </c>
      <c r="NT32" s="822" t="s">
        <v>1434</v>
      </c>
      <c r="NU32" s="821" t="s">
        <v>1434</v>
      </c>
      <c r="NV32" s="821" t="s">
        <v>1434</v>
      </c>
      <c r="NW32" s="821" t="s">
        <v>1434</v>
      </c>
      <c r="NX32" s="821" t="s">
        <v>1434</v>
      </c>
      <c r="NY32" s="822" t="s">
        <v>1434</v>
      </c>
      <c r="NZ32" s="822" t="s">
        <v>1434</v>
      </c>
      <c r="OA32" s="822" t="s">
        <v>1434</v>
      </c>
      <c r="OB32" s="822" t="s">
        <v>1434</v>
      </c>
      <c r="OC32" s="821" t="s">
        <v>1434</v>
      </c>
      <c r="OD32" s="821" t="s">
        <v>1434</v>
      </c>
      <c r="OE32" s="821" t="s">
        <v>1434</v>
      </c>
      <c r="OF32" s="821" t="s">
        <v>1434</v>
      </c>
      <c r="OG32" s="822" t="s">
        <v>1434</v>
      </c>
      <c r="OH32" s="822" t="s">
        <v>1434</v>
      </c>
      <c r="OI32" s="822" t="s">
        <v>1434</v>
      </c>
      <c r="OJ32" s="822" t="s">
        <v>1434</v>
      </c>
      <c r="OK32" s="821" t="s">
        <v>1434</v>
      </c>
      <c r="OL32" s="821" t="s">
        <v>1434</v>
      </c>
      <c r="OM32" s="821" t="s">
        <v>1434</v>
      </c>
      <c r="ON32" s="821" t="s">
        <v>1434</v>
      </c>
      <c r="OO32" s="822" t="s">
        <v>1434</v>
      </c>
      <c r="OP32" s="822" t="s">
        <v>1434</v>
      </c>
      <c r="OQ32" s="822" t="s">
        <v>1434</v>
      </c>
      <c r="OR32" s="822" t="s">
        <v>1434</v>
      </c>
      <c r="OS32" s="821" t="s">
        <v>1434</v>
      </c>
      <c r="OT32" s="821" t="s">
        <v>1434</v>
      </c>
      <c r="OU32" s="821" t="s">
        <v>1434</v>
      </c>
      <c r="OV32" s="821" t="s">
        <v>1434</v>
      </c>
      <c r="OW32" s="822" t="s">
        <v>1434</v>
      </c>
      <c r="OX32" s="822" t="s">
        <v>1434</v>
      </c>
      <c r="OY32" s="822" t="s">
        <v>1434</v>
      </c>
      <c r="OZ32" s="822" t="s">
        <v>1434</v>
      </c>
      <c r="PA32" s="821" t="s">
        <v>1434</v>
      </c>
      <c r="PB32" s="821" t="s">
        <v>1434</v>
      </c>
      <c r="PC32" s="821" t="s">
        <v>1434</v>
      </c>
      <c r="PD32" s="821" t="s">
        <v>1434</v>
      </c>
      <c r="PE32" s="822">
        <v>135.6</v>
      </c>
      <c r="PF32" s="822">
        <v>129</v>
      </c>
      <c r="PG32" s="822">
        <v>122.6</v>
      </c>
      <c r="PH32" s="822">
        <v>118.6</v>
      </c>
      <c r="PI32" s="822">
        <v>109</v>
      </c>
      <c r="PJ32" s="822">
        <v>0.8</v>
      </c>
      <c r="PK32" s="821">
        <v>0.65</v>
      </c>
      <c r="PL32" s="821">
        <v>0.6</v>
      </c>
      <c r="PM32" s="821">
        <v>0.65</v>
      </c>
      <c r="PN32" s="821">
        <v>0.65</v>
      </c>
      <c r="PO32" s="821">
        <v>136.4</v>
      </c>
      <c r="PP32" s="821">
        <v>129.65</v>
      </c>
      <c r="PQ32" s="821">
        <v>123.2</v>
      </c>
      <c r="PR32" s="821">
        <v>119.25</v>
      </c>
      <c r="PS32" s="821">
        <v>109.65</v>
      </c>
      <c r="PT32" s="822">
        <v>31.2</v>
      </c>
      <c r="PU32" s="822">
        <v>29.7</v>
      </c>
      <c r="PV32" s="822">
        <v>28.2</v>
      </c>
      <c r="PW32" s="822">
        <v>27</v>
      </c>
      <c r="PX32" s="822">
        <v>25.1</v>
      </c>
      <c r="PY32" s="822">
        <v>0.2</v>
      </c>
      <c r="PZ32" s="821">
        <v>0.15</v>
      </c>
      <c r="QA32" s="821">
        <v>0.15</v>
      </c>
      <c r="QB32" s="821">
        <v>0.15</v>
      </c>
      <c r="QC32" s="821">
        <v>0.15</v>
      </c>
      <c r="QD32" s="821">
        <v>31.4</v>
      </c>
      <c r="QE32" s="821">
        <v>29.85</v>
      </c>
      <c r="QF32" s="821">
        <v>28.35</v>
      </c>
      <c r="QG32" s="821">
        <v>27.15</v>
      </c>
      <c r="QH32" s="821">
        <v>25.25</v>
      </c>
      <c r="QI32" s="822">
        <v>10.9</v>
      </c>
      <c r="QJ32" s="822">
        <v>10.9</v>
      </c>
      <c r="QK32" s="822">
        <v>10.6</v>
      </c>
      <c r="QL32" s="822">
        <v>10.199999999999999</v>
      </c>
      <c r="QM32" s="822">
        <v>9.8000000000000007</v>
      </c>
      <c r="QN32" s="822">
        <v>0.05</v>
      </c>
      <c r="QO32" s="821">
        <v>0.05</v>
      </c>
      <c r="QP32" s="821">
        <v>0.05</v>
      </c>
      <c r="QQ32" s="821">
        <v>0.05</v>
      </c>
      <c r="QR32" s="821">
        <v>0.05</v>
      </c>
      <c r="QS32" s="821">
        <v>10.95</v>
      </c>
      <c r="QT32" s="821">
        <v>10.95</v>
      </c>
      <c r="QU32" s="821">
        <v>10.65</v>
      </c>
      <c r="QV32" s="821">
        <v>10.25</v>
      </c>
      <c r="QW32" s="821">
        <v>9.85</v>
      </c>
      <c r="QX32" s="822">
        <v>52.2</v>
      </c>
      <c r="QY32" s="822">
        <v>52.1</v>
      </c>
      <c r="QZ32" s="822">
        <v>50.9</v>
      </c>
      <c r="RA32" s="822">
        <v>48.5</v>
      </c>
      <c r="RB32" s="822">
        <v>46.7</v>
      </c>
      <c r="RC32" s="822">
        <v>2.5</v>
      </c>
      <c r="RD32" s="821">
        <v>2.0499999999999998</v>
      </c>
      <c r="RE32" s="821">
        <v>1.8</v>
      </c>
      <c r="RF32" s="821">
        <v>2</v>
      </c>
      <c r="RG32" s="821">
        <v>1.9</v>
      </c>
      <c r="RH32" s="821">
        <v>54.7</v>
      </c>
      <c r="RI32" s="821">
        <v>54.15</v>
      </c>
      <c r="RJ32" s="821">
        <v>52.7</v>
      </c>
      <c r="RK32" s="821">
        <v>50.5</v>
      </c>
      <c r="RL32" s="821">
        <v>48.6</v>
      </c>
      <c r="RM32" s="822">
        <v>157</v>
      </c>
      <c r="RN32" s="822">
        <v>156.19999999999999</v>
      </c>
      <c r="RO32" s="822">
        <v>152.69999999999999</v>
      </c>
      <c r="RP32" s="822">
        <v>145.4</v>
      </c>
      <c r="RQ32" s="822">
        <v>140</v>
      </c>
      <c r="RR32" s="822">
        <v>7.5</v>
      </c>
      <c r="RS32" s="821">
        <v>6</v>
      </c>
      <c r="RT32" s="821">
        <v>5.3</v>
      </c>
      <c r="RU32" s="821">
        <v>6.4</v>
      </c>
      <c r="RV32" s="821">
        <v>5.8</v>
      </c>
      <c r="RW32" s="821">
        <v>164.5</v>
      </c>
      <c r="RX32" s="821">
        <v>162.19999999999999</v>
      </c>
      <c r="RY32" s="821">
        <v>158</v>
      </c>
      <c r="RZ32" s="821">
        <v>151.80000000000001</v>
      </c>
      <c r="SA32" s="821">
        <v>145.80000000000001</v>
      </c>
      <c r="SB32" s="822">
        <v>50.752000000000002</v>
      </c>
      <c r="SC32" s="822">
        <v>102.595</v>
      </c>
      <c r="SD32" s="822">
        <v>121.151</v>
      </c>
      <c r="SE32" s="822">
        <v>81.650999999999996</v>
      </c>
      <c r="SF32" s="822" t="s">
        <v>1434</v>
      </c>
      <c r="SG32" s="821" t="s">
        <v>1434</v>
      </c>
      <c r="SH32" s="821" t="s">
        <v>1434</v>
      </c>
      <c r="SI32" s="821" t="s">
        <v>1434</v>
      </c>
      <c r="SJ32" s="821" t="s">
        <v>1434</v>
      </c>
      <c r="SK32" s="821" t="s">
        <v>1434</v>
      </c>
      <c r="SL32" s="821" t="s">
        <v>1434</v>
      </c>
      <c r="SM32" s="821" t="s">
        <v>1434</v>
      </c>
      <c r="SN32" s="822">
        <v>22.6</v>
      </c>
      <c r="SO32" s="822">
        <v>52.2</v>
      </c>
      <c r="SP32" s="822">
        <v>44.7</v>
      </c>
      <c r="SQ32" s="822">
        <v>19</v>
      </c>
      <c r="SR32" s="822" t="s">
        <v>1434</v>
      </c>
      <c r="SS32" s="821" t="s">
        <v>1434</v>
      </c>
      <c r="ST32" s="821" t="s">
        <v>1434</v>
      </c>
      <c r="SU32" s="821" t="s">
        <v>1434</v>
      </c>
      <c r="SV32" s="821" t="s">
        <v>1434</v>
      </c>
      <c r="SW32" s="821" t="s">
        <v>1434</v>
      </c>
      <c r="SX32" s="821" t="s">
        <v>1434</v>
      </c>
      <c r="SY32" s="821" t="s">
        <v>1434</v>
      </c>
      <c r="SZ32" s="822">
        <v>7.9</v>
      </c>
      <c r="TA32" s="822">
        <v>12.2</v>
      </c>
      <c r="TB32" s="822">
        <v>17.399999999999999</v>
      </c>
      <c r="TC32" s="822">
        <v>25.3</v>
      </c>
      <c r="TD32" s="822" t="s">
        <v>1434</v>
      </c>
      <c r="TE32" s="821" t="s">
        <v>1434</v>
      </c>
      <c r="TF32" s="821" t="s">
        <v>1434</v>
      </c>
      <c r="TG32" s="821" t="s">
        <v>1434</v>
      </c>
      <c r="TH32" s="821" t="s">
        <v>1434</v>
      </c>
      <c r="TI32" s="821" t="s">
        <v>1434</v>
      </c>
      <c r="TJ32" s="821" t="s">
        <v>1434</v>
      </c>
      <c r="TK32" s="821" t="s">
        <v>1434</v>
      </c>
      <c r="TL32" s="822">
        <v>0</v>
      </c>
      <c r="TM32" s="822">
        <v>0</v>
      </c>
      <c r="TN32" s="822">
        <v>0</v>
      </c>
      <c r="TO32" s="822">
        <v>0</v>
      </c>
      <c r="TP32" s="822" t="s">
        <v>1434</v>
      </c>
      <c r="TQ32" s="821" t="s">
        <v>1434</v>
      </c>
      <c r="TR32" s="821" t="s">
        <v>1434</v>
      </c>
      <c r="TS32" s="821" t="s">
        <v>1434</v>
      </c>
      <c r="TT32" s="821" t="s">
        <v>1434</v>
      </c>
      <c r="TU32" s="821" t="s">
        <v>1434</v>
      </c>
      <c r="TV32" s="821" t="s">
        <v>1434</v>
      </c>
      <c r="TW32" s="821" t="s">
        <v>1434</v>
      </c>
      <c r="TX32" s="822">
        <v>0</v>
      </c>
      <c r="TY32" s="822">
        <v>0</v>
      </c>
      <c r="TZ32" s="822">
        <v>0</v>
      </c>
      <c r="UA32" s="822">
        <v>0</v>
      </c>
      <c r="UB32" s="822" t="s">
        <v>1434</v>
      </c>
      <c r="UC32" s="821" t="s">
        <v>1434</v>
      </c>
      <c r="UD32" s="821" t="s">
        <v>1434</v>
      </c>
      <c r="UE32" s="821" t="s">
        <v>1434</v>
      </c>
      <c r="UF32" s="821" t="s">
        <v>1434</v>
      </c>
      <c r="UG32" s="821" t="s">
        <v>1434</v>
      </c>
      <c r="UH32" s="821" t="s">
        <v>1434</v>
      </c>
      <c r="UI32" s="821" t="s">
        <v>1434</v>
      </c>
      <c r="UJ32" s="822">
        <v>20.100000000000001</v>
      </c>
      <c r="UK32" s="822">
        <v>37.799999999999997</v>
      </c>
      <c r="UL32" s="822">
        <v>58.7</v>
      </c>
      <c r="UM32" s="822">
        <v>37.1</v>
      </c>
      <c r="UN32" s="822" t="s">
        <v>1434</v>
      </c>
      <c r="UO32" s="821" t="s">
        <v>1434</v>
      </c>
      <c r="UP32" s="821" t="s">
        <v>1434</v>
      </c>
      <c r="UQ32" s="821" t="s">
        <v>1434</v>
      </c>
      <c r="UR32" s="821" t="s">
        <v>1434</v>
      </c>
      <c r="US32" s="821" t="s">
        <v>1434</v>
      </c>
      <c r="UT32" s="821" t="s">
        <v>1434</v>
      </c>
      <c r="UU32" s="821" t="s">
        <v>1434</v>
      </c>
      <c r="UV32" s="822">
        <v>0.152</v>
      </c>
      <c r="UW32" s="822">
        <v>0.39500000000000002</v>
      </c>
      <c r="UX32" s="822">
        <v>0.35099999999999998</v>
      </c>
      <c r="UY32" s="822">
        <v>0.251</v>
      </c>
      <c r="UZ32" s="822" t="s">
        <v>1434</v>
      </c>
      <c r="VA32" s="821" t="s">
        <v>1434</v>
      </c>
      <c r="VB32" s="821" t="s">
        <v>1434</v>
      </c>
      <c r="VC32" s="821" t="s">
        <v>1434</v>
      </c>
      <c r="VD32" s="821" t="s">
        <v>1434</v>
      </c>
      <c r="VE32" s="821" t="s">
        <v>1434</v>
      </c>
      <c r="VF32" s="821" t="s">
        <v>1434</v>
      </c>
      <c r="VG32" s="821" t="s">
        <v>1434</v>
      </c>
      <c r="VH32" s="821" t="s">
        <v>1434</v>
      </c>
      <c r="VI32" s="821" t="s">
        <v>1434</v>
      </c>
      <c r="VJ32" s="821" t="s">
        <v>1434</v>
      </c>
      <c r="VK32" s="821" t="s">
        <v>1434</v>
      </c>
      <c r="VL32" s="821" t="s">
        <v>1434</v>
      </c>
      <c r="VM32" s="821" t="s">
        <v>1434</v>
      </c>
      <c r="VN32" s="821" t="s">
        <v>1434</v>
      </c>
      <c r="VO32" s="821" t="s">
        <v>1434</v>
      </c>
      <c r="VP32" s="821" t="s">
        <v>1434</v>
      </c>
      <c r="VQ32" s="821" t="s">
        <v>1434</v>
      </c>
      <c r="VR32" s="821" t="s">
        <v>1434</v>
      </c>
      <c r="VS32" s="821" t="s">
        <v>1434</v>
      </c>
      <c r="VT32" s="821">
        <v>0</v>
      </c>
      <c r="VU32" s="821">
        <v>0</v>
      </c>
      <c r="VV32" s="821">
        <v>0</v>
      </c>
      <c r="VW32" s="821">
        <v>0</v>
      </c>
      <c r="VX32" s="821" t="s">
        <v>1434</v>
      </c>
      <c r="VY32" s="821" t="s">
        <v>1434</v>
      </c>
      <c r="VZ32" s="821" t="s">
        <v>1434</v>
      </c>
      <c r="WA32" s="821" t="s">
        <v>1434</v>
      </c>
      <c r="WB32" s="821" t="s">
        <v>1434</v>
      </c>
      <c r="WC32" s="821" t="s">
        <v>1434</v>
      </c>
      <c r="WD32" s="821" t="s">
        <v>1434</v>
      </c>
      <c r="WE32" s="821" t="s">
        <v>1434</v>
      </c>
      <c r="WF32" s="821">
        <v>14360</v>
      </c>
      <c r="WG32" s="821">
        <v>14030</v>
      </c>
      <c r="WH32" s="821" t="s">
        <v>1434</v>
      </c>
      <c r="WI32" s="821" t="s">
        <v>1434</v>
      </c>
      <c r="WJ32" s="822">
        <v>3330</v>
      </c>
      <c r="WK32" s="822">
        <v>2570</v>
      </c>
      <c r="WL32" s="822" t="s">
        <v>1434</v>
      </c>
      <c r="WM32" s="822" t="s">
        <v>1434</v>
      </c>
      <c r="WN32" s="822">
        <v>11030</v>
      </c>
      <c r="WO32" s="822">
        <v>11460</v>
      </c>
      <c r="WP32" s="822" t="s">
        <v>1434</v>
      </c>
      <c r="WQ32" s="822" t="s">
        <v>1434</v>
      </c>
      <c r="WR32" s="822">
        <v>8640</v>
      </c>
      <c r="WS32" s="822">
        <v>10020</v>
      </c>
      <c r="WT32" s="822" t="s">
        <v>1434</v>
      </c>
      <c r="WU32" s="822" t="s">
        <v>1434</v>
      </c>
      <c r="WV32" s="821">
        <v>710</v>
      </c>
      <c r="WW32" s="821">
        <v>700</v>
      </c>
      <c r="WX32" s="821" t="s">
        <v>1434</v>
      </c>
      <c r="WY32" s="821" t="s">
        <v>1434</v>
      </c>
      <c r="WZ32" s="824">
        <v>6747</v>
      </c>
      <c r="XA32" s="824">
        <v>6414</v>
      </c>
      <c r="XB32" s="824">
        <v>7351</v>
      </c>
      <c r="XC32" s="824">
        <v>7053</v>
      </c>
      <c r="XD32" s="829">
        <v>6921</v>
      </c>
      <c r="XE32" s="829">
        <v>7004</v>
      </c>
      <c r="XF32" s="832">
        <v>7097</v>
      </c>
      <c r="XG32" s="829">
        <v>5460</v>
      </c>
      <c r="XH32" s="829">
        <v>5594</v>
      </c>
      <c r="XI32" s="829">
        <v>6195</v>
      </c>
      <c r="XJ32" s="829">
        <v>5870</v>
      </c>
      <c r="XK32" s="832">
        <v>6045</v>
      </c>
      <c r="XL32" s="829">
        <v>6120</v>
      </c>
      <c r="XM32" s="829">
        <v>6275</v>
      </c>
      <c r="XN32" s="829">
        <v>6115</v>
      </c>
      <c r="XO32" s="829">
        <v>5700</v>
      </c>
      <c r="XP32" s="832">
        <v>5500</v>
      </c>
      <c r="XQ32" s="829">
        <v>4924</v>
      </c>
      <c r="XR32" s="829">
        <v>4879</v>
      </c>
      <c r="XS32" s="829">
        <v>5149</v>
      </c>
      <c r="XT32" s="829">
        <v>5540</v>
      </c>
      <c r="XU32" s="829">
        <v>5960</v>
      </c>
      <c r="XV32" s="829">
        <v>3992</v>
      </c>
      <c r="XW32" s="829">
        <v>4508</v>
      </c>
      <c r="XX32" s="829">
        <v>3160</v>
      </c>
      <c r="XY32" s="829" t="s">
        <v>1434</v>
      </c>
      <c r="XZ32" s="832" t="s">
        <v>1434</v>
      </c>
      <c r="YA32" s="829" t="s">
        <v>1434</v>
      </c>
      <c r="YB32" s="829" t="s">
        <v>1434</v>
      </c>
      <c r="YC32" s="824">
        <v>4662</v>
      </c>
      <c r="YD32" s="824">
        <v>4304</v>
      </c>
      <c r="YE32" s="824">
        <v>5035</v>
      </c>
      <c r="YF32" s="824">
        <v>4622</v>
      </c>
      <c r="YG32" s="829">
        <v>4721</v>
      </c>
      <c r="YH32" s="829">
        <v>5346</v>
      </c>
      <c r="YI32" s="832">
        <v>5154</v>
      </c>
      <c r="YJ32" s="829">
        <v>3677</v>
      </c>
      <c r="YK32" s="829">
        <v>4213</v>
      </c>
      <c r="YL32" s="829">
        <v>4890</v>
      </c>
      <c r="YM32" s="829">
        <v>4640</v>
      </c>
      <c r="YN32" s="832">
        <v>4915</v>
      </c>
      <c r="YO32" s="829">
        <v>4860</v>
      </c>
      <c r="YP32" s="829">
        <v>4955</v>
      </c>
      <c r="YQ32" s="829">
        <v>4820</v>
      </c>
      <c r="YR32" s="829">
        <v>4220</v>
      </c>
      <c r="YS32" s="832">
        <v>4050</v>
      </c>
      <c r="YT32" s="829">
        <v>3800</v>
      </c>
      <c r="YU32" s="829">
        <v>3709</v>
      </c>
      <c r="YV32" s="829">
        <v>4000</v>
      </c>
      <c r="YW32" s="829">
        <v>4310</v>
      </c>
      <c r="YX32" s="829">
        <v>4870</v>
      </c>
      <c r="YY32" s="829">
        <v>2256</v>
      </c>
      <c r="YZ32" s="829">
        <v>2728</v>
      </c>
      <c r="ZA32" s="829">
        <v>1784</v>
      </c>
      <c r="ZB32" s="829" t="s">
        <v>1434</v>
      </c>
      <c r="ZC32" s="832" t="s">
        <v>1434</v>
      </c>
      <c r="ZD32" s="829" t="s">
        <v>1434</v>
      </c>
      <c r="ZE32" s="829" t="s">
        <v>1434</v>
      </c>
      <c r="ZF32" s="824">
        <v>2085</v>
      </c>
      <c r="ZG32" s="824">
        <v>2110</v>
      </c>
      <c r="ZH32" s="824">
        <v>2316</v>
      </c>
      <c r="ZI32" s="824">
        <v>2431</v>
      </c>
      <c r="ZJ32" s="829">
        <v>2200</v>
      </c>
      <c r="ZK32" s="829">
        <v>1658</v>
      </c>
      <c r="ZL32" s="832">
        <v>1943</v>
      </c>
      <c r="ZM32" s="829">
        <v>1783</v>
      </c>
      <c r="ZN32" s="829">
        <v>1381</v>
      </c>
      <c r="ZO32" s="829">
        <v>1305</v>
      </c>
      <c r="ZP32" s="829">
        <v>1230</v>
      </c>
      <c r="ZQ32" s="832">
        <v>1130</v>
      </c>
      <c r="ZR32" s="829">
        <v>1260</v>
      </c>
      <c r="ZS32" s="829">
        <v>1320</v>
      </c>
      <c r="ZT32" s="829">
        <v>1295</v>
      </c>
      <c r="ZU32" s="829">
        <v>1480</v>
      </c>
      <c r="ZV32" s="832">
        <v>1450</v>
      </c>
      <c r="ZW32" s="829">
        <v>1124</v>
      </c>
      <c r="ZX32" s="829">
        <v>1170</v>
      </c>
      <c r="ZY32" s="829">
        <v>1149</v>
      </c>
      <c r="ZZ32" s="829">
        <v>1230</v>
      </c>
      <c r="AAA32" s="829">
        <v>1090</v>
      </c>
      <c r="AAB32" s="829">
        <v>1736</v>
      </c>
      <c r="AAC32" s="829">
        <v>1780</v>
      </c>
      <c r="AAD32" s="829">
        <v>1376</v>
      </c>
      <c r="AAE32" s="829" t="s">
        <v>1434</v>
      </c>
      <c r="AAF32" s="832" t="s">
        <v>1434</v>
      </c>
      <c r="AAG32" s="829" t="s">
        <v>1434</v>
      </c>
      <c r="AAH32" s="829" t="s">
        <v>1434</v>
      </c>
      <c r="AAI32" s="821" t="s">
        <v>2518</v>
      </c>
      <c r="AAJ32" s="821" t="s">
        <v>2527</v>
      </c>
      <c r="AAK32" s="821" t="s">
        <v>2528</v>
      </c>
      <c r="AAL32" s="821" t="s">
        <v>1434</v>
      </c>
      <c r="AAM32" s="821">
        <v>2949.3</v>
      </c>
      <c r="AAN32" s="821">
        <v>29399</v>
      </c>
      <c r="AAO32" s="821">
        <v>1</v>
      </c>
      <c r="AAP32" s="821" t="s">
        <v>2529</v>
      </c>
      <c r="AAQ32" s="821" t="s">
        <v>2530</v>
      </c>
      <c r="AAR32" s="821" t="s">
        <v>2528</v>
      </c>
      <c r="AAS32" s="821" t="s">
        <v>1434</v>
      </c>
      <c r="AAT32" s="821">
        <v>1097.9000000000001</v>
      </c>
      <c r="AAU32" s="821">
        <v>10892</v>
      </c>
      <c r="AAV32" s="821">
        <v>1</v>
      </c>
      <c r="AAW32" s="821" t="s">
        <v>2531</v>
      </c>
      <c r="AAX32" s="821" t="s">
        <v>2532</v>
      </c>
      <c r="AAY32" s="821" t="s">
        <v>2528</v>
      </c>
      <c r="AAZ32" s="821" t="s">
        <v>1434</v>
      </c>
      <c r="ABA32" s="821">
        <v>3040</v>
      </c>
      <c r="ABB32" s="821">
        <v>12346</v>
      </c>
      <c r="ABC32" s="821">
        <v>12</v>
      </c>
      <c r="ABD32" s="821" t="s">
        <v>2533</v>
      </c>
      <c r="ABE32" s="821" t="s">
        <v>2111</v>
      </c>
      <c r="ABF32" s="821" t="s">
        <v>2534</v>
      </c>
      <c r="ABG32" s="821" t="s">
        <v>1434</v>
      </c>
      <c r="ABH32" s="821">
        <v>250</v>
      </c>
      <c r="ABI32" s="821">
        <v>3750</v>
      </c>
      <c r="ABJ32" s="821">
        <v>6</v>
      </c>
      <c r="ABK32" s="821" t="s">
        <v>2535</v>
      </c>
      <c r="ABL32" s="821" t="s">
        <v>2536</v>
      </c>
      <c r="ABM32" s="821" t="s">
        <v>2537</v>
      </c>
      <c r="ABN32" s="821" t="s">
        <v>1434</v>
      </c>
      <c r="ABO32" s="821">
        <v>50476</v>
      </c>
      <c r="ABP32" s="821">
        <v>1354</v>
      </c>
      <c r="ABQ32" s="821">
        <v>10</v>
      </c>
      <c r="ABR32" s="821" t="s">
        <v>2538</v>
      </c>
      <c r="ABS32" s="821" t="s">
        <v>1434</v>
      </c>
      <c r="ABT32" s="821" t="s">
        <v>2528</v>
      </c>
      <c r="ABU32" s="821" t="s">
        <v>1434</v>
      </c>
      <c r="ABV32" s="821">
        <v>20.3</v>
      </c>
      <c r="ABW32" s="821">
        <v>507.5</v>
      </c>
      <c r="ABX32" s="821">
        <v>13</v>
      </c>
      <c r="ABY32" s="821"/>
      <c r="ABZ32" s="821"/>
      <c r="ACA32" s="821"/>
      <c r="ACB32" s="821"/>
      <c r="ACC32" s="821"/>
      <c r="ACD32" s="821"/>
      <c r="ACE32" s="821"/>
      <c r="ACF32" s="821"/>
      <c r="ACG32" s="821"/>
      <c r="ACH32" s="821"/>
      <c r="ACI32" s="821"/>
      <c r="ACJ32" s="821"/>
      <c r="ACK32" s="821"/>
      <c r="ACL32" s="821"/>
      <c r="ACM32" s="821"/>
      <c r="ACN32" s="821"/>
      <c r="ACO32" s="821"/>
      <c r="ACP32" s="821"/>
      <c r="ACQ32" s="821"/>
      <c r="ACR32" s="821"/>
      <c r="ACS32" s="821"/>
      <c r="ACT32" s="821"/>
      <c r="ACU32" s="821"/>
      <c r="ACV32" s="821"/>
      <c r="ACW32" s="821"/>
      <c r="ACX32" s="821"/>
      <c r="ACY32" s="821"/>
      <c r="ACZ32" s="821"/>
      <c r="ADA32" s="821" t="s">
        <v>1434</v>
      </c>
      <c r="ADB32" s="821" t="s">
        <v>1434</v>
      </c>
      <c r="ADC32" s="821">
        <v>58248.5</v>
      </c>
      <c r="ADD32" s="821" t="s">
        <v>1434</v>
      </c>
      <c r="ADE32" s="821" t="s">
        <v>1434</v>
      </c>
      <c r="ADF32" s="821" t="s">
        <v>1434</v>
      </c>
      <c r="ADG32" s="821" t="s">
        <v>1434</v>
      </c>
      <c r="ADH32" s="821" t="s">
        <v>1434</v>
      </c>
      <c r="ADI32" s="821" t="s">
        <v>1434</v>
      </c>
      <c r="ADJ32" s="821" t="s">
        <v>1434</v>
      </c>
      <c r="ADK32" s="821" t="s">
        <v>1434</v>
      </c>
      <c r="ADL32" s="821" t="s">
        <v>1434</v>
      </c>
      <c r="ADM32" s="821" t="s">
        <v>1434</v>
      </c>
      <c r="ADN32" s="821" t="s">
        <v>1434</v>
      </c>
      <c r="ADO32" s="821" t="s">
        <v>1434</v>
      </c>
      <c r="ADP32" s="821" t="s">
        <v>1434</v>
      </c>
      <c r="ADQ32" s="821" t="s">
        <v>1434</v>
      </c>
      <c r="ADR32" s="821" t="s">
        <v>1434</v>
      </c>
      <c r="ADS32" s="821" t="s">
        <v>1434</v>
      </c>
      <c r="ADT32" s="821" t="s">
        <v>1434</v>
      </c>
      <c r="ADU32" s="821" t="s">
        <v>1434</v>
      </c>
      <c r="ADV32" s="821" t="s">
        <v>1434</v>
      </c>
      <c r="ADW32" s="821" t="s">
        <v>1434</v>
      </c>
      <c r="ADX32" s="821" t="s">
        <v>1434</v>
      </c>
      <c r="ADY32" s="821" t="s">
        <v>1434</v>
      </c>
      <c r="ADZ32" s="821" t="s">
        <v>1434</v>
      </c>
      <c r="AEA32" s="821" t="s">
        <v>1434</v>
      </c>
      <c r="AEB32" s="821" t="s">
        <v>1434</v>
      </c>
      <c r="AEC32" s="821" t="s">
        <v>1434</v>
      </c>
      <c r="AED32" s="821" t="s">
        <v>1434</v>
      </c>
      <c r="AEE32" s="821" t="s">
        <v>1434</v>
      </c>
      <c r="AEF32" s="821" t="s">
        <v>1434</v>
      </c>
      <c r="AEG32" s="821" t="s">
        <v>1434</v>
      </c>
      <c r="AEH32" s="821" t="s">
        <v>1434</v>
      </c>
      <c r="AEI32" s="821" t="s">
        <v>1434</v>
      </c>
      <c r="AEJ32" s="821" t="s">
        <v>1434</v>
      </c>
      <c r="AEK32" s="821" t="s">
        <v>1434</v>
      </c>
      <c r="AEL32" s="821" t="s">
        <v>1434</v>
      </c>
      <c r="AEM32" s="821" t="s">
        <v>1434</v>
      </c>
      <c r="AEN32" s="821" t="s">
        <v>1434</v>
      </c>
      <c r="AEO32" s="821" t="s">
        <v>1434</v>
      </c>
      <c r="AEP32" s="821" t="s">
        <v>1434</v>
      </c>
      <c r="AEQ32" s="821" t="s">
        <v>1434</v>
      </c>
      <c r="AER32" s="821" t="s">
        <v>1434</v>
      </c>
      <c r="AES32" s="821" t="s">
        <v>1434</v>
      </c>
      <c r="AET32" s="821" t="s">
        <v>1434</v>
      </c>
      <c r="AEU32" s="821" t="s">
        <v>1434</v>
      </c>
      <c r="AEV32" s="821" t="s">
        <v>1434</v>
      </c>
      <c r="AEW32" s="821" t="s">
        <v>1434</v>
      </c>
      <c r="AEX32" s="821" t="s">
        <v>1434</v>
      </c>
      <c r="AEY32" s="821" t="s">
        <v>1434</v>
      </c>
      <c r="AEZ32" s="821" t="s">
        <v>1434</v>
      </c>
      <c r="AFA32" s="821" t="s">
        <v>1434</v>
      </c>
      <c r="AFB32" s="821" t="s">
        <v>1434</v>
      </c>
      <c r="AFC32" s="821" t="s">
        <v>1434</v>
      </c>
      <c r="AFD32" s="822">
        <v>314</v>
      </c>
      <c r="AFE32" s="822">
        <v>303</v>
      </c>
      <c r="AFF32" s="822">
        <v>311</v>
      </c>
      <c r="AFG32" s="822" t="s">
        <v>1434</v>
      </c>
      <c r="AFH32" s="821" t="s">
        <v>1434</v>
      </c>
      <c r="AFI32" s="822" t="s">
        <v>1434</v>
      </c>
      <c r="AFJ32" s="822" t="s">
        <v>1434</v>
      </c>
      <c r="AFK32" s="822" t="s">
        <v>1434</v>
      </c>
      <c r="AFL32" s="821" t="s">
        <v>1434</v>
      </c>
      <c r="AFM32" s="821" t="s">
        <v>1434</v>
      </c>
      <c r="AFN32" s="821" t="s">
        <v>1434</v>
      </c>
      <c r="AFO32" s="821" t="s">
        <v>1434</v>
      </c>
      <c r="AFP32" s="822">
        <v>999</v>
      </c>
      <c r="AFQ32" s="822">
        <v>984</v>
      </c>
      <c r="AFR32" s="822">
        <v>914</v>
      </c>
      <c r="AFS32" s="822" t="s">
        <v>1434</v>
      </c>
      <c r="AFT32" s="821" t="s">
        <v>1434</v>
      </c>
      <c r="AFU32" s="821" t="s">
        <v>1434</v>
      </c>
      <c r="AFV32" s="821" t="s">
        <v>1434</v>
      </c>
      <c r="AFW32" s="821" t="s">
        <v>1434</v>
      </c>
      <c r="AFX32" s="821" t="s">
        <v>1434</v>
      </c>
      <c r="AFY32" s="821" t="s">
        <v>1434</v>
      </c>
      <c r="AFZ32" s="821" t="s">
        <v>1434</v>
      </c>
      <c r="AGA32" s="821" t="s">
        <v>1434</v>
      </c>
      <c r="AGB32" s="822">
        <v>589</v>
      </c>
      <c r="AGC32" s="822">
        <v>582</v>
      </c>
      <c r="AGD32" s="822">
        <v>573</v>
      </c>
      <c r="AGE32" s="822" t="s">
        <v>1434</v>
      </c>
      <c r="AGF32" s="821" t="s">
        <v>1434</v>
      </c>
      <c r="AGG32" s="821" t="s">
        <v>1434</v>
      </c>
      <c r="AGH32" s="821" t="s">
        <v>1434</v>
      </c>
      <c r="AGI32" s="821" t="s">
        <v>1434</v>
      </c>
      <c r="AGJ32" s="821" t="s">
        <v>1434</v>
      </c>
      <c r="AGK32" s="821" t="s">
        <v>1434</v>
      </c>
      <c r="AGL32" s="821" t="s">
        <v>1434</v>
      </c>
      <c r="AGM32" s="821" t="s">
        <v>1434</v>
      </c>
      <c r="AGN32" s="822">
        <v>155</v>
      </c>
      <c r="AGO32" s="822">
        <v>145</v>
      </c>
      <c r="AGP32" s="822">
        <v>130</v>
      </c>
      <c r="AGQ32" s="822" t="s">
        <v>1434</v>
      </c>
      <c r="AGR32" s="821" t="s">
        <v>1434</v>
      </c>
      <c r="AGS32" s="821" t="s">
        <v>1434</v>
      </c>
      <c r="AGT32" s="821" t="s">
        <v>1434</v>
      </c>
      <c r="AGU32" s="821" t="s">
        <v>1434</v>
      </c>
      <c r="AGV32" s="821" t="s">
        <v>1434</v>
      </c>
      <c r="AGW32" s="821" t="s">
        <v>1434</v>
      </c>
      <c r="AGX32" s="821" t="s">
        <v>1434</v>
      </c>
      <c r="AGY32" s="821" t="s">
        <v>1434</v>
      </c>
      <c r="AGZ32" s="822">
        <v>1634</v>
      </c>
      <c r="AHA32" s="822">
        <v>1624</v>
      </c>
      <c r="AHB32" s="822">
        <v>1554</v>
      </c>
      <c r="AHC32" s="822" t="s">
        <v>1434</v>
      </c>
      <c r="AHD32" s="822">
        <v>536</v>
      </c>
      <c r="AHE32" s="822">
        <v>497</v>
      </c>
      <c r="AHF32" s="822">
        <v>466</v>
      </c>
      <c r="AHG32" s="822" t="s">
        <v>1434</v>
      </c>
      <c r="AHH32" s="822" t="s">
        <v>1434</v>
      </c>
      <c r="AHI32" s="822" t="s">
        <v>1434</v>
      </c>
      <c r="AHJ32" s="822" t="s">
        <v>1434</v>
      </c>
      <c r="AHK32" s="822" t="s">
        <v>1434</v>
      </c>
      <c r="AHL32" s="822">
        <v>3.4689999999999999</v>
      </c>
      <c r="AHM32" s="822">
        <v>2.4180000000000001</v>
      </c>
      <c r="AHN32" s="821">
        <v>0.57599999999999996</v>
      </c>
      <c r="AHO32" s="821" t="s">
        <v>1434</v>
      </c>
      <c r="AHP32" s="822">
        <v>6.4870000000000001</v>
      </c>
      <c r="AHQ32" s="822">
        <v>5.42</v>
      </c>
      <c r="AHR32" s="821">
        <v>6.32</v>
      </c>
      <c r="AHS32" s="821" t="s">
        <v>1434</v>
      </c>
      <c r="AHT32" s="822">
        <v>7.1</v>
      </c>
      <c r="AHU32" s="822">
        <v>9.76</v>
      </c>
      <c r="AHV32" s="821" t="s">
        <v>1434</v>
      </c>
      <c r="AHW32" s="821" t="s">
        <v>1434</v>
      </c>
      <c r="AHX32" s="822">
        <v>8.6999999999999993</v>
      </c>
      <c r="AHY32" s="822">
        <v>8.19</v>
      </c>
      <c r="AHZ32" s="821" t="s">
        <v>1434</v>
      </c>
      <c r="AIA32" s="821" t="s">
        <v>1434</v>
      </c>
      <c r="AIB32" s="822" t="s">
        <v>1434</v>
      </c>
      <c r="AIC32" s="822" t="s">
        <v>1434</v>
      </c>
      <c r="AID32" s="821" t="s">
        <v>1434</v>
      </c>
      <c r="AIE32" s="821" t="s">
        <v>1434</v>
      </c>
      <c r="AIF32" s="822">
        <v>26</v>
      </c>
      <c r="AIG32" s="822">
        <v>26</v>
      </c>
      <c r="AIH32" s="822">
        <v>26</v>
      </c>
      <c r="AII32" s="822">
        <v>21</v>
      </c>
      <c r="AIJ32" s="822">
        <v>20</v>
      </c>
      <c r="AIK32" s="822">
        <v>0</v>
      </c>
      <c r="AIL32" s="821">
        <v>0</v>
      </c>
      <c r="AIM32" s="821">
        <v>0</v>
      </c>
      <c r="AIN32" s="821">
        <v>0</v>
      </c>
      <c r="AIO32" s="821">
        <v>0</v>
      </c>
      <c r="AIP32" s="822">
        <v>26</v>
      </c>
      <c r="AIQ32" s="821">
        <v>26</v>
      </c>
      <c r="AIR32" s="821">
        <v>26</v>
      </c>
      <c r="AIS32" s="821">
        <v>21</v>
      </c>
      <c r="AIT32" s="821">
        <v>20</v>
      </c>
      <c r="AIU32" s="822">
        <v>2154</v>
      </c>
      <c r="AIV32" s="822">
        <v>2144</v>
      </c>
      <c r="AIW32" s="822">
        <v>2095</v>
      </c>
      <c r="AIX32" s="822">
        <v>1999</v>
      </c>
      <c r="AIY32" s="822">
        <v>1925</v>
      </c>
      <c r="AIZ32" s="822">
        <v>104</v>
      </c>
      <c r="AJA32" s="821">
        <v>84</v>
      </c>
      <c r="AJB32" s="821">
        <v>73</v>
      </c>
      <c r="AJC32" s="821">
        <v>83</v>
      </c>
      <c r="AJD32" s="821">
        <v>80</v>
      </c>
      <c r="AJE32" s="822">
        <v>2258</v>
      </c>
      <c r="AJF32" s="821">
        <v>2228</v>
      </c>
      <c r="AJG32" s="821">
        <v>2168</v>
      </c>
      <c r="AJH32" s="821">
        <v>2082</v>
      </c>
      <c r="AJI32" s="821">
        <v>2005</v>
      </c>
      <c r="AJJ32" s="822">
        <v>0</v>
      </c>
      <c r="AJK32" s="822">
        <v>0</v>
      </c>
      <c r="AJL32" s="822">
        <v>0</v>
      </c>
      <c r="AJM32" s="822">
        <v>0</v>
      </c>
      <c r="AJN32" s="822">
        <v>0</v>
      </c>
      <c r="AJO32" s="822">
        <v>0</v>
      </c>
      <c r="AJP32" s="821">
        <v>0</v>
      </c>
      <c r="AJQ32" s="821">
        <v>0</v>
      </c>
      <c r="AJR32" s="821">
        <v>0</v>
      </c>
      <c r="AJS32" s="821">
        <v>0</v>
      </c>
      <c r="AJT32" s="822">
        <v>0</v>
      </c>
      <c r="AJU32" s="821">
        <v>0</v>
      </c>
      <c r="AJV32" s="821">
        <v>0</v>
      </c>
      <c r="AJW32" s="821">
        <v>0</v>
      </c>
      <c r="AJX32" s="821">
        <v>0</v>
      </c>
      <c r="AJY32" s="822">
        <v>3</v>
      </c>
      <c r="AJZ32" s="822">
        <v>3</v>
      </c>
      <c r="AKA32" s="822">
        <v>4</v>
      </c>
      <c r="AKB32" s="822">
        <v>4</v>
      </c>
      <c r="AKC32" s="822">
        <v>4</v>
      </c>
      <c r="AKD32" s="821">
        <v>0</v>
      </c>
      <c r="AKE32" s="821">
        <v>0</v>
      </c>
      <c r="AKF32" s="821">
        <v>0</v>
      </c>
      <c r="AKG32" s="821">
        <v>0</v>
      </c>
      <c r="AKH32" s="821">
        <v>3</v>
      </c>
      <c r="AKI32" s="821">
        <v>4</v>
      </c>
      <c r="AKJ32" s="821">
        <v>4</v>
      </c>
      <c r="AKK32" s="821">
        <v>4</v>
      </c>
      <c r="AKL32" s="822">
        <v>0</v>
      </c>
      <c r="AKM32" s="822">
        <v>0</v>
      </c>
      <c r="AKN32" s="822">
        <v>0</v>
      </c>
      <c r="AKO32" s="822">
        <v>0</v>
      </c>
      <c r="AKP32" s="822">
        <v>0</v>
      </c>
      <c r="AKQ32" s="821">
        <v>0</v>
      </c>
      <c r="AKR32" s="821">
        <v>0</v>
      </c>
      <c r="AKS32" s="821">
        <v>0</v>
      </c>
      <c r="AKT32" s="821">
        <v>0</v>
      </c>
      <c r="AKU32" s="821">
        <v>0</v>
      </c>
      <c r="AKV32" s="821">
        <v>0</v>
      </c>
      <c r="AKW32" s="821">
        <v>0</v>
      </c>
      <c r="AKX32" s="821">
        <v>0</v>
      </c>
      <c r="AKY32" s="821" t="s">
        <v>2838</v>
      </c>
      <c r="AKZ32" s="821">
        <v>1.5</v>
      </c>
      <c r="ALA32" s="821">
        <v>1.8</v>
      </c>
      <c r="ALB32" s="821" t="s">
        <v>2125</v>
      </c>
      <c r="ALC32" s="821">
        <v>0.8</v>
      </c>
      <c r="ALD32" s="821">
        <v>0.8</v>
      </c>
      <c r="ALE32" s="821" t="s">
        <v>2850</v>
      </c>
      <c r="ALF32" s="821">
        <v>0.5</v>
      </c>
      <c r="ALG32" s="821">
        <v>0.6</v>
      </c>
      <c r="ALH32" s="821" t="s">
        <v>2851</v>
      </c>
      <c r="ALI32" s="821">
        <v>0.4</v>
      </c>
      <c r="ALJ32" s="821">
        <v>0.5</v>
      </c>
      <c r="ALK32" s="821"/>
      <c r="ALL32" s="821"/>
      <c r="ALM32" s="821"/>
      <c r="ALN32" s="821"/>
      <c r="ALO32" s="821"/>
      <c r="ALP32" s="821"/>
      <c r="ALQ32" s="821"/>
      <c r="ALR32" s="821"/>
      <c r="ALS32" s="821"/>
      <c r="ALT32" s="821"/>
      <c r="ALU32" s="821"/>
      <c r="ALV32" s="821"/>
      <c r="ALW32" s="821" t="s">
        <v>1434</v>
      </c>
      <c r="ALX32" s="821">
        <v>0</v>
      </c>
      <c r="ALY32" s="821">
        <v>0</v>
      </c>
      <c r="ALZ32" s="821"/>
      <c r="AMA32" s="821"/>
      <c r="AMB32" s="821"/>
      <c r="AMC32" s="821"/>
      <c r="AMD32" s="821"/>
      <c r="AME32" s="821"/>
      <c r="AMF32" s="821"/>
      <c r="AMG32" s="821"/>
      <c r="AMH32" s="821"/>
      <c r="AMI32" s="821"/>
      <c r="AMJ32" s="821"/>
      <c r="AMK32" s="821"/>
      <c r="AML32" s="821"/>
      <c r="AMM32" s="821"/>
      <c r="AMN32" s="821"/>
      <c r="AMO32" s="821"/>
      <c r="AMP32" s="821"/>
      <c r="AMQ32" s="821"/>
      <c r="AMR32" s="822">
        <v>23</v>
      </c>
      <c r="AMS32" s="822">
        <v>23</v>
      </c>
      <c r="AMT32" s="822">
        <v>23</v>
      </c>
      <c r="AMU32" s="822">
        <v>23</v>
      </c>
      <c r="AMV32" s="822">
        <v>3</v>
      </c>
      <c r="AMW32" s="822">
        <v>3</v>
      </c>
      <c r="AMX32" s="822">
        <v>3</v>
      </c>
      <c r="AMY32" s="822">
        <v>3</v>
      </c>
      <c r="AMZ32" s="821">
        <v>22.3</v>
      </c>
      <c r="ANA32" s="821">
        <v>22.3</v>
      </c>
      <c r="ANB32" s="821">
        <v>22.3</v>
      </c>
      <c r="ANC32" s="821">
        <v>22.3</v>
      </c>
      <c r="AND32" s="822" t="s">
        <v>1434</v>
      </c>
      <c r="ANE32" s="822" t="s">
        <v>1434</v>
      </c>
      <c r="ANF32" s="822" t="s">
        <v>1434</v>
      </c>
      <c r="ANG32" s="822" t="s">
        <v>1434</v>
      </c>
      <c r="ANH32" s="821" t="s">
        <v>1434</v>
      </c>
      <c r="ANI32" s="821" t="s">
        <v>1434</v>
      </c>
      <c r="ANJ32" s="821" t="s">
        <v>1434</v>
      </c>
      <c r="ANK32" s="821" t="s">
        <v>1434</v>
      </c>
      <c r="ANL32" s="821" t="s">
        <v>1434</v>
      </c>
      <c r="ANM32" s="821" t="s">
        <v>1434</v>
      </c>
      <c r="ANN32" s="821" t="s">
        <v>1434</v>
      </c>
      <c r="ANO32" s="821" t="s">
        <v>1434</v>
      </c>
      <c r="ANP32" s="822" t="s">
        <v>1434</v>
      </c>
      <c r="ANQ32" s="822" t="s">
        <v>1434</v>
      </c>
      <c r="ANR32" s="822" t="s">
        <v>1434</v>
      </c>
      <c r="ANS32" s="822" t="s">
        <v>1434</v>
      </c>
      <c r="ANT32" s="821" t="s">
        <v>1434</v>
      </c>
      <c r="ANU32" s="821" t="s">
        <v>1434</v>
      </c>
      <c r="ANV32" s="821" t="s">
        <v>1434</v>
      </c>
      <c r="ANW32" s="821" t="s">
        <v>1434</v>
      </c>
      <c r="ANX32" s="821" t="s">
        <v>1434</v>
      </c>
      <c r="ANY32" s="821" t="s">
        <v>1434</v>
      </c>
      <c r="ANZ32" s="821" t="s">
        <v>1434</v>
      </c>
      <c r="AOA32" s="821" t="s">
        <v>1434</v>
      </c>
      <c r="AOB32" s="821" t="s">
        <v>1434</v>
      </c>
      <c r="AOC32" s="821" t="s">
        <v>1434</v>
      </c>
      <c r="AOD32" s="821" t="s">
        <v>1434</v>
      </c>
      <c r="AOE32" s="821" t="s">
        <v>1434</v>
      </c>
      <c r="AOF32" s="821" t="s">
        <v>1434</v>
      </c>
      <c r="AOG32" s="821" t="s">
        <v>1434</v>
      </c>
      <c r="AOH32" s="822">
        <v>24</v>
      </c>
      <c r="AOI32" s="821">
        <v>24</v>
      </c>
      <c r="AOJ32" s="821">
        <v>24</v>
      </c>
      <c r="AOK32" s="821">
        <v>24</v>
      </c>
      <c r="AOL32" s="822" t="s">
        <v>1434</v>
      </c>
      <c r="AOM32" s="821" t="s">
        <v>1434</v>
      </c>
      <c r="AON32" s="821" t="s">
        <v>1434</v>
      </c>
      <c r="AOO32" s="821" t="s">
        <v>1434</v>
      </c>
      <c r="AOP32" s="822" t="s">
        <v>1434</v>
      </c>
      <c r="AOQ32" s="821" t="s">
        <v>1434</v>
      </c>
      <c r="AOR32" s="821" t="s">
        <v>1434</v>
      </c>
      <c r="AOS32" s="821" t="s">
        <v>1434</v>
      </c>
      <c r="AOT32" s="822" t="s">
        <v>1434</v>
      </c>
      <c r="AOU32" s="821" t="s">
        <v>1434</v>
      </c>
      <c r="AOV32" s="821" t="s">
        <v>1434</v>
      </c>
      <c r="AOW32" s="821" t="s">
        <v>1434</v>
      </c>
      <c r="AOX32" s="822" t="s">
        <v>1434</v>
      </c>
      <c r="AOY32" s="821" t="s">
        <v>1434</v>
      </c>
      <c r="AOZ32" s="821" t="s">
        <v>1434</v>
      </c>
      <c r="APA32" s="821" t="s">
        <v>1434</v>
      </c>
      <c r="APB32" s="822" t="s">
        <v>1434</v>
      </c>
      <c r="APC32" s="821" t="s">
        <v>1434</v>
      </c>
      <c r="APD32" s="821" t="s">
        <v>1434</v>
      </c>
      <c r="APE32" s="821" t="s">
        <v>1434</v>
      </c>
      <c r="APF32" s="822" t="s">
        <v>1434</v>
      </c>
      <c r="APG32" s="821" t="s">
        <v>1434</v>
      </c>
      <c r="APH32" s="821" t="s">
        <v>1434</v>
      </c>
      <c r="API32" s="821" t="s">
        <v>1434</v>
      </c>
      <c r="APJ32" s="822">
        <v>0</v>
      </c>
      <c r="APK32" s="821">
        <v>0</v>
      </c>
      <c r="APL32" s="821" t="s">
        <v>1434</v>
      </c>
      <c r="APM32" s="821" t="s">
        <v>1434</v>
      </c>
      <c r="APN32" s="822">
        <v>0</v>
      </c>
      <c r="APO32" s="821">
        <v>0</v>
      </c>
      <c r="APP32" s="821" t="s">
        <v>1434</v>
      </c>
      <c r="APQ32" s="821" t="s">
        <v>1434</v>
      </c>
      <c r="APR32" s="822">
        <v>1</v>
      </c>
      <c r="APS32" s="821">
        <v>1</v>
      </c>
      <c r="APT32" s="821" t="s">
        <v>1434</v>
      </c>
      <c r="APU32" s="821" t="s">
        <v>1434</v>
      </c>
      <c r="APV32" s="822" t="s">
        <v>1434</v>
      </c>
      <c r="APW32" s="821" t="s">
        <v>1434</v>
      </c>
      <c r="APX32" s="821" t="s">
        <v>1434</v>
      </c>
      <c r="APY32" s="821" t="s">
        <v>1434</v>
      </c>
      <c r="APZ32" s="822">
        <v>4</v>
      </c>
      <c r="AQA32" s="821">
        <v>4</v>
      </c>
      <c r="AQB32" s="821" t="s">
        <v>1434</v>
      </c>
      <c r="AQC32" s="821" t="s">
        <v>1434</v>
      </c>
      <c r="AQD32" s="822" t="s">
        <v>1434</v>
      </c>
      <c r="AQE32" s="821" t="s">
        <v>1434</v>
      </c>
      <c r="AQF32" s="821" t="s">
        <v>1434</v>
      </c>
      <c r="AQG32" s="821" t="s">
        <v>1434</v>
      </c>
      <c r="AQH32" s="822" t="s">
        <v>1434</v>
      </c>
      <c r="AQI32" s="821" t="s">
        <v>1434</v>
      </c>
      <c r="AQJ32" s="821" t="s">
        <v>1434</v>
      </c>
      <c r="AQK32" s="821" t="s">
        <v>1434</v>
      </c>
      <c r="AQL32" s="822">
        <v>0</v>
      </c>
      <c r="AQM32" s="821">
        <v>0</v>
      </c>
      <c r="AQN32" s="821" t="s">
        <v>1434</v>
      </c>
      <c r="AQO32" s="821" t="s">
        <v>1434</v>
      </c>
      <c r="AQP32" s="822">
        <v>0</v>
      </c>
      <c r="AQQ32" s="821">
        <v>0</v>
      </c>
      <c r="AQR32" s="821" t="s">
        <v>1434</v>
      </c>
      <c r="AQS32" s="821" t="s">
        <v>1434</v>
      </c>
      <c r="AQT32" s="822">
        <v>1</v>
      </c>
      <c r="AQU32" s="821">
        <v>1</v>
      </c>
      <c r="AQV32" s="821" t="s">
        <v>1434</v>
      </c>
      <c r="AQW32" s="821" t="s">
        <v>1434</v>
      </c>
      <c r="AQX32" s="822" t="s">
        <v>1434</v>
      </c>
      <c r="AQY32" s="821" t="s">
        <v>1434</v>
      </c>
      <c r="AQZ32" s="821" t="s">
        <v>1434</v>
      </c>
      <c r="ARA32" s="821" t="s">
        <v>1434</v>
      </c>
      <c r="ARB32" s="822">
        <v>0</v>
      </c>
      <c r="ARC32" s="821">
        <v>0</v>
      </c>
      <c r="ARD32" s="821" t="s">
        <v>1434</v>
      </c>
      <c r="ARE32" s="821" t="s">
        <v>1434</v>
      </c>
      <c r="ARF32" s="822" t="s">
        <v>1434</v>
      </c>
      <c r="ARG32" s="821" t="s">
        <v>1434</v>
      </c>
      <c r="ARH32" s="821" t="s">
        <v>1434</v>
      </c>
      <c r="ARI32" s="821" t="s">
        <v>1434</v>
      </c>
      <c r="ARJ32" s="822" t="s">
        <v>1434</v>
      </c>
      <c r="ARK32" s="821" t="s">
        <v>1434</v>
      </c>
      <c r="ARL32" s="821" t="s">
        <v>1434</v>
      </c>
      <c r="ARM32" s="821" t="s">
        <v>1434</v>
      </c>
      <c r="ARN32" s="822">
        <v>0</v>
      </c>
      <c r="ARO32" s="821">
        <v>0</v>
      </c>
      <c r="ARP32" s="821" t="s">
        <v>1434</v>
      </c>
      <c r="ARQ32" s="821" t="s">
        <v>1434</v>
      </c>
      <c r="ARR32" s="822">
        <v>0</v>
      </c>
      <c r="ARS32" s="821">
        <v>0</v>
      </c>
      <c r="ART32" s="821" t="s">
        <v>1434</v>
      </c>
      <c r="ARU32" s="821" t="s">
        <v>1434</v>
      </c>
      <c r="ARV32" s="822">
        <v>0</v>
      </c>
      <c r="ARW32" s="821">
        <v>0</v>
      </c>
      <c r="ARX32" s="821" t="s">
        <v>1434</v>
      </c>
      <c r="ARY32" s="821" t="s">
        <v>1434</v>
      </c>
      <c r="ARZ32" s="822" t="s">
        <v>1434</v>
      </c>
      <c r="ASA32" s="821" t="s">
        <v>1434</v>
      </c>
      <c r="ASB32" s="821" t="s">
        <v>1434</v>
      </c>
      <c r="ASC32" s="821" t="s">
        <v>1434</v>
      </c>
      <c r="ASD32" s="822">
        <v>0</v>
      </c>
      <c r="ASE32" s="821">
        <v>0</v>
      </c>
      <c r="ASF32" s="821" t="s">
        <v>1434</v>
      </c>
      <c r="ASG32" s="821" t="s">
        <v>1434</v>
      </c>
      <c r="ASH32" s="822" t="s">
        <v>1434</v>
      </c>
      <c r="ASI32" s="821" t="s">
        <v>1434</v>
      </c>
      <c r="ASJ32" s="821" t="s">
        <v>1434</v>
      </c>
      <c r="ASK32" s="821" t="s">
        <v>1434</v>
      </c>
      <c r="ASL32" s="822" t="s">
        <v>1434</v>
      </c>
      <c r="ASM32" s="821" t="s">
        <v>1434</v>
      </c>
      <c r="ASN32" s="821" t="s">
        <v>1434</v>
      </c>
      <c r="ASO32" s="821" t="s">
        <v>1434</v>
      </c>
      <c r="ASP32" s="822">
        <v>0</v>
      </c>
      <c r="ASQ32" s="821">
        <v>0</v>
      </c>
      <c r="ASR32" s="821" t="s">
        <v>1434</v>
      </c>
      <c r="ASS32" s="821" t="s">
        <v>1434</v>
      </c>
      <c r="AST32" s="822">
        <v>0</v>
      </c>
      <c r="ASU32" s="821">
        <v>0</v>
      </c>
      <c r="ASV32" s="821" t="s">
        <v>1434</v>
      </c>
      <c r="ASW32" s="821" t="s">
        <v>1434</v>
      </c>
      <c r="ASX32" s="822">
        <v>0</v>
      </c>
      <c r="ASY32" s="821">
        <v>0</v>
      </c>
      <c r="ASZ32" s="821" t="s">
        <v>1434</v>
      </c>
      <c r="ATA32" s="821" t="s">
        <v>1434</v>
      </c>
      <c r="ATB32" s="822" t="s">
        <v>1434</v>
      </c>
      <c r="ATC32" s="821" t="s">
        <v>1434</v>
      </c>
      <c r="ATD32" s="821" t="s">
        <v>1434</v>
      </c>
      <c r="ATE32" s="821" t="s">
        <v>1434</v>
      </c>
      <c r="ATF32" s="822">
        <v>0</v>
      </c>
      <c r="ATG32" s="821">
        <v>0</v>
      </c>
      <c r="ATH32" s="821" t="s">
        <v>1434</v>
      </c>
      <c r="ATI32" s="821" t="s">
        <v>1434</v>
      </c>
      <c r="ATJ32" s="822" t="s">
        <v>1434</v>
      </c>
      <c r="ATK32" s="821" t="s">
        <v>1434</v>
      </c>
      <c r="ATL32" s="821" t="s">
        <v>1434</v>
      </c>
      <c r="ATM32" s="821" t="s">
        <v>1434</v>
      </c>
      <c r="ATN32" s="822" t="s">
        <v>1434</v>
      </c>
      <c r="ATO32" s="821" t="s">
        <v>1434</v>
      </c>
      <c r="ATP32" s="821" t="s">
        <v>1434</v>
      </c>
      <c r="ATQ32" s="821" t="s">
        <v>1434</v>
      </c>
      <c r="ATR32" s="822">
        <v>25</v>
      </c>
      <c r="ATS32" s="822">
        <v>24</v>
      </c>
      <c r="ATT32" s="822">
        <v>24</v>
      </c>
      <c r="ATU32" s="822">
        <v>20</v>
      </c>
      <c r="ATV32" s="822" t="s">
        <v>1434</v>
      </c>
      <c r="ATW32" s="821" t="s">
        <v>1434</v>
      </c>
      <c r="ATX32" s="821" t="s">
        <v>1434</v>
      </c>
      <c r="ATY32" s="821" t="s">
        <v>1434</v>
      </c>
      <c r="ATZ32" s="821" t="s">
        <v>1434</v>
      </c>
      <c r="AUA32" s="821" t="s">
        <v>1434</v>
      </c>
      <c r="AUB32" s="822" t="s">
        <v>1434</v>
      </c>
      <c r="AUC32" s="822" t="s">
        <v>1434</v>
      </c>
      <c r="AUD32" s="822" t="s">
        <v>1434</v>
      </c>
      <c r="AUE32" s="822" t="s">
        <v>1434</v>
      </c>
      <c r="AUF32" s="822" t="s">
        <v>1434</v>
      </c>
      <c r="AUG32" s="822">
        <v>87</v>
      </c>
      <c r="AUH32" s="822">
        <v>86</v>
      </c>
      <c r="AUI32" s="822">
        <v>83</v>
      </c>
      <c r="AUJ32" s="822">
        <v>62</v>
      </c>
      <c r="AUK32" s="822" t="s">
        <v>1434</v>
      </c>
      <c r="AUL32" s="821" t="s">
        <v>1434</v>
      </c>
      <c r="AUM32" s="821" t="s">
        <v>1434</v>
      </c>
      <c r="AUN32" s="821" t="s">
        <v>1434</v>
      </c>
      <c r="AUO32" s="821" t="s">
        <v>1434</v>
      </c>
      <c r="AUP32" s="821" t="s">
        <v>1434</v>
      </c>
      <c r="AUQ32" s="822" t="s">
        <v>1434</v>
      </c>
      <c r="AUR32" s="822" t="s">
        <v>1434</v>
      </c>
      <c r="AUS32" s="822" t="s">
        <v>1434</v>
      </c>
      <c r="AUT32" s="822" t="s">
        <v>1434</v>
      </c>
      <c r="AUU32" s="822" t="s">
        <v>1434</v>
      </c>
      <c r="AUV32" s="822">
        <v>91</v>
      </c>
      <c r="AUW32" s="822">
        <v>91</v>
      </c>
      <c r="AUX32" s="822">
        <v>86</v>
      </c>
      <c r="AUY32" s="822">
        <v>85</v>
      </c>
      <c r="AUZ32" s="822" t="s">
        <v>1434</v>
      </c>
      <c r="AVA32" s="821" t="s">
        <v>1434</v>
      </c>
      <c r="AVB32" s="821" t="s">
        <v>1434</v>
      </c>
      <c r="AVC32" s="821" t="s">
        <v>1434</v>
      </c>
      <c r="AVD32" s="821" t="s">
        <v>1434</v>
      </c>
      <c r="AVE32" s="821" t="s">
        <v>1434</v>
      </c>
      <c r="AVF32" s="822" t="s">
        <v>1434</v>
      </c>
      <c r="AVG32" s="822" t="s">
        <v>1434</v>
      </c>
      <c r="AVH32" s="822" t="s">
        <v>1434</v>
      </c>
      <c r="AVI32" s="822" t="s">
        <v>1434</v>
      </c>
      <c r="AVJ32" s="822" t="s">
        <v>1434</v>
      </c>
      <c r="AVK32" s="822">
        <v>174</v>
      </c>
      <c r="AVL32" s="822">
        <v>174</v>
      </c>
      <c r="AVM32" s="822">
        <v>177</v>
      </c>
      <c r="AVN32" s="822">
        <v>155</v>
      </c>
      <c r="AVO32" s="822" t="s">
        <v>1434</v>
      </c>
      <c r="AVP32" s="821" t="s">
        <v>1434</v>
      </c>
      <c r="AVQ32" s="821" t="s">
        <v>1434</v>
      </c>
      <c r="AVR32" s="821" t="s">
        <v>1434</v>
      </c>
      <c r="AVS32" s="821" t="s">
        <v>1434</v>
      </c>
      <c r="AVT32" s="821" t="s">
        <v>1434</v>
      </c>
      <c r="AVU32" s="822" t="s">
        <v>1434</v>
      </c>
      <c r="AVV32" s="822" t="s">
        <v>1434</v>
      </c>
      <c r="AVW32" s="822" t="s">
        <v>1434</v>
      </c>
      <c r="AVX32" s="822" t="s">
        <v>1434</v>
      </c>
      <c r="AVY32" s="822" t="s">
        <v>1434</v>
      </c>
      <c r="AVZ32" s="822">
        <v>227</v>
      </c>
      <c r="AWA32" s="822">
        <v>222</v>
      </c>
      <c r="AWB32" s="822">
        <v>236</v>
      </c>
      <c r="AWC32" s="822">
        <v>217</v>
      </c>
      <c r="AWD32" s="822" t="s">
        <v>1434</v>
      </c>
      <c r="AWE32" s="821" t="s">
        <v>1434</v>
      </c>
      <c r="AWF32" s="821" t="s">
        <v>1434</v>
      </c>
      <c r="AWG32" s="821" t="s">
        <v>1434</v>
      </c>
      <c r="AWH32" s="821" t="s">
        <v>1434</v>
      </c>
      <c r="AWI32" s="821" t="s">
        <v>1434</v>
      </c>
      <c r="AWJ32" s="822" t="s">
        <v>1434</v>
      </c>
      <c r="AWK32" s="822" t="s">
        <v>1434</v>
      </c>
      <c r="AWL32" s="822" t="s">
        <v>1434</v>
      </c>
      <c r="AWM32" s="822" t="s">
        <v>1434</v>
      </c>
      <c r="AWN32" s="822" t="s">
        <v>1434</v>
      </c>
      <c r="AWO32" s="822">
        <v>24</v>
      </c>
      <c r="AWP32" s="822">
        <v>24</v>
      </c>
      <c r="AWQ32" s="822">
        <v>22</v>
      </c>
      <c r="AWR32" s="822">
        <v>13</v>
      </c>
      <c r="AWS32" s="822" t="s">
        <v>1434</v>
      </c>
      <c r="AWT32" s="822" t="s">
        <v>1434</v>
      </c>
      <c r="AWU32" s="822" t="s">
        <v>1434</v>
      </c>
      <c r="AWV32" s="822" t="s">
        <v>1434</v>
      </c>
      <c r="AWW32" s="822" t="s">
        <v>1434</v>
      </c>
      <c r="AWX32" s="822" t="s">
        <v>1434</v>
      </c>
      <c r="AWY32" s="822" t="s">
        <v>1434</v>
      </c>
      <c r="AWZ32" s="822" t="s">
        <v>1434</v>
      </c>
      <c r="AXA32" s="822" t="s">
        <v>1434</v>
      </c>
      <c r="AXB32" s="822" t="s">
        <v>1434</v>
      </c>
      <c r="AXC32" s="822" t="s">
        <v>1434</v>
      </c>
      <c r="AXD32" s="821">
        <v>251</v>
      </c>
      <c r="AXE32" s="821">
        <v>246</v>
      </c>
      <c r="AXF32" s="821">
        <v>258</v>
      </c>
      <c r="AXG32" s="821">
        <v>230</v>
      </c>
      <c r="AXH32" s="821" t="s">
        <v>1434</v>
      </c>
      <c r="AXI32" s="821" t="s">
        <v>1434</v>
      </c>
      <c r="AXJ32" s="821" t="s">
        <v>1434</v>
      </c>
      <c r="AXK32" s="821" t="s">
        <v>1434</v>
      </c>
      <c r="AXL32" s="821" t="s">
        <v>1434</v>
      </c>
      <c r="AXM32" s="821" t="s">
        <v>1434</v>
      </c>
      <c r="AXN32" s="821" t="s">
        <v>1434</v>
      </c>
      <c r="AXO32" s="821" t="s">
        <v>1434</v>
      </c>
      <c r="AXP32" s="821" t="s">
        <v>1434</v>
      </c>
      <c r="AXQ32" s="821" t="s">
        <v>1434</v>
      </c>
      <c r="AXR32" s="821" t="s">
        <v>1434</v>
      </c>
      <c r="AXS32" s="822">
        <v>1333</v>
      </c>
      <c r="AXT32" s="822">
        <v>1404</v>
      </c>
      <c r="AXU32" s="822">
        <v>1562</v>
      </c>
      <c r="AXV32" s="822">
        <v>1945</v>
      </c>
      <c r="AXW32" s="822">
        <v>837</v>
      </c>
      <c r="AXX32" s="822">
        <v>717</v>
      </c>
      <c r="AXY32" s="822">
        <v>458</v>
      </c>
      <c r="AXZ32" s="822">
        <v>0</v>
      </c>
      <c r="AYA32" s="821">
        <v>0</v>
      </c>
      <c r="AYB32" s="821">
        <v>0</v>
      </c>
      <c r="AYC32" s="821">
        <v>0</v>
      </c>
      <c r="AYD32" s="822">
        <v>0</v>
      </c>
      <c r="AYE32" s="822">
        <v>47</v>
      </c>
      <c r="AYF32" s="822">
        <v>47</v>
      </c>
      <c r="AYG32" s="822">
        <v>51</v>
      </c>
      <c r="AYH32" s="822">
        <v>51</v>
      </c>
      <c r="AYI32" s="822">
        <v>277550</v>
      </c>
      <c r="AYJ32" s="822">
        <v>213324</v>
      </c>
      <c r="AYK32" s="822">
        <v>134604</v>
      </c>
      <c r="AYL32" s="822">
        <v>0</v>
      </c>
      <c r="AYM32" s="821">
        <v>0</v>
      </c>
      <c r="AYN32" s="821">
        <v>0</v>
      </c>
      <c r="AYO32" s="821">
        <v>0</v>
      </c>
      <c r="AYP32" s="821">
        <v>0</v>
      </c>
      <c r="AYQ32" s="822">
        <v>0</v>
      </c>
      <c r="AYR32" s="821">
        <v>0</v>
      </c>
      <c r="AYS32" s="821">
        <v>0</v>
      </c>
      <c r="AYT32" s="821">
        <v>0</v>
      </c>
      <c r="AYU32" s="822">
        <v>519</v>
      </c>
      <c r="AYV32" s="821" t="s">
        <v>1434</v>
      </c>
      <c r="AYW32" s="821" t="s">
        <v>1434</v>
      </c>
      <c r="AYX32" s="821">
        <v>0</v>
      </c>
      <c r="AYY32" s="821">
        <v>0</v>
      </c>
      <c r="AYZ32" s="821">
        <v>0</v>
      </c>
      <c r="AZA32" s="821">
        <v>0</v>
      </c>
      <c r="AZB32" s="821">
        <v>0</v>
      </c>
      <c r="AZC32" s="822">
        <v>0</v>
      </c>
      <c r="AZD32" s="821">
        <v>0</v>
      </c>
      <c r="AZE32" s="821">
        <v>0</v>
      </c>
      <c r="AZF32" s="821">
        <v>0</v>
      </c>
      <c r="AZG32" s="822">
        <v>263936</v>
      </c>
      <c r="AZH32" s="821">
        <v>200608</v>
      </c>
      <c r="AZI32" s="821" t="s">
        <v>1434</v>
      </c>
      <c r="AZJ32" s="821">
        <v>0</v>
      </c>
      <c r="AZK32" s="821">
        <v>0</v>
      </c>
      <c r="AZL32" s="821">
        <v>0</v>
      </c>
      <c r="AZM32" s="821">
        <v>0</v>
      </c>
      <c r="AZN32" s="821">
        <v>0</v>
      </c>
      <c r="AZO32" s="821">
        <v>0</v>
      </c>
      <c r="AZP32" s="821">
        <v>0</v>
      </c>
      <c r="AZQ32" s="821">
        <v>0</v>
      </c>
      <c r="AZR32" s="821">
        <v>0</v>
      </c>
      <c r="AZS32" s="821">
        <v>297</v>
      </c>
      <c r="AZT32" s="821" t="s">
        <v>1434</v>
      </c>
      <c r="AZU32" s="821" t="s">
        <v>1434</v>
      </c>
      <c r="AZV32" s="821">
        <v>0</v>
      </c>
      <c r="AZW32" s="821">
        <v>0</v>
      </c>
      <c r="AZX32" s="821">
        <v>0</v>
      </c>
      <c r="AZY32" s="821">
        <v>0</v>
      </c>
      <c r="AZZ32" s="821">
        <v>0</v>
      </c>
      <c r="BAA32" s="822">
        <v>0</v>
      </c>
      <c r="BAB32" s="821">
        <v>0</v>
      </c>
      <c r="BAC32" s="821">
        <v>0</v>
      </c>
      <c r="BAD32" s="821">
        <v>0</v>
      </c>
      <c r="BAE32" s="822">
        <v>13594</v>
      </c>
      <c r="BAF32" s="821">
        <v>12705</v>
      </c>
      <c r="BAG32" s="821" t="s">
        <v>1434</v>
      </c>
      <c r="BAH32" s="821">
        <v>0</v>
      </c>
      <c r="BAI32" s="821">
        <v>0</v>
      </c>
      <c r="BAJ32" s="821">
        <v>0</v>
      </c>
      <c r="BAK32" s="821">
        <v>0</v>
      </c>
      <c r="BAL32" s="821">
        <v>0</v>
      </c>
      <c r="BAM32" s="821">
        <v>1333</v>
      </c>
      <c r="BAN32" s="821">
        <v>1404</v>
      </c>
      <c r="BAO32" s="821">
        <v>1562</v>
      </c>
      <c r="BAP32" s="821">
        <v>1945</v>
      </c>
      <c r="BAQ32" s="821">
        <v>21</v>
      </c>
      <c r="BAR32" s="821" t="s">
        <v>1434</v>
      </c>
      <c r="BAS32" s="821" t="s">
        <v>1434</v>
      </c>
      <c r="BAT32" s="821">
        <v>0</v>
      </c>
      <c r="BAU32" s="821">
        <v>0</v>
      </c>
      <c r="BAV32" s="821">
        <v>0</v>
      </c>
      <c r="BAW32" s="821">
        <v>0</v>
      </c>
      <c r="BAX32" s="821">
        <v>0</v>
      </c>
      <c r="BAY32" s="822">
        <v>47</v>
      </c>
      <c r="BAZ32" s="821">
        <v>47</v>
      </c>
      <c r="BBA32" s="821">
        <v>51</v>
      </c>
      <c r="BBB32" s="821">
        <v>51</v>
      </c>
      <c r="BBC32" s="822">
        <v>20</v>
      </c>
      <c r="BBD32" s="821">
        <v>11</v>
      </c>
      <c r="BBE32" s="821" t="s">
        <v>1434</v>
      </c>
      <c r="BBF32" s="821">
        <v>0</v>
      </c>
      <c r="BBG32" s="821">
        <v>0</v>
      </c>
      <c r="BBH32" s="821">
        <v>0</v>
      </c>
      <c r="BBI32" s="821">
        <v>0</v>
      </c>
      <c r="BBJ32" s="821">
        <v>0</v>
      </c>
      <c r="BBK32" s="826" t="s">
        <v>1434</v>
      </c>
      <c r="BBL32" s="826">
        <v>69.7</v>
      </c>
      <c r="BBM32" s="826">
        <v>94.6</v>
      </c>
      <c r="BBN32" s="826">
        <v>139.69999999999999</v>
      </c>
      <c r="BBO32" s="826">
        <v>158.9</v>
      </c>
      <c r="BBP32" s="826" t="s">
        <v>1434</v>
      </c>
      <c r="BBQ32" s="826">
        <v>0.59</v>
      </c>
      <c r="BBR32" s="826">
        <v>0.5</v>
      </c>
      <c r="BBS32" s="826">
        <v>0.55000000000000004</v>
      </c>
      <c r="BBT32" s="826">
        <v>0.47</v>
      </c>
      <c r="BBU32" s="826" t="s">
        <v>1434</v>
      </c>
      <c r="BBV32" s="826">
        <v>150.5</v>
      </c>
      <c r="BBW32" s="826">
        <v>321.60000000000002</v>
      </c>
      <c r="BBX32" s="826">
        <v>317.39999999999998</v>
      </c>
      <c r="BBY32" s="826">
        <v>477</v>
      </c>
      <c r="BBZ32" s="826" t="s">
        <v>1434</v>
      </c>
      <c r="BCA32" s="826">
        <v>1.27</v>
      </c>
      <c r="BCB32" s="826">
        <v>1.69</v>
      </c>
      <c r="BCC32" s="826">
        <v>1.26</v>
      </c>
      <c r="BCD32" s="826">
        <v>1.42</v>
      </c>
      <c r="BCE32" s="826" t="s">
        <v>1434</v>
      </c>
      <c r="BCF32" s="826">
        <v>39.9</v>
      </c>
      <c r="BCG32" s="826">
        <v>60.7</v>
      </c>
      <c r="BCH32" s="826">
        <v>104.9</v>
      </c>
      <c r="BCI32" s="826">
        <v>181.1</v>
      </c>
      <c r="BCJ32" s="826" t="s">
        <v>1434</v>
      </c>
      <c r="BCK32" s="826">
        <v>0.34</v>
      </c>
      <c r="BCL32" s="826">
        <v>0.32</v>
      </c>
      <c r="BCM32" s="826">
        <v>0.42</v>
      </c>
      <c r="BCN32" s="826">
        <v>0.54</v>
      </c>
      <c r="BCO32" s="818" t="s">
        <v>1434</v>
      </c>
      <c r="BCP32" s="818" t="s">
        <v>1434</v>
      </c>
      <c r="BCQ32" s="818">
        <v>112.55</v>
      </c>
      <c r="BCR32" s="818" t="s">
        <v>1434</v>
      </c>
      <c r="BCS32" s="818" t="s">
        <v>1434</v>
      </c>
      <c r="BCT32" s="818" t="s">
        <v>1434</v>
      </c>
      <c r="BCU32" s="818" t="s">
        <v>1434</v>
      </c>
      <c r="BCV32" s="818">
        <v>48.45</v>
      </c>
      <c r="BCW32" s="818" t="s">
        <v>1434</v>
      </c>
      <c r="BCX32" s="818" t="s">
        <v>1434</v>
      </c>
      <c r="BCY32" s="818" t="s">
        <v>1434</v>
      </c>
      <c r="BCZ32" s="818" t="s">
        <v>1434</v>
      </c>
      <c r="BDA32" s="818" t="s">
        <v>1434</v>
      </c>
      <c r="BDB32" s="818" t="s">
        <v>1434</v>
      </c>
      <c r="BDC32" s="818" t="s">
        <v>1434</v>
      </c>
      <c r="BDD32" s="818" t="s">
        <v>1434</v>
      </c>
      <c r="BDE32" s="818" t="s">
        <v>1434</v>
      </c>
      <c r="BDF32" s="818" t="s">
        <v>1434</v>
      </c>
      <c r="BDG32" s="818" t="s">
        <v>1434</v>
      </c>
      <c r="BDH32" s="818" t="s">
        <v>1434</v>
      </c>
      <c r="BDI32" s="818" t="s">
        <v>1434</v>
      </c>
      <c r="BDJ32" s="818" t="s">
        <v>1434</v>
      </c>
      <c r="BDK32" s="818">
        <v>0.06</v>
      </c>
      <c r="BDL32" s="818" t="s">
        <v>1434</v>
      </c>
      <c r="BDM32" s="818" t="s">
        <v>1434</v>
      </c>
      <c r="BDN32" s="818" t="s">
        <v>1434</v>
      </c>
      <c r="BDO32" s="818" t="s">
        <v>1434</v>
      </c>
      <c r="BDP32" s="818">
        <v>10.48</v>
      </c>
      <c r="BDQ32" s="818" t="s">
        <v>1434</v>
      </c>
      <c r="BDR32" s="818" t="s">
        <v>1434</v>
      </c>
      <c r="BDS32" s="818" t="s">
        <v>1434</v>
      </c>
      <c r="BDT32" s="818" t="s">
        <v>1434</v>
      </c>
      <c r="BDU32" s="818">
        <v>4.72</v>
      </c>
      <c r="BDV32" s="818" t="s">
        <v>1434</v>
      </c>
      <c r="BDW32" s="818" t="s">
        <v>1434</v>
      </c>
      <c r="BDX32" s="818" t="s">
        <v>1434</v>
      </c>
      <c r="BDY32" s="818" t="s">
        <v>1434</v>
      </c>
      <c r="BDZ32" s="818">
        <v>0.14000000000000001</v>
      </c>
      <c r="BEA32" s="818" t="s">
        <v>1434</v>
      </c>
      <c r="BEB32" s="818" t="s">
        <v>1434</v>
      </c>
      <c r="BEC32" s="818" t="s">
        <v>1434</v>
      </c>
      <c r="BED32" s="818">
        <v>11.4</v>
      </c>
      <c r="BEE32" s="818">
        <v>9.3330000000000002</v>
      </c>
      <c r="BEF32" s="818">
        <v>8.8000000000000007</v>
      </c>
      <c r="BEG32" s="818">
        <v>13.4</v>
      </c>
      <c r="BEH32" s="818" t="s">
        <v>1434</v>
      </c>
      <c r="BEI32" s="818">
        <v>10.532999999999999</v>
      </c>
      <c r="BEJ32" s="818">
        <v>8.1329999999999991</v>
      </c>
      <c r="BEK32" s="818">
        <v>7.133</v>
      </c>
      <c r="BEL32" s="818">
        <v>11.233000000000001</v>
      </c>
      <c r="BEM32" s="818" t="s">
        <v>1434</v>
      </c>
      <c r="BEN32" s="818" t="s">
        <v>1434</v>
      </c>
      <c r="BEO32" s="818" t="s">
        <v>1434</v>
      </c>
      <c r="BEP32" s="818" t="s">
        <v>1434</v>
      </c>
      <c r="BEQ32" s="818" t="s">
        <v>1434</v>
      </c>
      <c r="BER32" s="818" t="s">
        <v>1434</v>
      </c>
      <c r="BES32" s="818">
        <v>24</v>
      </c>
      <c r="BET32" s="818">
        <v>34.067</v>
      </c>
      <c r="BEU32" s="818">
        <v>23.233000000000001</v>
      </c>
      <c r="BEV32" s="818">
        <v>21.466999999999999</v>
      </c>
      <c r="BEW32" s="818" t="s">
        <v>1434</v>
      </c>
      <c r="BEX32" s="818">
        <v>18.533000000000001</v>
      </c>
      <c r="BEY32" s="818">
        <v>27.533000000000001</v>
      </c>
      <c r="BEZ32" s="818">
        <v>18.433</v>
      </c>
      <c r="BFA32" s="818">
        <v>15.8</v>
      </c>
      <c r="BFB32" s="818" t="s">
        <v>1434</v>
      </c>
      <c r="BFC32" s="818">
        <v>6</v>
      </c>
      <c r="BFD32" s="818">
        <v>6.9</v>
      </c>
      <c r="BFE32" s="818">
        <v>5.05</v>
      </c>
      <c r="BFF32" s="818">
        <v>5.6669999999999998</v>
      </c>
      <c r="BFG32" s="818" t="s">
        <v>1434</v>
      </c>
      <c r="BFH32" s="818" t="s">
        <v>1434</v>
      </c>
      <c r="BFI32" s="818" t="s">
        <v>1434</v>
      </c>
      <c r="BFJ32" s="818" t="s">
        <v>1434</v>
      </c>
      <c r="BFK32" s="818">
        <v>4.7</v>
      </c>
      <c r="BFL32" s="818" t="s">
        <v>1434</v>
      </c>
      <c r="BFM32" s="818" t="s">
        <v>1434</v>
      </c>
      <c r="BFN32" s="818" t="s">
        <v>1434</v>
      </c>
      <c r="BFO32" s="818" t="s">
        <v>1434</v>
      </c>
      <c r="BFP32" s="818" t="s">
        <v>1434</v>
      </c>
      <c r="BFQ32" s="818" t="s">
        <v>1434</v>
      </c>
      <c r="BFR32" s="818" t="s">
        <v>1434</v>
      </c>
      <c r="BFS32" s="818" t="s">
        <v>1434</v>
      </c>
      <c r="BFT32" s="818" t="s">
        <v>1434</v>
      </c>
      <c r="BFU32" s="818" t="s">
        <v>1434</v>
      </c>
      <c r="BFV32" s="819" t="s">
        <v>1434</v>
      </c>
      <c r="BFW32" s="819" t="s">
        <v>1434</v>
      </c>
      <c r="BFX32" s="819" t="s">
        <v>1434</v>
      </c>
      <c r="BFY32" s="819" t="s">
        <v>1434</v>
      </c>
      <c r="BFZ32" s="819" t="s">
        <v>1434</v>
      </c>
      <c r="BGA32" s="819" t="s">
        <v>1434</v>
      </c>
      <c r="BGB32" s="819">
        <v>7</v>
      </c>
      <c r="BGC32" s="819">
        <v>6.2</v>
      </c>
      <c r="BGD32" s="819">
        <v>5.9329999999999998</v>
      </c>
      <c r="BGE32" s="819">
        <v>7.7670000000000003</v>
      </c>
      <c r="BGF32" s="819" t="s">
        <v>1434</v>
      </c>
      <c r="BGG32" s="819">
        <v>5.8</v>
      </c>
      <c r="BGH32" s="819" t="s">
        <v>1434</v>
      </c>
      <c r="BGI32" s="819" t="s">
        <v>1434</v>
      </c>
      <c r="BGJ32" s="819" t="s">
        <v>1434</v>
      </c>
      <c r="BGK32" s="819" t="s">
        <v>1434</v>
      </c>
      <c r="BGL32" s="819">
        <v>5.4</v>
      </c>
      <c r="BGM32" s="819" t="s">
        <v>1434</v>
      </c>
      <c r="BGN32" s="819" t="s">
        <v>1434</v>
      </c>
      <c r="BGO32" s="819" t="s">
        <v>1434</v>
      </c>
      <c r="BGP32" s="819" t="s">
        <v>1434</v>
      </c>
      <c r="BGQ32" s="819">
        <v>14.067</v>
      </c>
      <c r="BGR32" s="819">
        <v>24.667000000000002</v>
      </c>
      <c r="BGS32" s="819">
        <v>17.167000000000002</v>
      </c>
      <c r="BGT32" s="819">
        <v>15</v>
      </c>
      <c r="BGU32" s="819" t="s">
        <v>1434</v>
      </c>
      <c r="BGV32" s="819">
        <v>8.0500000000000007</v>
      </c>
      <c r="BGW32" s="819" t="s">
        <v>1434</v>
      </c>
      <c r="BGX32" s="819" t="s">
        <v>1434</v>
      </c>
      <c r="BGY32" s="819" t="s">
        <v>1434</v>
      </c>
      <c r="BGZ32" s="819" t="s">
        <v>1434</v>
      </c>
      <c r="BHA32" s="819" t="s">
        <v>1434</v>
      </c>
      <c r="BHB32" s="819" t="s">
        <v>1434</v>
      </c>
      <c r="BHC32" s="819" t="s">
        <v>1434</v>
      </c>
      <c r="BHD32" s="819" t="s">
        <v>1434</v>
      </c>
      <c r="BHE32" s="819" t="s">
        <v>1434</v>
      </c>
      <c r="BHF32" s="819" t="s">
        <v>1434</v>
      </c>
      <c r="BHG32" s="819" t="s">
        <v>1434</v>
      </c>
      <c r="BHH32" s="819" t="s">
        <v>1434</v>
      </c>
      <c r="BHI32" s="819" t="s">
        <v>1434</v>
      </c>
      <c r="BHJ32" s="819" t="s">
        <v>1434</v>
      </c>
      <c r="BHK32" s="819" t="s">
        <v>1434</v>
      </c>
      <c r="BHL32" s="819" t="s">
        <v>1434</v>
      </c>
      <c r="BHM32" s="819" t="s">
        <v>1434</v>
      </c>
      <c r="BHN32" s="819" t="s">
        <v>1434</v>
      </c>
      <c r="BHO32" s="819" t="s">
        <v>1434</v>
      </c>
      <c r="BHP32" s="819">
        <v>10.4</v>
      </c>
      <c r="BHQ32" s="819">
        <v>8.0329999999999995</v>
      </c>
      <c r="BHR32" s="819">
        <v>8.1999999999999993</v>
      </c>
      <c r="BHS32" s="819">
        <v>11.867000000000001</v>
      </c>
      <c r="BHT32" s="819" t="s">
        <v>1434</v>
      </c>
      <c r="BHU32" s="819" t="s">
        <v>1434</v>
      </c>
      <c r="BHV32" s="819" t="s">
        <v>1434</v>
      </c>
      <c r="BHW32" s="819" t="s">
        <v>1434</v>
      </c>
      <c r="BHX32" s="819" t="s">
        <v>1434</v>
      </c>
      <c r="BHY32" s="819" t="s">
        <v>1434</v>
      </c>
      <c r="BHZ32" s="819">
        <v>20.933</v>
      </c>
      <c r="BIA32" s="819">
        <v>29.966999999999999</v>
      </c>
      <c r="BIB32" s="819">
        <v>21.9</v>
      </c>
      <c r="BIC32" s="819">
        <v>19.966999999999999</v>
      </c>
      <c r="BID32" s="819" t="s">
        <v>1434</v>
      </c>
      <c r="BIE32" s="819" t="s">
        <v>1434</v>
      </c>
      <c r="BIF32" s="819" t="s">
        <v>1434</v>
      </c>
      <c r="BIG32" s="819" t="s">
        <v>1434</v>
      </c>
      <c r="BIH32" s="819" t="s">
        <v>1434</v>
      </c>
      <c r="BII32" s="819" t="s">
        <v>1434</v>
      </c>
      <c r="BIJ32" s="819" t="s">
        <v>1434</v>
      </c>
      <c r="BIK32" s="819" t="s">
        <v>1434</v>
      </c>
      <c r="BIL32" s="819" t="s">
        <v>1434</v>
      </c>
      <c r="BIM32" s="819">
        <v>4.6500000000000004</v>
      </c>
      <c r="BIN32" s="819" t="s">
        <v>1434</v>
      </c>
      <c r="BIO32" s="819" t="s">
        <v>1434</v>
      </c>
      <c r="BIP32" s="819" t="s">
        <v>1434</v>
      </c>
      <c r="BIQ32" s="819" t="s">
        <v>1434</v>
      </c>
      <c r="BIR32" s="819" t="s">
        <v>1434</v>
      </c>
      <c r="BIS32" s="822">
        <v>2</v>
      </c>
      <c r="BIT32" s="822">
        <v>4</v>
      </c>
      <c r="BIU32" s="822" t="s">
        <v>1434</v>
      </c>
      <c r="BIV32" s="822" t="s">
        <v>1434</v>
      </c>
      <c r="BIW32" s="822" t="s">
        <v>1434</v>
      </c>
      <c r="BIX32" s="822">
        <v>1</v>
      </c>
      <c r="BIY32" s="822" t="s">
        <v>1434</v>
      </c>
      <c r="BIZ32" s="822" t="s">
        <v>1434</v>
      </c>
      <c r="BJA32" s="822">
        <v>25</v>
      </c>
      <c r="BJB32" s="822">
        <v>29</v>
      </c>
      <c r="BJC32" s="822" t="s">
        <v>1434</v>
      </c>
      <c r="BJD32" s="822" t="s">
        <v>1434</v>
      </c>
      <c r="BJE32" s="822">
        <v>13</v>
      </c>
      <c r="BJF32" s="822">
        <v>15</v>
      </c>
      <c r="BJG32" s="822" t="s">
        <v>1434</v>
      </c>
      <c r="BJH32" s="822" t="s">
        <v>1434</v>
      </c>
      <c r="BJI32" s="824">
        <v>302368</v>
      </c>
      <c r="BJJ32" s="824">
        <v>291829</v>
      </c>
      <c r="BJK32" s="824">
        <v>305857</v>
      </c>
      <c r="BJL32" s="824">
        <v>366927</v>
      </c>
      <c r="BJM32" s="824">
        <v>396020</v>
      </c>
      <c r="BJN32" s="824">
        <v>59335</v>
      </c>
      <c r="BJO32" s="824">
        <v>50775</v>
      </c>
      <c r="BJP32" s="824">
        <v>44204</v>
      </c>
      <c r="BJQ32" s="824">
        <v>44048</v>
      </c>
      <c r="BJR32" s="824">
        <v>40355</v>
      </c>
      <c r="BJS32" s="827">
        <v>2570</v>
      </c>
      <c r="BJT32" s="827" t="s">
        <v>1434</v>
      </c>
      <c r="BJU32" s="827" t="s">
        <v>1434</v>
      </c>
      <c r="BJV32" s="827">
        <v>1441</v>
      </c>
      <c r="BJW32" s="827">
        <v>595.83740999999998</v>
      </c>
      <c r="BJX32" s="827" t="s">
        <v>1434</v>
      </c>
      <c r="BJY32" s="827" t="s">
        <v>1434</v>
      </c>
      <c r="BJZ32" s="827" t="s">
        <v>1434</v>
      </c>
      <c r="BKA32" s="827">
        <v>789</v>
      </c>
      <c r="BKB32" s="827">
        <v>105.91799999999999</v>
      </c>
      <c r="BKC32" s="827" t="s">
        <v>1434</v>
      </c>
      <c r="BKD32" s="827" t="s">
        <v>1434</v>
      </c>
      <c r="BKE32" s="827" t="s">
        <v>1434</v>
      </c>
      <c r="BKF32" s="827">
        <v>697</v>
      </c>
      <c r="BKG32" s="827">
        <v>68.387999999999991</v>
      </c>
      <c r="BKH32" s="827" t="s">
        <v>1434</v>
      </c>
      <c r="BKI32" s="827" t="s">
        <v>1434</v>
      </c>
      <c r="BKJ32" s="827" t="s">
        <v>1434</v>
      </c>
      <c r="BKK32" s="827">
        <v>64</v>
      </c>
      <c r="BKL32" s="827" t="s">
        <v>1434</v>
      </c>
      <c r="BKM32" s="827" t="s">
        <v>1434</v>
      </c>
      <c r="BKN32" s="827" t="s">
        <v>1434</v>
      </c>
      <c r="BKO32" s="827" t="s">
        <v>1434</v>
      </c>
      <c r="BKP32" s="827">
        <v>652</v>
      </c>
      <c r="BKQ32" s="827">
        <v>488.4344099999999</v>
      </c>
      <c r="BKR32" s="827" t="s">
        <v>1434</v>
      </c>
      <c r="BKS32" s="827" t="s">
        <v>1434</v>
      </c>
      <c r="BKT32" s="827" t="s">
        <v>1434</v>
      </c>
      <c r="BKU32" s="827">
        <v>652</v>
      </c>
      <c r="BKV32" s="827">
        <v>488.4344099999999</v>
      </c>
      <c r="BKW32" s="827" t="s">
        <v>1434</v>
      </c>
      <c r="BKX32" s="827" t="s">
        <v>1434</v>
      </c>
      <c r="BKY32" s="827" t="s">
        <v>1434</v>
      </c>
      <c r="BKZ32" s="827" t="s">
        <v>1434</v>
      </c>
      <c r="BLA32" s="827" t="s">
        <v>1434</v>
      </c>
      <c r="BLB32" s="827">
        <v>89.240000000000009</v>
      </c>
      <c r="BLC32" s="827" t="s">
        <v>1434</v>
      </c>
      <c r="BLD32" s="827">
        <v>1.748</v>
      </c>
      <c r="BLE32" s="827">
        <v>94.143600000000006</v>
      </c>
      <c r="BLF32" s="827">
        <v>3.1372000000000004</v>
      </c>
      <c r="BLG32" s="827" t="s">
        <v>1434</v>
      </c>
      <c r="BLH32" s="827" t="s">
        <v>1434</v>
      </c>
      <c r="BLI32" s="827" t="s">
        <v>1434</v>
      </c>
      <c r="BLJ32" s="827" t="s">
        <v>1434</v>
      </c>
      <c r="BLK32" s="827">
        <v>1.4850000000000001</v>
      </c>
      <c r="BLL32" s="827">
        <v>2570</v>
      </c>
      <c r="BLM32" s="827" t="s">
        <v>1434</v>
      </c>
      <c r="BLN32" s="827" t="s">
        <v>1434</v>
      </c>
      <c r="BLO32" s="827" t="s">
        <v>1434</v>
      </c>
      <c r="BLP32" s="827" t="s">
        <v>1434</v>
      </c>
      <c r="BLQ32" s="827">
        <v>51939.700000000004</v>
      </c>
      <c r="BLR32" s="827" t="s">
        <v>1434</v>
      </c>
      <c r="BLS32" s="827" t="s">
        <v>1434</v>
      </c>
      <c r="BLT32" s="827">
        <v>29122.61</v>
      </c>
      <c r="BLU32" s="827">
        <v>12041.8740561</v>
      </c>
      <c r="BLV32" s="827" t="s">
        <v>1434</v>
      </c>
      <c r="BLW32" s="827" t="s">
        <v>1434</v>
      </c>
      <c r="BLX32" s="827" t="s">
        <v>1434</v>
      </c>
      <c r="BLY32" s="827">
        <v>15945.69</v>
      </c>
      <c r="BLZ32" s="827">
        <v>2140.6027799999997</v>
      </c>
      <c r="BMA32" s="827" t="s">
        <v>1434</v>
      </c>
      <c r="BMB32" s="827" t="s">
        <v>1434</v>
      </c>
      <c r="BMC32" s="827" t="s">
        <v>1434</v>
      </c>
      <c r="BMD32" s="827">
        <v>14086.37</v>
      </c>
      <c r="BME32" s="827">
        <v>1382.1214799999998</v>
      </c>
      <c r="BMF32" s="827" t="s">
        <v>1434</v>
      </c>
      <c r="BMG32" s="827" t="s">
        <v>1434</v>
      </c>
      <c r="BMH32" s="827" t="s">
        <v>1434</v>
      </c>
      <c r="BMI32" s="827">
        <v>1293.44</v>
      </c>
      <c r="BMJ32" s="827" t="s">
        <v>1434</v>
      </c>
      <c r="BMK32" s="827" t="s">
        <v>1434</v>
      </c>
      <c r="BML32" s="827" t="s">
        <v>1434</v>
      </c>
      <c r="BMM32" s="827" t="s">
        <v>1434</v>
      </c>
      <c r="BMN32" s="827">
        <v>13176.92</v>
      </c>
      <c r="BMO32" s="827">
        <v>9871.2594260999977</v>
      </c>
      <c r="BMP32" s="827" t="s">
        <v>1434</v>
      </c>
      <c r="BMQ32" s="827" t="s">
        <v>1434</v>
      </c>
      <c r="BMR32" s="827" t="s">
        <v>1434</v>
      </c>
      <c r="BMS32" s="827">
        <v>13176.92</v>
      </c>
      <c r="BMT32" s="827">
        <v>9871.2594260999977</v>
      </c>
      <c r="BMU32" s="827" t="s">
        <v>1434</v>
      </c>
      <c r="BMV32" s="827" t="s">
        <v>1434</v>
      </c>
      <c r="BMW32" s="827" t="s">
        <v>1434</v>
      </c>
      <c r="BMX32" s="827" t="s">
        <v>1434</v>
      </c>
      <c r="BMY32" s="827" t="s">
        <v>1434</v>
      </c>
      <c r="BMZ32" s="827" t="s">
        <v>1434</v>
      </c>
      <c r="BNA32" s="827" t="s">
        <v>1434</v>
      </c>
      <c r="BNB32" s="827" t="s">
        <v>1434</v>
      </c>
      <c r="BNC32" s="827" t="s">
        <v>1434</v>
      </c>
      <c r="BND32" s="827">
        <v>30.011850000000003</v>
      </c>
      <c r="BNE32" s="827">
        <v>51939.700000000004</v>
      </c>
      <c r="BNF32" s="827" t="s">
        <v>1434</v>
      </c>
      <c r="BNG32" s="827" t="s">
        <v>1434</v>
      </c>
      <c r="BNH32" s="827" t="s">
        <v>1434</v>
      </c>
      <c r="BNI32" s="827" t="s">
        <v>1434</v>
      </c>
      <c r="BNJ32" s="822">
        <v>2144</v>
      </c>
      <c r="BNK32" s="821">
        <v>2095</v>
      </c>
      <c r="BNL32" s="821">
        <v>1999</v>
      </c>
      <c r="BNM32" s="821">
        <v>1925</v>
      </c>
      <c r="BNN32" s="822">
        <v>99</v>
      </c>
      <c r="BNO32" s="821">
        <v>99</v>
      </c>
      <c r="BNP32" s="821">
        <v>99</v>
      </c>
      <c r="BNQ32" s="821">
        <v>99</v>
      </c>
      <c r="BNR32" s="822">
        <v>65</v>
      </c>
      <c r="BNS32" s="821">
        <v>67</v>
      </c>
      <c r="BNT32" s="821">
        <v>80</v>
      </c>
      <c r="BNU32" s="821">
        <v>80</v>
      </c>
      <c r="BNV32" s="822">
        <v>3</v>
      </c>
      <c r="BNW32" s="821">
        <v>3</v>
      </c>
      <c r="BNX32" s="821">
        <v>4</v>
      </c>
      <c r="BNY32" s="821">
        <v>4</v>
      </c>
    </row>
    <row r="33" spans="1:1741" s="789" customFormat="1" ht="12">
      <c r="A33" s="607" t="s">
        <v>1968</v>
      </c>
      <c r="B33" s="821" t="s">
        <v>1197</v>
      </c>
      <c r="C33" s="822">
        <v>86.75</v>
      </c>
      <c r="D33" s="822">
        <v>86.75</v>
      </c>
      <c r="E33" s="822">
        <v>86.75</v>
      </c>
      <c r="F33" s="822">
        <v>86.75</v>
      </c>
      <c r="G33" s="822">
        <v>85.8</v>
      </c>
      <c r="H33" s="822">
        <v>86.1</v>
      </c>
      <c r="I33" s="822">
        <v>86.1</v>
      </c>
      <c r="J33" s="822">
        <v>86.1</v>
      </c>
      <c r="K33" s="822">
        <v>86.75</v>
      </c>
      <c r="L33" s="822">
        <v>85.8</v>
      </c>
      <c r="M33" s="822">
        <v>1.4</v>
      </c>
      <c r="N33" s="822">
        <v>1.4</v>
      </c>
      <c r="O33" s="822">
        <v>1.4</v>
      </c>
      <c r="P33" s="822">
        <v>1.4</v>
      </c>
      <c r="Q33" s="822">
        <v>2.8</v>
      </c>
      <c r="R33" s="822">
        <v>88.2</v>
      </c>
      <c r="S33" s="822">
        <v>88.2</v>
      </c>
      <c r="T33" s="822">
        <v>88.2</v>
      </c>
      <c r="U33" s="822">
        <v>88.2</v>
      </c>
      <c r="V33" s="822">
        <v>88.6</v>
      </c>
      <c r="W33" s="821">
        <v>170.85</v>
      </c>
      <c r="X33" s="822">
        <v>170.85</v>
      </c>
      <c r="Y33" s="822">
        <v>170.85</v>
      </c>
      <c r="Z33" s="822">
        <v>170.85</v>
      </c>
      <c r="AA33" s="822">
        <v>170.4</v>
      </c>
      <c r="AB33" s="821" t="s">
        <v>1434</v>
      </c>
      <c r="AC33" s="821" t="s">
        <v>1434</v>
      </c>
      <c r="AD33" s="821" t="s">
        <v>1434</v>
      </c>
      <c r="AE33" s="821" t="s">
        <v>1434</v>
      </c>
      <c r="AF33" s="821" t="s">
        <v>1434</v>
      </c>
      <c r="AG33" s="821"/>
      <c r="AH33" s="821"/>
      <c r="AI33" s="821"/>
      <c r="AJ33" s="821"/>
      <c r="AK33" s="821"/>
      <c r="AL33" s="821"/>
      <c r="AM33" s="821"/>
      <c r="AN33" s="821"/>
      <c r="AO33" s="821"/>
      <c r="AP33" s="821"/>
      <c r="AQ33" s="821"/>
      <c r="AR33" s="821"/>
      <c r="AS33" s="822">
        <v>25.95</v>
      </c>
      <c r="AT33" s="822">
        <v>25.95</v>
      </c>
      <c r="AU33" s="822">
        <v>25.95</v>
      </c>
      <c r="AV33" s="822">
        <v>25.95</v>
      </c>
      <c r="AW33" s="822">
        <v>20.38</v>
      </c>
      <c r="AX33" s="822" t="s">
        <v>1434</v>
      </c>
      <c r="AY33" s="822" t="s">
        <v>1434</v>
      </c>
      <c r="AZ33" s="822" t="s">
        <v>1434</v>
      </c>
      <c r="BA33" s="822" t="s">
        <v>1434</v>
      </c>
      <c r="BB33" s="822" t="s">
        <v>1434</v>
      </c>
      <c r="BC33" s="822" t="s">
        <v>1434</v>
      </c>
      <c r="BD33" s="822" t="s">
        <v>1434</v>
      </c>
      <c r="BE33" s="822" t="s">
        <v>1434</v>
      </c>
      <c r="BF33" s="822" t="s">
        <v>1434</v>
      </c>
      <c r="BG33" s="822" t="s">
        <v>1434</v>
      </c>
      <c r="BH33" s="822" t="s">
        <v>1434</v>
      </c>
      <c r="BI33" s="822" t="s">
        <v>1434</v>
      </c>
      <c r="BJ33" s="822" t="s">
        <v>1434</v>
      </c>
      <c r="BK33" s="822" t="s">
        <v>1434</v>
      </c>
      <c r="BL33" s="822" t="s">
        <v>1434</v>
      </c>
      <c r="BM33" s="821">
        <v>7.88</v>
      </c>
      <c r="BN33" s="821">
        <v>7.88</v>
      </c>
      <c r="BO33" s="821">
        <v>7.88</v>
      </c>
      <c r="BP33" s="821">
        <v>7.88</v>
      </c>
      <c r="BQ33" s="821" t="s">
        <v>1434</v>
      </c>
      <c r="BR33" s="821" t="s">
        <v>1434</v>
      </c>
      <c r="BS33" s="821" t="s">
        <v>1434</v>
      </c>
      <c r="BT33" s="821" t="s">
        <v>1434</v>
      </c>
      <c r="BU33" s="821" t="s">
        <v>1434</v>
      </c>
      <c r="BV33" s="821" t="s">
        <v>1434</v>
      </c>
      <c r="BW33" s="821" t="s">
        <v>1434</v>
      </c>
      <c r="BX33" s="821" t="s">
        <v>1434</v>
      </c>
      <c r="BY33" s="821" t="s">
        <v>1434</v>
      </c>
      <c r="BZ33" s="821" t="s">
        <v>1434</v>
      </c>
      <c r="CA33" s="821" t="s">
        <v>1434</v>
      </c>
      <c r="CB33" s="821" t="s">
        <v>1434</v>
      </c>
      <c r="CC33" s="821" t="s">
        <v>1434</v>
      </c>
      <c r="CD33" s="821" t="s">
        <v>1434</v>
      </c>
      <c r="CE33" s="821" t="s">
        <v>1434</v>
      </c>
      <c r="CF33" s="821" t="s">
        <v>1434</v>
      </c>
      <c r="CG33" s="821">
        <v>18.07</v>
      </c>
      <c r="CH33" s="821">
        <v>18.07</v>
      </c>
      <c r="CI33" s="821">
        <v>18.07</v>
      </c>
      <c r="CJ33" s="821">
        <v>18.07</v>
      </c>
      <c r="CK33" s="821" t="s">
        <v>1434</v>
      </c>
      <c r="CL33" s="821" t="s">
        <v>1434</v>
      </c>
      <c r="CM33" s="821" t="s">
        <v>1434</v>
      </c>
      <c r="CN33" s="821" t="s">
        <v>1434</v>
      </c>
      <c r="CO33" s="821" t="s">
        <v>1434</v>
      </c>
      <c r="CP33" s="821" t="s">
        <v>1434</v>
      </c>
      <c r="CQ33" s="821" t="s">
        <v>1434</v>
      </c>
      <c r="CR33" s="821" t="s">
        <v>1434</v>
      </c>
      <c r="CS33" s="821" t="s">
        <v>1434</v>
      </c>
      <c r="CT33" s="821" t="s">
        <v>1434</v>
      </c>
      <c r="CU33" s="821" t="s">
        <v>1434</v>
      </c>
      <c r="CV33" s="821" t="s">
        <v>1434</v>
      </c>
      <c r="CW33" s="821" t="s">
        <v>1434</v>
      </c>
      <c r="CX33" s="821" t="s">
        <v>1434</v>
      </c>
      <c r="CY33" s="821" t="s">
        <v>1434</v>
      </c>
      <c r="CZ33" s="821" t="s">
        <v>1434</v>
      </c>
      <c r="DA33" s="821"/>
      <c r="DB33" s="821"/>
      <c r="DC33" s="821"/>
      <c r="DD33" s="821"/>
      <c r="DE33" s="821"/>
      <c r="DF33" s="821"/>
      <c r="DG33" s="821"/>
      <c r="DH33" s="821"/>
      <c r="DI33" s="821"/>
      <c r="DJ33" s="821"/>
      <c r="DK33" s="821"/>
      <c r="DL33" s="821"/>
      <c r="DM33" s="821"/>
      <c r="DN33" s="821"/>
      <c r="DO33" s="821"/>
      <c r="DP33" s="821"/>
      <c r="DQ33" s="821"/>
      <c r="DR33" s="821"/>
      <c r="DS33" s="821"/>
      <c r="DT33" s="821"/>
      <c r="DU33" s="821"/>
      <c r="DV33" s="821"/>
      <c r="DW33" s="821"/>
      <c r="DX33" s="821"/>
      <c r="DY33" s="821"/>
      <c r="DZ33" s="821"/>
      <c r="EA33" s="821"/>
      <c r="EB33" s="821"/>
      <c r="EC33" s="821"/>
      <c r="ED33" s="821"/>
      <c r="EE33" s="821"/>
      <c r="EF33" s="821"/>
      <c r="EG33" s="821"/>
      <c r="EH33" s="821"/>
      <c r="EI33" s="821"/>
      <c r="EJ33" s="821"/>
      <c r="EK33" s="821"/>
      <c r="EL33" s="821"/>
      <c r="EM33" s="821"/>
      <c r="EN33" s="821"/>
      <c r="EO33" s="821"/>
      <c r="EP33" s="821"/>
      <c r="EQ33" s="821"/>
      <c r="ER33" s="821"/>
      <c r="ES33" s="821"/>
      <c r="ET33" s="821"/>
      <c r="EU33" s="821"/>
      <c r="EV33" s="821"/>
      <c r="EW33" s="821"/>
      <c r="EX33" s="821"/>
      <c r="EY33" s="821"/>
      <c r="EZ33" s="821"/>
      <c r="FA33" s="821"/>
      <c r="FB33" s="821"/>
      <c r="FC33" s="821"/>
      <c r="FD33" s="821"/>
      <c r="FE33" s="821"/>
      <c r="FF33" s="821"/>
      <c r="FG33" s="821"/>
      <c r="FH33" s="821"/>
      <c r="FI33" s="821"/>
      <c r="FJ33" s="821"/>
      <c r="FK33" s="821"/>
      <c r="FL33" s="821"/>
      <c r="FM33" s="821"/>
      <c r="FN33" s="821"/>
      <c r="FO33" s="821"/>
      <c r="FP33" s="821"/>
      <c r="FQ33" s="821"/>
      <c r="FR33" s="821"/>
      <c r="FS33" s="821"/>
      <c r="FT33" s="821"/>
      <c r="FU33" s="821"/>
      <c r="FV33" s="821"/>
      <c r="FW33" s="821"/>
      <c r="FX33" s="821"/>
      <c r="FY33" s="821"/>
      <c r="FZ33" s="821"/>
      <c r="GA33" s="821"/>
      <c r="GB33" s="821"/>
      <c r="GC33" s="822"/>
      <c r="GD33" s="822"/>
      <c r="GE33" s="822"/>
      <c r="GF33" s="822"/>
      <c r="GG33" s="822"/>
      <c r="GH33" s="822"/>
      <c r="GI33" s="822"/>
      <c r="GJ33" s="822"/>
      <c r="GK33" s="821"/>
      <c r="GL33" s="821"/>
      <c r="GM33" s="821"/>
      <c r="GN33" s="821"/>
      <c r="GO33" s="821"/>
      <c r="GP33" s="821"/>
      <c r="GQ33" s="821"/>
      <c r="GR33" s="821"/>
      <c r="GS33" s="821"/>
      <c r="GT33" s="821"/>
      <c r="GU33" s="821"/>
      <c r="GV33" s="821"/>
      <c r="GW33" s="822"/>
      <c r="GX33" s="821"/>
      <c r="GY33" s="821"/>
      <c r="GZ33" s="821"/>
      <c r="HA33" s="821"/>
      <c r="HB33" s="821"/>
      <c r="HC33" s="821"/>
      <c r="HD33" s="821"/>
      <c r="HE33" s="821"/>
      <c r="HF33" s="821"/>
      <c r="HG33" s="821"/>
      <c r="HH33" s="821"/>
      <c r="HI33" s="821"/>
      <c r="HJ33" s="821"/>
      <c r="HK33" s="821"/>
      <c r="HL33" s="821"/>
      <c r="HM33" s="821"/>
      <c r="HN33" s="821"/>
      <c r="HO33" s="821"/>
      <c r="HP33" s="821"/>
      <c r="HQ33" s="821"/>
      <c r="HR33" s="821"/>
      <c r="HS33" s="821"/>
      <c r="HT33" s="821"/>
      <c r="HU33" s="821"/>
      <c r="HV33" s="821"/>
      <c r="HW33" s="821"/>
      <c r="HX33" s="821"/>
      <c r="HY33" s="821"/>
      <c r="HZ33" s="821"/>
      <c r="IA33" s="821"/>
      <c r="IB33" s="821"/>
      <c r="IC33" s="821"/>
      <c r="ID33" s="821"/>
      <c r="IE33" s="821"/>
      <c r="IF33" s="821"/>
      <c r="IG33" s="821"/>
      <c r="IH33" s="821"/>
      <c r="II33" s="821"/>
      <c r="IJ33" s="821"/>
      <c r="IK33" s="821"/>
      <c r="IL33" s="821"/>
      <c r="IM33" s="821"/>
      <c r="IN33" s="821"/>
      <c r="IO33" s="821"/>
      <c r="IP33" s="821"/>
      <c r="IQ33" s="821"/>
      <c r="IR33" s="821"/>
      <c r="IS33" s="821"/>
      <c r="IT33" s="821"/>
      <c r="IU33" s="821"/>
      <c r="IV33" s="821"/>
      <c r="IW33" s="821"/>
      <c r="IX33" s="821"/>
      <c r="IY33" s="821"/>
      <c r="IZ33" s="821"/>
      <c r="JA33" s="821"/>
      <c r="JB33" s="821"/>
      <c r="JC33" s="821"/>
      <c r="JD33" s="821"/>
      <c r="JE33" s="822"/>
      <c r="JF33" s="822"/>
      <c r="JG33" s="822"/>
      <c r="JH33" s="822"/>
      <c r="JI33" s="822"/>
      <c r="JJ33" s="822"/>
      <c r="JK33" s="822"/>
      <c r="JL33" s="822"/>
      <c r="JM33" s="821"/>
      <c r="JN33" s="821"/>
      <c r="JO33" s="821"/>
      <c r="JP33" s="821"/>
      <c r="JQ33" s="821"/>
      <c r="JR33" s="821"/>
      <c r="JS33" s="821"/>
      <c r="JT33" s="821"/>
      <c r="JU33" s="821"/>
      <c r="JV33" s="821"/>
      <c r="JW33" s="821"/>
      <c r="JX33" s="821"/>
      <c r="JY33" s="821"/>
      <c r="JZ33" s="821"/>
      <c r="KA33" s="821"/>
      <c r="KB33" s="821"/>
      <c r="KC33" s="821"/>
      <c r="KD33" s="821"/>
      <c r="KE33" s="821"/>
      <c r="KF33" s="821"/>
      <c r="KG33" s="821"/>
      <c r="KH33" s="821"/>
      <c r="KI33" s="821"/>
      <c r="KJ33" s="821"/>
      <c r="KK33" s="821"/>
      <c r="KL33" s="821"/>
      <c r="KM33" s="821"/>
      <c r="KN33" s="821"/>
      <c r="KO33" s="821"/>
      <c r="KP33" s="821"/>
      <c r="KQ33" s="821"/>
      <c r="KR33" s="821"/>
      <c r="KS33" s="821"/>
      <c r="KT33" s="821"/>
      <c r="KU33" s="821"/>
      <c r="KV33" s="821"/>
      <c r="KW33" s="821"/>
      <c r="KX33" s="821"/>
      <c r="KY33" s="821"/>
      <c r="KZ33" s="821"/>
      <c r="LA33" s="821"/>
      <c r="LB33" s="821"/>
      <c r="LC33" s="821"/>
      <c r="LD33" s="821"/>
      <c r="LE33" s="821"/>
      <c r="LF33" s="821"/>
      <c r="LG33" s="821"/>
      <c r="LH33" s="821"/>
      <c r="LI33" s="821"/>
      <c r="LJ33" s="821"/>
      <c r="LK33" s="821"/>
      <c r="LL33" s="821"/>
      <c r="LM33" s="821"/>
      <c r="LN33" s="821"/>
      <c r="LO33" s="821"/>
      <c r="LP33" s="821"/>
      <c r="LQ33" s="821"/>
      <c r="LR33" s="821"/>
      <c r="LS33" s="821"/>
      <c r="LT33" s="821"/>
      <c r="LU33" s="821"/>
      <c r="LV33" s="821"/>
      <c r="LW33" s="821"/>
      <c r="LX33" s="821"/>
      <c r="LY33" s="821"/>
      <c r="LZ33" s="821"/>
      <c r="MA33" s="821"/>
      <c r="MB33" s="821"/>
      <c r="MC33" s="821"/>
      <c r="MD33" s="821"/>
      <c r="ME33" s="821"/>
      <c r="MF33" s="821"/>
      <c r="MG33" s="821"/>
      <c r="MH33" s="821"/>
      <c r="MI33" s="821"/>
      <c r="MJ33" s="821"/>
      <c r="MK33" s="821"/>
      <c r="ML33" s="821"/>
      <c r="MM33" s="821"/>
      <c r="MN33" s="821"/>
      <c r="MO33" s="821"/>
      <c r="MP33" s="821"/>
      <c r="MQ33" s="821"/>
      <c r="MR33" s="821"/>
      <c r="MS33" s="821"/>
      <c r="MT33" s="821"/>
      <c r="MU33" s="821"/>
      <c r="MV33" s="821"/>
      <c r="MW33" s="821"/>
      <c r="MX33" s="821"/>
      <c r="MY33" s="821"/>
      <c r="MZ33" s="821"/>
      <c r="NA33" s="822"/>
      <c r="NB33" s="822"/>
      <c r="NC33" s="822"/>
      <c r="ND33" s="822"/>
      <c r="NE33" s="821"/>
      <c r="NF33" s="821"/>
      <c r="NG33" s="821"/>
      <c r="NH33" s="821"/>
      <c r="NI33" s="822"/>
      <c r="NJ33" s="822"/>
      <c r="NK33" s="822"/>
      <c r="NL33" s="822"/>
      <c r="NM33" s="821"/>
      <c r="NN33" s="821"/>
      <c r="NO33" s="821"/>
      <c r="NP33" s="821"/>
      <c r="NQ33" s="822"/>
      <c r="NR33" s="822"/>
      <c r="NS33" s="822"/>
      <c r="NT33" s="822"/>
      <c r="NU33" s="821"/>
      <c r="NV33" s="821"/>
      <c r="NW33" s="821"/>
      <c r="NX33" s="821"/>
      <c r="NY33" s="822"/>
      <c r="NZ33" s="822"/>
      <c r="OA33" s="822"/>
      <c r="OB33" s="822"/>
      <c r="OC33" s="821"/>
      <c r="OD33" s="821"/>
      <c r="OE33" s="821"/>
      <c r="OF33" s="821"/>
      <c r="OG33" s="822"/>
      <c r="OH33" s="822"/>
      <c r="OI33" s="822"/>
      <c r="OJ33" s="822"/>
      <c r="OK33" s="821"/>
      <c r="OL33" s="821"/>
      <c r="OM33" s="821"/>
      <c r="ON33" s="821"/>
      <c r="OO33" s="822"/>
      <c r="OP33" s="822"/>
      <c r="OQ33" s="822"/>
      <c r="OR33" s="822"/>
      <c r="OS33" s="821"/>
      <c r="OT33" s="821"/>
      <c r="OU33" s="821"/>
      <c r="OV33" s="821"/>
      <c r="OW33" s="822"/>
      <c r="OX33" s="822"/>
      <c r="OY33" s="822"/>
      <c r="OZ33" s="822"/>
      <c r="PA33" s="821"/>
      <c r="PB33" s="821"/>
      <c r="PC33" s="821"/>
      <c r="PD33" s="821"/>
      <c r="PE33" s="822">
        <v>8.2100000000000009</v>
      </c>
      <c r="PF33" s="822">
        <v>8.2100000000000009</v>
      </c>
      <c r="PG33" s="822">
        <v>8.2100000000000009</v>
      </c>
      <c r="PH33" s="822">
        <v>8.2100000000000009</v>
      </c>
      <c r="PI33" s="822">
        <v>6.45</v>
      </c>
      <c r="PJ33" s="822" t="s">
        <v>1434</v>
      </c>
      <c r="PK33" s="821" t="s">
        <v>1434</v>
      </c>
      <c r="PL33" s="821" t="s">
        <v>1434</v>
      </c>
      <c r="PM33" s="821" t="s">
        <v>1434</v>
      </c>
      <c r="PN33" s="821" t="s">
        <v>1434</v>
      </c>
      <c r="PO33" s="821" t="s">
        <v>1434</v>
      </c>
      <c r="PP33" s="821" t="s">
        <v>1434</v>
      </c>
      <c r="PQ33" s="821" t="s">
        <v>1434</v>
      </c>
      <c r="PR33" s="821" t="s">
        <v>1434</v>
      </c>
      <c r="PS33" s="821" t="s">
        <v>1434</v>
      </c>
      <c r="PT33" s="822">
        <v>1.1499999999999999</v>
      </c>
      <c r="PU33" s="822">
        <v>1.1499999999999999</v>
      </c>
      <c r="PV33" s="822">
        <v>1.1499999999999999</v>
      </c>
      <c r="PW33" s="822">
        <v>1.1499999999999999</v>
      </c>
      <c r="PX33" s="822">
        <v>0.9</v>
      </c>
      <c r="PY33" s="822" t="s">
        <v>1434</v>
      </c>
      <c r="PZ33" s="821" t="s">
        <v>1434</v>
      </c>
      <c r="QA33" s="821" t="s">
        <v>1434</v>
      </c>
      <c r="QB33" s="821" t="s">
        <v>1434</v>
      </c>
      <c r="QC33" s="821" t="s">
        <v>1434</v>
      </c>
      <c r="QD33" s="821" t="s">
        <v>1434</v>
      </c>
      <c r="QE33" s="821" t="s">
        <v>1434</v>
      </c>
      <c r="QF33" s="821" t="s">
        <v>1434</v>
      </c>
      <c r="QG33" s="821" t="s">
        <v>1434</v>
      </c>
      <c r="QH33" s="821" t="s">
        <v>1434</v>
      </c>
      <c r="QI33" s="822" t="s">
        <v>1434</v>
      </c>
      <c r="QJ33" s="822" t="s">
        <v>1434</v>
      </c>
      <c r="QK33" s="822" t="s">
        <v>1434</v>
      </c>
      <c r="QL33" s="822" t="s">
        <v>1434</v>
      </c>
      <c r="QM33" s="822" t="s">
        <v>1434</v>
      </c>
      <c r="QN33" s="822" t="s">
        <v>1434</v>
      </c>
      <c r="QO33" s="821" t="s">
        <v>1434</v>
      </c>
      <c r="QP33" s="821" t="s">
        <v>1434</v>
      </c>
      <c r="QQ33" s="821" t="s">
        <v>1434</v>
      </c>
      <c r="QR33" s="821" t="s">
        <v>1434</v>
      </c>
      <c r="QS33" s="821" t="s">
        <v>1434</v>
      </c>
      <c r="QT33" s="821" t="s">
        <v>1434</v>
      </c>
      <c r="QU33" s="821" t="s">
        <v>1434</v>
      </c>
      <c r="QV33" s="821" t="s">
        <v>1434</v>
      </c>
      <c r="QW33" s="821" t="s">
        <v>1434</v>
      </c>
      <c r="QX33" s="822">
        <v>1.68</v>
      </c>
      <c r="QY33" s="822">
        <v>1.68</v>
      </c>
      <c r="QZ33" s="822">
        <v>1.68</v>
      </c>
      <c r="RA33" s="822">
        <v>1.68</v>
      </c>
      <c r="RB33" s="822">
        <v>1.66</v>
      </c>
      <c r="RC33" s="822" t="s">
        <v>1434</v>
      </c>
      <c r="RD33" s="821" t="s">
        <v>1434</v>
      </c>
      <c r="RE33" s="821" t="s">
        <v>1434</v>
      </c>
      <c r="RF33" s="821" t="s">
        <v>1434</v>
      </c>
      <c r="RG33" s="821" t="s">
        <v>1434</v>
      </c>
      <c r="RH33" s="821" t="s">
        <v>1434</v>
      </c>
      <c r="RI33" s="821" t="s">
        <v>1434</v>
      </c>
      <c r="RJ33" s="821" t="s">
        <v>1434</v>
      </c>
      <c r="RK33" s="821" t="s">
        <v>1434</v>
      </c>
      <c r="RL33" s="821" t="s">
        <v>1434</v>
      </c>
      <c r="RM33" s="822">
        <v>7.4</v>
      </c>
      <c r="RN33" s="822">
        <v>7.4</v>
      </c>
      <c r="RO33" s="822">
        <v>7.4</v>
      </c>
      <c r="RP33" s="822">
        <v>7.4</v>
      </c>
      <c r="RQ33" s="822">
        <v>7.31</v>
      </c>
      <c r="RR33" s="822" t="s">
        <v>1434</v>
      </c>
      <c r="RS33" s="821" t="s">
        <v>1434</v>
      </c>
      <c r="RT33" s="821" t="s">
        <v>1434</v>
      </c>
      <c r="RU33" s="821" t="s">
        <v>1434</v>
      </c>
      <c r="RV33" s="821" t="s">
        <v>1434</v>
      </c>
      <c r="RW33" s="821" t="s">
        <v>1434</v>
      </c>
      <c r="RX33" s="821" t="s">
        <v>1434</v>
      </c>
      <c r="RY33" s="821" t="s">
        <v>1434</v>
      </c>
      <c r="RZ33" s="821" t="s">
        <v>1434</v>
      </c>
      <c r="SA33" s="821" t="s">
        <v>1434</v>
      </c>
      <c r="SB33" s="822" t="s">
        <v>1434</v>
      </c>
      <c r="SC33" s="822" t="s">
        <v>1434</v>
      </c>
      <c r="SD33" s="822" t="s">
        <v>1434</v>
      </c>
      <c r="SE33" s="822" t="s">
        <v>1434</v>
      </c>
      <c r="SF33" s="822" t="s">
        <v>1434</v>
      </c>
      <c r="SG33" s="821" t="s">
        <v>1434</v>
      </c>
      <c r="SH33" s="821" t="s">
        <v>1434</v>
      </c>
      <c r="SI33" s="821" t="s">
        <v>1434</v>
      </c>
      <c r="SJ33" s="821" t="s">
        <v>1434</v>
      </c>
      <c r="SK33" s="821" t="s">
        <v>1434</v>
      </c>
      <c r="SL33" s="821" t="s">
        <v>1434</v>
      </c>
      <c r="SM33" s="821" t="s">
        <v>1434</v>
      </c>
      <c r="SN33" s="822" t="s">
        <v>1434</v>
      </c>
      <c r="SO33" s="822">
        <v>0.33900000000000002</v>
      </c>
      <c r="SP33" s="822" t="s">
        <v>1434</v>
      </c>
      <c r="SQ33" s="822" t="s">
        <v>1434</v>
      </c>
      <c r="SR33" s="822" t="s">
        <v>1434</v>
      </c>
      <c r="SS33" s="821" t="s">
        <v>1434</v>
      </c>
      <c r="ST33" s="821" t="s">
        <v>1434</v>
      </c>
      <c r="SU33" s="821" t="s">
        <v>1434</v>
      </c>
      <c r="SV33" s="821" t="s">
        <v>1434</v>
      </c>
      <c r="SW33" s="821" t="s">
        <v>1434</v>
      </c>
      <c r="SX33" s="821" t="s">
        <v>1434</v>
      </c>
      <c r="SY33" s="821" t="s">
        <v>1434</v>
      </c>
      <c r="SZ33" s="822" t="s">
        <v>1434</v>
      </c>
      <c r="TA33" s="822" t="s">
        <v>1434</v>
      </c>
      <c r="TB33" s="822" t="s">
        <v>1434</v>
      </c>
      <c r="TC33" s="822" t="s">
        <v>1434</v>
      </c>
      <c r="TD33" s="822" t="s">
        <v>1434</v>
      </c>
      <c r="TE33" s="821" t="s">
        <v>1434</v>
      </c>
      <c r="TF33" s="821" t="s">
        <v>1434</v>
      </c>
      <c r="TG33" s="821" t="s">
        <v>1434</v>
      </c>
      <c r="TH33" s="821" t="s">
        <v>1434</v>
      </c>
      <c r="TI33" s="821" t="s">
        <v>1434</v>
      </c>
      <c r="TJ33" s="821" t="s">
        <v>1434</v>
      </c>
      <c r="TK33" s="821" t="s">
        <v>1434</v>
      </c>
      <c r="TL33" s="822" t="s">
        <v>1434</v>
      </c>
      <c r="TM33" s="822" t="s">
        <v>1434</v>
      </c>
      <c r="TN33" s="822" t="s">
        <v>1434</v>
      </c>
      <c r="TO33" s="822" t="s">
        <v>1434</v>
      </c>
      <c r="TP33" s="822" t="s">
        <v>1434</v>
      </c>
      <c r="TQ33" s="821" t="s">
        <v>1434</v>
      </c>
      <c r="TR33" s="821" t="s">
        <v>1434</v>
      </c>
      <c r="TS33" s="821" t="s">
        <v>1434</v>
      </c>
      <c r="TT33" s="821" t="s">
        <v>1434</v>
      </c>
      <c r="TU33" s="821" t="s">
        <v>1434</v>
      </c>
      <c r="TV33" s="821" t="s">
        <v>1434</v>
      </c>
      <c r="TW33" s="821" t="s">
        <v>1434</v>
      </c>
      <c r="TX33" s="822" t="s">
        <v>1434</v>
      </c>
      <c r="TY33" s="822" t="s">
        <v>1434</v>
      </c>
      <c r="TZ33" s="822" t="s">
        <v>1434</v>
      </c>
      <c r="UA33" s="822" t="s">
        <v>1434</v>
      </c>
      <c r="UB33" s="822" t="s">
        <v>1434</v>
      </c>
      <c r="UC33" s="821" t="s">
        <v>1434</v>
      </c>
      <c r="UD33" s="821" t="s">
        <v>1434</v>
      </c>
      <c r="UE33" s="821" t="s">
        <v>1434</v>
      </c>
      <c r="UF33" s="821" t="s">
        <v>1434</v>
      </c>
      <c r="UG33" s="821" t="s">
        <v>1434</v>
      </c>
      <c r="UH33" s="821" t="s">
        <v>1434</v>
      </c>
      <c r="UI33" s="821" t="s">
        <v>1434</v>
      </c>
      <c r="UJ33" s="822" t="s">
        <v>1434</v>
      </c>
      <c r="UK33" s="822" t="s">
        <v>1434</v>
      </c>
      <c r="UL33" s="822" t="s">
        <v>1434</v>
      </c>
      <c r="UM33" s="822" t="s">
        <v>1434</v>
      </c>
      <c r="UN33" s="822" t="s">
        <v>1434</v>
      </c>
      <c r="UO33" s="821" t="s">
        <v>1434</v>
      </c>
      <c r="UP33" s="821" t="s">
        <v>1434</v>
      </c>
      <c r="UQ33" s="821" t="s">
        <v>1434</v>
      </c>
      <c r="UR33" s="821" t="s">
        <v>1434</v>
      </c>
      <c r="US33" s="821" t="s">
        <v>1434</v>
      </c>
      <c r="UT33" s="821" t="s">
        <v>1434</v>
      </c>
      <c r="UU33" s="821" t="s">
        <v>1434</v>
      </c>
      <c r="UV33" s="822">
        <v>0</v>
      </c>
      <c r="UW33" s="822">
        <v>0</v>
      </c>
      <c r="UX33" s="822">
        <v>0</v>
      </c>
      <c r="UY33" s="822">
        <v>0</v>
      </c>
      <c r="UZ33" s="822">
        <v>0</v>
      </c>
      <c r="VA33" s="821">
        <v>0</v>
      </c>
      <c r="VB33" s="821">
        <v>0</v>
      </c>
      <c r="VC33" s="821">
        <v>0</v>
      </c>
      <c r="VD33" s="821">
        <v>0</v>
      </c>
      <c r="VE33" s="821">
        <v>0</v>
      </c>
      <c r="VF33" s="821">
        <v>0</v>
      </c>
      <c r="VG33" s="821">
        <v>0</v>
      </c>
      <c r="VH33" s="821">
        <v>0</v>
      </c>
      <c r="VI33" s="821">
        <v>0</v>
      </c>
      <c r="VJ33" s="821">
        <v>0</v>
      </c>
      <c r="VK33" s="821">
        <v>0</v>
      </c>
      <c r="VL33" s="821">
        <v>0</v>
      </c>
      <c r="VM33" s="821">
        <v>0</v>
      </c>
      <c r="VN33" s="821">
        <v>0</v>
      </c>
      <c r="VO33" s="821">
        <v>0</v>
      </c>
      <c r="VP33" s="821">
        <v>0</v>
      </c>
      <c r="VQ33" s="821">
        <v>0</v>
      </c>
      <c r="VR33" s="821">
        <v>0</v>
      </c>
      <c r="VS33" s="821">
        <v>0</v>
      </c>
      <c r="VT33" s="821" t="s">
        <v>1434</v>
      </c>
      <c r="VU33" s="821" t="s">
        <v>1434</v>
      </c>
      <c r="VV33" s="821" t="s">
        <v>1434</v>
      </c>
      <c r="VW33" s="821" t="s">
        <v>1434</v>
      </c>
      <c r="VX33" s="821" t="s">
        <v>1434</v>
      </c>
      <c r="VY33" s="821" t="s">
        <v>1434</v>
      </c>
      <c r="VZ33" s="821" t="s">
        <v>1434</v>
      </c>
      <c r="WA33" s="821" t="s">
        <v>1434</v>
      </c>
      <c r="WB33" s="821" t="s">
        <v>1434</v>
      </c>
      <c r="WC33" s="821" t="s">
        <v>1434</v>
      </c>
      <c r="WD33" s="821" t="s">
        <v>1434</v>
      </c>
      <c r="WE33" s="821" t="s">
        <v>1434</v>
      </c>
      <c r="WF33" s="821" t="s">
        <v>1434</v>
      </c>
      <c r="WG33" s="821" t="s">
        <v>1434</v>
      </c>
      <c r="WH33" s="821" t="s">
        <v>1434</v>
      </c>
      <c r="WI33" s="821" t="s">
        <v>1434</v>
      </c>
      <c r="WJ33" s="822" t="s">
        <v>1434</v>
      </c>
      <c r="WK33" s="822" t="s">
        <v>1434</v>
      </c>
      <c r="WL33" s="822" t="s">
        <v>1434</v>
      </c>
      <c r="WM33" s="822" t="s">
        <v>1434</v>
      </c>
      <c r="WN33" s="822">
        <v>650</v>
      </c>
      <c r="WO33" s="822">
        <v>650</v>
      </c>
      <c r="WP33" s="822">
        <v>650</v>
      </c>
      <c r="WQ33" s="822">
        <v>650</v>
      </c>
      <c r="WR33" s="822" t="s">
        <v>1434</v>
      </c>
      <c r="WS33" s="822" t="s">
        <v>1434</v>
      </c>
      <c r="WT33" s="822" t="s">
        <v>1434</v>
      </c>
      <c r="WU33" s="822" t="s">
        <v>1434</v>
      </c>
      <c r="WV33" s="821" t="s">
        <v>1434</v>
      </c>
      <c r="WW33" s="821" t="s">
        <v>1434</v>
      </c>
      <c r="WX33" s="821" t="s">
        <v>1434</v>
      </c>
      <c r="WY33" s="821" t="s">
        <v>1434</v>
      </c>
      <c r="WZ33" s="824">
        <v>380.95000000000005</v>
      </c>
      <c r="XA33" s="824">
        <v>380.95000000000005</v>
      </c>
      <c r="XB33" s="824">
        <v>352.69000000000005</v>
      </c>
      <c r="XC33" s="824">
        <v>309.68</v>
      </c>
      <c r="XD33" s="829">
        <v>261.43</v>
      </c>
      <c r="XE33" s="829">
        <v>261.43</v>
      </c>
      <c r="XF33" s="832">
        <v>274.95</v>
      </c>
      <c r="XG33" s="829">
        <v>273.79000000000002</v>
      </c>
      <c r="XH33" s="829">
        <v>352.82</v>
      </c>
      <c r="XI33" s="829">
        <v>290.82</v>
      </c>
      <c r="XJ33" s="829">
        <v>267.87</v>
      </c>
      <c r="XK33" s="832">
        <v>248.95</v>
      </c>
      <c r="XL33" s="829">
        <v>276.61</v>
      </c>
      <c r="XM33" s="829">
        <v>257.3</v>
      </c>
      <c r="XN33" s="829">
        <v>257.04000000000002</v>
      </c>
      <c r="XO33" s="829">
        <v>269.55</v>
      </c>
      <c r="XP33" s="832">
        <v>259.7</v>
      </c>
      <c r="XQ33" s="829">
        <v>259</v>
      </c>
      <c r="XR33" s="829" t="s">
        <v>1434</v>
      </c>
      <c r="XS33" s="829" t="s">
        <v>1434</v>
      </c>
      <c r="XT33" s="829" t="s">
        <v>1434</v>
      </c>
      <c r="XU33" s="829" t="s">
        <v>1434</v>
      </c>
      <c r="XV33" s="829" t="s">
        <v>1434</v>
      </c>
      <c r="XW33" s="829" t="s">
        <v>1434</v>
      </c>
      <c r="XX33" s="829" t="s">
        <v>1434</v>
      </c>
      <c r="XY33" s="829" t="s">
        <v>1434</v>
      </c>
      <c r="XZ33" s="832" t="s">
        <v>1434</v>
      </c>
      <c r="YA33" s="829" t="s">
        <v>1434</v>
      </c>
      <c r="YB33" s="829" t="s">
        <v>1434</v>
      </c>
      <c r="YC33" s="824">
        <v>311.41000000000003</v>
      </c>
      <c r="YD33" s="824">
        <v>311.41000000000003</v>
      </c>
      <c r="YE33" s="824">
        <v>286.29000000000002</v>
      </c>
      <c r="YF33" s="824">
        <v>243.5</v>
      </c>
      <c r="YG33" s="829">
        <v>243.91</v>
      </c>
      <c r="YH33" s="829">
        <v>243.91</v>
      </c>
      <c r="YI33" s="832">
        <v>258.14999999999998</v>
      </c>
      <c r="YJ33" s="829">
        <v>257.27</v>
      </c>
      <c r="YK33" s="829">
        <v>332.25</v>
      </c>
      <c r="YL33" s="829">
        <v>270.25</v>
      </c>
      <c r="YM33" s="829">
        <v>254.78</v>
      </c>
      <c r="YN33" s="832">
        <v>236.82</v>
      </c>
      <c r="YO33" s="829">
        <v>263.85000000000002</v>
      </c>
      <c r="YP33" s="829">
        <v>238.9</v>
      </c>
      <c r="YQ33" s="829">
        <v>241.32</v>
      </c>
      <c r="YR33" s="829">
        <v>250.91</v>
      </c>
      <c r="YS33" s="832">
        <v>241.7</v>
      </c>
      <c r="YT33" s="829">
        <v>241</v>
      </c>
      <c r="YU33" s="829" t="s">
        <v>1434</v>
      </c>
      <c r="YV33" s="829" t="s">
        <v>1434</v>
      </c>
      <c r="YW33" s="829" t="s">
        <v>1434</v>
      </c>
      <c r="YX33" s="829" t="s">
        <v>1434</v>
      </c>
      <c r="YY33" s="829" t="s">
        <v>1434</v>
      </c>
      <c r="YZ33" s="829" t="s">
        <v>1434</v>
      </c>
      <c r="ZA33" s="829" t="s">
        <v>1434</v>
      </c>
      <c r="ZB33" s="829" t="s">
        <v>1434</v>
      </c>
      <c r="ZC33" s="832" t="s">
        <v>1434</v>
      </c>
      <c r="ZD33" s="829" t="s">
        <v>1434</v>
      </c>
      <c r="ZE33" s="829" t="s">
        <v>1434</v>
      </c>
      <c r="ZF33" s="824">
        <v>69.540000000000006</v>
      </c>
      <c r="ZG33" s="824">
        <v>69.540000000000006</v>
      </c>
      <c r="ZH33" s="824">
        <v>66.400000000000006</v>
      </c>
      <c r="ZI33" s="824">
        <v>66.180000000000007</v>
      </c>
      <c r="ZJ33" s="829">
        <v>17.52</v>
      </c>
      <c r="ZK33" s="829">
        <v>17.52</v>
      </c>
      <c r="ZL33" s="832">
        <v>16.8</v>
      </c>
      <c r="ZM33" s="829">
        <v>16.510000000000002</v>
      </c>
      <c r="ZN33" s="829">
        <v>20.57</v>
      </c>
      <c r="ZO33" s="829">
        <v>20.57</v>
      </c>
      <c r="ZP33" s="829">
        <v>13.09</v>
      </c>
      <c r="ZQ33" s="832">
        <v>12.12</v>
      </c>
      <c r="ZR33" s="829">
        <v>12.76</v>
      </c>
      <c r="ZS33" s="829">
        <v>18.399999999999999</v>
      </c>
      <c r="ZT33" s="829">
        <v>15.72</v>
      </c>
      <c r="ZU33" s="829">
        <v>18.64</v>
      </c>
      <c r="ZV33" s="832">
        <v>18</v>
      </c>
      <c r="ZW33" s="829">
        <v>18</v>
      </c>
      <c r="ZX33" s="829" t="s">
        <v>1434</v>
      </c>
      <c r="ZY33" s="829" t="s">
        <v>1434</v>
      </c>
      <c r="ZZ33" s="829" t="s">
        <v>1434</v>
      </c>
      <c r="AAA33" s="829" t="s">
        <v>1434</v>
      </c>
      <c r="AAB33" s="829" t="s">
        <v>1434</v>
      </c>
      <c r="AAC33" s="829" t="s">
        <v>1434</v>
      </c>
      <c r="AAD33" s="829" t="s">
        <v>1434</v>
      </c>
      <c r="AAE33" s="829" t="s">
        <v>1434</v>
      </c>
      <c r="AAF33" s="832" t="s">
        <v>1434</v>
      </c>
      <c r="AAG33" s="829" t="s">
        <v>1434</v>
      </c>
      <c r="AAH33" s="829" t="s">
        <v>1434</v>
      </c>
      <c r="AAI33" s="821"/>
      <c r="AAJ33" s="821"/>
      <c r="AAK33" s="821"/>
      <c r="AAL33" s="821"/>
      <c r="AAM33" s="821"/>
      <c r="AAN33" s="821"/>
      <c r="AAO33" s="821"/>
      <c r="AAP33" s="821"/>
      <c r="AAQ33" s="821"/>
      <c r="AAR33" s="821"/>
      <c r="AAS33" s="821"/>
      <c r="AAT33" s="821"/>
      <c r="AAU33" s="821"/>
      <c r="AAV33" s="821"/>
      <c r="AAW33" s="821"/>
      <c r="AAX33" s="821"/>
      <c r="AAY33" s="821"/>
      <c r="AAZ33" s="821"/>
      <c r="ABA33" s="821"/>
      <c r="ABB33" s="821"/>
      <c r="ABC33" s="821"/>
      <c r="ABD33" s="821"/>
      <c r="ABE33" s="821"/>
      <c r="ABF33" s="821"/>
      <c r="ABG33" s="821"/>
      <c r="ABH33" s="821"/>
      <c r="ABI33" s="821"/>
      <c r="ABJ33" s="821"/>
      <c r="ABK33" s="821"/>
      <c r="ABL33" s="821"/>
      <c r="ABM33" s="821"/>
      <c r="ABN33" s="821"/>
      <c r="ABO33" s="821"/>
      <c r="ABP33" s="821"/>
      <c r="ABQ33" s="821"/>
      <c r="ABR33" s="821"/>
      <c r="ABS33" s="821"/>
      <c r="ABT33" s="821"/>
      <c r="ABU33" s="821"/>
      <c r="ABV33" s="821"/>
      <c r="ABW33" s="821"/>
      <c r="ABX33" s="821"/>
      <c r="ABY33" s="821"/>
      <c r="ABZ33" s="821"/>
      <c r="ACA33" s="821"/>
      <c r="ACB33" s="821"/>
      <c r="ACC33" s="821"/>
      <c r="ACD33" s="821"/>
      <c r="ACE33" s="821"/>
      <c r="ACF33" s="821"/>
      <c r="ACG33" s="821"/>
      <c r="ACH33" s="821"/>
      <c r="ACI33" s="821"/>
      <c r="ACJ33" s="821"/>
      <c r="ACK33" s="821"/>
      <c r="ACL33" s="821"/>
      <c r="ACM33" s="821"/>
      <c r="ACN33" s="821"/>
      <c r="ACO33" s="821"/>
      <c r="ACP33" s="821"/>
      <c r="ACQ33" s="821"/>
      <c r="ACR33" s="821"/>
      <c r="ACS33" s="821"/>
      <c r="ACT33" s="821"/>
      <c r="ACU33" s="821"/>
      <c r="ACV33" s="821"/>
      <c r="ACW33" s="821"/>
      <c r="ACX33" s="821"/>
      <c r="ACY33" s="821"/>
      <c r="ACZ33" s="821"/>
      <c r="ADA33" s="821"/>
      <c r="ADB33" s="821"/>
      <c r="ADC33" s="821"/>
      <c r="ADD33" s="821"/>
      <c r="ADE33" s="821"/>
      <c r="ADF33" s="821"/>
      <c r="ADG33" s="821"/>
      <c r="ADH33" s="821"/>
      <c r="ADI33" s="821"/>
      <c r="ADJ33" s="821"/>
      <c r="ADK33" s="821"/>
      <c r="ADL33" s="821"/>
      <c r="ADM33" s="821"/>
      <c r="ADN33" s="821"/>
      <c r="ADO33" s="821"/>
      <c r="ADP33" s="821"/>
      <c r="ADQ33" s="821"/>
      <c r="ADR33" s="821"/>
      <c r="ADS33" s="821"/>
      <c r="ADT33" s="821"/>
      <c r="ADU33" s="821"/>
      <c r="ADV33" s="821"/>
      <c r="ADW33" s="821"/>
      <c r="ADX33" s="821"/>
      <c r="ADY33" s="821"/>
      <c r="ADZ33" s="821"/>
      <c r="AEA33" s="821"/>
      <c r="AEB33" s="821"/>
      <c r="AEC33" s="821"/>
      <c r="AED33" s="821"/>
      <c r="AEE33" s="821"/>
      <c r="AEF33" s="821"/>
      <c r="AEG33" s="821"/>
      <c r="AEH33" s="821"/>
      <c r="AEI33" s="821"/>
      <c r="AEJ33" s="821"/>
      <c r="AEK33" s="821"/>
      <c r="AEL33" s="821"/>
      <c r="AEM33" s="821"/>
      <c r="AEN33" s="821"/>
      <c r="AEO33" s="821"/>
      <c r="AEP33" s="821"/>
      <c r="AEQ33" s="821"/>
      <c r="AER33" s="821"/>
      <c r="AES33" s="821"/>
      <c r="AET33" s="821"/>
      <c r="AEU33" s="821"/>
      <c r="AEV33" s="821"/>
      <c r="AEW33" s="821"/>
      <c r="AEX33" s="821"/>
      <c r="AEY33" s="821"/>
      <c r="AEZ33" s="821"/>
      <c r="AFA33" s="821"/>
      <c r="AFB33" s="821"/>
      <c r="AFC33" s="821"/>
      <c r="AFD33" s="822">
        <v>5.6</v>
      </c>
      <c r="AFE33" s="822">
        <v>5.6</v>
      </c>
      <c r="AFF33" s="822">
        <v>5.6</v>
      </c>
      <c r="AFG33" s="822" t="s">
        <v>1434</v>
      </c>
      <c r="AFH33" s="821" t="s">
        <v>1434</v>
      </c>
      <c r="AFI33" s="822" t="s">
        <v>1434</v>
      </c>
      <c r="AFJ33" s="822" t="s">
        <v>1434</v>
      </c>
      <c r="AFK33" s="822" t="s">
        <v>1434</v>
      </c>
      <c r="AFL33" s="821" t="s">
        <v>1434</v>
      </c>
      <c r="AFM33" s="821" t="s">
        <v>1434</v>
      </c>
      <c r="AFN33" s="821" t="s">
        <v>1434</v>
      </c>
      <c r="AFO33" s="821" t="s">
        <v>1434</v>
      </c>
      <c r="AFP33" s="822">
        <v>23.9</v>
      </c>
      <c r="AFQ33" s="822">
        <v>23.9</v>
      </c>
      <c r="AFR33" s="822">
        <v>23.9</v>
      </c>
      <c r="AFS33" s="822" t="s">
        <v>1434</v>
      </c>
      <c r="AFT33" s="821" t="s">
        <v>1434</v>
      </c>
      <c r="AFU33" s="821" t="s">
        <v>1434</v>
      </c>
      <c r="AFV33" s="821" t="s">
        <v>1434</v>
      </c>
      <c r="AFW33" s="821" t="s">
        <v>1434</v>
      </c>
      <c r="AFX33" s="821" t="s">
        <v>1434</v>
      </c>
      <c r="AFY33" s="821" t="s">
        <v>1434</v>
      </c>
      <c r="AFZ33" s="821" t="s">
        <v>1434</v>
      </c>
      <c r="AGA33" s="821" t="s">
        <v>1434</v>
      </c>
      <c r="AGB33" s="822">
        <v>28.6</v>
      </c>
      <c r="AGC33" s="822">
        <v>28.6</v>
      </c>
      <c r="AGD33" s="822">
        <v>28.6</v>
      </c>
      <c r="AGE33" s="822" t="s">
        <v>1434</v>
      </c>
      <c r="AGF33" s="821" t="s">
        <v>1434</v>
      </c>
      <c r="AGG33" s="821" t="s">
        <v>1434</v>
      </c>
      <c r="AGH33" s="821" t="s">
        <v>1434</v>
      </c>
      <c r="AGI33" s="821" t="s">
        <v>1434</v>
      </c>
      <c r="AGJ33" s="821" t="s">
        <v>1434</v>
      </c>
      <c r="AGK33" s="821" t="s">
        <v>1434</v>
      </c>
      <c r="AGL33" s="821" t="s">
        <v>1434</v>
      </c>
      <c r="AGM33" s="821" t="s">
        <v>1434</v>
      </c>
      <c r="AGN33" s="822">
        <v>28.8</v>
      </c>
      <c r="AGO33" s="822">
        <v>28.8</v>
      </c>
      <c r="AGP33" s="822">
        <v>28.8</v>
      </c>
      <c r="AGQ33" s="822" t="s">
        <v>1434</v>
      </c>
      <c r="AGR33" s="821" t="s">
        <v>1434</v>
      </c>
      <c r="AGS33" s="821" t="s">
        <v>1434</v>
      </c>
      <c r="AGT33" s="821" t="s">
        <v>1434</v>
      </c>
      <c r="AGU33" s="821" t="s">
        <v>1434</v>
      </c>
      <c r="AGV33" s="821" t="s">
        <v>1434</v>
      </c>
      <c r="AGW33" s="821" t="s">
        <v>1434</v>
      </c>
      <c r="AGX33" s="821" t="s">
        <v>1434</v>
      </c>
      <c r="AGY33" s="821" t="s">
        <v>1434</v>
      </c>
      <c r="AGZ33" s="822">
        <v>58.5</v>
      </c>
      <c r="AHA33" s="822">
        <v>58.5</v>
      </c>
      <c r="AHB33" s="822">
        <v>58.5</v>
      </c>
      <c r="AHC33" s="822">
        <v>57.5</v>
      </c>
      <c r="AHD33" s="822">
        <v>28.3</v>
      </c>
      <c r="AHE33" s="822">
        <v>28.3</v>
      </c>
      <c r="AHF33" s="822">
        <v>28.3</v>
      </c>
      <c r="AHG33" s="822">
        <v>28.3</v>
      </c>
      <c r="AHH33" s="822" t="s">
        <v>1434</v>
      </c>
      <c r="AHI33" s="822" t="s">
        <v>1434</v>
      </c>
      <c r="AHJ33" s="822" t="s">
        <v>1434</v>
      </c>
      <c r="AHK33" s="822" t="s">
        <v>1434</v>
      </c>
      <c r="AHL33" s="822"/>
      <c r="AHM33" s="822"/>
      <c r="AHN33" s="821"/>
      <c r="AHO33" s="821"/>
      <c r="AHP33" s="822"/>
      <c r="AHQ33" s="822"/>
      <c r="AHR33" s="821"/>
      <c r="AHS33" s="821"/>
      <c r="AHT33" s="822"/>
      <c r="AHU33" s="822"/>
      <c r="AHV33" s="821"/>
      <c r="AHW33" s="821"/>
      <c r="AHX33" s="822"/>
      <c r="AHY33" s="822"/>
      <c r="AHZ33" s="821"/>
      <c r="AIA33" s="821"/>
      <c r="AIB33" s="822"/>
      <c r="AIC33" s="822"/>
      <c r="AID33" s="821"/>
      <c r="AIE33" s="821"/>
      <c r="AIF33" s="822">
        <v>0</v>
      </c>
      <c r="AIG33" s="822">
        <v>0</v>
      </c>
      <c r="AIH33" s="822">
        <v>0</v>
      </c>
      <c r="AII33" s="822">
        <v>0</v>
      </c>
      <c r="AIJ33" s="822">
        <v>0</v>
      </c>
      <c r="AIK33" s="822" t="s">
        <v>1434</v>
      </c>
      <c r="AIL33" s="821" t="s">
        <v>1434</v>
      </c>
      <c r="AIM33" s="821" t="s">
        <v>1434</v>
      </c>
      <c r="AIN33" s="821" t="s">
        <v>1434</v>
      </c>
      <c r="AIO33" s="821" t="s">
        <v>1434</v>
      </c>
      <c r="AIP33" s="822" t="s">
        <v>1434</v>
      </c>
      <c r="AIQ33" s="821" t="s">
        <v>1434</v>
      </c>
      <c r="AIR33" s="821" t="s">
        <v>1434</v>
      </c>
      <c r="AIS33" s="821" t="s">
        <v>1434</v>
      </c>
      <c r="AIT33" s="821" t="s">
        <v>1434</v>
      </c>
      <c r="AIU33" s="822">
        <v>58.5</v>
      </c>
      <c r="AIV33" s="822">
        <v>58.5</v>
      </c>
      <c r="AIW33" s="822">
        <v>58.5</v>
      </c>
      <c r="AIX33" s="822">
        <v>58.5</v>
      </c>
      <c r="AIY33" s="822">
        <v>57.5</v>
      </c>
      <c r="AIZ33" s="822" t="s">
        <v>1434</v>
      </c>
      <c r="AJA33" s="821" t="s">
        <v>1434</v>
      </c>
      <c r="AJB33" s="821" t="s">
        <v>1434</v>
      </c>
      <c r="AJC33" s="821" t="s">
        <v>1434</v>
      </c>
      <c r="AJD33" s="821" t="s">
        <v>1434</v>
      </c>
      <c r="AJE33" s="822" t="s">
        <v>1434</v>
      </c>
      <c r="AJF33" s="821" t="s">
        <v>1434</v>
      </c>
      <c r="AJG33" s="821" t="s">
        <v>1434</v>
      </c>
      <c r="AJH33" s="821" t="s">
        <v>1434</v>
      </c>
      <c r="AJI33" s="821" t="s">
        <v>1434</v>
      </c>
      <c r="AJJ33" s="822">
        <v>28.3</v>
      </c>
      <c r="AJK33" s="822">
        <v>28.3</v>
      </c>
      <c r="AJL33" s="822">
        <v>28.3</v>
      </c>
      <c r="AJM33" s="822">
        <v>28.3</v>
      </c>
      <c r="AJN33" s="822">
        <v>28.3</v>
      </c>
      <c r="AJO33" s="822" t="s">
        <v>1434</v>
      </c>
      <c r="AJP33" s="821" t="s">
        <v>1434</v>
      </c>
      <c r="AJQ33" s="821" t="s">
        <v>1434</v>
      </c>
      <c r="AJR33" s="821" t="s">
        <v>1434</v>
      </c>
      <c r="AJS33" s="821" t="s">
        <v>1434</v>
      </c>
      <c r="AJT33" s="822" t="s">
        <v>1434</v>
      </c>
      <c r="AJU33" s="821" t="s">
        <v>1434</v>
      </c>
      <c r="AJV33" s="821" t="s">
        <v>1434</v>
      </c>
      <c r="AJW33" s="821" t="s">
        <v>1434</v>
      </c>
      <c r="AJX33" s="821" t="s">
        <v>1434</v>
      </c>
      <c r="AJY33" s="822">
        <v>26.2</v>
      </c>
      <c r="AJZ33" s="822">
        <v>26.2</v>
      </c>
      <c r="AKA33" s="822">
        <v>26.2</v>
      </c>
      <c r="AKB33" s="822">
        <v>26.2</v>
      </c>
      <c r="AKC33" s="822" t="s">
        <v>1434</v>
      </c>
      <c r="AKD33" s="821" t="s">
        <v>1434</v>
      </c>
      <c r="AKE33" s="821" t="s">
        <v>1434</v>
      </c>
      <c r="AKF33" s="821" t="s">
        <v>1434</v>
      </c>
      <c r="AKG33" s="821" t="s">
        <v>1434</v>
      </c>
      <c r="AKH33" s="821" t="s">
        <v>1434</v>
      </c>
      <c r="AKI33" s="821" t="s">
        <v>1434</v>
      </c>
      <c r="AKJ33" s="821" t="s">
        <v>1434</v>
      </c>
      <c r="AKK33" s="821" t="s">
        <v>1434</v>
      </c>
      <c r="AKL33" s="822">
        <v>0</v>
      </c>
      <c r="AKM33" s="822">
        <v>0</v>
      </c>
      <c r="AKN33" s="822">
        <v>0</v>
      </c>
      <c r="AKO33" s="822">
        <v>0</v>
      </c>
      <c r="AKP33" s="822">
        <v>0</v>
      </c>
      <c r="AKQ33" s="821">
        <v>0</v>
      </c>
      <c r="AKR33" s="821">
        <v>0</v>
      </c>
      <c r="AKS33" s="821">
        <v>0</v>
      </c>
      <c r="AKT33" s="821">
        <v>0</v>
      </c>
      <c r="AKU33" s="821">
        <v>0</v>
      </c>
      <c r="AKV33" s="821">
        <v>0</v>
      </c>
      <c r="AKW33" s="821">
        <v>0</v>
      </c>
      <c r="AKX33" s="821">
        <v>0</v>
      </c>
      <c r="AKY33" s="821" t="s">
        <v>2111</v>
      </c>
      <c r="AKZ33" s="821" t="s">
        <v>1434</v>
      </c>
      <c r="ALA33" s="821" t="s">
        <v>1434</v>
      </c>
      <c r="ALB33" s="821" t="s">
        <v>2253</v>
      </c>
      <c r="ALC33" s="821" t="s">
        <v>1434</v>
      </c>
      <c r="ALD33" s="821" t="s">
        <v>1434</v>
      </c>
      <c r="ALE33" s="821" t="s">
        <v>2121</v>
      </c>
      <c r="ALF33" s="821" t="s">
        <v>1434</v>
      </c>
      <c r="ALG33" s="821" t="s">
        <v>1434</v>
      </c>
      <c r="ALH33" s="821" t="s">
        <v>2201</v>
      </c>
      <c r="ALI33" s="821" t="s">
        <v>1434</v>
      </c>
      <c r="ALJ33" s="821" t="s">
        <v>1434</v>
      </c>
      <c r="ALK33" s="821"/>
      <c r="ALL33" s="821"/>
      <c r="ALM33" s="821"/>
      <c r="ALN33" s="821"/>
      <c r="ALO33" s="821"/>
      <c r="ALP33" s="821"/>
      <c r="ALQ33" s="821"/>
      <c r="ALR33" s="821"/>
      <c r="ALS33" s="821"/>
      <c r="ALT33" s="821"/>
      <c r="ALU33" s="821"/>
      <c r="ALV33" s="821"/>
      <c r="ALW33" s="821"/>
      <c r="ALX33" s="821"/>
      <c r="ALY33" s="821"/>
      <c r="ALZ33" s="821"/>
      <c r="AMA33" s="821"/>
      <c r="AMB33" s="821"/>
      <c r="AMC33" s="821"/>
      <c r="AMD33" s="821"/>
      <c r="AME33" s="821"/>
      <c r="AMF33" s="821"/>
      <c r="AMG33" s="821"/>
      <c r="AMH33" s="821"/>
      <c r="AMI33" s="821"/>
      <c r="AMJ33" s="821"/>
      <c r="AMK33" s="821"/>
      <c r="AML33" s="821"/>
      <c r="AMM33" s="821"/>
      <c r="AMN33" s="821"/>
      <c r="AMO33" s="821"/>
      <c r="AMP33" s="821"/>
      <c r="AMQ33" s="821"/>
      <c r="AMR33" s="822" t="s">
        <v>1434</v>
      </c>
      <c r="AMS33" s="822">
        <v>11.6</v>
      </c>
      <c r="AMT33" s="822">
        <v>11.6</v>
      </c>
      <c r="AMU33" s="822" t="s">
        <v>1434</v>
      </c>
      <c r="AMV33" s="822" t="s">
        <v>1434</v>
      </c>
      <c r="AMW33" s="822" t="s">
        <v>1434</v>
      </c>
      <c r="AMX33" s="822" t="s">
        <v>1434</v>
      </c>
      <c r="AMY33" s="822" t="s">
        <v>1434</v>
      </c>
      <c r="AMZ33" s="821" t="s">
        <v>1434</v>
      </c>
      <c r="ANA33" s="821" t="s">
        <v>1434</v>
      </c>
      <c r="ANB33" s="821" t="s">
        <v>1434</v>
      </c>
      <c r="ANC33" s="821" t="s">
        <v>1434</v>
      </c>
      <c r="AND33" s="822" t="s">
        <v>1434</v>
      </c>
      <c r="ANE33" s="822">
        <v>4.4000000000000004</v>
      </c>
      <c r="ANF33" s="822">
        <v>4.4000000000000004</v>
      </c>
      <c r="ANG33" s="822" t="s">
        <v>1434</v>
      </c>
      <c r="ANH33" s="821" t="s">
        <v>1434</v>
      </c>
      <c r="ANI33" s="821" t="s">
        <v>1434</v>
      </c>
      <c r="ANJ33" s="821" t="s">
        <v>1434</v>
      </c>
      <c r="ANK33" s="821" t="s">
        <v>1434</v>
      </c>
      <c r="ANL33" s="821" t="s">
        <v>1434</v>
      </c>
      <c r="ANM33" s="821" t="s">
        <v>1434</v>
      </c>
      <c r="ANN33" s="821" t="s">
        <v>1434</v>
      </c>
      <c r="ANO33" s="821" t="s">
        <v>1434</v>
      </c>
      <c r="ANP33" s="822" t="s">
        <v>1434</v>
      </c>
      <c r="ANQ33" s="822">
        <v>7.2</v>
      </c>
      <c r="ANR33" s="822">
        <v>7.2</v>
      </c>
      <c r="ANS33" s="822" t="s">
        <v>1434</v>
      </c>
      <c r="ANT33" s="821" t="s">
        <v>1434</v>
      </c>
      <c r="ANU33" s="821" t="s">
        <v>1434</v>
      </c>
      <c r="ANV33" s="821" t="s">
        <v>1434</v>
      </c>
      <c r="ANW33" s="821" t="s">
        <v>1434</v>
      </c>
      <c r="ANX33" s="821" t="s">
        <v>1434</v>
      </c>
      <c r="ANY33" s="821" t="s">
        <v>1434</v>
      </c>
      <c r="ANZ33" s="821" t="s">
        <v>1434</v>
      </c>
      <c r="AOA33" s="821" t="s">
        <v>1434</v>
      </c>
      <c r="AOB33" s="821" t="s">
        <v>1434</v>
      </c>
      <c r="AOC33" s="821" t="s">
        <v>1434</v>
      </c>
      <c r="AOD33" s="821" t="s">
        <v>1434</v>
      </c>
      <c r="AOE33" s="821" t="s">
        <v>1434</v>
      </c>
      <c r="AOF33" s="821" t="s">
        <v>1434</v>
      </c>
      <c r="AOG33" s="821" t="s">
        <v>1434</v>
      </c>
      <c r="AOH33" s="822" t="s">
        <v>1434</v>
      </c>
      <c r="AOI33" s="821" t="s">
        <v>1434</v>
      </c>
      <c r="AOJ33" s="821" t="s">
        <v>1434</v>
      </c>
      <c r="AOK33" s="821" t="s">
        <v>1434</v>
      </c>
      <c r="AOL33" s="822" t="s">
        <v>1434</v>
      </c>
      <c r="AOM33" s="821" t="s">
        <v>1434</v>
      </c>
      <c r="AON33" s="821" t="s">
        <v>1434</v>
      </c>
      <c r="AOO33" s="821" t="s">
        <v>1434</v>
      </c>
      <c r="AOP33" s="822" t="s">
        <v>1434</v>
      </c>
      <c r="AOQ33" s="821" t="s">
        <v>1434</v>
      </c>
      <c r="AOR33" s="821" t="s">
        <v>1434</v>
      </c>
      <c r="AOS33" s="821" t="s">
        <v>1434</v>
      </c>
      <c r="AOT33" s="822" t="s">
        <v>1434</v>
      </c>
      <c r="AOU33" s="821" t="s">
        <v>1434</v>
      </c>
      <c r="AOV33" s="821" t="s">
        <v>1434</v>
      </c>
      <c r="AOW33" s="821" t="s">
        <v>1434</v>
      </c>
      <c r="AOX33" s="822" t="s">
        <v>1434</v>
      </c>
      <c r="AOY33" s="821" t="s">
        <v>1434</v>
      </c>
      <c r="AOZ33" s="821" t="s">
        <v>1434</v>
      </c>
      <c r="APA33" s="821" t="s">
        <v>1434</v>
      </c>
      <c r="APB33" s="822" t="s">
        <v>1434</v>
      </c>
      <c r="APC33" s="821" t="s">
        <v>1434</v>
      </c>
      <c r="APD33" s="821" t="s">
        <v>1434</v>
      </c>
      <c r="APE33" s="821" t="s">
        <v>1434</v>
      </c>
      <c r="APF33" s="822" t="s">
        <v>1434</v>
      </c>
      <c r="APG33" s="821" t="s">
        <v>1434</v>
      </c>
      <c r="APH33" s="821" t="s">
        <v>1434</v>
      </c>
      <c r="API33" s="821" t="s">
        <v>1434</v>
      </c>
      <c r="APJ33" s="822" t="s">
        <v>1434</v>
      </c>
      <c r="APK33" s="821">
        <v>0</v>
      </c>
      <c r="APL33" s="821" t="s">
        <v>1434</v>
      </c>
      <c r="APM33" s="821" t="s">
        <v>1434</v>
      </c>
      <c r="APN33" s="822" t="s">
        <v>1434</v>
      </c>
      <c r="APO33" s="821">
        <v>5</v>
      </c>
      <c r="APP33" s="821" t="s">
        <v>1434</v>
      </c>
      <c r="APQ33" s="821">
        <v>4</v>
      </c>
      <c r="APR33" s="822" t="s">
        <v>1434</v>
      </c>
      <c r="APS33" s="821" t="s">
        <v>1434</v>
      </c>
      <c r="APT33" s="821" t="s">
        <v>1434</v>
      </c>
      <c r="APU33" s="821" t="s">
        <v>1434</v>
      </c>
      <c r="APV33" s="822" t="s">
        <v>1434</v>
      </c>
      <c r="APW33" s="821" t="s">
        <v>1434</v>
      </c>
      <c r="APX33" s="821" t="s">
        <v>1434</v>
      </c>
      <c r="APY33" s="821" t="s">
        <v>1434</v>
      </c>
      <c r="APZ33" s="822" t="s">
        <v>1434</v>
      </c>
      <c r="AQA33" s="821" t="s">
        <v>1434</v>
      </c>
      <c r="AQB33" s="821" t="s">
        <v>1434</v>
      </c>
      <c r="AQC33" s="821" t="s">
        <v>1434</v>
      </c>
      <c r="AQD33" s="822" t="s">
        <v>1434</v>
      </c>
      <c r="AQE33" s="821">
        <v>28</v>
      </c>
      <c r="AQF33" s="821" t="s">
        <v>1434</v>
      </c>
      <c r="AQG33" s="821" t="s">
        <v>1434</v>
      </c>
      <c r="AQH33" s="822" t="s">
        <v>1434</v>
      </c>
      <c r="AQI33" s="821" t="s">
        <v>1434</v>
      </c>
      <c r="AQJ33" s="821" t="s">
        <v>1434</v>
      </c>
      <c r="AQK33" s="821" t="s">
        <v>1434</v>
      </c>
      <c r="AQL33" s="822" t="s">
        <v>1434</v>
      </c>
      <c r="AQM33" s="821">
        <v>0</v>
      </c>
      <c r="AQN33" s="821" t="s">
        <v>1434</v>
      </c>
      <c r="AQO33" s="821" t="s">
        <v>1434</v>
      </c>
      <c r="AQP33" s="822" t="s">
        <v>1434</v>
      </c>
      <c r="AQQ33" s="821">
        <v>1</v>
      </c>
      <c r="AQR33" s="821" t="s">
        <v>1434</v>
      </c>
      <c r="AQS33" s="821">
        <v>4</v>
      </c>
      <c r="AQT33" s="822" t="s">
        <v>1434</v>
      </c>
      <c r="AQU33" s="821" t="s">
        <v>1434</v>
      </c>
      <c r="AQV33" s="821" t="s">
        <v>1434</v>
      </c>
      <c r="AQW33" s="821" t="s">
        <v>1434</v>
      </c>
      <c r="AQX33" s="822" t="s">
        <v>1434</v>
      </c>
      <c r="AQY33" s="821" t="s">
        <v>1434</v>
      </c>
      <c r="AQZ33" s="821" t="s">
        <v>1434</v>
      </c>
      <c r="ARA33" s="821" t="s">
        <v>1434</v>
      </c>
      <c r="ARB33" s="822" t="s">
        <v>1434</v>
      </c>
      <c r="ARC33" s="821" t="s">
        <v>1434</v>
      </c>
      <c r="ARD33" s="821" t="s">
        <v>1434</v>
      </c>
      <c r="ARE33" s="821" t="s">
        <v>1434</v>
      </c>
      <c r="ARF33" s="822" t="s">
        <v>1434</v>
      </c>
      <c r="ARG33" s="821">
        <v>12</v>
      </c>
      <c r="ARH33" s="821" t="s">
        <v>1434</v>
      </c>
      <c r="ARI33" s="821" t="s">
        <v>1434</v>
      </c>
      <c r="ARJ33" s="822" t="s">
        <v>1434</v>
      </c>
      <c r="ARK33" s="821" t="s">
        <v>1434</v>
      </c>
      <c r="ARL33" s="821" t="s">
        <v>1434</v>
      </c>
      <c r="ARM33" s="821" t="s">
        <v>1434</v>
      </c>
      <c r="ARN33" s="822" t="s">
        <v>1434</v>
      </c>
      <c r="ARO33" s="821">
        <v>0</v>
      </c>
      <c r="ARP33" s="821" t="s">
        <v>1434</v>
      </c>
      <c r="ARQ33" s="821" t="s">
        <v>1434</v>
      </c>
      <c r="ARR33" s="822" t="s">
        <v>1434</v>
      </c>
      <c r="ARS33" s="821">
        <v>1</v>
      </c>
      <c r="ART33" s="821" t="s">
        <v>1434</v>
      </c>
      <c r="ARU33" s="821">
        <v>3</v>
      </c>
      <c r="ARV33" s="822" t="s">
        <v>1434</v>
      </c>
      <c r="ARW33" s="821" t="s">
        <v>1434</v>
      </c>
      <c r="ARX33" s="821" t="s">
        <v>1434</v>
      </c>
      <c r="ARY33" s="821" t="s">
        <v>1434</v>
      </c>
      <c r="ARZ33" s="822" t="s">
        <v>1434</v>
      </c>
      <c r="ASA33" s="821" t="s">
        <v>1434</v>
      </c>
      <c r="ASB33" s="821" t="s">
        <v>1434</v>
      </c>
      <c r="ASC33" s="821" t="s">
        <v>1434</v>
      </c>
      <c r="ASD33" s="822" t="s">
        <v>1434</v>
      </c>
      <c r="ASE33" s="821" t="s">
        <v>1434</v>
      </c>
      <c r="ASF33" s="821" t="s">
        <v>1434</v>
      </c>
      <c r="ASG33" s="821" t="s">
        <v>1434</v>
      </c>
      <c r="ASH33" s="822" t="s">
        <v>1434</v>
      </c>
      <c r="ASI33" s="821">
        <v>13</v>
      </c>
      <c r="ASJ33" s="821" t="s">
        <v>1434</v>
      </c>
      <c r="ASK33" s="821" t="s">
        <v>1434</v>
      </c>
      <c r="ASL33" s="822" t="s">
        <v>1434</v>
      </c>
      <c r="ASM33" s="821" t="s">
        <v>1434</v>
      </c>
      <c r="ASN33" s="821" t="s">
        <v>1434</v>
      </c>
      <c r="ASO33" s="821" t="s">
        <v>1434</v>
      </c>
      <c r="ASP33" s="822" t="s">
        <v>1434</v>
      </c>
      <c r="ASQ33" s="821">
        <v>0</v>
      </c>
      <c r="ASR33" s="821" t="s">
        <v>1434</v>
      </c>
      <c r="ASS33" s="821" t="s">
        <v>1434</v>
      </c>
      <c r="AST33" s="822" t="s">
        <v>1434</v>
      </c>
      <c r="ASU33" s="821">
        <v>2</v>
      </c>
      <c r="ASV33" s="821" t="s">
        <v>1434</v>
      </c>
      <c r="ASW33" s="821">
        <v>3</v>
      </c>
      <c r="ASX33" s="822" t="s">
        <v>1434</v>
      </c>
      <c r="ASY33" s="821" t="s">
        <v>1434</v>
      </c>
      <c r="ASZ33" s="821" t="s">
        <v>1434</v>
      </c>
      <c r="ATA33" s="821" t="s">
        <v>1434</v>
      </c>
      <c r="ATB33" s="822" t="s">
        <v>1434</v>
      </c>
      <c r="ATC33" s="821" t="s">
        <v>1434</v>
      </c>
      <c r="ATD33" s="821" t="s">
        <v>1434</v>
      </c>
      <c r="ATE33" s="821" t="s">
        <v>1434</v>
      </c>
      <c r="ATF33" s="822" t="s">
        <v>1434</v>
      </c>
      <c r="ATG33" s="821" t="s">
        <v>1434</v>
      </c>
      <c r="ATH33" s="821" t="s">
        <v>1434</v>
      </c>
      <c r="ATI33" s="821" t="s">
        <v>1434</v>
      </c>
      <c r="ATJ33" s="822" t="s">
        <v>1434</v>
      </c>
      <c r="ATK33" s="821">
        <v>8</v>
      </c>
      <c r="ATL33" s="821" t="s">
        <v>1434</v>
      </c>
      <c r="ATM33" s="821" t="s">
        <v>1434</v>
      </c>
      <c r="ATN33" s="822" t="s">
        <v>1434</v>
      </c>
      <c r="ATO33" s="821" t="s">
        <v>1434</v>
      </c>
      <c r="ATP33" s="821" t="s">
        <v>1434</v>
      </c>
      <c r="ATQ33" s="821" t="s">
        <v>1434</v>
      </c>
      <c r="ATR33" s="822" t="s">
        <v>1434</v>
      </c>
      <c r="ATS33" s="822" t="s">
        <v>1434</v>
      </c>
      <c r="ATT33" s="822" t="s">
        <v>1434</v>
      </c>
      <c r="ATU33" s="822" t="s">
        <v>1434</v>
      </c>
      <c r="ATV33" s="822" t="s">
        <v>1434</v>
      </c>
      <c r="ATW33" s="821" t="s">
        <v>1434</v>
      </c>
      <c r="ATX33" s="821" t="s">
        <v>1434</v>
      </c>
      <c r="ATY33" s="821" t="s">
        <v>1434</v>
      </c>
      <c r="ATZ33" s="821" t="s">
        <v>1434</v>
      </c>
      <c r="AUA33" s="821" t="s">
        <v>1434</v>
      </c>
      <c r="AUB33" s="822" t="s">
        <v>1434</v>
      </c>
      <c r="AUC33" s="822" t="s">
        <v>1434</v>
      </c>
      <c r="AUD33" s="822">
        <v>2</v>
      </c>
      <c r="AUE33" s="822">
        <v>0.2</v>
      </c>
      <c r="AUF33" s="822" t="s">
        <v>1434</v>
      </c>
      <c r="AUG33" s="822" t="s">
        <v>1434</v>
      </c>
      <c r="AUH33" s="822" t="s">
        <v>1434</v>
      </c>
      <c r="AUI33" s="822">
        <v>0</v>
      </c>
      <c r="AUJ33" s="822">
        <v>0</v>
      </c>
      <c r="AUK33" s="822">
        <v>0</v>
      </c>
      <c r="AUL33" s="821" t="s">
        <v>1434</v>
      </c>
      <c r="AUM33" s="821" t="s">
        <v>1434</v>
      </c>
      <c r="AUN33" s="821">
        <v>0</v>
      </c>
      <c r="AUO33" s="821">
        <v>0</v>
      </c>
      <c r="AUP33" s="821">
        <v>0</v>
      </c>
      <c r="AUQ33" s="822" t="s">
        <v>1434</v>
      </c>
      <c r="AUR33" s="822" t="s">
        <v>1434</v>
      </c>
      <c r="AUS33" s="822">
        <v>0</v>
      </c>
      <c r="AUT33" s="822">
        <v>0</v>
      </c>
      <c r="AUU33" s="822">
        <v>0</v>
      </c>
      <c r="AUV33" s="822" t="s">
        <v>1434</v>
      </c>
      <c r="AUW33" s="822" t="s">
        <v>1434</v>
      </c>
      <c r="AUX33" s="822" t="s">
        <v>1434</v>
      </c>
      <c r="AUY33" s="822" t="s">
        <v>1434</v>
      </c>
      <c r="AUZ33" s="822" t="s">
        <v>1434</v>
      </c>
      <c r="AVA33" s="821" t="s">
        <v>1434</v>
      </c>
      <c r="AVB33" s="821" t="s">
        <v>1434</v>
      </c>
      <c r="AVC33" s="821" t="s">
        <v>1434</v>
      </c>
      <c r="AVD33" s="821" t="s">
        <v>1434</v>
      </c>
      <c r="AVE33" s="821" t="s">
        <v>1434</v>
      </c>
      <c r="AVF33" s="822" t="s">
        <v>1434</v>
      </c>
      <c r="AVG33" s="822" t="s">
        <v>1434</v>
      </c>
      <c r="AVH33" s="822" t="s">
        <v>1434</v>
      </c>
      <c r="AVI33" s="822" t="s">
        <v>1434</v>
      </c>
      <c r="AVJ33" s="822" t="s">
        <v>1434</v>
      </c>
      <c r="AVK33" s="822" t="s">
        <v>1434</v>
      </c>
      <c r="AVL33" s="822" t="s">
        <v>1434</v>
      </c>
      <c r="AVM33" s="822">
        <v>0</v>
      </c>
      <c r="AVN33" s="822">
        <v>0</v>
      </c>
      <c r="AVO33" s="822">
        <v>0</v>
      </c>
      <c r="AVP33" s="821" t="s">
        <v>1434</v>
      </c>
      <c r="AVQ33" s="821" t="s">
        <v>1434</v>
      </c>
      <c r="AVR33" s="821">
        <v>0</v>
      </c>
      <c r="AVS33" s="821">
        <v>0</v>
      </c>
      <c r="AVT33" s="821">
        <v>0</v>
      </c>
      <c r="AVU33" s="822" t="s">
        <v>1434</v>
      </c>
      <c r="AVV33" s="822" t="s">
        <v>1434</v>
      </c>
      <c r="AVW33" s="822">
        <v>0</v>
      </c>
      <c r="AVX33" s="822">
        <v>0</v>
      </c>
      <c r="AVY33" s="822">
        <v>0</v>
      </c>
      <c r="AVZ33" s="822">
        <v>1.2</v>
      </c>
      <c r="AWA33" s="822">
        <v>1.2</v>
      </c>
      <c r="AWB33" s="822">
        <v>1.2</v>
      </c>
      <c r="AWC33" s="822">
        <v>1.2</v>
      </c>
      <c r="AWD33" s="822" t="s">
        <v>1434</v>
      </c>
      <c r="AWE33" s="821">
        <v>0</v>
      </c>
      <c r="AWF33" s="821">
        <v>0</v>
      </c>
      <c r="AWG33" s="821">
        <v>0</v>
      </c>
      <c r="AWH33" s="821">
        <v>0</v>
      </c>
      <c r="AWI33" s="821" t="s">
        <v>1434</v>
      </c>
      <c r="AWJ33" s="822">
        <v>1.2</v>
      </c>
      <c r="AWK33" s="822">
        <v>1.2</v>
      </c>
      <c r="AWL33" s="822">
        <v>1.2</v>
      </c>
      <c r="AWM33" s="822">
        <v>1.2</v>
      </c>
      <c r="AWN33" s="822" t="s">
        <v>1434</v>
      </c>
      <c r="AWO33" s="822">
        <v>0</v>
      </c>
      <c r="AWP33" s="822">
        <v>0</v>
      </c>
      <c r="AWQ33" s="822">
        <v>0</v>
      </c>
      <c r="AWR33" s="822">
        <v>0</v>
      </c>
      <c r="AWS33" s="822">
        <v>0</v>
      </c>
      <c r="AWT33" s="822">
        <v>0</v>
      </c>
      <c r="AWU33" s="822">
        <v>0</v>
      </c>
      <c r="AWV33" s="822">
        <v>0</v>
      </c>
      <c r="AWW33" s="822">
        <v>0</v>
      </c>
      <c r="AWX33" s="822">
        <v>0</v>
      </c>
      <c r="AWY33" s="822">
        <v>0</v>
      </c>
      <c r="AWZ33" s="822">
        <v>0</v>
      </c>
      <c r="AXA33" s="822">
        <v>0</v>
      </c>
      <c r="AXB33" s="822">
        <v>0</v>
      </c>
      <c r="AXC33" s="822">
        <v>0</v>
      </c>
      <c r="AXD33" s="821" t="s">
        <v>1434</v>
      </c>
      <c r="AXE33" s="821" t="s">
        <v>1434</v>
      </c>
      <c r="AXF33" s="821" t="s">
        <v>1434</v>
      </c>
      <c r="AXG33" s="821" t="s">
        <v>1434</v>
      </c>
      <c r="AXH33" s="821" t="s">
        <v>1434</v>
      </c>
      <c r="AXI33" s="821" t="s">
        <v>1434</v>
      </c>
      <c r="AXJ33" s="821" t="s">
        <v>1434</v>
      </c>
      <c r="AXK33" s="821" t="s">
        <v>1434</v>
      </c>
      <c r="AXL33" s="821" t="s">
        <v>1434</v>
      </c>
      <c r="AXM33" s="821" t="s">
        <v>1434</v>
      </c>
      <c r="AXN33" s="821" t="s">
        <v>1434</v>
      </c>
      <c r="AXO33" s="821" t="s">
        <v>1434</v>
      </c>
      <c r="AXP33" s="821" t="s">
        <v>1434</v>
      </c>
      <c r="AXQ33" s="821" t="s">
        <v>1434</v>
      </c>
      <c r="AXR33" s="821" t="s">
        <v>1434</v>
      </c>
      <c r="AXS33" s="822">
        <v>41</v>
      </c>
      <c r="AXT33" s="822">
        <v>41</v>
      </c>
      <c r="AXU33" s="822">
        <v>41</v>
      </c>
      <c r="AXV33" s="822">
        <v>40</v>
      </c>
      <c r="AXW33" s="822">
        <v>46</v>
      </c>
      <c r="AXX33" s="822">
        <v>46</v>
      </c>
      <c r="AXY33" s="822">
        <v>46</v>
      </c>
      <c r="AXZ33" s="822">
        <v>46</v>
      </c>
      <c r="AYA33" s="821">
        <v>0</v>
      </c>
      <c r="AYB33" s="821">
        <v>0</v>
      </c>
      <c r="AYC33" s="821">
        <v>0</v>
      </c>
      <c r="AYD33" s="822">
        <v>0</v>
      </c>
      <c r="AYE33" s="822">
        <v>243</v>
      </c>
      <c r="AYF33" s="822">
        <v>243</v>
      </c>
      <c r="AYG33" s="822">
        <v>243</v>
      </c>
      <c r="AYH33" s="822">
        <v>243</v>
      </c>
      <c r="AYI33" s="822">
        <v>13080</v>
      </c>
      <c r="AYJ33" s="822">
        <v>13080</v>
      </c>
      <c r="AYK33" s="822">
        <v>13080</v>
      </c>
      <c r="AYL33" s="822">
        <v>13080</v>
      </c>
      <c r="AYM33" s="821">
        <v>0</v>
      </c>
      <c r="AYN33" s="821">
        <v>0</v>
      </c>
      <c r="AYO33" s="821">
        <v>0</v>
      </c>
      <c r="AYP33" s="821">
        <v>0</v>
      </c>
      <c r="AYQ33" s="822" t="s">
        <v>1434</v>
      </c>
      <c r="AYR33" s="821" t="s">
        <v>1434</v>
      </c>
      <c r="AYS33" s="821" t="s">
        <v>1434</v>
      </c>
      <c r="AYT33" s="821" t="s">
        <v>1434</v>
      </c>
      <c r="AYU33" s="822" t="s">
        <v>1434</v>
      </c>
      <c r="AYV33" s="821" t="s">
        <v>1434</v>
      </c>
      <c r="AYW33" s="821" t="s">
        <v>1434</v>
      </c>
      <c r="AYX33" s="821" t="s">
        <v>1434</v>
      </c>
      <c r="AYY33" s="821" t="s">
        <v>1434</v>
      </c>
      <c r="AYZ33" s="821" t="s">
        <v>1434</v>
      </c>
      <c r="AZA33" s="821" t="s">
        <v>1434</v>
      </c>
      <c r="AZB33" s="821" t="s">
        <v>1434</v>
      </c>
      <c r="AZC33" s="822">
        <v>118</v>
      </c>
      <c r="AZD33" s="821">
        <v>118</v>
      </c>
      <c r="AZE33" s="821">
        <v>118</v>
      </c>
      <c r="AZF33" s="821">
        <v>118</v>
      </c>
      <c r="AZG33" s="822">
        <v>12230</v>
      </c>
      <c r="AZH33" s="821">
        <v>12230</v>
      </c>
      <c r="AZI33" s="821">
        <v>12230</v>
      </c>
      <c r="AZJ33" s="821">
        <v>12230</v>
      </c>
      <c r="AZK33" s="821">
        <v>0</v>
      </c>
      <c r="AZL33" s="821">
        <v>0</v>
      </c>
      <c r="AZM33" s="821">
        <v>0</v>
      </c>
      <c r="AZN33" s="821">
        <v>0</v>
      </c>
      <c r="AZO33" s="821" t="s">
        <v>1434</v>
      </c>
      <c r="AZP33" s="821" t="s">
        <v>1434</v>
      </c>
      <c r="AZQ33" s="821" t="s">
        <v>1434</v>
      </c>
      <c r="AZR33" s="821" t="s">
        <v>1434</v>
      </c>
      <c r="AZS33" s="821" t="s">
        <v>1434</v>
      </c>
      <c r="AZT33" s="821" t="s">
        <v>1434</v>
      </c>
      <c r="AZU33" s="821" t="s">
        <v>1434</v>
      </c>
      <c r="AZV33" s="821" t="s">
        <v>1434</v>
      </c>
      <c r="AZW33" s="821" t="s">
        <v>1434</v>
      </c>
      <c r="AZX33" s="821" t="s">
        <v>1434</v>
      </c>
      <c r="AZY33" s="821" t="s">
        <v>1434</v>
      </c>
      <c r="AZZ33" s="821" t="s">
        <v>1434</v>
      </c>
      <c r="BAA33" s="822">
        <v>110</v>
      </c>
      <c r="BAB33" s="821">
        <v>110</v>
      </c>
      <c r="BAC33" s="821">
        <v>110</v>
      </c>
      <c r="BAD33" s="821">
        <v>110</v>
      </c>
      <c r="BAE33" s="822">
        <v>848</v>
      </c>
      <c r="BAF33" s="821">
        <v>848</v>
      </c>
      <c r="BAG33" s="821">
        <v>848</v>
      </c>
      <c r="BAH33" s="821">
        <v>848</v>
      </c>
      <c r="BAI33" s="821">
        <v>0</v>
      </c>
      <c r="BAJ33" s="821">
        <v>0</v>
      </c>
      <c r="BAK33" s="821">
        <v>0</v>
      </c>
      <c r="BAL33" s="821">
        <v>110</v>
      </c>
      <c r="BAM33" s="821" t="s">
        <v>1434</v>
      </c>
      <c r="BAN33" s="821" t="s">
        <v>1434</v>
      </c>
      <c r="BAO33" s="821" t="s">
        <v>1434</v>
      </c>
      <c r="BAP33" s="821" t="s">
        <v>1434</v>
      </c>
      <c r="BAQ33" s="821" t="s">
        <v>1434</v>
      </c>
      <c r="BAR33" s="821" t="s">
        <v>1434</v>
      </c>
      <c r="BAS33" s="821" t="s">
        <v>1434</v>
      </c>
      <c r="BAT33" s="821" t="s">
        <v>1434</v>
      </c>
      <c r="BAU33" s="821" t="s">
        <v>1434</v>
      </c>
      <c r="BAV33" s="821" t="s">
        <v>1434</v>
      </c>
      <c r="BAW33" s="821" t="s">
        <v>1434</v>
      </c>
      <c r="BAX33" s="821" t="s">
        <v>1434</v>
      </c>
      <c r="BAY33" s="822">
        <v>15</v>
      </c>
      <c r="BAZ33" s="821">
        <v>15</v>
      </c>
      <c r="BBA33" s="821">
        <v>15</v>
      </c>
      <c r="BBB33" s="821">
        <v>15</v>
      </c>
      <c r="BBC33" s="822">
        <v>2</v>
      </c>
      <c r="BBD33" s="821">
        <v>2</v>
      </c>
      <c r="BBE33" s="821">
        <v>2</v>
      </c>
      <c r="BBF33" s="821">
        <v>2</v>
      </c>
      <c r="BBG33" s="821">
        <v>0</v>
      </c>
      <c r="BBH33" s="821">
        <v>0</v>
      </c>
      <c r="BBI33" s="821">
        <v>0</v>
      </c>
      <c r="BBJ33" s="821">
        <v>0</v>
      </c>
      <c r="BBK33" s="826" t="s">
        <v>1434</v>
      </c>
      <c r="BBL33" s="826">
        <v>18.899999999999999</v>
      </c>
      <c r="BBM33" s="826">
        <v>8.3000000000000007</v>
      </c>
      <c r="BBN33" s="826">
        <v>12.1</v>
      </c>
      <c r="BBO33" s="826">
        <v>13.9</v>
      </c>
      <c r="BBP33" s="826" t="s">
        <v>1434</v>
      </c>
      <c r="BBQ33" s="826">
        <v>0.09</v>
      </c>
      <c r="BBR33" s="826">
        <v>0.03</v>
      </c>
      <c r="BBS33" s="826">
        <v>0.03</v>
      </c>
      <c r="BBT33" s="826">
        <v>0.03</v>
      </c>
      <c r="BBU33" s="826" t="s">
        <v>1434</v>
      </c>
      <c r="BBV33" s="826">
        <v>37.6</v>
      </c>
      <c r="BBW33" s="826">
        <v>44.8</v>
      </c>
      <c r="BBX33" s="826">
        <v>48.3</v>
      </c>
      <c r="BBY33" s="826">
        <v>40.1</v>
      </c>
      <c r="BBZ33" s="826" t="s">
        <v>1434</v>
      </c>
      <c r="BCA33" s="826">
        <v>0.18</v>
      </c>
      <c r="BCB33" s="826">
        <v>0.17</v>
      </c>
      <c r="BCC33" s="826">
        <v>0.13</v>
      </c>
      <c r="BCD33" s="826">
        <v>0.08</v>
      </c>
      <c r="BCE33" s="826" t="s">
        <v>1434</v>
      </c>
      <c r="BCF33" s="826" t="s">
        <v>1434</v>
      </c>
      <c r="BCG33" s="826" t="s">
        <v>1434</v>
      </c>
      <c r="BCH33" s="826" t="s">
        <v>1434</v>
      </c>
      <c r="BCI33" s="826" t="s">
        <v>1434</v>
      </c>
      <c r="BCJ33" s="826" t="s">
        <v>1434</v>
      </c>
      <c r="BCK33" s="826" t="s">
        <v>1434</v>
      </c>
      <c r="BCL33" s="826" t="s">
        <v>1434</v>
      </c>
      <c r="BCM33" s="826" t="s">
        <v>1434</v>
      </c>
      <c r="BCN33" s="826" t="s">
        <v>1434</v>
      </c>
      <c r="BCO33" s="818" t="s">
        <v>1434</v>
      </c>
      <c r="BCP33" s="818">
        <v>9.89</v>
      </c>
      <c r="BCQ33" s="818">
        <v>4.8899999999999997</v>
      </c>
      <c r="BCR33" s="818">
        <v>17.77</v>
      </c>
      <c r="BCS33" s="818">
        <v>22.58</v>
      </c>
      <c r="BCT33" s="818" t="s">
        <v>1434</v>
      </c>
      <c r="BCU33" s="818">
        <v>-3.31</v>
      </c>
      <c r="BCV33" s="818">
        <v>-11.91</v>
      </c>
      <c r="BCW33" s="818">
        <v>-4.8600000000000003</v>
      </c>
      <c r="BCX33" s="818">
        <v>3.57</v>
      </c>
      <c r="BCY33" s="818" t="s">
        <v>1434</v>
      </c>
      <c r="BCZ33" s="818">
        <v>0.36</v>
      </c>
      <c r="BDA33" s="818">
        <v>0.18</v>
      </c>
      <c r="BDB33" s="818">
        <v>0</v>
      </c>
      <c r="BDC33" s="818" t="s">
        <v>1434</v>
      </c>
      <c r="BDD33" s="818" t="s">
        <v>1434</v>
      </c>
      <c r="BDE33" s="818">
        <v>0.59</v>
      </c>
      <c r="BDF33" s="818">
        <v>0.75</v>
      </c>
      <c r="BDG33" s="818">
        <v>1.81</v>
      </c>
      <c r="BDH33" s="818">
        <v>2.21</v>
      </c>
      <c r="BDI33" s="818" t="s">
        <v>1434</v>
      </c>
      <c r="BDJ33" s="818">
        <v>1.65</v>
      </c>
      <c r="BDK33" s="818">
        <v>0.56000000000000005</v>
      </c>
      <c r="BDL33" s="818">
        <v>0</v>
      </c>
      <c r="BDM33" s="818" t="s">
        <v>1434</v>
      </c>
      <c r="BDN33" s="818" t="s">
        <v>1434</v>
      </c>
      <c r="BDO33" s="818">
        <v>2.61</v>
      </c>
      <c r="BDP33" s="818">
        <v>1.5</v>
      </c>
      <c r="BDQ33" s="818">
        <v>1.81</v>
      </c>
      <c r="BDR33" s="818">
        <v>2.21</v>
      </c>
      <c r="BDS33" s="818" t="s">
        <v>1434</v>
      </c>
      <c r="BDT33" s="818">
        <v>1.77</v>
      </c>
      <c r="BDU33" s="818">
        <v>1.73</v>
      </c>
      <c r="BDV33" s="818">
        <v>2.57</v>
      </c>
      <c r="BDW33" s="818">
        <v>2.27</v>
      </c>
      <c r="BDX33" s="818" t="s">
        <v>1434</v>
      </c>
      <c r="BDY33" s="818" t="s">
        <v>1434</v>
      </c>
      <c r="BDZ33" s="818" t="s">
        <v>1434</v>
      </c>
      <c r="BEA33" s="818">
        <v>0</v>
      </c>
      <c r="BEB33" s="818" t="s">
        <v>1434</v>
      </c>
      <c r="BEC33" s="818" t="s">
        <v>1434</v>
      </c>
      <c r="BED33" s="818" t="s">
        <v>1434</v>
      </c>
      <c r="BEE33" s="818" t="s">
        <v>1434</v>
      </c>
      <c r="BEF33" s="818" t="s">
        <v>1434</v>
      </c>
      <c r="BEG33" s="818" t="s">
        <v>1434</v>
      </c>
      <c r="BEH33" s="818" t="s">
        <v>1434</v>
      </c>
      <c r="BEI33" s="818" t="s">
        <v>1434</v>
      </c>
      <c r="BEJ33" s="818" t="s">
        <v>1434</v>
      </c>
      <c r="BEK33" s="818" t="s">
        <v>1434</v>
      </c>
      <c r="BEL33" s="818" t="s">
        <v>1434</v>
      </c>
      <c r="BEM33" s="818" t="s">
        <v>1434</v>
      </c>
      <c r="BEN33" s="818" t="s">
        <v>1434</v>
      </c>
      <c r="BEO33" s="818" t="s">
        <v>1434</v>
      </c>
      <c r="BEP33" s="818" t="s">
        <v>1434</v>
      </c>
      <c r="BEQ33" s="818" t="s">
        <v>1434</v>
      </c>
      <c r="BER33" s="818">
        <v>0.7</v>
      </c>
      <c r="BES33" s="818" t="s">
        <v>1434</v>
      </c>
      <c r="BET33" s="818" t="s">
        <v>1434</v>
      </c>
      <c r="BEU33" s="818" t="s">
        <v>1434</v>
      </c>
      <c r="BEV33" s="818" t="s">
        <v>1434</v>
      </c>
      <c r="BEW33" s="818">
        <v>0.6</v>
      </c>
      <c r="BEX33" s="818" t="s">
        <v>1434</v>
      </c>
      <c r="BEY33" s="818" t="s">
        <v>1434</v>
      </c>
      <c r="BEZ33" s="818" t="s">
        <v>1434</v>
      </c>
      <c r="BFA33" s="818" t="s">
        <v>1434</v>
      </c>
      <c r="BFB33" s="818" t="s">
        <v>1434</v>
      </c>
      <c r="BFC33" s="818" t="s">
        <v>1434</v>
      </c>
      <c r="BFD33" s="818" t="s">
        <v>1434</v>
      </c>
      <c r="BFE33" s="818" t="s">
        <v>1434</v>
      </c>
      <c r="BFF33" s="818" t="s">
        <v>1434</v>
      </c>
      <c r="BFG33" s="818" t="s">
        <v>1434</v>
      </c>
      <c r="BFH33" s="818" t="s">
        <v>1434</v>
      </c>
      <c r="BFI33" s="818" t="s">
        <v>1434</v>
      </c>
      <c r="BFJ33" s="818" t="s">
        <v>1434</v>
      </c>
      <c r="BFK33" s="818" t="s">
        <v>1434</v>
      </c>
      <c r="BFL33" s="818" t="s">
        <v>1434</v>
      </c>
      <c r="BFM33" s="818" t="s">
        <v>1434</v>
      </c>
      <c r="BFN33" s="818" t="s">
        <v>1434</v>
      </c>
      <c r="BFO33" s="818" t="s">
        <v>1434</v>
      </c>
      <c r="BFP33" s="818" t="s">
        <v>1434</v>
      </c>
      <c r="BFQ33" s="818" t="s">
        <v>1434</v>
      </c>
      <c r="BFR33" s="818" t="s">
        <v>1434</v>
      </c>
      <c r="BFS33" s="818" t="s">
        <v>1434</v>
      </c>
      <c r="BFT33" s="818" t="s">
        <v>1434</v>
      </c>
      <c r="BFU33" s="818" t="s">
        <v>1434</v>
      </c>
      <c r="BFV33" s="819" t="s">
        <v>1434</v>
      </c>
      <c r="BFW33" s="819" t="s">
        <v>1434</v>
      </c>
      <c r="BFX33" s="819" t="s">
        <v>1434</v>
      </c>
      <c r="BFY33" s="819" t="s">
        <v>1434</v>
      </c>
      <c r="BFZ33" s="819" t="s">
        <v>1434</v>
      </c>
      <c r="BGA33" s="819" t="s">
        <v>1434</v>
      </c>
      <c r="BGB33" s="819" t="s">
        <v>1434</v>
      </c>
      <c r="BGC33" s="819" t="s">
        <v>1434</v>
      </c>
      <c r="BGD33" s="819" t="s">
        <v>1434</v>
      </c>
      <c r="BGE33" s="819" t="s">
        <v>1434</v>
      </c>
      <c r="BGF33" s="819" t="s">
        <v>1434</v>
      </c>
      <c r="BGG33" s="819" t="s">
        <v>1434</v>
      </c>
      <c r="BGH33" s="819" t="s">
        <v>1434</v>
      </c>
      <c r="BGI33" s="819" t="s">
        <v>1434</v>
      </c>
      <c r="BGJ33" s="819" t="s">
        <v>1434</v>
      </c>
      <c r="BGK33" s="819" t="s">
        <v>1434</v>
      </c>
      <c r="BGL33" s="819" t="s">
        <v>1434</v>
      </c>
      <c r="BGM33" s="819" t="s">
        <v>1434</v>
      </c>
      <c r="BGN33" s="819" t="s">
        <v>1434</v>
      </c>
      <c r="BGO33" s="819" t="s">
        <v>1434</v>
      </c>
      <c r="BGP33" s="819" t="s">
        <v>1434</v>
      </c>
      <c r="BGQ33" s="819" t="s">
        <v>1434</v>
      </c>
      <c r="BGR33" s="819" t="s">
        <v>1434</v>
      </c>
      <c r="BGS33" s="819" t="s">
        <v>1434</v>
      </c>
      <c r="BGT33" s="819" t="s">
        <v>1434</v>
      </c>
      <c r="BGU33" s="819" t="s">
        <v>1434</v>
      </c>
      <c r="BGV33" s="819" t="s">
        <v>1434</v>
      </c>
      <c r="BGW33" s="819" t="s">
        <v>1434</v>
      </c>
      <c r="BGX33" s="819" t="s">
        <v>1434</v>
      </c>
      <c r="BGY33" s="819" t="s">
        <v>1434</v>
      </c>
      <c r="BGZ33" s="819" t="s">
        <v>1434</v>
      </c>
      <c r="BHA33" s="819" t="s">
        <v>1434</v>
      </c>
      <c r="BHB33" s="819" t="s">
        <v>1434</v>
      </c>
      <c r="BHC33" s="819" t="s">
        <v>1434</v>
      </c>
      <c r="BHD33" s="819" t="s">
        <v>1434</v>
      </c>
      <c r="BHE33" s="819" t="s">
        <v>1434</v>
      </c>
      <c r="BHF33" s="819" t="s">
        <v>1434</v>
      </c>
      <c r="BHG33" s="819" t="s">
        <v>1434</v>
      </c>
      <c r="BHH33" s="819" t="s">
        <v>1434</v>
      </c>
      <c r="BHI33" s="819" t="s">
        <v>1434</v>
      </c>
      <c r="BHJ33" s="819" t="s">
        <v>1434</v>
      </c>
      <c r="BHK33" s="819" t="s">
        <v>1434</v>
      </c>
      <c r="BHL33" s="819" t="s">
        <v>1434</v>
      </c>
      <c r="BHM33" s="819" t="s">
        <v>1434</v>
      </c>
      <c r="BHN33" s="819" t="s">
        <v>1434</v>
      </c>
      <c r="BHO33" s="819" t="s">
        <v>1434</v>
      </c>
      <c r="BHP33" s="819" t="s">
        <v>1434</v>
      </c>
      <c r="BHQ33" s="819" t="s">
        <v>1434</v>
      </c>
      <c r="BHR33" s="819" t="s">
        <v>1434</v>
      </c>
      <c r="BHS33" s="819" t="s">
        <v>1434</v>
      </c>
      <c r="BHT33" s="819" t="s">
        <v>1434</v>
      </c>
      <c r="BHU33" s="819" t="s">
        <v>1434</v>
      </c>
      <c r="BHV33" s="819" t="s">
        <v>1434</v>
      </c>
      <c r="BHW33" s="819" t="s">
        <v>1434</v>
      </c>
      <c r="BHX33" s="819" t="s">
        <v>1434</v>
      </c>
      <c r="BHY33" s="819">
        <v>0.5</v>
      </c>
      <c r="BHZ33" s="819" t="s">
        <v>1434</v>
      </c>
      <c r="BIA33" s="819" t="s">
        <v>1434</v>
      </c>
      <c r="BIB33" s="819" t="s">
        <v>1434</v>
      </c>
      <c r="BIC33" s="819" t="s">
        <v>1434</v>
      </c>
      <c r="BID33" s="819" t="s">
        <v>1434</v>
      </c>
      <c r="BIE33" s="819" t="s">
        <v>1434</v>
      </c>
      <c r="BIF33" s="819" t="s">
        <v>1434</v>
      </c>
      <c r="BIG33" s="819" t="s">
        <v>1434</v>
      </c>
      <c r="BIH33" s="819" t="s">
        <v>1434</v>
      </c>
      <c r="BII33" s="819" t="s">
        <v>1434</v>
      </c>
      <c r="BIJ33" s="819" t="s">
        <v>1434</v>
      </c>
      <c r="BIK33" s="819" t="s">
        <v>1434</v>
      </c>
      <c r="BIL33" s="819" t="s">
        <v>1434</v>
      </c>
      <c r="BIM33" s="819" t="s">
        <v>1434</v>
      </c>
      <c r="BIN33" s="819" t="s">
        <v>1434</v>
      </c>
      <c r="BIO33" s="819" t="s">
        <v>1434</v>
      </c>
      <c r="BIP33" s="819" t="s">
        <v>1434</v>
      </c>
      <c r="BIQ33" s="819" t="s">
        <v>1434</v>
      </c>
      <c r="BIR33" s="819" t="s">
        <v>1434</v>
      </c>
      <c r="BIS33" s="822"/>
      <c r="BIT33" s="822"/>
      <c r="BIU33" s="822"/>
      <c r="BIV33" s="822"/>
      <c r="BIW33" s="822"/>
      <c r="BIX33" s="822"/>
      <c r="BIY33" s="822"/>
      <c r="BIZ33" s="822"/>
      <c r="BJA33" s="822"/>
      <c r="BJB33" s="822"/>
      <c r="BJC33" s="822"/>
      <c r="BJD33" s="822"/>
      <c r="BJE33" s="822"/>
      <c r="BJF33" s="822"/>
      <c r="BJG33" s="822"/>
      <c r="BJH33" s="822"/>
      <c r="BJI33" s="824">
        <v>155961</v>
      </c>
      <c r="BJJ33" s="824">
        <v>166245</v>
      </c>
      <c r="BJK33" s="824">
        <v>174837</v>
      </c>
      <c r="BJL33" s="824">
        <v>165723</v>
      </c>
      <c r="BJM33" s="824">
        <v>176323</v>
      </c>
      <c r="BJN33" s="824">
        <v>8567</v>
      </c>
      <c r="BJO33" s="824">
        <v>6464</v>
      </c>
      <c r="BJP33" s="824">
        <v>5235</v>
      </c>
      <c r="BJQ33" s="824">
        <v>5235</v>
      </c>
      <c r="BJR33" s="824">
        <v>5372</v>
      </c>
      <c r="BJS33" s="827">
        <v>220</v>
      </c>
      <c r="BJT33" s="827">
        <v>164.81559999999999</v>
      </c>
      <c r="BJU33" s="827">
        <v>142.661630841104</v>
      </c>
      <c r="BJV33" s="827">
        <v>161.602</v>
      </c>
      <c r="BJW33" s="827">
        <v>149.74200000000002</v>
      </c>
      <c r="BJX33" s="827">
        <v>77</v>
      </c>
      <c r="BJY33" s="827">
        <v>85.113</v>
      </c>
      <c r="BJZ33" s="827">
        <v>87.254999999999995</v>
      </c>
      <c r="BKA33" s="827">
        <v>109.06</v>
      </c>
      <c r="BKB33" s="827">
        <v>89.54</v>
      </c>
      <c r="BKC33" s="827">
        <v>77</v>
      </c>
      <c r="BKD33" s="827">
        <v>85.113</v>
      </c>
      <c r="BKE33" s="827" t="s">
        <v>1434</v>
      </c>
      <c r="BKF33" s="827" t="s">
        <v>1434</v>
      </c>
      <c r="BKG33" s="827" t="s">
        <v>1434</v>
      </c>
      <c r="BKH33" s="827" t="s">
        <v>1434</v>
      </c>
      <c r="BKI33" s="827" t="s">
        <v>1434</v>
      </c>
      <c r="BKJ33" s="827" t="s">
        <v>1434</v>
      </c>
      <c r="BKK33" s="827" t="s">
        <v>1434</v>
      </c>
      <c r="BKL33" s="827" t="s">
        <v>1434</v>
      </c>
      <c r="BKM33" s="827">
        <v>141</v>
      </c>
      <c r="BKN33" s="827">
        <v>77.201999999999998</v>
      </c>
      <c r="BKO33" s="827">
        <v>54.24</v>
      </c>
      <c r="BKP33" s="827">
        <v>51.559000000000005</v>
      </c>
      <c r="BKQ33" s="827">
        <v>59.600999999999999</v>
      </c>
      <c r="BKR33" s="827">
        <v>141</v>
      </c>
      <c r="BKS33" s="827">
        <v>77.201999999999998</v>
      </c>
      <c r="BKT33" s="827">
        <v>54.24</v>
      </c>
      <c r="BKU33" s="827">
        <v>51.559000000000005</v>
      </c>
      <c r="BKV33" s="827">
        <v>59.600999999999999</v>
      </c>
      <c r="BKW33" s="827">
        <v>2</v>
      </c>
      <c r="BKX33" s="827">
        <v>2.5005999999999999</v>
      </c>
      <c r="BKY33" s="827">
        <v>1.1666308411039985</v>
      </c>
      <c r="BKZ33" s="827">
        <v>0.98299999999999998</v>
      </c>
      <c r="BLA33" s="827">
        <v>0.60099999999999998</v>
      </c>
      <c r="BLB33" s="827">
        <v>7.5624000000000011</v>
      </c>
      <c r="BLC33" s="827">
        <v>3.8824000000000001</v>
      </c>
      <c r="BLD33" s="827">
        <v>3.4338604388960001</v>
      </c>
      <c r="BLE33" s="827">
        <v>0.92</v>
      </c>
      <c r="BLF33" s="827">
        <v>0.92</v>
      </c>
      <c r="BLG33" s="827" t="s">
        <v>1434</v>
      </c>
      <c r="BLH33" s="827" t="s">
        <v>1434</v>
      </c>
      <c r="BLI33" s="827" t="s">
        <v>1434</v>
      </c>
      <c r="BLJ33" s="827" t="s">
        <v>1434</v>
      </c>
      <c r="BLK33" s="827" t="s">
        <v>1434</v>
      </c>
      <c r="BLL33" s="827" t="s">
        <v>1434</v>
      </c>
      <c r="BLM33" s="827" t="s">
        <v>1434</v>
      </c>
      <c r="BLN33" s="827" t="s">
        <v>1434</v>
      </c>
      <c r="BLO33" s="827" t="s">
        <v>1434</v>
      </c>
      <c r="BLP33" s="827" t="s">
        <v>1434</v>
      </c>
      <c r="BLQ33" s="827">
        <v>4446.2</v>
      </c>
      <c r="BLR33" s="827">
        <v>3330.923276</v>
      </c>
      <c r="BLS33" s="827">
        <v>2883.191559298712</v>
      </c>
      <c r="BLT33" s="827">
        <v>3265.9764200000004</v>
      </c>
      <c r="BLU33" s="827">
        <v>3026.2858200000005</v>
      </c>
      <c r="BLV33" s="827">
        <v>1556.17</v>
      </c>
      <c r="BLW33" s="827">
        <v>1720.13373</v>
      </c>
      <c r="BLX33" s="827">
        <v>1763.42355</v>
      </c>
      <c r="BLY33" s="827">
        <v>2204.1026000000002</v>
      </c>
      <c r="BLZ33" s="827">
        <v>1809.6034000000002</v>
      </c>
      <c r="BMA33" s="827">
        <v>1556.17</v>
      </c>
      <c r="BMB33" s="827">
        <v>1720.13373</v>
      </c>
      <c r="BMC33" s="827" t="s">
        <v>1434</v>
      </c>
      <c r="BMD33" s="827" t="s">
        <v>1434</v>
      </c>
      <c r="BME33" s="827" t="s">
        <v>1434</v>
      </c>
      <c r="BMF33" s="827" t="s">
        <v>1434</v>
      </c>
      <c r="BMG33" s="827" t="s">
        <v>1434</v>
      </c>
      <c r="BMH33" s="827" t="s">
        <v>1434</v>
      </c>
      <c r="BMI33" s="827" t="s">
        <v>1434</v>
      </c>
      <c r="BMJ33" s="827" t="s">
        <v>1434</v>
      </c>
      <c r="BMK33" s="827">
        <v>2849.61</v>
      </c>
      <c r="BML33" s="827">
        <v>1560.25242</v>
      </c>
      <c r="BMM33" s="827">
        <v>1096.1904000000002</v>
      </c>
      <c r="BMN33" s="827">
        <v>1042.0073900000002</v>
      </c>
      <c r="BMO33" s="827">
        <v>1204.53621</v>
      </c>
      <c r="BMP33" s="827">
        <v>2849.61</v>
      </c>
      <c r="BMQ33" s="827">
        <v>1560.25242</v>
      </c>
      <c r="BMR33" s="827">
        <v>1096.1904000000002</v>
      </c>
      <c r="BMS33" s="827">
        <v>1042.0073900000002</v>
      </c>
      <c r="BMT33" s="827">
        <v>1204.53621</v>
      </c>
      <c r="BMU33" s="827">
        <v>40.42</v>
      </c>
      <c r="BMV33" s="827">
        <v>50.537126000000001</v>
      </c>
      <c r="BMW33" s="827">
        <v>23.57760929871181</v>
      </c>
      <c r="BMX33" s="827">
        <v>19.866430000000001</v>
      </c>
      <c r="BMY33" s="827">
        <v>12.14621</v>
      </c>
      <c r="BMZ33" s="827" t="s">
        <v>1434</v>
      </c>
      <c r="BNA33" s="827" t="s">
        <v>1434</v>
      </c>
      <c r="BNB33" s="827" t="s">
        <v>1434</v>
      </c>
      <c r="BNC33" s="827" t="s">
        <v>1434</v>
      </c>
      <c r="BND33" s="827" t="s">
        <v>1434</v>
      </c>
      <c r="BNE33" s="827" t="s">
        <v>1434</v>
      </c>
      <c r="BNF33" s="827" t="s">
        <v>1434</v>
      </c>
      <c r="BNG33" s="827" t="s">
        <v>1434</v>
      </c>
      <c r="BNH33" s="827" t="s">
        <v>1434</v>
      </c>
      <c r="BNI33" s="827" t="s">
        <v>1434</v>
      </c>
      <c r="BNJ33" s="822">
        <v>87.6</v>
      </c>
      <c r="BNK33" s="821">
        <v>87.6</v>
      </c>
      <c r="BNL33" s="821">
        <v>87.3</v>
      </c>
      <c r="BNM33" s="821" t="s">
        <v>1434</v>
      </c>
      <c r="BNN33" s="822">
        <v>99.3</v>
      </c>
      <c r="BNO33" s="821">
        <v>99.3</v>
      </c>
      <c r="BNP33" s="821">
        <v>99.3</v>
      </c>
      <c r="BNQ33" s="821" t="s">
        <v>1434</v>
      </c>
      <c r="BNR33" s="822" t="s">
        <v>1434</v>
      </c>
      <c r="BNS33" s="821" t="s">
        <v>1434</v>
      </c>
      <c r="BNT33" s="821" t="s">
        <v>1434</v>
      </c>
      <c r="BNU33" s="821" t="s">
        <v>1434</v>
      </c>
      <c r="BNV33" s="822" t="s">
        <v>1434</v>
      </c>
      <c r="BNW33" s="821" t="s">
        <v>1434</v>
      </c>
      <c r="BNX33" s="821" t="s">
        <v>1434</v>
      </c>
      <c r="BNY33" s="821" t="s">
        <v>1434</v>
      </c>
    </row>
    <row r="34" spans="1:1741" s="789" customFormat="1">
      <c r="A34" s="607" t="s">
        <v>1984</v>
      </c>
      <c r="B34" s="821" t="s">
        <v>1198</v>
      </c>
      <c r="C34" s="823">
        <v>0.34699999999999998</v>
      </c>
      <c r="D34" s="823">
        <v>0.34699999999999998</v>
      </c>
      <c r="E34" s="823">
        <v>0.34699999999999998</v>
      </c>
      <c r="F34" s="823">
        <v>0.34699999999999998</v>
      </c>
      <c r="G34" s="823">
        <v>0.34699999999999998</v>
      </c>
      <c r="H34" s="823" t="s">
        <v>1434</v>
      </c>
      <c r="I34" s="823" t="s">
        <v>1434</v>
      </c>
      <c r="J34" s="823" t="s">
        <v>1434</v>
      </c>
      <c r="K34" s="823" t="s">
        <v>1434</v>
      </c>
      <c r="L34" s="823" t="s">
        <v>1434</v>
      </c>
      <c r="M34" s="823">
        <v>0</v>
      </c>
      <c r="N34" s="823">
        <v>0</v>
      </c>
      <c r="O34" s="823">
        <v>0</v>
      </c>
      <c r="P34" s="823">
        <v>0</v>
      </c>
      <c r="Q34" s="823">
        <v>0</v>
      </c>
      <c r="R34" s="823">
        <v>0.34699999999999998</v>
      </c>
      <c r="S34" s="823">
        <v>0.34699999999999998</v>
      </c>
      <c r="T34" s="823">
        <v>0.34699999999999998</v>
      </c>
      <c r="U34" s="823">
        <v>0.34699999999999998</v>
      </c>
      <c r="V34" s="823">
        <v>0.34699999999999998</v>
      </c>
      <c r="W34" s="828">
        <v>31.652999999999999</v>
      </c>
      <c r="X34" s="823">
        <v>31.652999999999999</v>
      </c>
      <c r="Y34" s="823">
        <v>31.652999999999999</v>
      </c>
      <c r="Z34" s="823">
        <v>31.652999999999999</v>
      </c>
      <c r="AA34" s="823">
        <v>31.652999999999999</v>
      </c>
      <c r="AB34" s="821" t="s">
        <v>1434</v>
      </c>
      <c r="AC34" s="821" t="s">
        <v>1434</v>
      </c>
      <c r="AD34" s="821" t="s">
        <v>1434</v>
      </c>
      <c r="AE34" s="821" t="s">
        <v>1434</v>
      </c>
      <c r="AF34" s="821" t="s">
        <v>1434</v>
      </c>
      <c r="AG34" s="821"/>
      <c r="AH34" s="821"/>
      <c r="AI34" s="821"/>
      <c r="AJ34" s="821"/>
      <c r="AK34" s="821"/>
      <c r="AL34" s="821"/>
      <c r="AM34" s="821"/>
      <c r="AN34" s="821"/>
      <c r="AO34" s="821"/>
      <c r="AP34" s="821"/>
      <c r="AQ34" s="821"/>
      <c r="AR34" s="821"/>
      <c r="AS34" s="823">
        <v>0.08</v>
      </c>
      <c r="AT34" s="823">
        <v>0.08</v>
      </c>
      <c r="AU34" s="823">
        <v>0.08</v>
      </c>
      <c r="AV34" s="823">
        <v>0.08</v>
      </c>
      <c r="AW34" s="823">
        <v>0.08</v>
      </c>
      <c r="AX34" s="823" t="s">
        <v>1434</v>
      </c>
      <c r="AY34" s="823" t="s">
        <v>1434</v>
      </c>
      <c r="AZ34" s="823" t="s">
        <v>1434</v>
      </c>
      <c r="BA34" s="823" t="s">
        <v>1434</v>
      </c>
      <c r="BB34" s="823" t="s">
        <v>1434</v>
      </c>
      <c r="BC34" s="823">
        <v>0</v>
      </c>
      <c r="BD34" s="823">
        <v>0</v>
      </c>
      <c r="BE34" s="823">
        <v>0</v>
      </c>
      <c r="BF34" s="823">
        <v>0</v>
      </c>
      <c r="BG34" s="823">
        <v>0</v>
      </c>
      <c r="BH34" s="823">
        <v>0.08</v>
      </c>
      <c r="BI34" s="823">
        <v>0.08</v>
      </c>
      <c r="BJ34" s="823">
        <v>0.08</v>
      </c>
      <c r="BK34" s="823">
        <v>0.08</v>
      </c>
      <c r="BL34" s="823">
        <v>0.08</v>
      </c>
      <c r="BM34" s="821" t="s">
        <v>1434</v>
      </c>
      <c r="BN34" s="821" t="s">
        <v>1434</v>
      </c>
      <c r="BO34" s="821" t="s">
        <v>1434</v>
      </c>
      <c r="BP34" s="821" t="s">
        <v>1434</v>
      </c>
      <c r="BQ34" s="821" t="s">
        <v>1434</v>
      </c>
      <c r="BR34" s="821" t="s">
        <v>1434</v>
      </c>
      <c r="BS34" s="821" t="s">
        <v>1434</v>
      </c>
      <c r="BT34" s="821" t="s">
        <v>1434</v>
      </c>
      <c r="BU34" s="821" t="s">
        <v>1434</v>
      </c>
      <c r="BV34" s="821" t="s">
        <v>1434</v>
      </c>
      <c r="BW34" s="821">
        <v>0</v>
      </c>
      <c r="BX34" s="821">
        <v>0</v>
      </c>
      <c r="BY34" s="821">
        <v>0</v>
      </c>
      <c r="BZ34" s="821">
        <v>0</v>
      </c>
      <c r="CA34" s="821">
        <v>0</v>
      </c>
      <c r="CB34" s="821" t="s">
        <v>1434</v>
      </c>
      <c r="CC34" s="821" t="s">
        <v>1434</v>
      </c>
      <c r="CD34" s="821" t="s">
        <v>1434</v>
      </c>
      <c r="CE34" s="821" t="s">
        <v>1434</v>
      </c>
      <c r="CF34" s="821" t="s">
        <v>1434</v>
      </c>
      <c r="CG34" s="821" t="s">
        <v>1434</v>
      </c>
      <c r="CH34" s="821" t="s">
        <v>1434</v>
      </c>
      <c r="CI34" s="821" t="s">
        <v>1434</v>
      </c>
      <c r="CJ34" s="821" t="s">
        <v>1434</v>
      </c>
      <c r="CK34" s="821" t="s">
        <v>1434</v>
      </c>
      <c r="CL34" s="821" t="s">
        <v>1434</v>
      </c>
      <c r="CM34" s="821" t="s">
        <v>1434</v>
      </c>
      <c r="CN34" s="821" t="s">
        <v>1434</v>
      </c>
      <c r="CO34" s="821" t="s">
        <v>1434</v>
      </c>
      <c r="CP34" s="821" t="s">
        <v>1434</v>
      </c>
      <c r="CQ34" s="821">
        <v>0</v>
      </c>
      <c r="CR34" s="821">
        <v>0</v>
      </c>
      <c r="CS34" s="821">
        <v>0</v>
      </c>
      <c r="CT34" s="821">
        <v>0</v>
      </c>
      <c r="CU34" s="821">
        <v>0</v>
      </c>
      <c r="CV34" s="821" t="s">
        <v>1434</v>
      </c>
      <c r="CW34" s="821" t="s">
        <v>1434</v>
      </c>
      <c r="CX34" s="821" t="s">
        <v>1434</v>
      </c>
      <c r="CY34" s="821" t="s">
        <v>1434</v>
      </c>
      <c r="CZ34" s="821" t="s">
        <v>1434</v>
      </c>
      <c r="DA34" s="821"/>
      <c r="DB34" s="821"/>
      <c r="DC34" s="821"/>
      <c r="DD34" s="821"/>
      <c r="DE34" s="821"/>
      <c r="DF34" s="821"/>
      <c r="DG34" s="821"/>
      <c r="DH34" s="821"/>
      <c r="DI34" s="821"/>
      <c r="DJ34" s="821"/>
      <c r="DK34" s="821"/>
      <c r="DL34" s="821"/>
      <c r="DM34" s="821"/>
      <c r="DN34" s="821"/>
      <c r="DO34" s="821"/>
      <c r="DP34" s="821"/>
      <c r="DQ34" s="821"/>
      <c r="DR34" s="821"/>
      <c r="DS34" s="821"/>
      <c r="DT34" s="821"/>
      <c r="DU34" s="821"/>
      <c r="DV34" s="821"/>
      <c r="DW34" s="821"/>
      <c r="DX34" s="821"/>
      <c r="DY34" s="821"/>
      <c r="DZ34" s="821"/>
      <c r="EA34" s="821"/>
      <c r="EB34" s="821"/>
      <c r="EC34" s="821"/>
      <c r="ED34" s="821"/>
      <c r="EE34" s="821"/>
      <c r="EF34" s="821"/>
      <c r="EG34" s="821"/>
      <c r="EH34" s="821"/>
      <c r="EI34" s="821"/>
      <c r="EJ34" s="821"/>
      <c r="EK34" s="821"/>
      <c r="EL34" s="821"/>
      <c r="EM34" s="821"/>
      <c r="EN34" s="821"/>
      <c r="EO34" s="821"/>
      <c r="EP34" s="821"/>
      <c r="EQ34" s="821"/>
      <c r="ER34" s="821"/>
      <c r="ES34" s="821"/>
      <c r="ET34" s="821"/>
      <c r="EU34" s="821"/>
      <c r="EV34" s="821"/>
      <c r="EW34" s="821"/>
      <c r="EX34" s="821"/>
      <c r="EY34" s="821"/>
      <c r="EZ34" s="821"/>
      <c r="FA34" s="821"/>
      <c r="FB34" s="821"/>
      <c r="FC34" s="821"/>
      <c r="FD34" s="821"/>
      <c r="FE34" s="821"/>
      <c r="FF34" s="821"/>
      <c r="FG34" s="821"/>
      <c r="FH34" s="821"/>
      <c r="FI34" s="821"/>
      <c r="FJ34" s="821"/>
      <c r="FK34" s="821"/>
      <c r="FL34" s="821"/>
      <c r="FM34" s="821"/>
      <c r="FN34" s="821"/>
      <c r="FO34" s="821"/>
      <c r="FP34" s="821"/>
      <c r="FQ34" s="821"/>
      <c r="FR34" s="821"/>
      <c r="FS34" s="821"/>
      <c r="FT34" s="821"/>
      <c r="FU34" s="821"/>
      <c r="FV34" s="821"/>
      <c r="FW34" s="821"/>
      <c r="FX34" s="821"/>
      <c r="FY34" s="821"/>
      <c r="FZ34" s="821"/>
      <c r="GA34" s="821"/>
      <c r="GB34" s="821"/>
      <c r="GC34" s="822"/>
      <c r="GD34" s="822"/>
      <c r="GE34" s="822"/>
      <c r="GF34" s="822"/>
      <c r="GG34" s="822"/>
      <c r="GH34" s="822"/>
      <c r="GI34" s="822"/>
      <c r="GJ34" s="822"/>
      <c r="GK34" s="821"/>
      <c r="GL34" s="821"/>
      <c r="GM34" s="821"/>
      <c r="GN34" s="821"/>
      <c r="GO34" s="821"/>
      <c r="GP34" s="821"/>
      <c r="GQ34" s="821"/>
      <c r="GR34" s="821"/>
      <c r="GS34" s="821"/>
      <c r="GT34" s="821"/>
      <c r="GU34" s="821"/>
      <c r="GV34" s="821"/>
      <c r="GW34" s="822"/>
      <c r="GX34" s="821"/>
      <c r="GY34" s="821"/>
      <c r="GZ34" s="821"/>
      <c r="HA34" s="821"/>
      <c r="HB34" s="821"/>
      <c r="HC34" s="821"/>
      <c r="HD34" s="821"/>
      <c r="HE34" s="821"/>
      <c r="HF34" s="821"/>
      <c r="HG34" s="821"/>
      <c r="HH34" s="821"/>
      <c r="HI34" s="821"/>
      <c r="HJ34" s="821"/>
      <c r="HK34" s="821"/>
      <c r="HL34" s="821"/>
      <c r="HM34" s="821"/>
      <c r="HN34" s="821"/>
      <c r="HO34" s="821"/>
      <c r="HP34" s="821"/>
      <c r="HQ34" s="821"/>
      <c r="HR34" s="821"/>
      <c r="HS34" s="821"/>
      <c r="HT34" s="821"/>
      <c r="HU34" s="821"/>
      <c r="HV34" s="821"/>
      <c r="HW34" s="821"/>
      <c r="HX34" s="821"/>
      <c r="HY34" s="821"/>
      <c r="HZ34" s="821"/>
      <c r="IA34" s="821"/>
      <c r="IB34" s="821"/>
      <c r="IC34" s="821"/>
      <c r="ID34" s="821"/>
      <c r="IE34" s="821"/>
      <c r="IF34" s="821"/>
      <c r="IG34" s="821"/>
      <c r="IH34" s="821"/>
      <c r="II34" s="821"/>
      <c r="IJ34" s="821"/>
      <c r="IK34" s="821"/>
      <c r="IL34" s="821"/>
      <c r="IM34" s="821"/>
      <c r="IN34" s="821"/>
      <c r="IO34" s="821"/>
      <c r="IP34" s="821"/>
      <c r="IQ34" s="821"/>
      <c r="IR34" s="821"/>
      <c r="IS34" s="821"/>
      <c r="IT34" s="821"/>
      <c r="IU34" s="821"/>
      <c r="IV34" s="821"/>
      <c r="IW34" s="821"/>
      <c r="IX34" s="821"/>
      <c r="IY34" s="821"/>
      <c r="IZ34" s="821"/>
      <c r="JA34" s="821"/>
      <c r="JB34" s="821"/>
      <c r="JC34" s="821"/>
      <c r="JD34" s="821"/>
      <c r="JE34" s="822"/>
      <c r="JF34" s="822"/>
      <c r="JG34" s="822"/>
      <c r="JH34" s="822"/>
      <c r="JI34" s="822"/>
      <c r="JJ34" s="822"/>
      <c r="JK34" s="822"/>
      <c r="JL34" s="822"/>
      <c r="JM34" s="821"/>
      <c r="JN34" s="821"/>
      <c r="JO34" s="821"/>
      <c r="JP34" s="821"/>
      <c r="JQ34" s="821"/>
      <c r="JR34" s="821"/>
      <c r="JS34" s="821"/>
      <c r="JT34" s="821"/>
      <c r="JU34" s="821"/>
      <c r="JV34" s="821"/>
      <c r="JW34" s="821"/>
      <c r="JX34" s="821"/>
      <c r="JY34" s="821"/>
      <c r="JZ34" s="821"/>
      <c r="KA34" s="821"/>
      <c r="KB34" s="821"/>
      <c r="KC34" s="821"/>
      <c r="KD34" s="821"/>
      <c r="KE34" s="821"/>
      <c r="KF34" s="821"/>
      <c r="KG34" s="821"/>
      <c r="KH34" s="821"/>
      <c r="KI34" s="821"/>
      <c r="KJ34" s="821"/>
      <c r="KK34" s="821"/>
      <c r="KL34" s="821"/>
      <c r="KM34" s="821"/>
      <c r="KN34" s="821"/>
      <c r="KO34" s="821"/>
      <c r="KP34" s="821"/>
      <c r="KQ34" s="821"/>
      <c r="KR34" s="821"/>
      <c r="KS34" s="821"/>
      <c r="KT34" s="821"/>
      <c r="KU34" s="821"/>
      <c r="KV34" s="821"/>
      <c r="KW34" s="821"/>
      <c r="KX34" s="821"/>
      <c r="KY34" s="821"/>
      <c r="KZ34" s="821"/>
      <c r="LA34" s="821"/>
      <c r="LB34" s="821"/>
      <c r="LC34" s="821"/>
      <c r="LD34" s="821"/>
      <c r="LE34" s="821"/>
      <c r="LF34" s="821"/>
      <c r="LG34" s="821"/>
      <c r="LH34" s="821"/>
      <c r="LI34" s="821"/>
      <c r="LJ34" s="821"/>
      <c r="LK34" s="821"/>
      <c r="LL34" s="821"/>
      <c r="LM34" s="821"/>
      <c r="LN34" s="821"/>
      <c r="LO34" s="821"/>
      <c r="LP34" s="821"/>
      <c r="LQ34" s="821"/>
      <c r="LR34" s="821"/>
      <c r="LS34" s="821"/>
      <c r="LT34" s="821"/>
      <c r="LU34" s="821"/>
      <c r="LV34" s="821"/>
      <c r="LW34" s="821"/>
      <c r="LX34" s="821"/>
      <c r="LY34" s="821"/>
      <c r="LZ34" s="821"/>
      <c r="MA34" s="821"/>
      <c r="MB34" s="821"/>
      <c r="MC34" s="821"/>
      <c r="MD34" s="821"/>
      <c r="ME34" s="821"/>
      <c r="MF34" s="821"/>
      <c r="MG34" s="821"/>
      <c r="MH34" s="821"/>
      <c r="MI34" s="821"/>
      <c r="MJ34" s="821"/>
      <c r="MK34" s="821"/>
      <c r="ML34" s="821"/>
      <c r="MM34" s="821"/>
      <c r="MN34" s="821"/>
      <c r="MO34" s="821"/>
      <c r="MP34" s="821"/>
      <c r="MQ34" s="821"/>
      <c r="MR34" s="821"/>
      <c r="MS34" s="821"/>
      <c r="MT34" s="821"/>
      <c r="MU34" s="821"/>
      <c r="MV34" s="821"/>
      <c r="MW34" s="821"/>
      <c r="MX34" s="821"/>
      <c r="MY34" s="821"/>
      <c r="MZ34" s="821"/>
      <c r="NA34" s="822"/>
      <c r="NB34" s="822"/>
      <c r="NC34" s="822"/>
      <c r="ND34" s="822"/>
      <c r="NE34" s="821"/>
      <c r="NF34" s="821"/>
      <c r="NG34" s="821"/>
      <c r="NH34" s="821"/>
      <c r="NI34" s="822"/>
      <c r="NJ34" s="822"/>
      <c r="NK34" s="822"/>
      <c r="NL34" s="822"/>
      <c r="NM34" s="821"/>
      <c r="NN34" s="821"/>
      <c r="NO34" s="821"/>
      <c r="NP34" s="821"/>
      <c r="NQ34" s="822"/>
      <c r="NR34" s="822"/>
      <c r="NS34" s="822"/>
      <c r="NT34" s="822"/>
      <c r="NU34" s="821"/>
      <c r="NV34" s="821"/>
      <c r="NW34" s="821"/>
      <c r="NX34" s="821"/>
      <c r="NY34" s="822"/>
      <c r="NZ34" s="822"/>
      <c r="OA34" s="822"/>
      <c r="OB34" s="822"/>
      <c r="OC34" s="821"/>
      <c r="OD34" s="821"/>
      <c r="OE34" s="821"/>
      <c r="OF34" s="821"/>
      <c r="OG34" s="822"/>
      <c r="OH34" s="822"/>
      <c r="OI34" s="822"/>
      <c r="OJ34" s="822"/>
      <c r="OK34" s="821"/>
      <c r="OL34" s="821"/>
      <c r="OM34" s="821"/>
      <c r="ON34" s="821"/>
      <c r="OO34" s="822"/>
      <c r="OP34" s="822"/>
      <c r="OQ34" s="822"/>
      <c r="OR34" s="822"/>
      <c r="OS34" s="821"/>
      <c r="OT34" s="821"/>
      <c r="OU34" s="821"/>
      <c r="OV34" s="821"/>
      <c r="OW34" s="822"/>
      <c r="OX34" s="822"/>
      <c r="OY34" s="822"/>
      <c r="OZ34" s="822"/>
      <c r="PA34" s="821"/>
      <c r="PB34" s="821"/>
      <c r="PC34" s="821"/>
      <c r="PD34" s="821"/>
      <c r="PE34" s="822">
        <v>0.05</v>
      </c>
      <c r="PF34" s="822">
        <v>0.05</v>
      </c>
      <c r="PG34" s="822">
        <v>0.05</v>
      </c>
      <c r="PH34" s="822">
        <v>0.05</v>
      </c>
      <c r="PI34" s="822">
        <v>0.05</v>
      </c>
      <c r="PJ34" s="822">
        <v>0</v>
      </c>
      <c r="PK34" s="821">
        <v>0</v>
      </c>
      <c r="PL34" s="821">
        <v>0</v>
      </c>
      <c r="PM34" s="821">
        <v>0</v>
      </c>
      <c r="PN34" s="821">
        <v>0</v>
      </c>
      <c r="PO34" s="821">
        <v>0.05</v>
      </c>
      <c r="PP34" s="821">
        <v>0.05</v>
      </c>
      <c r="PQ34" s="821">
        <v>0.05</v>
      </c>
      <c r="PR34" s="821">
        <v>0.05</v>
      </c>
      <c r="PS34" s="821">
        <v>0.05</v>
      </c>
      <c r="PT34" s="822">
        <v>0.01</v>
      </c>
      <c r="PU34" s="822">
        <v>0.01</v>
      </c>
      <c r="PV34" s="822">
        <v>0.01</v>
      </c>
      <c r="PW34" s="822">
        <v>0.01</v>
      </c>
      <c r="PX34" s="822">
        <v>0.01</v>
      </c>
      <c r="PY34" s="822">
        <v>0</v>
      </c>
      <c r="PZ34" s="821">
        <v>0</v>
      </c>
      <c r="QA34" s="821">
        <v>0</v>
      </c>
      <c r="QB34" s="821">
        <v>0</v>
      </c>
      <c r="QC34" s="821">
        <v>0</v>
      </c>
      <c r="QD34" s="821">
        <v>0.01</v>
      </c>
      <c r="QE34" s="821">
        <v>0.01</v>
      </c>
      <c r="QF34" s="821">
        <v>0.01</v>
      </c>
      <c r="QG34" s="821">
        <v>0.01</v>
      </c>
      <c r="QH34" s="821">
        <v>0.01</v>
      </c>
      <c r="QI34" s="822" t="s">
        <v>1434</v>
      </c>
      <c r="QJ34" s="822" t="s">
        <v>1434</v>
      </c>
      <c r="QK34" s="822" t="s">
        <v>1434</v>
      </c>
      <c r="QL34" s="822" t="s">
        <v>1434</v>
      </c>
      <c r="QM34" s="822" t="s">
        <v>1434</v>
      </c>
      <c r="QN34" s="822">
        <v>0</v>
      </c>
      <c r="QO34" s="821">
        <v>0</v>
      </c>
      <c r="QP34" s="821">
        <v>0</v>
      </c>
      <c r="QQ34" s="821">
        <v>0</v>
      </c>
      <c r="QR34" s="821">
        <v>0</v>
      </c>
      <c r="QS34" s="821" t="s">
        <v>1434</v>
      </c>
      <c r="QT34" s="821" t="s">
        <v>1434</v>
      </c>
      <c r="QU34" s="821" t="s">
        <v>1434</v>
      </c>
      <c r="QV34" s="821" t="s">
        <v>1434</v>
      </c>
      <c r="QW34" s="821" t="s">
        <v>1434</v>
      </c>
      <c r="QX34" s="822" t="s">
        <v>1434</v>
      </c>
      <c r="QY34" s="822" t="s">
        <v>1434</v>
      </c>
      <c r="QZ34" s="822" t="s">
        <v>1434</v>
      </c>
      <c r="RA34" s="822" t="s">
        <v>1434</v>
      </c>
      <c r="RB34" s="822" t="s">
        <v>1434</v>
      </c>
      <c r="RC34" s="822">
        <v>0</v>
      </c>
      <c r="RD34" s="821">
        <v>0</v>
      </c>
      <c r="RE34" s="821">
        <v>0</v>
      </c>
      <c r="RF34" s="821">
        <v>0</v>
      </c>
      <c r="RG34" s="821">
        <v>0</v>
      </c>
      <c r="RH34" s="821" t="s">
        <v>1434</v>
      </c>
      <c r="RI34" s="821" t="s">
        <v>1434</v>
      </c>
      <c r="RJ34" s="821" t="s">
        <v>1434</v>
      </c>
      <c r="RK34" s="821" t="s">
        <v>1434</v>
      </c>
      <c r="RL34" s="821" t="s">
        <v>1434</v>
      </c>
      <c r="RM34" s="822" t="s">
        <v>1434</v>
      </c>
      <c r="RN34" s="822" t="s">
        <v>1434</v>
      </c>
      <c r="RO34" s="822" t="s">
        <v>1434</v>
      </c>
      <c r="RP34" s="822" t="s">
        <v>1434</v>
      </c>
      <c r="RQ34" s="822" t="s">
        <v>1434</v>
      </c>
      <c r="RR34" s="822">
        <v>0</v>
      </c>
      <c r="RS34" s="821">
        <v>0</v>
      </c>
      <c r="RT34" s="821">
        <v>0</v>
      </c>
      <c r="RU34" s="821">
        <v>0</v>
      </c>
      <c r="RV34" s="821">
        <v>0</v>
      </c>
      <c r="RW34" s="821" t="s">
        <v>1434</v>
      </c>
      <c r="RX34" s="821" t="s">
        <v>1434</v>
      </c>
      <c r="RY34" s="821" t="s">
        <v>1434</v>
      </c>
      <c r="RZ34" s="821" t="s">
        <v>1434</v>
      </c>
      <c r="SA34" s="821" t="s">
        <v>1434</v>
      </c>
      <c r="SB34" s="822" t="s">
        <v>1434</v>
      </c>
      <c r="SC34" s="822" t="s">
        <v>1434</v>
      </c>
      <c r="SD34" s="822" t="s">
        <v>1434</v>
      </c>
      <c r="SE34" s="822" t="s">
        <v>1434</v>
      </c>
      <c r="SF34" s="822" t="s">
        <v>1434</v>
      </c>
      <c r="SG34" s="821" t="s">
        <v>1434</v>
      </c>
      <c r="SH34" s="821" t="s">
        <v>1434</v>
      </c>
      <c r="SI34" s="821" t="s">
        <v>1434</v>
      </c>
      <c r="SJ34" s="821" t="s">
        <v>1434</v>
      </c>
      <c r="SK34" s="821" t="s">
        <v>1434</v>
      </c>
      <c r="SL34" s="821" t="s">
        <v>1434</v>
      </c>
      <c r="SM34" s="821" t="s">
        <v>1434</v>
      </c>
      <c r="SN34" s="822" t="s">
        <v>1434</v>
      </c>
      <c r="SO34" s="822" t="s">
        <v>1434</v>
      </c>
      <c r="SP34" s="822" t="s">
        <v>1434</v>
      </c>
      <c r="SQ34" s="822" t="s">
        <v>1434</v>
      </c>
      <c r="SR34" s="822" t="s">
        <v>1434</v>
      </c>
      <c r="SS34" s="821" t="s">
        <v>1434</v>
      </c>
      <c r="ST34" s="821" t="s">
        <v>1434</v>
      </c>
      <c r="SU34" s="821" t="s">
        <v>1434</v>
      </c>
      <c r="SV34" s="821" t="s">
        <v>1434</v>
      </c>
      <c r="SW34" s="821" t="s">
        <v>1434</v>
      </c>
      <c r="SX34" s="821" t="s">
        <v>1434</v>
      </c>
      <c r="SY34" s="821" t="s">
        <v>1434</v>
      </c>
      <c r="SZ34" s="822" t="s">
        <v>1434</v>
      </c>
      <c r="TA34" s="822" t="s">
        <v>1434</v>
      </c>
      <c r="TB34" s="822" t="s">
        <v>1434</v>
      </c>
      <c r="TC34" s="822" t="s">
        <v>1434</v>
      </c>
      <c r="TD34" s="822" t="s">
        <v>1434</v>
      </c>
      <c r="TE34" s="821" t="s">
        <v>1434</v>
      </c>
      <c r="TF34" s="821" t="s">
        <v>1434</v>
      </c>
      <c r="TG34" s="821" t="s">
        <v>1434</v>
      </c>
      <c r="TH34" s="821" t="s">
        <v>1434</v>
      </c>
      <c r="TI34" s="821" t="s">
        <v>1434</v>
      </c>
      <c r="TJ34" s="821" t="s">
        <v>1434</v>
      </c>
      <c r="TK34" s="821" t="s">
        <v>1434</v>
      </c>
      <c r="TL34" s="822" t="s">
        <v>1434</v>
      </c>
      <c r="TM34" s="822" t="s">
        <v>1434</v>
      </c>
      <c r="TN34" s="822" t="s">
        <v>1434</v>
      </c>
      <c r="TO34" s="822" t="s">
        <v>1434</v>
      </c>
      <c r="TP34" s="822" t="s">
        <v>1434</v>
      </c>
      <c r="TQ34" s="821" t="s">
        <v>1434</v>
      </c>
      <c r="TR34" s="821" t="s">
        <v>1434</v>
      </c>
      <c r="TS34" s="821" t="s">
        <v>1434</v>
      </c>
      <c r="TT34" s="821" t="s">
        <v>1434</v>
      </c>
      <c r="TU34" s="821" t="s">
        <v>1434</v>
      </c>
      <c r="TV34" s="821" t="s">
        <v>1434</v>
      </c>
      <c r="TW34" s="821" t="s">
        <v>1434</v>
      </c>
      <c r="TX34" s="822" t="s">
        <v>1434</v>
      </c>
      <c r="TY34" s="822" t="s">
        <v>1434</v>
      </c>
      <c r="TZ34" s="822" t="s">
        <v>1434</v>
      </c>
      <c r="UA34" s="822" t="s">
        <v>1434</v>
      </c>
      <c r="UB34" s="822" t="s">
        <v>1434</v>
      </c>
      <c r="UC34" s="821" t="s">
        <v>1434</v>
      </c>
      <c r="UD34" s="821" t="s">
        <v>1434</v>
      </c>
      <c r="UE34" s="821" t="s">
        <v>1434</v>
      </c>
      <c r="UF34" s="821" t="s">
        <v>1434</v>
      </c>
      <c r="UG34" s="821" t="s">
        <v>1434</v>
      </c>
      <c r="UH34" s="821" t="s">
        <v>1434</v>
      </c>
      <c r="UI34" s="821" t="s">
        <v>1434</v>
      </c>
      <c r="UJ34" s="822" t="s">
        <v>1434</v>
      </c>
      <c r="UK34" s="822" t="s">
        <v>1434</v>
      </c>
      <c r="UL34" s="822" t="s">
        <v>1434</v>
      </c>
      <c r="UM34" s="822" t="s">
        <v>1434</v>
      </c>
      <c r="UN34" s="822" t="s">
        <v>1434</v>
      </c>
      <c r="UO34" s="821" t="s">
        <v>1434</v>
      </c>
      <c r="UP34" s="821" t="s">
        <v>1434</v>
      </c>
      <c r="UQ34" s="821" t="s">
        <v>1434</v>
      </c>
      <c r="UR34" s="821" t="s">
        <v>1434</v>
      </c>
      <c r="US34" s="821" t="s">
        <v>1434</v>
      </c>
      <c r="UT34" s="821" t="s">
        <v>1434</v>
      </c>
      <c r="UU34" s="821" t="s">
        <v>1434</v>
      </c>
      <c r="UV34" s="822" t="s">
        <v>1434</v>
      </c>
      <c r="UW34" s="822">
        <v>0</v>
      </c>
      <c r="UX34" s="822">
        <v>0.01</v>
      </c>
      <c r="UY34" s="822">
        <v>0</v>
      </c>
      <c r="UZ34" s="822">
        <v>0</v>
      </c>
      <c r="VA34" s="821">
        <v>0</v>
      </c>
      <c r="VB34" s="821">
        <v>0</v>
      </c>
      <c r="VC34" s="821">
        <v>0</v>
      </c>
      <c r="VD34" s="821">
        <v>0</v>
      </c>
      <c r="VE34" s="821">
        <v>0</v>
      </c>
      <c r="VF34" s="821">
        <v>0.01</v>
      </c>
      <c r="VG34" s="821">
        <v>0</v>
      </c>
      <c r="VH34" s="821" t="s">
        <v>1434</v>
      </c>
      <c r="VI34" s="821">
        <v>0</v>
      </c>
      <c r="VJ34" s="821" t="s">
        <v>1434</v>
      </c>
      <c r="VK34" s="821">
        <v>0</v>
      </c>
      <c r="VL34" s="821">
        <v>0</v>
      </c>
      <c r="VM34" s="821">
        <v>0</v>
      </c>
      <c r="VN34" s="821">
        <v>0</v>
      </c>
      <c r="VO34" s="821">
        <v>0</v>
      </c>
      <c r="VP34" s="821">
        <v>0</v>
      </c>
      <c r="VQ34" s="821">
        <v>0</v>
      </c>
      <c r="VR34" s="821" t="s">
        <v>1434</v>
      </c>
      <c r="VS34" s="821">
        <v>0</v>
      </c>
      <c r="VT34" s="821" t="s">
        <v>1434</v>
      </c>
      <c r="VU34" s="821" t="s">
        <v>1434</v>
      </c>
      <c r="VV34" s="821" t="s">
        <v>1434</v>
      </c>
      <c r="VW34" s="821" t="s">
        <v>1434</v>
      </c>
      <c r="VX34" s="821" t="s">
        <v>1434</v>
      </c>
      <c r="VY34" s="821" t="s">
        <v>1434</v>
      </c>
      <c r="VZ34" s="821" t="s">
        <v>1434</v>
      </c>
      <c r="WA34" s="821" t="s">
        <v>1434</v>
      </c>
      <c r="WB34" s="821" t="s">
        <v>1434</v>
      </c>
      <c r="WC34" s="821" t="s">
        <v>1434</v>
      </c>
      <c r="WD34" s="821" t="s">
        <v>1434</v>
      </c>
      <c r="WE34" s="821" t="s">
        <v>1434</v>
      </c>
      <c r="WF34" s="821"/>
      <c r="WG34" s="821"/>
      <c r="WH34" s="821"/>
      <c r="WI34" s="821"/>
      <c r="WJ34" s="822"/>
      <c r="WK34" s="822"/>
      <c r="WL34" s="822"/>
      <c r="WM34" s="822"/>
      <c r="WN34" s="822"/>
      <c r="WO34" s="822"/>
      <c r="WP34" s="822"/>
      <c r="WQ34" s="822"/>
      <c r="WR34" s="822"/>
      <c r="WS34" s="822"/>
      <c r="WT34" s="822"/>
      <c r="WU34" s="822"/>
      <c r="WV34" s="821"/>
      <c r="WW34" s="821"/>
      <c r="WX34" s="821"/>
      <c r="WY34" s="821"/>
      <c r="WZ34" s="824">
        <v>0</v>
      </c>
      <c r="XA34" s="824">
        <v>0</v>
      </c>
      <c r="XB34" s="824">
        <v>0</v>
      </c>
      <c r="XC34" s="824">
        <v>0</v>
      </c>
      <c r="XD34" s="829">
        <v>0</v>
      </c>
      <c r="XE34" s="829">
        <v>0</v>
      </c>
      <c r="XF34" s="832">
        <v>0</v>
      </c>
      <c r="XG34" s="829">
        <v>0</v>
      </c>
      <c r="XH34" s="829">
        <v>0</v>
      </c>
      <c r="XI34" s="829">
        <v>0</v>
      </c>
      <c r="XJ34" s="829">
        <v>0</v>
      </c>
      <c r="XK34" s="832">
        <v>0</v>
      </c>
      <c r="XL34" s="829">
        <v>0</v>
      </c>
      <c r="XM34" s="829">
        <v>0</v>
      </c>
      <c r="XN34" s="829">
        <v>0</v>
      </c>
      <c r="XO34" s="829">
        <v>0</v>
      </c>
      <c r="XP34" s="832">
        <v>0</v>
      </c>
      <c r="XQ34" s="829">
        <v>0</v>
      </c>
      <c r="XR34" s="829">
        <v>0</v>
      </c>
      <c r="XS34" s="829" t="s">
        <v>1434</v>
      </c>
      <c r="XT34" s="829" t="s">
        <v>1434</v>
      </c>
      <c r="XU34" s="829" t="s">
        <v>1434</v>
      </c>
      <c r="XV34" s="829" t="s">
        <v>1434</v>
      </c>
      <c r="XW34" s="829" t="s">
        <v>1434</v>
      </c>
      <c r="XX34" s="829" t="s">
        <v>1434</v>
      </c>
      <c r="XY34" s="829" t="s">
        <v>1434</v>
      </c>
      <c r="XZ34" s="832" t="s">
        <v>1434</v>
      </c>
      <c r="YA34" s="829" t="s">
        <v>1434</v>
      </c>
      <c r="YB34" s="829" t="s">
        <v>1434</v>
      </c>
      <c r="YC34" s="824">
        <v>0</v>
      </c>
      <c r="YD34" s="824">
        <v>0</v>
      </c>
      <c r="YE34" s="824">
        <v>0</v>
      </c>
      <c r="YF34" s="824">
        <v>0</v>
      </c>
      <c r="YG34" s="829">
        <v>0</v>
      </c>
      <c r="YH34" s="829">
        <v>0</v>
      </c>
      <c r="YI34" s="832">
        <v>0</v>
      </c>
      <c r="YJ34" s="829">
        <v>0</v>
      </c>
      <c r="YK34" s="829">
        <v>0</v>
      </c>
      <c r="YL34" s="829">
        <v>0</v>
      </c>
      <c r="YM34" s="829">
        <v>0</v>
      </c>
      <c r="YN34" s="832">
        <v>0</v>
      </c>
      <c r="YO34" s="829">
        <v>0</v>
      </c>
      <c r="YP34" s="829">
        <v>0</v>
      </c>
      <c r="YQ34" s="829">
        <v>0</v>
      </c>
      <c r="YR34" s="829">
        <v>0</v>
      </c>
      <c r="YS34" s="832">
        <v>0</v>
      </c>
      <c r="YT34" s="829">
        <v>0</v>
      </c>
      <c r="YU34" s="829">
        <v>0</v>
      </c>
      <c r="YV34" s="829" t="s">
        <v>1434</v>
      </c>
      <c r="YW34" s="829" t="s">
        <v>1434</v>
      </c>
      <c r="YX34" s="829" t="s">
        <v>1434</v>
      </c>
      <c r="YY34" s="829" t="s">
        <v>1434</v>
      </c>
      <c r="YZ34" s="829" t="s">
        <v>1434</v>
      </c>
      <c r="ZA34" s="829" t="s">
        <v>1434</v>
      </c>
      <c r="ZB34" s="829" t="s">
        <v>1434</v>
      </c>
      <c r="ZC34" s="832" t="s">
        <v>1434</v>
      </c>
      <c r="ZD34" s="829" t="s">
        <v>1434</v>
      </c>
      <c r="ZE34" s="829" t="s">
        <v>1434</v>
      </c>
      <c r="ZF34" s="824">
        <v>0</v>
      </c>
      <c r="ZG34" s="824">
        <v>0</v>
      </c>
      <c r="ZH34" s="824">
        <v>0</v>
      </c>
      <c r="ZI34" s="824">
        <v>0</v>
      </c>
      <c r="ZJ34" s="829">
        <v>0</v>
      </c>
      <c r="ZK34" s="829">
        <v>0</v>
      </c>
      <c r="ZL34" s="832">
        <v>0</v>
      </c>
      <c r="ZM34" s="829">
        <v>0</v>
      </c>
      <c r="ZN34" s="829">
        <v>0</v>
      </c>
      <c r="ZO34" s="829">
        <v>0</v>
      </c>
      <c r="ZP34" s="829">
        <v>0</v>
      </c>
      <c r="ZQ34" s="832">
        <v>0</v>
      </c>
      <c r="ZR34" s="829">
        <v>0</v>
      </c>
      <c r="ZS34" s="829">
        <v>0</v>
      </c>
      <c r="ZT34" s="829">
        <v>0</v>
      </c>
      <c r="ZU34" s="829">
        <v>0</v>
      </c>
      <c r="ZV34" s="832">
        <v>0</v>
      </c>
      <c r="ZW34" s="829">
        <v>0</v>
      </c>
      <c r="ZX34" s="829">
        <v>0</v>
      </c>
      <c r="ZY34" s="829" t="s">
        <v>1434</v>
      </c>
      <c r="ZZ34" s="829" t="s">
        <v>1434</v>
      </c>
      <c r="AAA34" s="829" t="s">
        <v>1434</v>
      </c>
      <c r="AAB34" s="829" t="s">
        <v>1434</v>
      </c>
      <c r="AAC34" s="829" t="s">
        <v>1434</v>
      </c>
      <c r="AAD34" s="829" t="s">
        <v>1434</v>
      </c>
      <c r="AAE34" s="829" t="s">
        <v>1434</v>
      </c>
      <c r="AAF34" s="832" t="s">
        <v>1434</v>
      </c>
      <c r="AAG34" s="829" t="s">
        <v>1434</v>
      </c>
      <c r="AAH34" s="829" t="s">
        <v>1434</v>
      </c>
      <c r="AAI34" s="821"/>
      <c r="AAJ34" s="821"/>
      <c r="AAK34" s="821"/>
      <c r="AAL34" s="821"/>
      <c r="AAM34" s="821"/>
      <c r="AAN34" s="821"/>
      <c r="AAO34" s="821"/>
      <c r="AAP34" s="821"/>
      <c r="AAQ34" s="821"/>
      <c r="AAR34" s="821"/>
      <c r="AAS34" s="821"/>
      <c r="AAT34" s="821"/>
      <c r="AAU34" s="821"/>
      <c r="AAV34" s="821"/>
      <c r="AAW34" s="821"/>
      <c r="AAX34" s="821"/>
      <c r="AAY34" s="821"/>
      <c r="AAZ34" s="821"/>
      <c r="ABA34" s="821"/>
      <c r="ABB34" s="821"/>
      <c r="ABC34" s="821"/>
      <c r="ABD34" s="821"/>
      <c r="ABE34" s="821"/>
      <c r="ABF34" s="821"/>
      <c r="ABG34" s="821"/>
      <c r="ABH34" s="821"/>
      <c r="ABI34" s="821"/>
      <c r="ABJ34" s="821"/>
      <c r="ABK34" s="821"/>
      <c r="ABL34" s="821"/>
      <c r="ABM34" s="821"/>
      <c r="ABN34" s="821"/>
      <c r="ABO34" s="821"/>
      <c r="ABP34" s="821"/>
      <c r="ABQ34" s="821"/>
      <c r="ABR34" s="821"/>
      <c r="ABS34" s="821"/>
      <c r="ABT34" s="821"/>
      <c r="ABU34" s="821"/>
      <c r="ABV34" s="821"/>
      <c r="ABW34" s="821"/>
      <c r="ABX34" s="821"/>
      <c r="ABY34" s="821"/>
      <c r="ABZ34" s="821"/>
      <c r="ACA34" s="821"/>
      <c r="ACB34" s="821"/>
      <c r="ACC34" s="821"/>
      <c r="ACD34" s="821"/>
      <c r="ACE34" s="821"/>
      <c r="ACF34" s="821"/>
      <c r="ACG34" s="821"/>
      <c r="ACH34" s="821"/>
      <c r="ACI34" s="821"/>
      <c r="ACJ34" s="821"/>
      <c r="ACK34" s="821"/>
      <c r="ACL34" s="821"/>
      <c r="ACM34" s="821"/>
      <c r="ACN34" s="821"/>
      <c r="ACO34" s="821"/>
      <c r="ACP34" s="821"/>
      <c r="ACQ34" s="821"/>
      <c r="ACR34" s="821"/>
      <c r="ACS34" s="821"/>
      <c r="ACT34" s="821"/>
      <c r="ACU34" s="821"/>
      <c r="ACV34" s="821"/>
      <c r="ACW34" s="821"/>
      <c r="ACX34" s="821"/>
      <c r="ACY34" s="821"/>
      <c r="ACZ34" s="821"/>
      <c r="ADA34" s="821"/>
      <c r="ADB34" s="821"/>
      <c r="ADC34" s="821"/>
      <c r="ADD34" s="821"/>
      <c r="ADE34" s="821"/>
      <c r="ADF34" s="821"/>
      <c r="ADG34" s="821"/>
      <c r="ADH34" s="821"/>
      <c r="ADI34" s="821"/>
      <c r="ADJ34" s="821"/>
      <c r="ADK34" s="821"/>
      <c r="ADL34" s="821"/>
      <c r="ADM34" s="821"/>
      <c r="ADN34" s="821"/>
      <c r="ADO34" s="821"/>
      <c r="ADP34" s="821"/>
      <c r="ADQ34" s="821"/>
      <c r="ADR34" s="821"/>
      <c r="ADS34" s="821"/>
      <c r="ADT34" s="821"/>
      <c r="ADU34" s="821"/>
      <c r="ADV34" s="821"/>
      <c r="ADW34" s="821"/>
      <c r="ADX34" s="821"/>
      <c r="ADY34" s="821"/>
      <c r="ADZ34" s="821"/>
      <c r="AEA34" s="821"/>
      <c r="AEB34" s="821"/>
      <c r="AEC34" s="821"/>
      <c r="AED34" s="821"/>
      <c r="AEE34" s="821"/>
      <c r="AEF34" s="821"/>
      <c r="AEG34" s="821"/>
      <c r="AEH34" s="821"/>
      <c r="AEI34" s="821"/>
      <c r="AEJ34" s="821"/>
      <c r="AEK34" s="821"/>
      <c r="AEL34" s="821"/>
      <c r="AEM34" s="821"/>
      <c r="AEN34" s="821"/>
      <c r="AEO34" s="821"/>
      <c r="AEP34" s="821"/>
      <c r="AEQ34" s="821"/>
      <c r="AER34" s="821"/>
      <c r="AES34" s="821"/>
      <c r="AET34" s="821"/>
      <c r="AEU34" s="821"/>
      <c r="AEV34" s="821"/>
      <c r="AEW34" s="821"/>
      <c r="AEX34" s="821"/>
      <c r="AEY34" s="821"/>
      <c r="AEZ34" s="821"/>
      <c r="AFA34" s="821"/>
      <c r="AFB34" s="821"/>
      <c r="AFC34" s="821"/>
      <c r="AFD34" s="822"/>
      <c r="AFE34" s="822"/>
      <c r="AFF34" s="822"/>
      <c r="AFG34" s="822"/>
      <c r="AFH34" s="821"/>
      <c r="AFI34" s="822"/>
      <c r="AFJ34" s="822"/>
      <c r="AFK34" s="822"/>
      <c r="AFL34" s="821"/>
      <c r="AFM34" s="821"/>
      <c r="AFN34" s="821"/>
      <c r="AFO34" s="821"/>
      <c r="AFP34" s="822"/>
      <c r="AFQ34" s="822"/>
      <c r="AFR34" s="822"/>
      <c r="AFS34" s="822"/>
      <c r="AFT34" s="821"/>
      <c r="AFU34" s="821"/>
      <c r="AFV34" s="821"/>
      <c r="AFW34" s="821"/>
      <c r="AFX34" s="821"/>
      <c r="AFY34" s="821"/>
      <c r="AFZ34" s="821"/>
      <c r="AGA34" s="821"/>
      <c r="AGB34" s="822"/>
      <c r="AGC34" s="822"/>
      <c r="AGD34" s="822"/>
      <c r="AGE34" s="822"/>
      <c r="AGF34" s="821"/>
      <c r="AGG34" s="821"/>
      <c r="AGH34" s="821"/>
      <c r="AGI34" s="821"/>
      <c r="AGJ34" s="821"/>
      <c r="AGK34" s="821"/>
      <c r="AGL34" s="821"/>
      <c r="AGM34" s="821"/>
      <c r="AGN34" s="822"/>
      <c r="AGO34" s="822"/>
      <c r="AGP34" s="822"/>
      <c r="AGQ34" s="822"/>
      <c r="AGR34" s="821"/>
      <c r="AGS34" s="821"/>
      <c r="AGT34" s="821"/>
      <c r="AGU34" s="821"/>
      <c r="AGV34" s="821"/>
      <c r="AGW34" s="821"/>
      <c r="AGX34" s="821"/>
      <c r="AGY34" s="821"/>
      <c r="AGZ34" s="822">
        <v>0</v>
      </c>
      <c r="AHA34" s="822">
        <v>0</v>
      </c>
      <c r="AHB34" s="822">
        <v>0</v>
      </c>
      <c r="AHC34" s="822">
        <v>0</v>
      </c>
      <c r="AHD34" s="822">
        <v>0.34699999999999998</v>
      </c>
      <c r="AHE34" s="822">
        <v>0.34699999999999998</v>
      </c>
      <c r="AHF34" s="822">
        <v>0.34699999999999998</v>
      </c>
      <c r="AHG34" s="822">
        <v>0.34699999999999998</v>
      </c>
      <c r="AHH34" s="822" t="s">
        <v>1434</v>
      </c>
      <c r="AHI34" s="822" t="s">
        <v>1434</v>
      </c>
      <c r="AHJ34" s="822" t="s">
        <v>1434</v>
      </c>
      <c r="AHK34" s="822" t="s">
        <v>1434</v>
      </c>
      <c r="AHL34" s="822"/>
      <c r="AHM34" s="822"/>
      <c r="AHN34" s="821"/>
      <c r="AHO34" s="821"/>
      <c r="AHP34" s="822"/>
      <c r="AHQ34" s="822"/>
      <c r="AHR34" s="821"/>
      <c r="AHS34" s="821"/>
      <c r="AHT34" s="822"/>
      <c r="AHU34" s="822"/>
      <c r="AHV34" s="821"/>
      <c r="AHW34" s="821"/>
      <c r="AHX34" s="822"/>
      <c r="AHY34" s="822"/>
      <c r="AHZ34" s="821"/>
      <c r="AIA34" s="821"/>
      <c r="AIB34" s="822"/>
      <c r="AIC34" s="822"/>
      <c r="AID34" s="821"/>
      <c r="AIE34" s="821"/>
      <c r="AIF34" s="822">
        <v>0</v>
      </c>
      <c r="AIG34" s="822">
        <v>0</v>
      </c>
      <c r="AIH34" s="822">
        <v>0</v>
      </c>
      <c r="AII34" s="822">
        <v>0</v>
      </c>
      <c r="AIJ34" s="822">
        <v>0</v>
      </c>
      <c r="AIK34" s="822">
        <v>0</v>
      </c>
      <c r="AIL34" s="821">
        <v>0</v>
      </c>
      <c r="AIM34" s="821">
        <v>0</v>
      </c>
      <c r="AIN34" s="821">
        <v>0</v>
      </c>
      <c r="AIO34" s="821">
        <v>0</v>
      </c>
      <c r="AIP34" s="822">
        <v>0</v>
      </c>
      <c r="AIQ34" s="821">
        <v>0</v>
      </c>
      <c r="AIR34" s="821">
        <v>0</v>
      </c>
      <c r="AIS34" s="821">
        <v>0</v>
      </c>
      <c r="AIT34" s="821">
        <v>0</v>
      </c>
      <c r="AIU34" s="822">
        <v>0</v>
      </c>
      <c r="AIV34" s="822">
        <v>0</v>
      </c>
      <c r="AIW34" s="822">
        <v>0</v>
      </c>
      <c r="AIX34" s="822">
        <v>0</v>
      </c>
      <c r="AIY34" s="822">
        <v>0</v>
      </c>
      <c r="AIZ34" s="822">
        <v>0</v>
      </c>
      <c r="AJA34" s="821">
        <v>0</v>
      </c>
      <c r="AJB34" s="821">
        <v>0</v>
      </c>
      <c r="AJC34" s="821">
        <v>0</v>
      </c>
      <c r="AJD34" s="821">
        <v>0</v>
      </c>
      <c r="AJE34" s="822">
        <v>0</v>
      </c>
      <c r="AJF34" s="821">
        <v>0</v>
      </c>
      <c r="AJG34" s="821">
        <v>0</v>
      </c>
      <c r="AJH34" s="821">
        <v>0</v>
      </c>
      <c r="AJI34" s="821">
        <v>0</v>
      </c>
      <c r="AJJ34" s="822">
        <v>0.34699999999999998</v>
      </c>
      <c r="AJK34" s="822">
        <v>0.34699999999999998</v>
      </c>
      <c r="AJL34" s="822">
        <v>0.34699999999999998</v>
      </c>
      <c r="AJM34" s="822">
        <v>0.34699999999999998</v>
      </c>
      <c r="AJN34" s="822">
        <v>0.34699999999999998</v>
      </c>
      <c r="AJO34" s="822">
        <v>0</v>
      </c>
      <c r="AJP34" s="821">
        <v>0</v>
      </c>
      <c r="AJQ34" s="821">
        <v>0</v>
      </c>
      <c r="AJR34" s="821">
        <v>0</v>
      </c>
      <c r="AJS34" s="821">
        <v>0</v>
      </c>
      <c r="AJT34" s="822">
        <v>0.34699999999999998</v>
      </c>
      <c r="AJU34" s="821">
        <v>0.34699999999999998</v>
      </c>
      <c r="AJV34" s="821">
        <v>0.34699999999999998</v>
      </c>
      <c r="AJW34" s="821">
        <v>0.34699999999999998</v>
      </c>
      <c r="AJX34" s="821">
        <v>0.34699999999999998</v>
      </c>
      <c r="AJY34" s="822"/>
      <c r="AJZ34" s="822"/>
      <c r="AKA34" s="822"/>
      <c r="AKB34" s="822"/>
      <c r="AKC34" s="822"/>
      <c r="AKD34" s="821"/>
      <c r="AKE34" s="821"/>
      <c r="AKF34" s="821"/>
      <c r="AKG34" s="821"/>
      <c r="AKH34" s="821"/>
      <c r="AKI34" s="821"/>
      <c r="AKJ34" s="821"/>
      <c r="AKK34" s="821"/>
      <c r="AKL34" s="822"/>
      <c r="AKM34" s="822"/>
      <c r="AKN34" s="822"/>
      <c r="AKO34" s="822"/>
      <c r="AKP34" s="822"/>
      <c r="AKQ34" s="821"/>
      <c r="AKR34" s="821"/>
      <c r="AKS34" s="821"/>
      <c r="AKT34" s="821"/>
      <c r="AKU34" s="821"/>
      <c r="AKV34" s="821"/>
      <c r="AKW34" s="821"/>
      <c r="AKX34" s="821"/>
      <c r="AKY34" s="821"/>
      <c r="AKZ34" s="821"/>
      <c r="ALA34" s="821"/>
      <c r="ALB34" s="821"/>
      <c r="ALC34" s="821"/>
      <c r="ALD34" s="821"/>
      <c r="ALE34" s="821"/>
      <c r="ALF34" s="821"/>
      <c r="ALG34" s="821"/>
      <c r="ALH34" s="821"/>
      <c r="ALI34" s="821"/>
      <c r="ALJ34" s="821"/>
      <c r="ALK34" s="821"/>
      <c r="ALL34" s="821"/>
      <c r="ALM34" s="821"/>
      <c r="ALN34" s="821"/>
      <c r="ALO34" s="821"/>
      <c r="ALP34" s="821"/>
      <c r="ALQ34" s="821"/>
      <c r="ALR34" s="821"/>
      <c r="ALS34" s="821"/>
      <c r="ALT34" s="821"/>
      <c r="ALU34" s="821"/>
      <c r="ALV34" s="821"/>
      <c r="ALW34" s="821"/>
      <c r="ALX34" s="821"/>
      <c r="ALY34" s="821"/>
      <c r="ALZ34" s="821"/>
      <c r="AMA34" s="821"/>
      <c r="AMB34" s="821"/>
      <c r="AMC34" s="821"/>
      <c r="AMD34" s="821"/>
      <c r="AME34" s="821"/>
      <c r="AMF34" s="821"/>
      <c r="AMG34" s="821"/>
      <c r="AMH34" s="821"/>
      <c r="AMI34" s="821"/>
      <c r="AMJ34" s="821"/>
      <c r="AMK34" s="821"/>
      <c r="AML34" s="821"/>
      <c r="AMM34" s="821"/>
      <c r="AMN34" s="821"/>
      <c r="AMO34" s="821"/>
      <c r="AMP34" s="821"/>
      <c r="AMQ34" s="821"/>
      <c r="AMR34" s="822"/>
      <c r="AMS34" s="822"/>
      <c r="AMT34" s="822"/>
      <c r="AMU34" s="822"/>
      <c r="AMV34" s="822"/>
      <c r="AMW34" s="822"/>
      <c r="AMX34" s="822"/>
      <c r="AMY34" s="822"/>
      <c r="AMZ34" s="821"/>
      <c r="ANA34" s="821"/>
      <c r="ANB34" s="821"/>
      <c r="ANC34" s="821"/>
      <c r="AND34" s="822"/>
      <c r="ANE34" s="822"/>
      <c r="ANF34" s="822"/>
      <c r="ANG34" s="822"/>
      <c r="ANH34" s="821"/>
      <c r="ANI34" s="821"/>
      <c r="ANJ34" s="821"/>
      <c r="ANK34" s="821"/>
      <c r="ANL34" s="821"/>
      <c r="ANM34" s="821"/>
      <c r="ANN34" s="821"/>
      <c r="ANO34" s="821"/>
      <c r="ANP34" s="822"/>
      <c r="ANQ34" s="822"/>
      <c r="ANR34" s="822"/>
      <c r="ANS34" s="822"/>
      <c r="ANT34" s="821"/>
      <c r="ANU34" s="821"/>
      <c r="ANV34" s="821"/>
      <c r="ANW34" s="821"/>
      <c r="ANX34" s="821"/>
      <c r="ANY34" s="821"/>
      <c r="ANZ34" s="821"/>
      <c r="AOA34" s="821"/>
      <c r="AOB34" s="821"/>
      <c r="AOC34" s="821"/>
      <c r="AOD34" s="821"/>
      <c r="AOE34" s="821"/>
      <c r="AOF34" s="821"/>
      <c r="AOG34" s="821"/>
      <c r="AOH34" s="822"/>
      <c r="AOI34" s="821"/>
      <c r="AOJ34" s="821"/>
      <c r="AOK34" s="821"/>
      <c r="AOL34" s="822"/>
      <c r="AOM34" s="821"/>
      <c r="AON34" s="821"/>
      <c r="AOO34" s="821"/>
      <c r="AOP34" s="822"/>
      <c r="AOQ34" s="821"/>
      <c r="AOR34" s="821"/>
      <c r="AOS34" s="821"/>
      <c r="AOT34" s="822"/>
      <c r="AOU34" s="821"/>
      <c r="AOV34" s="821"/>
      <c r="AOW34" s="821"/>
      <c r="AOX34" s="822"/>
      <c r="AOY34" s="821"/>
      <c r="AOZ34" s="821"/>
      <c r="APA34" s="821"/>
      <c r="APB34" s="822"/>
      <c r="APC34" s="821"/>
      <c r="APD34" s="821"/>
      <c r="APE34" s="821"/>
      <c r="APF34" s="822"/>
      <c r="APG34" s="821"/>
      <c r="APH34" s="821"/>
      <c r="API34" s="821"/>
      <c r="APJ34" s="822"/>
      <c r="APK34" s="821"/>
      <c r="APL34" s="821"/>
      <c r="APM34" s="821"/>
      <c r="APN34" s="822"/>
      <c r="APO34" s="821"/>
      <c r="APP34" s="821"/>
      <c r="APQ34" s="821"/>
      <c r="APR34" s="822"/>
      <c r="APS34" s="821"/>
      <c r="APT34" s="821"/>
      <c r="APU34" s="821"/>
      <c r="APV34" s="822"/>
      <c r="APW34" s="821"/>
      <c r="APX34" s="821"/>
      <c r="APY34" s="821"/>
      <c r="APZ34" s="822"/>
      <c r="AQA34" s="821"/>
      <c r="AQB34" s="821"/>
      <c r="AQC34" s="821"/>
      <c r="AQD34" s="822"/>
      <c r="AQE34" s="821"/>
      <c r="AQF34" s="821"/>
      <c r="AQG34" s="821"/>
      <c r="AQH34" s="822"/>
      <c r="AQI34" s="821"/>
      <c r="AQJ34" s="821"/>
      <c r="AQK34" s="821"/>
      <c r="AQL34" s="822"/>
      <c r="AQM34" s="821"/>
      <c r="AQN34" s="821"/>
      <c r="AQO34" s="821"/>
      <c r="AQP34" s="822"/>
      <c r="AQQ34" s="821"/>
      <c r="AQR34" s="821"/>
      <c r="AQS34" s="821"/>
      <c r="AQT34" s="822"/>
      <c r="AQU34" s="821"/>
      <c r="AQV34" s="821"/>
      <c r="AQW34" s="821"/>
      <c r="AQX34" s="822"/>
      <c r="AQY34" s="821"/>
      <c r="AQZ34" s="821"/>
      <c r="ARA34" s="821"/>
      <c r="ARB34" s="822"/>
      <c r="ARC34" s="821"/>
      <c r="ARD34" s="821"/>
      <c r="ARE34" s="821"/>
      <c r="ARF34" s="822"/>
      <c r="ARG34" s="821"/>
      <c r="ARH34" s="821"/>
      <c r="ARI34" s="821"/>
      <c r="ARJ34" s="822"/>
      <c r="ARK34" s="821"/>
      <c r="ARL34" s="821"/>
      <c r="ARM34" s="821"/>
      <c r="ARN34" s="822"/>
      <c r="ARO34" s="821"/>
      <c r="ARP34" s="821"/>
      <c r="ARQ34" s="821"/>
      <c r="ARR34" s="822"/>
      <c r="ARS34" s="821"/>
      <c r="ART34" s="821"/>
      <c r="ARU34" s="821"/>
      <c r="ARV34" s="822"/>
      <c r="ARW34" s="821"/>
      <c r="ARX34" s="821"/>
      <c r="ARY34" s="821"/>
      <c r="ARZ34" s="822"/>
      <c r="ASA34" s="821"/>
      <c r="ASB34" s="821"/>
      <c r="ASC34" s="821"/>
      <c r="ASD34" s="822"/>
      <c r="ASE34" s="821"/>
      <c r="ASF34" s="821"/>
      <c r="ASG34" s="821"/>
      <c r="ASH34" s="822"/>
      <c r="ASI34" s="821"/>
      <c r="ASJ34" s="821"/>
      <c r="ASK34" s="821"/>
      <c r="ASL34" s="822"/>
      <c r="ASM34" s="821"/>
      <c r="ASN34" s="821"/>
      <c r="ASO34" s="821"/>
      <c r="ASP34" s="822"/>
      <c r="ASQ34" s="821"/>
      <c r="ASR34" s="821"/>
      <c r="ASS34" s="821"/>
      <c r="AST34" s="822"/>
      <c r="ASU34" s="821"/>
      <c r="ASV34" s="821"/>
      <c r="ASW34" s="821"/>
      <c r="ASX34" s="822"/>
      <c r="ASY34" s="821"/>
      <c r="ASZ34" s="821"/>
      <c r="ATA34" s="821"/>
      <c r="ATB34" s="822"/>
      <c r="ATC34" s="821"/>
      <c r="ATD34" s="821"/>
      <c r="ATE34" s="821"/>
      <c r="ATF34" s="822"/>
      <c r="ATG34" s="821"/>
      <c r="ATH34" s="821"/>
      <c r="ATI34" s="821"/>
      <c r="ATJ34" s="822"/>
      <c r="ATK34" s="821"/>
      <c r="ATL34" s="821"/>
      <c r="ATM34" s="821"/>
      <c r="ATN34" s="822"/>
      <c r="ATO34" s="821"/>
      <c r="ATP34" s="821"/>
      <c r="ATQ34" s="821"/>
      <c r="ATR34" s="822" t="s">
        <v>1434</v>
      </c>
      <c r="ATS34" s="822" t="s">
        <v>1434</v>
      </c>
      <c r="ATT34" s="822" t="s">
        <v>1434</v>
      </c>
      <c r="ATU34" s="822" t="s">
        <v>1434</v>
      </c>
      <c r="ATV34" s="822" t="s">
        <v>1434</v>
      </c>
      <c r="ATW34" s="821" t="s">
        <v>1434</v>
      </c>
      <c r="ATX34" s="821" t="s">
        <v>1434</v>
      </c>
      <c r="ATY34" s="821" t="s">
        <v>1434</v>
      </c>
      <c r="ATZ34" s="821" t="s">
        <v>1434</v>
      </c>
      <c r="AUA34" s="821" t="s">
        <v>1434</v>
      </c>
      <c r="AUB34" s="822" t="s">
        <v>1434</v>
      </c>
      <c r="AUC34" s="822" t="s">
        <v>1434</v>
      </c>
      <c r="AUD34" s="822" t="s">
        <v>1434</v>
      </c>
      <c r="AUE34" s="822" t="s">
        <v>1434</v>
      </c>
      <c r="AUF34" s="822" t="s">
        <v>1434</v>
      </c>
      <c r="AUG34" s="822" t="s">
        <v>1434</v>
      </c>
      <c r="AUH34" s="822" t="s">
        <v>1434</v>
      </c>
      <c r="AUI34" s="822" t="s">
        <v>1434</v>
      </c>
      <c r="AUJ34" s="822" t="s">
        <v>1434</v>
      </c>
      <c r="AUK34" s="822" t="s">
        <v>1434</v>
      </c>
      <c r="AUL34" s="821" t="s">
        <v>1434</v>
      </c>
      <c r="AUM34" s="821" t="s">
        <v>1434</v>
      </c>
      <c r="AUN34" s="821" t="s">
        <v>1434</v>
      </c>
      <c r="AUO34" s="821" t="s">
        <v>1434</v>
      </c>
      <c r="AUP34" s="821" t="s">
        <v>1434</v>
      </c>
      <c r="AUQ34" s="822" t="s">
        <v>1434</v>
      </c>
      <c r="AUR34" s="822" t="s">
        <v>1434</v>
      </c>
      <c r="AUS34" s="822" t="s">
        <v>1434</v>
      </c>
      <c r="AUT34" s="822" t="s">
        <v>1434</v>
      </c>
      <c r="AUU34" s="822" t="s">
        <v>1434</v>
      </c>
      <c r="AUV34" s="822" t="s">
        <v>1434</v>
      </c>
      <c r="AUW34" s="822" t="s">
        <v>1434</v>
      </c>
      <c r="AUX34" s="822" t="s">
        <v>1434</v>
      </c>
      <c r="AUY34" s="822" t="s">
        <v>1434</v>
      </c>
      <c r="AUZ34" s="822" t="s">
        <v>1434</v>
      </c>
      <c r="AVA34" s="821" t="s">
        <v>1434</v>
      </c>
      <c r="AVB34" s="821" t="s">
        <v>1434</v>
      </c>
      <c r="AVC34" s="821" t="s">
        <v>1434</v>
      </c>
      <c r="AVD34" s="821" t="s">
        <v>1434</v>
      </c>
      <c r="AVE34" s="821" t="s">
        <v>1434</v>
      </c>
      <c r="AVF34" s="822" t="s">
        <v>1434</v>
      </c>
      <c r="AVG34" s="822" t="s">
        <v>1434</v>
      </c>
      <c r="AVH34" s="822" t="s">
        <v>1434</v>
      </c>
      <c r="AVI34" s="822" t="s">
        <v>1434</v>
      </c>
      <c r="AVJ34" s="822" t="s">
        <v>1434</v>
      </c>
      <c r="AVK34" s="822" t="s">
        <v>1434</v>
      </c>
      <c r="AVL34" s="822" t="s">
        <v>1434</v>
      </c>
      <c r="AVM34" s="822" t="s">
        <v>1434</v>
      </c>
      <c r="AVN34" s="822" t="s">
        <v>1434</v>
      </c>
      <c r="AVO34" s="822" t="s">
        <v>1434</v>
      </c>
      <c r="AVP34" s="821" t="s">
        <v>1434</v>
      </c>
      <c r="AVQ34" s="821" t="s">
        <v>1434</v>
      </c>
      <c r="AVR34" s="821" t="s">
        <v>1434</v>
      </c>
      <c r="AVS34" s="821" t="s">
        <v>1434</v>
      </c>
      <c r="AVT34" s="821" t="s">
        <v>1434</v>
      </c>
      <c r="AVU34" s="822" t="s">
        <v>1434</v>
      </c>
      <c r="AVV34" s="822" t="s">
        <v>1434</v>
      </c>
      <c r="AVW34" s="822" t="s">
        <v>1434</v>
      </c>
      <c r="AVX34" s="822" t="s">
        <v>1434</v>
      </c>
      <c r="AVY34" s="822" t="s">
        <v>1434</v>
      </c>
      <c r="AVZ34" s="822"/>
      <c r="AWA34" s="822"/>
      <c r="AWB34" s="822"/>
      <c r="AWC34" s="822"/>
      <c r="AWD34" s="822"/>
      <c r="AWE34" s="821"/>
      <c r="AWF34" s="821"/>
      <c r="AWG34" s="821"/>
      <c r="AWH34" s="821"/>
      <c r="AWI34" s="821"/>
      <c r="AWJ34" s="822"/>
      <c r="AWK34" s="822"/>
      <c r="AWL34" s="822"/>
      <c r="AWM34" s="822"/>
      <c r="AWN34" s="822"/>
      <c r="AWO34" s="822"/>
      <c r="AWP34" s="822"/>
      <c r="AWQ34" s="822"/>
      <c r="AWR34" s="822"/>
      <c r="AWS34" s="822"/>
      <c r="AWT34" s="822"/>
      <c r="AWU34" s="822"/>
      <c r="AWV34" s="822"/>
      <c r="AWW34" s="822"/>
      <c r="AWX34" s="822"/>
      <c r="AWY34" s="822"/>
      <c r="AWZ34" s="822"/>
      <c r="AXA34" s="822"/>
      <c r="AXB34" s="822"/>
      <c r="AXC34" s="822"/>
      <c r="AXD34" s="821"/>
      <c r="AXE34" s="821"/>
      <c r="AXF34" s="821"/>
      <c r="AXG34" s="821"/>
      <c r="AXH34" s="821"/>
      <c r="AXI34" s="821"/>
      <c r="AXJ34" s="821"/>
      <c r="AXK34" s="821"/>
      <c r="AXL34" s="821"/>
      <c r="AXM34" s="821"/>
      <c r="AXN34" s="821"/>
      <c r="AXO34" s="821"/>
      <c r="AXP34" s="821"/>
      <c r="AXQ34" s="821"/>
      <c r="AXR34" s="821"/>
      <c r="AXS34" s="822">
        <v>0.34699999999999998</v>
      </c>
      <c r="AXT34" s="822">
        <v>0.34699999999999998</v>
      </c>
      <c r="AXU34" s="822">
        <v>0.34699999999999998</v>
      </c>
      <c r="AXV34" s="822">
        <v>0.34699999999999998</v>
      </c>
      <c r="AXW34" s="822">
        <v>0</v>
      </c>
      <c r="AXX34" s="822">
        <v>0</v>
      </c>
      <c r="AXY34" s="822">
        <v>0</v>
      </c>
      <c r="AXZ34" s="822">
        <v>0</v>
      </c>
      <c r="AYA34" s="821">
        <v>0</v>
      </c>
      <c r="AYB34" s="821">
        <v>0</v>
      </c>
      <c r="AYC34" s="821">
        <v>0</v>
      </c>
      <c r="AYD34" s="822">
        <v>0</v>
      </c>
      <c r="AYE34" s="822" t="s">
        <v>1434</v>
      </c>
      <c r="AYF34" s="822" t="s">
        <v>1434</v>
      </c>
      <c r="AYG34" s="822" t="s">
        <v>1434</v>
      </c>
      <c r="AYH34" s="822" t="s">
        <v>1434</v>
      </c>
      <c r="AYI34" s="822">
        <v>0</v>
      </c>
      <c r="AYJ34" s="822">
        <v>0</v>
      </c>
      <c r="AYK34" s="822">
        <v>0</v>
      </c>
      <c r="AYL34" s="822">
        <v>0</v>
      </c>
      <c r="AYM34" s="821">
        <v>0</v>
      </c>
      <c r="AYN34" s="821">
        <v>0</v>
      </c>
      <c r="AYO34" s="821">
        <v>0</v>
      </c>
      <c r="AYP34" s="821">
        <v>0</v>
      </c>
      <c r="AYQ34" s="822" t="s">
        <v>1434</v>
      </c>
      <c r="AYR34" s="821" t="s">
        <v>1434</v>
      </c>
      <c r="AYS34" s="821" t="s">
        <v>1434</v>
      </c>
      <c r="AYT34" s="821" t="s">
        <v>1434</v>
      </c>
      <c r="AYU34" s="822">
        <v>0</v>
      </c>
      <c r="AYV34" s="821">
        <v>0</v>
      </c>
      <c r="AYW34" s="821">
        <v>0</v>
      </c>
      <c r="AYX34" s="821">
        <v>0</v>
      </c>
      <c r="AYY34" s="821">
        <v>0</v>
      </c>
      <c r="AYZ34" s="821">
        <v>0</v>
      </c>
      <c r="AZA34" s="821">
        <v>0</v>
      </c>
      <c r="AZB34" s="821">
        <v>0</v>
      </c>
      <c r="AZC34" s="822" t="s">
        <v>1434</v>
      </c>
      <c r="AZD34" s="821" t="s">
        <v>1434</v>
      </c>
      <c r="AZE34" s="821" t="s">
        <v>1434</v>
      </c>
      <c r="AZF34" s="821" t="s">
        <v>1434</v>
      </c>
      <c r="AZG34" s="822">
        <v>0</v>
      </c>
      <c r="AZH34" s="821">
        <v>0</v>
      </c>
      <c r="AZI34" s="821">
        <v>0</v>
      </c>
      <c r="AZJ34" s="821">
        <v>0</v>
      </c>
      <c r="AZK34" s="821">
        <v>0</v>
      </c>
      <c r="AZL34" s="821">
        <v>0</v>
      </c>
      <c r="AZM34" s="821">
        <v>0</v>
      </c>
      <c r="AZN34" s="821">
        <v>0</v>
      </c>
      <c r="AZO34" s="821" t="s">
        <v>1434</v>
      </c>
      <c r="AZP34" s="821" t="s">
        <v>1434</v>
      </c>
      <c r="AZQ34" s="821" t="s">
        <v>1434</v>
      </c>
      <c r="AZR34" s="821" t="s">
        <v>1434</v>
      </c>
      <c r="AZS34" s="821">
        <v>0</v>
      </c>
      <c r="AZT34" s="821">
        <v>0</v>
      </c>
      <c r="AZU34" s="821">
        <v>0</v>
      </c>
      <c r="AZV34" s="821">
        <v>0</v>
      </c>
      <c r="AZW34" s="821">
        <v>0</v>
      </c>
      <c r="AZX34" s="821">
        <v>0</v>
      </c>
      <c r="AZY34" s="821">
        <v>0</v>
      </c>
      <c r="AZZ34" s="821">
        <v>0</v>
      </c>
      <c r="BAA34" s="822" t="s">
        <v>1434</v>
      </c>
      <c r="BAB34" s="821" t="s">
        <v>1434</v>
      </c>
      <c r="BAC34" s="821" t="s">
        <v>1434</v>
      </c>
      <c r="BAD34" s="821" t="s">
        <v>1434</v>
      </c>
      <c r="BAE34" s="822">
        <v>0</v>
      </c>
      <c r="BAF34" s="821">
        <v>0</v>
      </c>
      <c r="BAG34" s="821">
        <v>0</v>
      </c>
      <c r="BAH34" s="821">
        <v>0</v>
      </c>
      <c r="BAI34" s="821">
        <v>0</v>
      </c>
      <c r="BAJ34" s="821">
        <v>0</v>
      </c>
      <c r="BAK34" s="821">
        <v>0</v>
      </c>
      <c r="BAL34" s="821">
        <v>0</v>
      </c>
      <c r="BAM34" s="821">
        <v>0</v>
      </c>
      <c r="BAN34" s="821">
        <v>0</v>
      </c>
      <c r="BAO34" s="821">
        <v>0</v>
      </c>
      <c r="BAP34" s="821">
        <v>0</v>
      </c>
      <c r="BAQ34" s="821">
        <v>0</v>
      </c>
      <c r="BAR34" s="821">
        <v>0</v>
      </c>
      <c r="BAS34" s="821">
        <v>0</v>
      </c>
      <c r="BAT34" s="821">
        <v>0</v>
      </c>
      <c r="BAU34" s="821">
        <v>0</v>
      </c>
      <c r="BAV34" s="821">
        <v>0</v>
      </c>
      <c r="BAW34" s="821">
        <v>0</v>
      </c>
      <c r="BAX34" s="821">
        <v>0</v>
      </c>
      <c r="BAY34" s="822">
        <v>0</v>
      </c>
      <c r="BAZ34" s="821">
        <v>0</v>
      </c>
      <c r="BBA34" s="821">
        <v>0</v>
      </c>
      <c r="BBB34" s="821">
        <v>0</v>
      </c>
      <c r="BBC34" s="822">
        <v>0</v>
      </c>
      <c r="BBD34" s="821">
        <v>0</v>
      </c>
      <c r="BBE34" s="821">
        <v>0</v>
      </c>
      <c r="BBF34" s="821">
        <v>0</v>
      </c>
      <c r="BBG34" s="821">
        <v>0</v>
      </c>
      <c r="BBH34" s="821">
        <v>0</v>
      </c>
      <c r="BBI34" s="821">
        <v>0</v>
      </c>
      <c r="BBJ34" s="821">
        <v>0</v>
      </c>
      <c r="BBK34" s="826" t="s">
        <v>1434</v>
      </c>
      <c r="BBL34" s="826">
        <v>0</v>
      </c>
      <c r="BBM34" s="826">
        <v>0</v>
      </c>
      <c r="BBN34" s="826">
        <v>0</v>
      </c>
      <c r="BBO34" s="826">
        <v>0</v>
      </c>
      <c r="BBP34" s="826" t="s">
        <v>1434</v>
      </c>
      <c r="BBQ34" s="826">
        <v>0</v>
      </c>
      <c r="BBR34" s="826">
        <v>0</v>
      </c>
      <c r="BBS34" s="826">
        <v>0</v>
      </c>
      <c r="BBT34" s="826">
        <v>0</v>
      </c>
      <c r="BBU34" s="826" t="s">
        <v>1434</v>
      </c>
      <c r="BBV34" s="826" t="s">
        <v>1434</v>
      </c>
      <c r="BBW34" s="826" t="s">
        <v>1434</v>
      </c>
      <c r="BBX34" s="826" t="s">
        <v>1434</v>
      </c>
      <c r="BBY34" s="826" t="s">
        <v>1434</v>
      </c>
      <c r="BBZ34" s="826" t="s">
        <v>1434</v>
      </c>
      <c r="BCA34" s="826" t="s">
        <v>1434</v>
      </c>
      <c r="BCB34" s="826" t="s">
        <v>1434</v>
      </c>
      <c r="BCC34" s="826" t="s">
        <v>1434</v>
      </c>
      <c r="BCD34" s="826" t="s">
        <v>1434</v>
      </c>
      <c r="BCE34" s="826" t="s">
        <v>1434</v>
      </c>
      <c r="BCF34" s="826" t="s">
        <v>1434</v>
      </c>
      <c r="BCG34" s="826" t="s">
        <v>1434</v>
      </c>
      <c r="BCH34" s="826">
        <v>6</v>
      </c>
      <c r="BCI34" s="826" t="s">
        <v>1434</v>
      </c>
      <c r="BCJ34" s="826" t="s">
        <v>1434</v>
      </c>
      <c r="BCK34" s="826" t="s">
        <v>1434</v>
      </c>
      <c r="BCL34" s="826" t="s">
        <v>1434</v>
      </c>
      <c r="BCM34" s="826">
        <v>0.1</v>
      </c>
      <c r="BCN34" s="826" t="s">
        <v>1434</v>
      </c>
      <c r="BCO34" s="818" t="s">
        <v>1434</v>
      </c>
      <c r="BCP34" s="818" t="s">
        <v>1434</v>
      </c>
      <c r="BCQ34" s="818" t="s">
        <v>1434</v>
      </c>
      <c r="BCR34" s="818" t="s">
        <v>1434</v>
      </c>
      <c r="BCS34" s="818" t="s">
        <v>1434</v>
      </c>
      <c r="BCT34" s="818" t="s">
        <v>1434</v>
      </c>
      <c r="BCU34" s="818" t="s">
        <v>1434</v>
      </c>
      <c r="BCV34" s="818" t="s">
        <v>1434</v>
      </c>
      <c r="BCW34" s="818" t="s">
        <v>1434</v>
      </c>
      <c r="BCX34" s="818" t="s">
        <v>1434</v>
      </c>
      <c r="BCY34" s="818" t="s">
        <v>1434</v>
      </c>
      <c r="BCZ34" s="818" t="s">
        <v>1434</v>
      </c>
      <c r="BDA34" s="818" t="s">
        <v>1434</v>
      </c>
      <c r="BDB34" s="818" t="s">
        <v>1434</v>
      </c>
      <c r="BDC34" s="818" t="s">
        <v>1434</v>
      </c>
      <c r="BDD34" s="818" t="s">
        <v>1434</v>
      </c>
      <c r="BDE34" s="818" t="s">
        <v>1434</v>
      </c>
      <c r="BDF34" s="818" t="s">
        <v>1434</v>
      </c>
      <c r="BDG34" s="818" t="s">
        <v>1434</v>
      </c>
      <c r="BDH34" s="818" t="s">
        <v>1434</v>
      </c>
      <c r="BDI34" s="818" t="s">
        <v>1434</v>
      </c>
      <c r="BDJ34" s="818" t="s">
        <v>1434</v>
      </c>
      <c r="BDK34" s="818" t="s">
        <v>1434</v>
      </c>
      <c r="BDL34" s="818" t="s">
        <v>1434</v>
      </c>
      <c r="BDM34" s="818" t="s">
        <v>1434</v>
      </c>
      <c r="BDN34" s="818" t="s">
        <v>1434</v>
      </c>
      <c r="BDO34" s="818" t="s">
        <v>1434</v>
      </c>
      <c r="BDP34" s="818" t="s">
        <v>1434</v>
      </c>
      <c r="BDQ34" s="818" t="s">
        <v>1434</v>
      </c>
      <c r="BDR34" s="818" t="s">
        <v>1434</v>
      </c>
      <c r="BDS34" s="818" t="s">
        <v>1434</v>
      </c>
      <c r="BDT34" s="818" t="s">
        <v>1434</v>
      </c>
      <c r="BDU34" s="818" t="s">
        <v>1434</v>
      </c>
      <c r="BDV34" s="818" t="s">
        <v>1434</v>
      </c>
      <c r="BDW34" s="818" t="s">
        <v>1434</v>
      </c>
      <c r="BDX34" s="818" t="s">
        <v>1434</v>
      </c>
      <c r="BDY34" s="818" t="s">
        <v>1434</v>
      </c>
      <c r="BDZ34" s="818" t="s">
        <v>1434</v>
      </c>
      <c r="BEA34" s="818" t="s">
        <v>1434</v>
      </c>
      <c r="BEB34" s="818" t="s">
        <v>1434</v>
      </c>
      <c r="BEC34" s="818" t="s">
        <v>1434</v>
      </c>
      <c r="BED34" s="818" t="s">
        <v>1434</v>
      </c>
      <c r="BEE34" s="818" t="s">
        <v>1434</v>
      </c>
      <c r="BEF34" s="818" t="s">
        <v>1434</v>
      </c>
      <c r="BEG34" s="818" t="s">
        <v>1434</v>
      </c>
      <c r="BEH34" s="818" t="s">
        <v>1434</v>
      </c>
      <c r="BEI34" s="818" t="s">
        <v>1434</v>
      </c>
      <c r="BEJ34" s="818" t="s">
        <v>1434</v>
      </c>
      <c r="BEK34" s="818" t="s">
        <v>1434</v>
      </c>
      <c r="BEL34" s="818" t="s">
        <v>1434</v>
      </c>
      <c r="BEM34" s="818" t="s">
        <v>1434</v>
      </c>
      <c r="BEN34" s="818" t="s">
        <v>1434</v>
      </c>
      <c r="BEO34" s="818" t="s">
        <v>1434</v>
      </c>
      <c r="BEP34" s="818" t="s">
        <v>1434</v>
      </c>
      <c r="BEQ34" s="818" t="s">
        <v>1434</v>
      </c>
      <c r="BER34" s="818" t="s">
        <v>1434</v>
      </c>
      <c r="BES34" s="818" t="s">
        <v>1434</v>
      </c>
      <c r="BET34" s="818" t="s">
        <v>1434</v>
      </c>
      <c r="BEU34" s="818" t="s">
        <v>1434</v>
      </c>
      <c r="BEV34" s="818" t="s">
        <v>1434</v>
      </c>
      <c r="BEW34" s="818" t="s">
        <v>1434</v>
      </c>
      <c r="BEX34" s="818" t="s">
        <v>1434</v>
      </c>
      <c r="BEY34" s="818" t="s">
        <v>1434</v>
      </c>
      <c r="BEZ34" s="818" t="s">
        <v>1434</v>
      </c>
      <c r="BFA34" s="818" t="s">
        <v>1434</v>
      </c>
      <c r="BFB34" s="818" t="s">
        <v>1434</v>
      </c>
      <c r="BFC34" s="818" t="s">
        <v>1434</v>
      </c>
      <c r="BFD34" s="818" t="s">
        <v>1434</v>
      </c>
      <c r="BFE34" s="818" t="s">
        <v>1434</v>
      </c>
      <c r="BFF34" s="818" t="s">
        <v>1434</v>
      </c>
      <c r="BFG34" s="818" t="s">
        <v>1434</v>
      </c>
      <c r="BFH34" s="818" t="s">
        <v>1434</v>
      </c>
      <c r="BFI34" s="818" t="s">
        <v>1434</v>
      </c>
      <c r="BFJ34" s="818" t="s">
        <v>1434</v>
      </c>
      <c r="BFK34" s="818" t="s">
        <v>1434</v>
      </c>
      <c r="BFL34" s="818" t="s">
        <v>1434</v>
      </c>
      <c r="BFM34" s="818" t="s">
        <v>1434</v>
      </c>
      <c r="BFN34" s="818" t="s">
        <v>1434</v>
      </c>
      <c r="BFO34" s="818" t="s">
        <v>1434</v>
      </c>
      <c r="BFP34" s="818" t="s">
        <v>1434</v>
      </c>
      <c r="BFQ34" s="818" t="s">
        <v>1434</v>
      </c>
      <c r="BFR34" s="818" t="s">
        <v>1434</v>
      </c>
      <c r="BFS34" s="818" t="s">
        <v>1434</v>
      </c>
      <c r="BFT34" s="818" t="s">
        <v>1434</v>
      </c>
      <c r="BFU34" s="818" t="s">
        <v>1434</v>
      </c>
      <c r="BFV34" s="819" t="s">
        <v>1434</v>
      </c>
      <c r="BFW34" s="819" t="s">
        <v>1434</v>
      </c>
      <c r="BFX34" s="819" t="s">
        <v>1434</v>
      </c>
      <c r="BFY34" s="819" t="s">
        <v>1434</v>
      </c>
      <c r="BFZ34" s="819" t="s">
        <v>1434</v>
      </c>
      <c r="BGA34" s="819" t="s">
        <v>1434</v>
      </c>
      <c r="BGB34" s="819" t="s">
        <v>1434</v>
      </c>
      <c r="BGC34" s="819" t="s">
        <v>1434</v>
      </c>
      <c r="BGD34" s="819" t="s">
        <v>1434</v>
      </c>
      <c r="BGE34" s="819" t="s">
        <v>1434</v>
      </c>
      <c r="BGF34" s="819" t="s">
        <v>1434</v>
      </c>
      <c r="BGG34" s="819" t="s">
        <v>1434</v>
      </c>
      <c r="BGH34" s="819" t="s">
        <v>1434</v>
      </c>
      <c r="BGI34" s="819" t="s">
        <v>1434</v>
      </c>
      <c r="BGJ34" s="819" t="s">
        <v>1434</v>
      </c>
      <c r="BGK34" s="819" t="s">
        <v>1434</v>
      </c>
      <c r="BGL34" s="819" t="s">
        <v>1434</v>
      </c>
      <c r="BGM34" s="819" t="s">
        <v>1434</v>
      </c>
      <c r="BGN34" s="819" t="s">
        <v>1434</v>
      </c>
      <c r="BGO34" s="819" t="s">
        <v>1434</v>
      </c>
      <c r="BGP34" s="819" t="s">
        <v>1434</v>
      </c>
      <c r="BGQ34" s="819" t="s">
        <v>1434</v>
      </c>
      <c r="BGR34" s="819" t="s">
        <v>1434</v>
      </c>
      <c r="BGS34" s="819" t="s">
        <v>1434</v>
      </c>
      <c r="BGT34" s="819" t="s">
        <v>1434</v>
      </c>
      <c r="BGU34" s="819" t="s">
        <v>1434</v>
      </c>
      <c r="BGV34" s="819" t="s">
        <v>1434</v>
      </c>
      <c r="BGW34" s="819" t="s">
        <v>1434</v>
      </c>
      <c r="BGX34" s="819" t="s">
        <v>1434</v>
      </c>
      <c r="BGY34" s="819" t="s">
        <v>1434</v>
      </c>
      <c r="BGZ34" s="819" t="s">
        <v>1434</v>
      </c>
      <c r="BHA34" s="819" t="s">
        <v>1434</v>
      </c>
      <c r="BHB34" s="819" t="s">
        <v>1434</v>
      </c>
      <c r="BHC34" s="819" t="s">
        <v>1434</v>
      </c>
      <c r="BHD34" s="819" t="s">
        <v>1434</v>
      </c>
      <c r="BHE34" s="819" t="s">
        <v>1434</v>
      </c>
      <c r="BHF34" s="819" t="s">
        <v>1434</v>
      </c>
      <c r="BHG34" s="819" t="s">
        <v>1434</v>
      </c>
      <c r="BHH34" s="819" t="s">
        <v>1434</v>
      </c>
      <c r="BHI34" s="819" t="s">
        <v>1434</v>
      </c>
      <c r="BHJ34" s="819" t="s">
        <v>1434</v>
      </c>
      <c r="BHK34" s="819" t="s">
        <v>1434</v>
      </c>
      <c r="BHL34" s="819" t="s">
        <v>1434</v>
      </c>
      <c r="BHM34" s="819" t="s">
        <v>1434</v>
      </c>
      <c r="BHN34" s="819" t="s">
        <v>1434</v>
      </c>
      <c r="BHO34" s="819" t="s">
        <v>1434</v>
      </c>
      <c r="BHP34" s="819" t="s">
        <v>1434</v>
      </c>
      <c r="BHQ34" s="819" t="s">
        <v>1434</v>
      </c>
      <c r="BHR34" s="819" t="s">
        <v>1434</v>
      </c>
      <c r="BHS34" s="819" t="s">
        <v>1434</v>
      </c>
      <c r="BHT34" s="819" t="s">
        <v>1434</v>
      </c>
      <c r="BHU34" s="819" t="s">
        <v>1434</v>
      </c>
      <c r="BHV34" s="819" t="s">
        <v>1434</v>
      </c>
      <c r="BHW34" s="819" t="s">
        <v>1434</v>
      </c>
      <c r="BHX34" s="819" t="s">
        <v>1434</v>
      </c>
      <c r="BHY34" s="819" t="s">
        <v>1434</v>
      </c>
      <c r="BHZ34" s="819" t="s">
        <v>1434</v>
      </c>
      <c r="BIA34" s="819" t="s">
        <v>1434</v>
      </c>
      <c r="BIB34" s="819" t="s">
        <v>1434</v>
      </c>
      <c r="BIC34" s="819" t="s">
        <v>1434</v>
      </c>
      <c r="BID34" s="819" t="s">
        <v>1434</v>
      </c>
      <c r="BIE34" s="819" t="s">
        <v>1434</v>
      </c>
      <c r="BIF34" s="819" t="s">
        <v>1434</v>
      </c>
      <c r="BIG34" s="819" t="s">
        <v>1434</v>
      </c>
      <c r="BIH34" s="819" t="s">
        <v>1434</v>
      </c>
      <c r="BII34" s="819" t="s">
        <v>1434</v>
      </c>
      <c r="BIJ34" s="819" t="s">
        <v>1434</v>
      </c>
      <c r="BIK34" s="819" t="s">
        <v>1434</v>
      </c>
      <c r="BIL34" s="819" t="s">
        <v>1434</v>
      </c>
      <c r="BIM34" s="819" t="s">
        <v>1434</v>
      </c>
      <c r="BIN34" s="819" t="s">
        <v>1434</v>
      </c>
      <c r="BIO34" s="819" t="s">
        <v>1434</v>
      </c>
      <c r="BIP34" s="819" t="s">
        <v>1434</v>
      </c>
      <c r="BIQ34" s="819" t="s">
        <v>1434</v>
      </c>
      <c r="BIR34" s="819" t="s">
        <v>1434</v>
      </c>
      <c r="BIS34" s="822"/>
      <c r="BIT34" s="822"/>
      <c r="BIU34" s="822"/>
      <c r="BIV34" s="822"/>
      <c r="BIW34" s="822"/>
      <c r="BIX34" s="822"/>
      <c r="BIY34" s="822"/>
      <c r="BIZ34" s="822"/>
      <c r="BJA34" s="822"/>
      <c r="BJB34" s="822"/>
      <c r="BJC34" s="822"/>
      <c r="BJD34" s="822"/>
      <c r="BJE34" s="822"/>
      <c r="BJF34" s="822"/>
      <c r="BJG34" s="822"/>
      <c r="BJH34" s="822"/>
      <c r="BJI34" s="827" t="s">
        <v>1434</v>
      </c>
      <c r="BJJ34" s="827" t="s">
        <v>1434</v>
      </c>
      <c r="BJK34" s="827" t="s">
        <v>1434</v>
      </c>
      <c r="BJL34" s="827" t="s">
        <v>1434</v>
      </c>
      <c r="BJM34" s="827" t="s">
        <v>1434</v>
      </c>
      <c r="BJN34" s="827" t="s">
        <v>1434</v>
      </c>
      <c r="BJO34" s="827" t="s">
        <v>1434</v>
      </c>
      <c r="BJP34" s="827" t="s">
        <v>1434</v>
      </c>
      <c r="BJQ34" s="827" t="s">
        <v>1434</v>
      </c>
      <c r="BJR34" s="827" t="s">
        <v>1434</v>
      </c>
      <c r="BJS34" s="827" t="s">
        <v>1434</v>
      </c>
      <c r="BJT34" s="827" t="s">
        <v>1434</v>
      </c>
      <c r="BJU34" s="827" t="s">
        <v>1434</v>
      </c>
      <c r="BJV34" s="827" t="s">
        <v>1434</v>
      </c>
      <c r="BJW34" s="827" t="s">
        <v>1434</v>
      </c>
      <c r="BJX34" s="827" t="s">
        <v>1434</v>
      </c>
      <c r="BJY34" s="827" t="s">
        <v>1434</v>
      </c>
      <c r="BJZ34" s="827" t="s">
        <v>1434</v>
      </c>
      <c r="BKA34" s="827" t="s">
        <v>1434</v>
      </c>
      <c r="BKB34" s="827" t="s">
        <v>1434</v>
      </c>
      <c r="BKC34" s="827" t="s">
        <v>1434</v>
      </c>
      <c r="BKD34" s="827" t="s">
        <v>1434</v>
      </c>
      <c r="BKE34" s="827" t="s">
        <v>1434</v>
      </c>
      <c r="BKF34" s="827" t="s">
        <v>1434</v>
      </c>
      <c r="BKG34" s="827" t="s">
        <v>1434</v>
      </c>
      <c r="BKH34" s="827" t="s">
        <v>1434</v>
      </c>
      <c r="BKI34" s="827" t="s">
        <v>1434</v>
      </c>
      <c r="BKJ34" s="827" t="s">
        <v>1434</v>
      </c>
      <c r="BKK34" s="827" t="s">
        <v>1434</v>
      </c>
      <c r="BKL34" s="827" t="s">
        <v>1434</v>
      </c>
      <c r="BKM34" s="827" t="s">
        <v>1434</v>
      </c>
      <c r="BKN34" s="827" t="s">
        <v>1434</v>
      </c>
      <c r="BKO34" s="827" t="s">
        <v>1434</v>
      </c>
      <c r="BKP34" s="827" t="s">
        <v>1434</v>
      </c>
      <c r="BKQ34" s="827" t="s">
        <v>1434</v>
      </c>
      <c r="BKR34" s="827" t="s">
        <v>1434</v>
      </c>
      <c r="BKS34" s="827" t="s">
        <v>1434</v>
      </c>
      <c r="BKT34" s="827" t="s">
        <v>1434</v>
      </c>
      <c r="BKU34" s="827" t="s">
        <v>1434</v>
      </c>
      <c r="BKV34" s="827" t="s">
        <v>1434</v>
      </c>
      <c r="BKW34" s="827" t="s">
        <v>1434</v>
      </c>
      <c r="BKX34" s="827" t="s">
        <v>1434</v>
      </c>
      <c r="BKY34" s="827" t="s">
        <v>1434</v>
      </c>
      <c r="BKZ34" s="827" t="s">
        <v>1434</v>
      </c>
      <c r="BLA34" s="827" t="s">
        <v>1434</v>
      </c>
      <c r="BLB34" s="827" t="s">
        <v>1434</v>
      </c>
      <c r="BLC34" s="827" t="s">
        <v>1434</v>
      </c>
      <c r="BLD34" s="827" t="s">
        <v>1434</v>
      </c>
      <c r="BLE34" s="827" t="s">
        <v>1434</v>
      </c>
      <c r="BLF34" s="827" t="s">
        <v>1434</v>
      </c>
      <c r="BLG34" s="827" t="s">
        <v>1434</v>
      </c>
      <c r="BLH34" s="827" t="s">
        <v>1434</v>
      </c>
      <c r="BLI34" s="827" t="s">
        <v>1434</v>
      </c>
      <c r="BLJ34" s="827" t="s">
        <v>1434</v>
      </c>
      <c r="BLK34" s="827" t="s">
        <v>1434</v>
      </c>
      <c r="BLL34" s="827" t="s">
        <v>1434</v>
      </c>
      <c r="BLM34" s="827" t="s">
        <v>1434</v>
      </c>
      <c r="BLN34" s="827" t="s">
        <v>1434</v>
      </c>
      <c r="BLO34" s="827" t="s">
        <v>1434</v>
      </c>
      <c r="BLP34" s="827" t="s">
        <v>1434</v>
      </c>
      <c r="BLQ34" s="827" t="s">
        <v>1434</v>
      </c>
      <c r="BLR34" s="827" t="s">
        <v>1434</v>
      </c>
      <c r="BLS34" s="827" t="s">
        <v>1434</v>
      </c>
      <c r="BLT34" s="827" t="s">
        <v>1434</v>
      </c>
      <c r="BLU34" s="827" t="s">
        <v>1434</v>
      </c>
      <c r="BLV34" s="827" t="s">
        <v>1434</v>
      </c>
      <c r="BLW34" s="827" t="s">
        <v>1434</v>
      </c>
      <c r="BLX34" s="827" t="s">
        <v>1434</v>
      </c>
      <c r="BLY34" s="827" t="s">
        <v>1434</v>
      </c>
      <c r="BLZ34" s="827" t="s">
        <v>1434</v>
      </c>
      <c r="BMA34" s="827" t="s">
        <v>1434</v>
      </c>
      <c r="BMB34" s="827" t="s">
        <v>1434</v>
      </c>
      <c r="BMC34" s="827" t="s">
        <v>1434</v>
      </c>
      <c r="BMD34" s="827" t="s">
        <v>1434</v>
      </c>
      <c r="BME34" s="827" t="s">
        <v>1434</v>
      </c>
      <c r="BMF34" s="827" t="s">
        <v>1434</v>
      </c>
      <c r="BMG34" s="827" t="s">
        <v>1434</v>
      </c>
      <c r="BMH34" s="827" t="s">
        <v>1434</v>
      </c>
      <c r="BMI34" s="827" t="s">
        <v>1434</v>
      </c>
      <c r="BMJ34" s="827" t="s">
        <v>1434</v>
      </c>
      <c r="BMK34" s="827" t="s">
        <v>1434</v>
      </c>
      <c r="BML34" s="827" t="s">
        <v>1434</v>
      </c>
      <c r="BMM34" s="827" t="s">
        <v>1434</v>
      </c>
      <c r="BMN34" s="827" t="s">
        <v>1434</v>
      </c>
      <c r="BMO34" s="827" t="s">
        <v>1434</v>
      </c>
      <c r="BMP34" s="827" t="s">
        <v>1434</v>
      </c>
      <c r="BMQ34" s="827" t="s">
        <v>1434</v>
      </c>
      <c r="BMR34" s="827" t="s">
        <v>1434</v>
      </c>
      <c r="BMS34" s="827" t="s">
        <v>1434</v>
      </c>
      <c r="BMT34" s="827" t="s">
        <v>1434</v>
      </c>
      <c r="BMU34" s="827" t="s">
        <v>1434</v>
      </c>
      <c r="BMV34" s="827" t="s">
        <v>1434</v>
      </c>
      <c r="BMW34" s="827" t="s">
        <v>1434</v>
      </c>
      <c r="BMX34" s="827" t="s">
        <v>1434</v>
      </c>
      <c r="BMY34" s="827" t="s">
        <v>1434</v>
      </c>
      <c r="BMZ34" s="827" t="s">
        <v>1434</v>
      </c>
      <c r="BNA34" s="827" t="s">
        <v>1434</v>
      </c>
      <c r="BNB34" s="827" t="s">
        <v>1434</v>
      </c>
      <c r="BNC34" s="827" t="s">
        <v>1434</v>
      </c>
      <c r="BND34" s="827" t="s">
        <v>1434</v>
      </c>
      <c r="BNE34" s="827" t="s">
        <v>1434</v>
      </c>
      <c r="BNF34" s="827" t="s">
        <v>1434</v>
      </c>
      <c r="BNG34" s="827" t="s">
        <v>1434</v>
      </c>
      <c r="BNH34" s="827" t="s">
        <v>1434</v>
      </c>
      <c r="BNI34" s="827" t="s">
        <v>1434</v>
      </c>
      <c r="BNJ34" s="822">
        <v>0.34699999999999998</v>
      </c>
      <c r="BNK34" s="821">
        <v>0.34699999999999998</v>
      </c>
      <c r="BNL34" s="821">
        <v>0.34699999999999998</v>
      </c>
      <c r="BNM34" s="821" t="s">
        <v>1434</v>
      </c>
      <c r="BNN34" s="822">
        <v>100</v>
      </c>
      <c r="BNO34" s="821">
        <v>100</v>
      </c>
      <c r="BNP34" s="821">
        <v>100</v>
      </c>
      <c r="BNQ34" s="821" t="s">
        <v>1434</v>
      </c>
      <c r="BNR34" s="822" t="s">
        <v>1434</v>
      </c>
      <c r="BNS34" s="821" t="s">
        <v>1434</v>
      </c>
      <c r="BNT34" s="821" t="s">
        <v>1434</v>
      </c>
      <c r="BNU34" s="821" t="s">
        <v>1434</v>
      </c>
      <c r="BNV34" s="822" t="s">
        <v>1434</v>
      </c>
      <c r="BNW34" s="821" t="s">
        <v>1434</v>
      </c>
      <c r="BNX34" s="821" t="s">
        <v>1434</v>
      </c>
      <c r="BNY34" s="821" t="s">
        <v>1434</v>
      </c>
    </row>
    <row r="35" spans="1:1741" s="789" customFormat="1">
      <c r="A35" s="607" t="s">
        <v>1977</v>
      </c>
      <c r="B35" s="821" t="s">
        <v>1199</v>
      </c>
      <c r="C35" s="822">
        <v>409</v>
      </c>
      <c r="D35" s="822">
        <v>386</v>
      </c>
      <c r="E35" s="822">
        <v>363</v>
      </c>
      <c r="F35" s="822">
        <v>324</v>
      </c>
      <c r="G35" s="822">
        <v>319</v>
      </c>
      <c r="H35" s="823" t="s">
        <v>1434</v>
      </c>
      <c r="I35" s="823" t="s">
        <v>1434</v>
      </c>
      <c r="J35" s="823" t="s">
        <v>1434</v>
      </c>
      <c r="K35" s="823" t="s">
        <v>1434</v>
      </c>
      <c r="L35" s="823" t="s">
        <v>1434</v>
      </c>
      <c r="M35" s="822">
        <v>74</v>
      </c>
      <c r="N35" s="822">
        <v>70</v>
      </c>
      <c r="O35" s="822">
        <v>66</v>
      </c>
      <c r="P35" s="822">
        <v>31</v>
      </c>
      <c r="Q35" s="822">
        <v>31</v>
      </c>
      <c r="R35" s="822">
        <v>483</v>
      </c>
      <c r="S35" s="822">
        <v>456</v>
      </c>
      <c r="T35" s="822">
        <v>429</v>
      </c>
      <c r="U35" s="822">
        <v>355</v>
      </c>
      <c r="V35" s="822">
        <v>350</v>
      </c>
      <c r="W35" s="821">
        <v>2802</v>
      </c>
      <c r="X35" s="822">
        <v>2829</v>
      </c>
      <c r="Y35" s="822">
        <v>2860</v>
      </c>
      <c r="Z35" s="822">
        <v>2933</v>
      </c>
      <c r="AA35" s="822">
        <v>2943</v>
      </c>
      <c r="AB35" s="821" t="s">
        <v>1434</v>
      </c>
      <c r="AC35" s="821" t="s">
        <v>1434</v>
      </c>
      <c r="AD35" s="821" t="s">
        <v>1434</v>
      </c>
      <c r="AE35" s="821" t="s">
        <v>1434</v>
      </c>
      <c r="AF35" s="821" t="s">
        <v>1434</v>
      </c>
      <c r="AG35" s="821" t="s">
        <v>1434</v>
      </c>
      <c r="AH35" s="821" t="s">
        <v>1434</v>
      </c>
      <c r="AI35" s="821" t="s">
        <v>1434</v>
      </c>
      <c r="AJ35" s="821" t="s">
        <v>1434</v>
      </c>
      <c r="AK35" s="821" t="s">
        <v>1434</v>
      </c>
      <c r="AL35" s="821" t="s">
        <v>1434</v>
      </c>
      <c r="AM35" s="821" t="s">
        <v>1434</v>
      </c>
      <c r="AN35" s="821" t="s">
        <v>1434</v>
      </c>
      <c r="AO35" s="821" t="s">
        <v>1434</v>
      </c>
      <c r="AP35" s="821" t="s">
        <v>1434</v>
      </c>
      <c r="AQ35" s="821" t="s">
        <v>1434</v>
      </c>
      <c r="AR35" s="821" t="s">
        <v>1434</v>
      </c>
      <c r="AS35" s="822">
        <v>50.44</v>
      </c>
      <c r="AT35" s="822">
        <v>47.6</v>
      </c>
      <c r="AU35" s="822">
        <v>45.3</v>
      </c>
      <c r="AV35" s="822">
        <v>43</v>
      </c>
      <c r="AW35" s="822">
        <v>36.700000000000003</v>
      </c>
      <c r="AX35" s="822" t="s">
        <v>1434</v>
      </c>
      <c r="AY35" s="822" t="s">
        <v>1434</v>
      </c>
      <c r="AZ35" s="822" t="s">
        <v>1434</v>
      </c>
      <c r="BA35" s="822" t="s">
        <v>1434</v>
      </c>
      <c r="BB35" s="822" t="s">
        <v>1434</v>
      </c>
      <c r="BC35" s="822">
        <v>3.8</v>
      </c>
      <c r="BD35" s="822">
        <v>3.6</v>
      </c>
      <c r="BE35" s="822">
        <v>3.4</v>
      </c>
      <c r="BF35" s="822">
        <v>1.6</v>
      </c>
      <c r="BG35" s="822">
        <v>1.6</v>
      </c>
      <c r="BH35" s="822">
        <v>54.24</v>
      </c>
      <c r="BI35" s="822">
        <v>51.2</v>
      </c>
      <c r="BJ35" s="822">
        <v>48.7</v>
      </c>
      <c r="BK35" s="822">
        <v>44.6</v>
      </c>
      <c r="BL35" s="822">
        <v>38.299999999999997</v>
      </c>
      <c r="BM35" s="821">
        <v>1.06</v>
      </c>
      <c r="BN35" s="821">
        <v>1</v>
      </c>
      <c r="BO35" s="821">
        <v>0.9</v>
      </c>
      <c r="BP35" s="821">
        <v>0.9</v>
      </c>
      <c r="BQ35" s="821">
        <v>0.7</v>
      </c>
      <c r="BR35" s="821" t="s">
        <v>1434</v>
      </c>
      <c r="BS35" s="821" t="s">
        <v>1434</v>
      </c>
      <c r="BT35" s="821" t="s">
        <v>1434</v>
      </c>
      <c r="BU35" s="821" t="s">
        <v>1434</v>
      </c>
      <c r="BV35" s="821" t="s">
        <v>1434</v>
      </c>
      <c r="BW35" s="821" t="s">
        <v>1434</v>
      </c>
      <c r="BX35" s="821" t="s">
        <v>1434</v>
      </c>
      <c r="BY35" s="821" t="s">
        <v>1434</v>
      </c>
      <c r="BZ35" s="821" t="s">
        <v>1434</v>
      </c>
      <c r="CA35" s="821" t="s">
        <v>1434</v>
      </c>
      <c r="CB35" s="821" t="s">
        <v>1434</v>
      </c>
      <c r="CC35" s="821" t="s">
        <v>1434</v>
      </c>
      <c r="CD35" s="821" t="s">
        <v>1434</v>
      </c>
      <c r="CE35" s="821" t="s">
        <v>1434</v>
      </c>
      <c r="CF35" s="821" t="s">
        <v>1434</v>
      </c>
      <c r="CG35" s="821">
        <v>49.38</v>
      </c>
      <c r="CH35" s="821">
        <v>46.6</v>
      </c>
      <c r="CI35" s="821">
        <v>44.4</v>
      </c>
      <c r="CJ35" s="821">
        <v>42.1</v>
      </c>
      <c r="CK35" s="821">
        <v>36</v>
      </c>
      <c r="CL35" s="821" t="s">
        <v>1434</v>
      </c>
      <c r="CM35" s="821" t="s">
        <v>1434</v>
      </c>
      <c r="CN35" s="821" t="s">
        <v>1434</v>
      </c>
      <c r="CO35" s="821" t="s">
        <v>1434</v>
      </c>
      <c r="CP35" s="821" t="s">
        <v>1434</v>
      </c>
      <c r="CQ35" s="821" t="s">
        <v>1434</v>
      </c>
      <c r="CR35" s="821" t="s">
        <v>1434</v>
      </c>
      <c r="CS35" s="821" t="s">
        <v>1434</v>
      </c>
      <c r="CT35" s="821" t="s">
        <v>1434</v>
      </c>
      <c r="CU35" s="821" t="s">
        <v>1434</v>
      </c>
      <c r="CV35" s="821" t="s">
        <v>1434</v>
      </c>
      <c r="CW35" s="821" t="s">
        <v>1434</v>
      </c>
      <c r="CX35" s="821" t="s">
        <v>1434</v>
      </c>
      <c r="CY35" s="821" t="s">
        <v>1434</v>
      </c>
      <c r="CZ35" s="821" t="s">
        <v>1434</v>
      </c>
      <c r="DA35" s="821" t="s">
        <v>1434</v>
      </c>
      <c r="DB35" s="821" t="s">
        <v>1434</v>
      </c>
      <c r="DC35" s="821" t="s">
        <v>1434</v>
      </c>
      <c r="DD35" s="821" t="s">
        <v>1434</v>
      </c>
      <c r="DE35" s="821" t="s">
        <v>1434</v>
      </c>
      <c r="DF35" s="821" t="s">
        <v>1434</v>
      </c>
      <c r="DG35" s="821" t="s">
        <v>1434</v>
      </c>
      <c r="DH35" s="821" t="s">
        <v>1434</v>
      </c>
      <c r="DI35" s="821" t="s">
        <v>1434</v>
      </c>
      <c r="DJ35" s="821" t="s">
        <v>1434</v>
      </c>
      <c r="DK35" s="821" t="s">
        <v>1434</v>
      </c>
      <c r="DL35" s="821" t="s">
        <v>1434</v>
      </c>
      <c r="DM35" s="821"/>
      <c r="DN35" s="821"/>
      <c r="DO35" s="821"/>
      <c r="DP35" s="821"/>
      <c r="DQ35" s="821"/>
      <c r="DR35" s="821"/>
      <c r="DS35" s="821"/>
      <c r="DT35" s="821"/>
      <c r="DU35" s="821"/>
      <c r="DV35" s="821"/>
      <c r="DW35" s="821"/>
      <c r="DX35" s="821"/>
      <c r="DY35" s="821"/>
      <c r="DZ35" s="821"/>
      <c r="EA35" s="821"/>
      <c r="EB35" s="821"/>
      <c r="EC35" s="821"/>
      <c r="ED35" s="821"/>
      <c r="EE35" s="821"/>
      <c r="EF35" s="821"/>
      <c r="EG35" s="821"/>
      <c r="EH35" s="821"/>
      <c r="EI35" s="821"/>
      <c r="EJ35" s="821"/>
      <c r="EK35" s="821"/>
      <c r="EL35" s="821"/>
      <c r="EM35" s="821"/>
      <c r="EN35" s="821"/>
      <c r="EO35" s="821"/>
      <c r="EP35" s="821"/>
      <c r="EQ35" s="821"/>
      <c r="ER35" s="821"/>
      <c r="ES35" s="821"/>
      <c r="ET35" s="821"/>
      <c r="EU35" s="821"/>
      <c r="EV35" s="821"/>
      <c r="EW35" s="821"/>
      <c r="EX35" s="821"/>
      <c r="EY35" s="821"/>
      <c r="EZ35" s="821"/>
      <c r="FA35" s="821"/>
      <c r="FB35" s="821"/>
      <c r="FC35" s="821"/>
      <c r="FD35" s="821"/>
      <c r="FE35" s="821"/>
      <c r="FF35" s="821"/>
      <c r="FG35" s="821"/>
      <c r="FH35" s="821"/>
      <c r="FI35" s="821"/>
      <c r="FJ35" s="821"/>
      <c r="FK35" s="821"/>
      <c r="FL35" s="821"/>
      <c r="FM35" s="821"/>
      <c r="FN35" s="821"/>
      <c r="FO35" s="821"/>
      <c r="FP35" s="821"/>
      <c r="FQ35" s="821"/>
      <c r="FR35" s="821"/>
      <c r="FS35" s="821"/>
      <c r="FT35" s="821"/>
      <c r="FU35" s="821"/>
      <c r="FV35" s="821"/>
      <c r="FW35" s="821"/>
      <c r="FX35" s="821"/>
      <c r="FY35" s="821"/>
      <c r="FZ35" s="821"/>
      <c r="GA35" s="821"/>
      <c r="GB35" s="821"/>
      <c r="GC35" s="822"/>
      <c r="GD35" s="822"/>
      <c r="GE35" s="822"/>
      <c r="GF35" s="822"/>
      <c r="GG35" s="822"/>
      <c r="GH35" s="822"/>
      <c r="GI35" s="822"/>
      <c r="GJ35" s="822"/>
      <c r="GK35" s="821"/>
      <c r="GL35" s="821"/>
      <c r="GM35" s="821"/>
      <c r="GN35" s="821"/>
      <c r="GO35" s="821"/>
      <c r="GP35" s="821"/>
      <c r="GQ35" s="821"/>
      <c r="GR35" s="821"/>
      <c r="GS35" s="821"/>
      <c r="GT35" s="821"/>
      <c r="GU35" s="821"/>
      <c r="GV35" s="821"/>
      <c r="GW35" s="822"/>
      <c r="GX35" s="821"/>
      <c r="GY35" s="821"/>
      <c r="GZ35" s="821"/>
      <c r="HA35" s="821"/>
      <c r="HB35" s="821"/>
      <c r="HC35" s="821"/>
      <c r="HD35" s="821"/>
      <c r="HE35" s="821"/>
      <c r="HF35" s="821"/>
      <c r="HG35" s="821"/>
      <c r="HH35" s="821"/>
      <c r="HI35" s="821"/>
      <c r="HJ35" s="821"/>
      <c r="HK35" s="821"/>
      <c r="HL35" s="821"/>
      <c r="HM35" s="821"/>
      <c r="HN35" s="821"/>
      <c r="HO35" s="821"/>
      <c r="HP35" s="821"/>
      <c r="HQ35" s="821"/>
      <c r="HR35" s="821"/>
      <c r="HS35" s="821"/>
      <c r="HT35" s="821"/>
      <c r="HU35" s="821"/>
      <c r="HV35" s="821"/>
      <c r="HW35" s="821"/>
      <c r="HX35" s="821"/>
      <c r="HY35" s="821"/>
      <c r="HZ35" s="821"/>
      <c r="IA35" s="821"/>
      <c r="IB35" s="821"/>
      <c r="IC35" s="821"/>
      <c r="ID35" s="821"/>
      <c r="IE35" s="821"/>
      <c r="IF35" s="821"/>
      <c r="IG35" s="821"/>
      <c r="IH35" s="821"/>
      <c r="II35" s="821"/>
      <c r="IJ35" s="821"/>
      <c r="IK35" s="821"/>
      <c r="IL35" s="821"/>
      <c r="IM35" s="821"/>
      <c r="IN35" s="821"/>
      <c r="IO35" s="821"/>
      <c r="IP35" s="821"/>
      <c r="IQ35" s="821"/>
      <c r="IR35" s="821"/>
      <c r="IS35" s="821"/>
      <c r="IT35" s="821"/>
      <c r="IU35" s="821"/>
      <c r="IV35" s="821"/>
      <c r="IW35" s="821"/>
      <c r="IX35" s="821"/>
      <c r="IY35" s="821"/>
      <c r="IZ35" s="821"/>
      <c r="JA35" s="821"/>
      <c r="JB35" s="821"/>
      <c r="JC35" s="821"/>
      <c r="JD35" s="821"/>
      <c r="JE35" s="822"/>
      <c r="JF35" s="822"/>
      <c r="JG35" s="822"/>
      <c r="JH35" s="822"/>
      <c r="JI35" s="822"/>
      <c r="JJ35" s="822"/>
      <c r="JK35" s="822"/>
      <c r="JL35" s="822"/>
      <c r="JM35" s="821"/>
      <c r="JN35" s="821"/>
      <c r="JO35" s="821"/>
      <c r="JP35" s="821"/>
      <c r="JQ35" s="821"/>
      <c r="JR35" s="821"/>
      <c r="JS35" s="821"/>
      <c r="JT35" s="821"/>
      <c r="JU35" s="821"/>
      <c r="JV35" s="821"/>
      <c r="JW35" s="821"/>
      <c r="JX35" s="821"/>
      <c r="JY35" s="821"/>
      <c r="JZ35" s="821"/>
      <c r="KA35" s="821"/>
      <c r="KB35" s="821"/>
      <c r="KC35" s="821"/>
      <c r="KD35" s="821"/>
      <c r="KE35" s="821"/>
      <c r="KF35" s="821"/>
      <c r="KG35" s="821"/>
      <c r="KH35" s="821"/>
      <c r="KI35" s="821"/>
      <c r="KJ35" s="821"/>
      <c r="KK35" s="821"/>
      <c r="KL35" s="821"/>
      <c r="KM35" s="821"/>
      <c r="KN35" s="821"/>
      <c r="KO35" s="821"/>
      <c r="KP35" s="821"/>
      <c r="KQ35" s="821"/>
      <c r="KR35" s="821"/>
      <c r="KS35" s="821"/>
      <c r="KT35" s="821"/>
      <c r="KU35" s="821"/>
      <c r="KV35" s="821"/>
      <c r="KW35" s="821"/>
      <c r="KX35" s="821"/>
      <c r="KY35" s="821"/>
      <c r="KZ35" s="821"/>
      <c r="LA35" s="821"/>
      <c r="LB35" s="821"/>
      <c r="LC35" s="821"/>
      <c r="LD35" s="821"/>
      <c r="LE35" s="821"/>
      <c r="LF35" s="821"/>
      <c r="LG35" s="821"/>
      <c r="LH35" s="821"/>
      <c r="LI35" s="821"/>
      <c r="LJ35" s="821"/>
      <c r="LK35" s="821"/>
      <c r="LL35" s="821"/>
      <c r="LM35" s="821"/>
      <c r="LN35" s="821"/>
      <c r="LO35" s="821"/>
      <c r="LP35" s="821"/>
      <c r="LQ35" s="821"/>
      <c r="LR35" s="821"/>
      <c r="LS35" s="821"/>
      <c r="LT35" s="821"/>
      <c r="LU35" s="821"/>
      <c r="LV35" s="821"/>
      <c r="LW35" s="821"/>
      <c r="LX35" s="821"/>
      <c r="LY35" s="821"/>
      <c r="LZ35" s="821"/>
      <c r="MA35" s="821"/>
      <c r="MB35" s="821"/>
      <c r="MC35" s="821"/>
      <c r="MD35" s="821"/>
      <c r="ME35" s="821"/>
      <c r="MF35" s="821"/>
      <c r="MG35" s="821"/>
      <c r="MH35" s="821"/>
      <c r="MI35" s="821"/>
      <c r="MJ35" s="821"/>
      <c r="MK35" s="821"/>
      <c r="ML35" s="821"/>
      <c r="MM35" s="821"/>
      <c r="MN35" s="821"/>
      <c r="MO35" s="821"/>
      <c r="MP35" s="821"/>
      <c r="MQ35" s="821"/>
      <c r="MR35" s="821"/>
      <c r="MS35" s="821"/>
      <c r="MT35" s="821"/>
      <c r="MU35" s="821"/>
      <c r="MV35" s="821"/>
      <c r="MW35" s="821"/>
      <c r="MX35" s="821"/>
      <c r="MY35" s="821"/>
      <c r="MZ35" s="821"/>
      <c r="NA35" s="822"/>
      <c r="NB35" s="822"/>
      <c r="NC35" s="822"/>
      <c r="ND35" s="822"/>
      <c r="NE35" s="821"/>
      <c r="NF35" s="821"/>
      <c r="NG35" s="821"/>
      <c r="NH35" s="821"/>
      <c r="NI35" s="822"/>
      <c r="NJ35" s="822"/>
      <c r="NK35" s="822"/>
      <c r="NL35" s="822"/>
      <c r="NM35" s="821"/>
      <c r="NN35" s="821"/>
      <c r="NO35" s="821"/>
      <c r="NP35" s="821"/>
      <c r="NQ35" s="822"/>
      <c r="NR35" s="822"/>
      <c r="NS35" s="822"/>
      <c r="NT35" s="822"/>
      <c r="NU35" s="821"/>
      <c r="NV35" s="821"/>
      <c r="NW35" s="821"/>
      <c r="NX35" s="821"/>
      <c r="NY35" s="822"/>
      <c r="NZ35" s="822"/>
      <c r="OA35" s="822"/>
      <c r="OB35" s="822"/>
      <c r="OC35" s="821"/>
      <c r="OD35" s="821"/>
      <c r="OE35" s="821"/>
      <c r="OF35" s="821"/>
      <c r="OG35" s="822"/>
      <c r="OH35" s="822"/>
      <c r="OI35" s="822"/>
      <c r="OJ35" s="822"/>
      <c r="OK35" s="821"/>
      <c r="OL35" s="821"/>
      <c r="OM35" s="821"/>
      <c r="ON35" s="821"/>
      <c r="OO35" s="822"/>
      <c r="OP35" s="822"/>
      <c r="OQ35" s="822"/>
      <c r="OR35" s="822"/>
      <c r="OS35" s="821"/>
      <c r="OT35" s="821"/>
      <c r="OU35" s="821"/>
      <c r="OV35" s="821"/>
      <c r="OW35" s="822"/>
      <c r="OX35" s="822"/>
      <c r="OY35" s="822"/>
      <c r="OZ35" s="822"/>
      <c r="PA35" s="821"/>
      <c r="PB35" s="821"/>
      <c r="PC35" s="821"/>
      <c r="PD35" s="821"/>
      <c r="PE35" s="822">
        <v>24.91</v>
      </c>
      <c r="PF35" s="822">
        <v>23.49</v>
      </c>
      <c r="PG35" s="822">
        <v>22.35</v>
      </c>
      <c r="PH35" s="822">
        <v>21.21</v>
      </c>
      <c r="PI35" s="822">
        <v>18.11</v>
      </c>
      <c r="PJ35" s="822" t="s">
        <v>1434</v>
      </c>
      <c r="PK35" s="821">
        <v>2.37</v>
      </c>
      <c r="PL35" s="821">
        <v>2.2400000000000002</v>
      </c>
      <c r="PM35" s="821">
        <v>1.05</v>
      </c>
      <c r="PN35" s="821">
        <v>1.05</v>
      </c>
      <c r="PO35" s="821" t="s">
        <v>1434</v>
      </c>
      <c r="PP35" s="821">
        <v>25.86</v>
      </c>
      <c r="PQ35" s="821">
        <v>24.59</v>
      </c>
      <c r="PR35" s="821">
        <v>22.26</v>
      </c>
      <c r="PS35" s="821">
        <v>19.16</v>
      </c>
      <c r="PT35" s="822">
        <v>5.7</v>
      </c>
      <c r="PU35" s="822">
        <v>5.41</v>
      </c>
      <c r="PV35" s="822">
        <v>5.15</v>
      </c>
      <c r="PW35" s="822">
        <v>4.88</v>
      </c>
      <c r="PX35" s="822">
        <v>4.16</v>
      </c>
      <c r="PY35" s="822" t="s">
        <v>1434</v>
      </c>
      <c r="PZ35" s="821">
        <v>1.0900000000000001</v>
      </c>
      <c r="QA35" s="821">
        <v>1.03</v>
      </c>
      <c r="QB35" s="821">
        <v>0.48</v>
      </c>
      <c r="QC35" s="821">
        <v>0.48</v>
      </c>
      <c r="QD35" s="821" t="s">
        <v>1434</v>
      </c>
      <c r="QE35" s="821">
        <v>6.5</v>
      </c>
      <c r="QF35" s="821">
        <v>6.18</v>
      </c>
      <c r="QG35" s="821">
        <v>5.36</v>
      </c>
      <c r="QH35" s="821">
        <v>4.6399999999999997</v>
      </c>
      <c r="QI35" s="822" t="s">
        <v>1434</v>
      </c>
      <c r="QJ35" s="822" t="s">
        <v>1434</v>
      </c>
      <c r="QK35" s="822" t="s">
        <v>1434</v>
      </c>
      <c r="QL35" s="822" t="s">
        <v>1434</v>
      </c>
      <c r="QM35" s="822" t="s">
        <v>1434</v>
      </c>
      <c r="QN35" s="822" t="s">
        <v>1434</v>
      </c>
      <c r="QO35" s="821" t="s">
        <v>1434</v>
      </c>
      <c r="QP35" s="821" t="s">
        <v>1434</v>
      </c>
      <c r="QQ35" s="821" t="s">
        <v>1434</v>
      </c>
      <c r="QR35" s="821" t="s">
        <v>1434</v>
      </c>
      <c r="QS35" s="821" t="s">
        <v>1434</v>
      </c>
      <c r="QT35" s="821" t="s">
        <v>1434</v>
      </c>
      <c r="QU35" s="821" t="s">
        <v>1434</v>
      </c>
      <c r="QV35" s="821" t="s">
        <v>1434</v>
      </c>
      <c r="QW35" s="821" t="s">
        <v>1434</v>
      </c>
      <c r="QX35" s="822" t="s">
        <v>1434</v>
      </c>
      <c r="QY35" s="822" t="s">
        <v>1434</v>
      </c>
      <c r="QZ35" s="822" t="s">
        <v>1434</v>
      </c>
      <c r="RA35" s="822" t="s">
        <v>1434</v>
      </c>
      <c r="RB35" s="822" t="s">
        <v>1434</v>
      </c>
      <c r="RC35" s="822" t="s">
        <v>1434</v>
      </c>
      <c r="RD35" s="821" t="s">
        <v>1434</v>
      </c>
      <c r="RE35" s="821" t="s">
        <v>1434</v>
      </c>
      <c r="RF35" s="821" t="s">
        <v>1434</v>
      </c>
      <c r="RG35" s="821" t="s">
        <v>1434</v>
      </c>
      <c r="RH35" s="821" t="s">
        <v>1434</v>
      </c>
      <c r="RI35" s="821" t="s">
        <v>1434</v>
      </c>
      <c r="RJ35" s="821" t="s">
        <v>1434</v>
      </c>
      <c r="RK35" s="821" t="s">
        <v>1434</v>
      </c>
      <c r="RL35" s="821" t="s">
        <v>1434</v>
      </c>
      <c r="RM35" s="822" t="s">
        <v>1434</v>
      </c>
      <c r="RN35" s="822" t="s">
        <v>1434</v>
      </c>
      <c r="RO35" s="822" t="s">
        <v>1434</v>
      </c>
      <c r="RP35" s="822" t="s">
        <v>1434</v>
      </c>
      <c r="RQ35" s="822" t="s">
        <v>1434</v>
      </c>
      <c r="RR35" s="822" t="s">
        <v>1434</v>
      </c>
      <c r="RS35" s="821" t="s">
        <v>1434</v>
      </c>
      <c r="RT35" s="821" t="s">
        <v>1434</v>
      </c>
      <c r="RU35" s="821" t="s">
        <v>1434</v>
      </c>
      <c r="RV35" s="821" t="s">
        <v>1434</v>
      </c>
      <c r="RW35" s="821" t="s">
        <v>1434</v>
      </c>
      <c r="RX35" s="821" t="s">
        <v>1434</v>
      </c>
      <c r="RY35" s="821" t="s">
        <v>1434</v>
      </c>
      <c r="RZ35" s="821" t="s">
        <v>1434</v>
      </c>
      <c r="SA35" s="821" t="s">
        <v>1434</v>
      </c>
      <c r="SB35" s="822" t="s">
        <v>1434</v>
      </c>
      <c r="SC35" s="822" t="s">
        <v>1434</v>
      </c>
      <c r="SD35" s="822" t="s">
        <v>1434</v>
      </c>
      <c r="SE35" s="822" t="s">
        <v>1434</v>
      </c>
      <c r="SF35" s="822" t="s">
        <v>1434</v>
      </c>
      <c r="SG35" s="821" t="s">
        <v>1434</v>
      </c>
      <c r="SH35" s="821" t="s">
        <v>1434</v>
      </c>
      <c r="SI35" s="821" t="s">
        <v>1434</v>
      </c>
      <c r="SJ35" s="821" t="s">
        <v>1434</v>
      </c>
      <c r="SK35" s="821" t="s">
        <v>1434</v>
      </c>
      <c r="SL35" s="821" t="s">
        <v>1434</v>
      </c>
      <c r="SM35" s="821" t="s">
        <v>1434</v>
      </c>
      <c r="SN35" s="822" t="s">
        <v>1434</v>
      </c>
      <c r="SO35" s="822">
        <v>71.599999999999994</v>
      </c>
      <c r="SP35" s="822">
        <v>79.5</v>
      </c>
      <c r="SQ35" s="822" t="s">
        <v>1434</v>
      </c>
      <c r="SR35" s="822" t="s">
        <v>1434</v>
      </c>
      <c r="SS35" s="821" t="s">
        <v>1434</v>
      </c>
      <c r="ST35" s="821" t="s">
        <v>1434</v>
      </c>
      <c r="SU35" s="821" t="s">
        <v>1434</v>
      </c>
      <c r="SV35" s="821" t="s">
        <v>1434</v>
      </c>
      <c r="SW35" s="821" t="s">
        <v>1434</v>
      </c>
      <c r="SX35" s="821" t="s">
        <v>1434</v>
      </c>
      <c r="SY35" s="821" t="s">
        <v>1434</v>
      </c>
      <c r="SZ35" s="822" t="s">
        <v>1434</v>
      </c>
      <c r="TA35" s="822" t="s">
        <v>1434</v>
      </c>
      <c r="TB35" s="822" t="s">
        <v>1434</v>
      </c>
      <c r="TC35" s="822" t="s">
        <v>1434</v>
      </c>
      <c r="TD35" s="822" t="s">
        <v>1434</v>
      </c>
      <c r="TE35" s="821" t="s">
        <v>1434</v>
      </c>
      <c r="TF35" s="821" t="s">
        <v>1434</v>
      </c>
      <c r="TG35" s="821" t="s">
        <v>1434</v>
      </c>
      <c r="TH35" s="821" t="s">
        <v>1434</v>
      </c>
      <c r="TI35" s="821" t="s">
        <v>1434</v>
      </c>
      <c r="TJ35" s="821" t="s">
        <v>1434</v>
      </c>
      <c r="TK35" s="821" t="s">
        <v>1434</v>
      </c>
      <c r="TL35" s="822" t="s">
        <v>1434</v>
      </c>
      <c r="TM35" s="822" t="s">
        <v>1434</v>
      </c>
      <c r="TN35" s="822" t="s">
        <v>1434</v>
      </c>
      <c r="TO35" s="822" t="s">
        <v>1434</v>
      </c>
      <c r="TP35" s="822" t="s">
        <v>1434</v>
      </c>
      <c r="TQ35" s="821" t="s">
        <v>1434</v>
      </c>
      <c r="TR35" s="821" t="s">
        <v>1434</v>
      </c>
      <c r="TS35" s="821" t="s">
        <v>1434</v>
      </c>
      <c r="TT35" s="821" t="s">
        <v>1434</v>
      </c>
      <c r="TU35" s="821" t="s">
        <v>1434</v>
      </c>
      <c r="TV35" s="821" t="s">
        <v>1434</v>
      </c>
      <c r="TW35" s="821" t="s">
        <v>1434</v>
      </c>
      <c r="TX35" s="822" t="s">
        <v>1434</v>
      </c>
      <c r="TY35" s="822" t="s">
        <v>1434</v>
      </c>
      <c r="TZ35" s="822" t="s">
        <v>1434</v>
      </c>
      <c r="UA35" s="822" t="s">
        <v>1434</v>
      </c>
      <c r="UB35" s="822" t="s">
        <v>1434</v>
      </c>
      <c r="UC35" s="821" t="s">
        <v>1434</v>
      </c>
      <c r="UD35" s="821" t="s">
        <v>1434</v>
      </c>
      <c r="UE35" s="821" t="s">
        <v>1434</v>
      </c>
      <c r="UF35" s="821" t="s">
        <v>1434</v>
      </c>
      <c r="UG35" s="821" t="s">
        <v>1434</v>
      </c>
      <c r="UH35" s="821" t="s">
        <v>1434</v>
      </c>
      <c r="UI35" s="821" t="s">
        <v>1434</v>
      </c>
      <c r="UJ35" s="822" t="s">
        <v>1434</v>
      </c>
      <c r="UK35" s="822" t="s">
        <v>1434</v>
      </c>
      <c r="UL35" s="822" t="s">
        <v>1434</v>
      </c>
      <c r="UM35" s="822" t="s">
        <v>1434</v>
      </c>
      <c r="UN35" s="822" t="s">
        <v>1434</v>
      </c>
      <c r="UO35" s="821" t="s">
        <v>1434</v>
      </c>
      <c r="UP35" s="821" t="s">
        <v>1434</v>
      </c>
      <c r="UQ35" s="821" t="s">
        <v>1434</v>
      </c>
      <c r="UR35" s="821" t="s">
        <v>1434</v>
      </c>
      <c r="US35" s="821" t="s">
        <v>1434</v>
      </c>
      <c r="UT35" s="821" t="s">
        <v>1434</v>
      </c>
      <c r="UU35" s="821" t="s">
        <v>1434</v>
      </c>
      <c r="UV35" s="822" t="s">
        <v>1434</v>
      </c>
      <c r="UW35" s="822">
        <v>0.16</v>
      </c>
      <c r="UX35" s="822">
        <v>0.03</v>
      </c>
      <c r="UY35" s="822">
        <v>0.04</v>
      </c>
      <c r="UZ35" s="822" t="s">
        <v>1434</v>
      </c>
      <c r="VA35" s="821" t="s">
        <v>1434</v>
      </c>
      <c r="VB35" s="821" t="s">
        <v>1434</v>
      </c>
      <c r="VC35" s="821">
        <v>0</v>
      </c>
      <c r="VD35" s="821" t="s">
        <v>1434</v>
      </c>
      <c r="VE35" s="821" t="s">
        <v>1434</v>
      </c>
      <c r="VF35" s="821" t="s">
        <v>1434</v>
      </c>
      <c r="VG35" s="821">
        <v>0.04</v>
      </c>
      <c r="VH35" s="821" t="s">
        <v>1434</v>
      </c>
      <c r="VI35" s="821" t="s">
        <v>1434</v>
      </c>
      <c r="VJ35" s="821" t="s">
        <v>1434</v>
      </c>
      <c r="VK35" s="821" t="s">
        <v>2481</v>
      </c>
      <c r="VL35" s="821" t="s">
        <v>1434</v>
      </c>
      <c r="VM35" s="821" t="s">
        <v>1434</v>
      </c>
      <c r="VN35" s="821" t="s">
        <v>1434</v>
      </c>
      <c r="VO35" s="821" t="s">
        <v>1434</v>
      </c>
      <c r="VP35" s="821" t="s">
        <v>1434</v>
      </c>
      <c r="VQ35" s="821" t="s">
        <v>1434</v>
      </c>
      <c r="VR35" s="821" t="s">
        <v>1434</v>
      </c>
      <c r="VS35" s="821" t="s">
        <v>1434</v>
      </c>
      <c r="VT35" s="821" t="s">
        <v>1434</v>
      </c>
      <c r="VU35" s="821" t="s">
        <v>1434</v>
      </c>
      <c r="VV35" s="821" t="s">
        <v>1434</v>
      </c>
      <c r="VW35" s="821" t="s">
        <v>1434</v>
      </c>
      <c r="VX35" s="821" t="s">
        <v>1434</v>
      </c>
      <c r="VY35" s="821" t="s">
        <v>1434</v>
      </c>
      <c r="VZ35" s="821" t="s">
        <v>1434</v>
      </c>
      <c r="WA35" s="821" t="s">
        <v>1434</v>
      </c>
      <c r="WB35" s="821" t="s">
        <v>1434</v>
      </c>
      <c r="WC35" s="821" t="s">
        <v>1434</v>
      </c>
      <c r="WD35" s="821" t="s">
        <v>1434</v>
      </c>
      <c r="WE35" s="821" t="s">
        <v>1434</v>
      </c>
      <c r="WF35" s="831">
        <v>1899.12</v>
      </c>
      <c r="WG35" s="831">
        <v>1815</v>
      </c>
      <c r="WH35" s="831">
        <v>1723.68</v>
      </c>
      <c r="WI35" s="831">
        <v>1467.4</v>
      </c>
      <c r="WJ35" s="837">
        <v>436.8</v>
      </c>
      <c r="WK35" s="837">
        <v>417.45</v>
      </c>
      <c r="WL35" s="837">
        <v>396.45</v>
      </c>
      <c r="WM35" s="837">
        <v>337.5</v>
      </c>
      <c r="WN35" s="837">
        <v>1462.32</v>
      </c>
      <c r="WO35" s="837">
        <v>1397.55</v>
      </c>
      <c r="WP35" s="837">
        <v>1327.23</v>
      </c>
      <c r="WQ35" s="837">
        <v>1129.9000000000001</v>
      </c>
      <c r="WR35" s="837">
        <v>359</v>
      </c>
      <c r="WS35" s="837">
        <v>396.6</v>
      </c>
      <c r="WT35" s="822">
        <v>359</v>
      </c>
      <c r="WU35" s="822" t="s">
        <v>1434</v>
      </c>
      <c r="WV35" s="821" t="s">
        <v>1434</v>
      </c>
      <c r="WW35" s="821" t="s">
        <v>1434</v>
      </c>
      <c r="WX35" s="821" t="s">
        <v>1434</v>
      </c>
      <c r="WY35" s="821" t="s">
        <v>1434</v>
      </c>
      <c r="WZ35" s="824">
        <v>1342.65</v>
      </c>
      <c r="XA35" s="824">
        <v>1330.58</v>
      </c>
      <c r="XB35" s="824">
        <v>1398.21</v>
      </c>
      <c r="XC35" s="824">
        <v>1336.9</v>
      </c>
      <c r="XD35" s="829" t="s">
        <v>1434</v>
      </c>
      <c r="XE35" s="829">
        <v>351.8</v>
      </c>
      <c r="XF35" s="832">
        <v>351.8</v>
      </c>
      <c r="XG35" s="829">
        <v>351.8</v>
      </c>
      <c r="XH35" s="829">
        <v>351.8</v>
      </c>
      <c r="XI35" s="829">
        <v>351.8</v>
      </c>
      <c r="XJ35" s="829">
        <v>379.1</v>
      </c>
      <c r="XK35" s="832">
        <v>341.2</v>
      </c>
      <c r="XL35" s="829">
        <v>355.29999999999995</v>
      </c>
      <c r="XM35" s="829">
        <v>375.2</v>
      </c>
      <c r="XN35" s="829">
        <v>344.7</v>
      </c>
      <c r="XO35" s="829">
        <v>307.8</v>
      </c>
      <c r="XP35" s="832">
        <v>321.3</v>
      </c>
      <c r="XQ35" s="829">
        <v>327</v>
      </c>
      <c r="XR35" s="829">
        <v>330.9</v>
      </c>
      <c r="XS35" s="829">
        <v>385.4</v>
      </c>
      <c r="XT35" s="829">
        <v>360.3</v>
      </c>
      <c r="XU35" s="829">
        <v>397.3</v>
      </c>
      <c r="XV35" s="829" t="s">
        <v>1434</v>
      </c>
      <c r="XW35" s="829" t="s">
        <v>1434</v>
      </c>
      <c r="XX35" s="829" t="s">
        <v>1434</v>
      </c>
      <c r="XY35" s="829" t="s">
        <v>1434</v>
      </c>
      <c r="XZ35" s="832" t="s">
        <v>1434</v>
      </c>
      <c r="YA35" s="829" t="s">
        <v>1434</v>
      </c>
      <c r="YB35" s="829" t="s">
        <v>1434</v>
      </c>
      <c r="YC35" s="824">
        <v>52</v>
      </c>
      <c r="YD35" s="824">
        <v>52</v>
      </c>
      <c r="YE35" s="824">
        <v>47</v>
      </c>
      <c r="YF35" s="824">
        <v>29.9</v>
      </c>
      <c r="YG35" s="829" t="s">
        <v>1434</v>
      </c>
      <c r="YH35" s="829">
        <v>43</v>
      </c>
      <c r="YI35" s="832">
        <v>43</v>
      </c>
      <c r="YJ35" s="829">
        <v>43</v>
      </c>
      <c r="YK35" s="829">
        <v>43</v>
      </c>
      <c r="YL35" s="829">
        <v>43</v>
      </c>
      <c r="YM35" s="829">
        <v>45</v>
      </c>
      <c r="YN35" s="832">
        <v>83.8</v>
      </c>
      <c r="YO35" s="829">
        <v>86.6</v>
      </c>
      <c r="YP35" s="829">
        <v>94</v>
      </c>
      <c r="YQ35" s="829">
        <v>92.5</v>
      </c>
      <c r="YR35" s="829">
        <v>71</v>
      </c>
      <c r="YS35" s="832">
        <v>80.8</v>
      </c>
      <c r="YT35" s="829">
        <v>74.5</v>
      </c>
      <c r="YU35" s="829">
        <v>67.400000000000006</v>
      </c>
      <c r="YV35" s="829">
        <v>82.6</v>
      </c>
      <c r="YW35" s="829">
        <v>71.8</v>
      </c>
      <c r="YX35" s="829">
        <v>82.2</v>
      </c>
      <c r="YY35" s="829" t="s">
        <v>1434</v>
      </c>
      <c r="YZ35" s="829" t="s">
        <v>1434</v>
      </c>
      <c r="ZA35" s="829" t="s">
        <v>1434</v>
      </c>
      <c r="ZB35" s="829" t="s">
        <v>1434</v>
      </c>
      <c r="ZC35" s="832" t="s">
        <v>1434</v>
      </c>
      <c r="ZD35" s="829" t="s">
        <v>1434</v>
      </c>
      <c r="ZE35" s="829" t="s">
        <v>1434</v>
      </c>
      <c r="ZF35" s="824">
        <v>1290.6500000000001</v>
      </c>
      <c r="ZG35" s="824">
        <v>1278.58</v>
      </c>
      <c r="ZH35" s="824">
        <v>1351.21</v>
      </c>
      <c r="ZI35" s="824">
        <v>1307</v>
      </c>
      <c r="ZJ35" s="829" t="s">
        <v>1434</v>
      </c>
      <c r="ZK35" s="829">
        <v>308.8</v>
      </c>
      <c r="ZL35" s="832">
        <v>308.8</v>
      </c>
      <c r="ZM35" s="829">
        <v>308.8</v>
      </c>
      <c r="ZN35" s="829">
        <v>308.8</v>
      </c>
      <c r="ZO35" s="829">
        <v>308.8</v>
      </c>
      <c r="ZP35" s="829">
        <v>334.1</v>
      </c>
      <c r="ZQ35" s="832">
        <v>257.39999999999998</v>
      </c>
      <c r="ZR35" s="829">
        <v>268.7</v>
      </c>
      <c r="ZS35" s="829">
        <v>281.2</v>
      </c>
      <c r="ZT35" s="829">
        <v>252.2</v>
      </c>
      <c r="ZU35" s="829">
        <v>236.8</v>
      </c>
      <c r="ZV35" s="832">
        <v>240.5</v>
      </c>
      <c r="ZW35" s="829">
        <v>252.5</v>
      </c>
      <c r="ZX35" s="829">
        <v>263.5</v>
      </c>
      <c r="ZY35" s="829">
        <v>302.8</v>
      </c>
      <c r="ZZ35" s="829">
        <v>288.5</v>
      </c>
      <c r="AAA35" s="829">
        <v>315.10000000000002</v>
      </c>
      <c r="AAB35" s="829" t="s">
        <v>1434</v>
      </c>
      <c r="AAC35" s="829" t="s">
        <v>1434</v>
      </c>
      <c r="AAD35" s="829" t="s">
        <v>1434</v>
      </c>
      <c r="AAE35" s="829" t="s">
        <v>1434</v>
      </c>
      <c r="AAF35" s="832" t="s">
        <v>1434</v>
      </c>
      <c r="AAG35" s="829" t="s">
        <v>1434</v>
      </c>
      <c r="AAH35" s="829" t="s">
        <v>1434</v>
      </c>
      <c r="AAI35" s="821"/>
      <c r="AAJ35" s="821"/>
      <c r="AAK35" s="821"/>
      <c r="AAL35" s="821"/>
      <c r="AAM35" s="821"/>
      <c r="AAN35" s="821"/>
      <c r="AAO35" s="821"/>
      <c r="AAP35" s="821"/>
      <c r="AAQ35" s="821"/>
      <c r="AAR35" s="821"/>
      <c r="AAS35" s="821"/>
      <c r="AAT35" s="821"/>
      <c r="AAU35" s="821"/>
      <c r="AAV35" s="821"/>
      <c r="AAW35" s="821"/>
      <c r="AAX35" s="821"/>
      <c r="AAY35" s="821"/>
      <c r="AAZ35" s="821"/>
      <c r="ABA35" s="821"/>
      <c r="ABB35" s="821"/>
      <c r="ABC35" s="821"/>
      <c r="ABD35" s="821"/>
      <c r="ABE35" s="821"/>
      <c r="ABF35" s="821"/>
      <c r="ABG35" s="821"/>
      <c r="ABH35" s="821"/>
      <c r="ABI35" s="821"/>
      <c r="ABJ35" s="821"/>
      <c r="ABK35" s="821"/>
      <c r="ABL35" s="821"/>
      <c r="ABM35" s="821"/>
      <c r="ABN35" s="821"/>
      <c r="ABO35" s="821"/>
      <c r="ABP35" s="821"/>
      <c r="ABQ35" s="821"/>
      <c r="ABR35" s="821"/>
      <c r="ABS35" s="821"/>
      <c r="ABT35" s="821"/>
      <c r="ABU35" s="821"/>
      <c r="ABV35" s="821"/>
      <c r="ABW35" s="821"/>
      <c r="ABX35" s="821"/>
      <c r="ABY35" s="821"/>
      <c r="ABZ35" s="821"/>
      <c r="ACA35" s="821"/>
      <c r="ACB35" s="821"/>
      <c r="ACC35" s="821"/>
      <c r="ACD35" s="821"/>
      <c r="ACE35" s="821"/>
      <c r="ACF35" s="821"/>
      <c r="ACG35" s="821"/>
      <c r="ACH35" s="821"/>
      <c r="ACI35" s="821"/>
      <c r="ACJ35" s="821"/>
      <c r="ACK35" s="821"/>
      <c r="ACL35" s="821"/>
      <c r="ACM35" s="821"/>
      <c r="ACN35" s="821"/>
      <c r="ACO35" s="821"/>
      <c r="ACP35" s="821"/>
      <c r="ACQ35" s="821"/>
      <c r="ACR35" s="821"/>
      <c r="ACS35" s="821"/>
      <c r="ACT35" s="821"/>
      <c r="ACU35" s="821"/>
      <c r="ACV35" s="821"/>
      <c r="ACW35" s="821"/>
      <c r="ACX35" s="821"/>
      <c r="ACY35" s="821"/>
      <c r="ACZ35" s="821"/>
      <c r="ADA35" s="821"/>
      <c r="ADB35" s="821"/>
      <c r="ADC35" s="821"/>
      <c r="ADD35" s="821"/>
      <c r="ADE35" s="821"/>
      <c r="ADF35" s="821"/>
      <c r="ADG35" s="821"/>
      <c r="ADH35" s="821"/>
      <c r="ADI35" s="821"/>
      <c r="ADJ35" s="821"/>
      <c r="ADK35" s="821"/>
      <c r="ADL35" s="821"/>
      <c r="ADM35" s="821"/>
      <c r="ADN35" s="821"/>
      <c r="ADO35" s="821"/>
      <c r="ADP35" s="821"/>
      <c r="ADQ35" s="821"/>
      <c r="ADR35" s="821"/>
      <c r="ADS35" s="821"/>
      <c r="ADT35" s="821"/>
      <c r="ADU35" s="821"/>
      <c r="ADV35" s="821"/>
      <c r="ADW35" s="821"/>
      <c r="ADX35" s="821"/>
      <c r="ADY35" s="821"/>
      <c r="ADZ35" s="821"/>
      <c r="AEA35" s="821"/>
      <c r="AEB35" s="821"/>
      <c r="AEC35" s="821"/>
      <c r="AED35" s="821"/>
      <c r="AEE35" s="821"/>
      <c r="AEF35" s="821"/>
      <c r="AEG35" s="821"/>
      <c r="AEH35" s="821"/>
      <c r="AEI35" s="821"/>
      <c r="AEJ35" s="821"/>
      <c r="AEK35" s="821"/>
      <c r="AEL35" s="821"/>
      <c r="AEM35" s="821"/>
      <c r="AEN35" s="821"/>
      <c r="AEO35" s="821"/>
      <c r="AEP35" s="821"/>
      <c r="AEQ35" s="821"/>
      <c r="AER35" s="821"/>
      <c r="AES35" s="821"/>
      <c r="AET35" s="821"/>
      <c r="AEU35" s="821"/>
      <c r="AEV35" s="821"/>
      <c r="AEW35" s="821"/>
      <c r="AEX35" s="821"/>
      <c r="AEY35" s="821"/>
      <c r="AEZ35" s="821"/>
      <c r="AFA35" s="821"/>
      <c r="AFB35" s="821"/>
      <c r="AFC35" s="821"/>
      <c r="AFD35" s="822"/>
      <c r="AFE35" s="822"/>
      <c r="AFF35" s="822"/>
      <c r="AFG35" s="822"/>
      <c r="AFH35" s="821"/>
      <c r="AFI35" s="822"/>
      <c r="AFJ35" s="822"/>
      <c r="AFK35" s="822"/>
      <c r="AFL35" s="821"/>
      <c r="AFM35" s="821"/>
      <c r="AFN35" s="821"/>
      <c r="AFO35" s="821"/>
      <c r="AFP35" s="822"/>
      <c r="AFQ35" s="822"/>
      <c r="AFR35" s="822"/>
      <c r="AFS35" s="822"/>
      <c r="AFT35" s="821"/>
      <c r="AFU35" s="821"/>
      <c r="AFV35" s="821"/>
      <c r="AFW35" s="821"/>
      <c r="AFX35" s="821"/>
      <c r="AFY35" s="821"/>
      <c r="AFZ35" s="821"/>
      <c r="AGA35" s="821"/>
      <c r="AGB35" s="822"/>
      <c r="AGC35" s="822"/>
      <c r="AGD35" s="822"/>
      <c r="AGE35" s="822"/>
      <c r="AGF35" s="821"/>
      <c r="AGG35" s="821"/>
      <c r="AGH35" s="821"/>
      <c r="AGI35" s="821"/>
      <c r="AGJ35" s="821"/>
      <c r="AGK35" s="821"/>
      <c r="AGL35" s="821"/>
      <c r="AGM35" s="821"/>
      <c r="AGN35" s="822"/>
      <c r="AGO35" s="822"/>
      <c r="AGP35" s="822"/>
      <c r="AGQ35" s="822"/>
      <c r="AGR35" s="821"/>
      <c r="AGS35" s="821"/>
      <c r="AGT35" s="821"/>
      <c r="AGU35" s="821"/>
      <c r="AGV35" s="821"/>
      <c r="AGW35" s="821"/>
      <c r="AGX35" s="821"/>
      <c r="AGY35" s="821"/>
      <c r="AGZ35" s="822"/>
      <c r="AHA35" s="822"/>
      <c r="AHB35" s="822"/>
      <c r="AHC35" s="822"/>
      <c r="AHD35" s="822"/>
      <c r="AHE35" s="822"/>
      <c r="AHF35" s="822"/>
      <c r="AHG35" s="822"/>
      <c r="AHH35" s="822"/>
      <c r="AHI35" s="822"/>
      <c r="AHJ35" s="822"/>
      <c r="AHK35" s="822"/>
      <c r="AHL35" s="822"/>
      <c r="AHM35" s="822"/>
      <c r="AHN35" s="821"/>
      <c r="AHO35" s="821"/>
      <c r="AHP35" s="822"/>
      <c r="AHQ35" s="822"/>
      <c r="AHR35" s="821"/>
      <c r="AHS35" s="821"/>
      <c r="AHT35" s="822"/>
      <c r="AHU35" s="822"/>
      <c r="AHV35" s="821"/>
      <c r="AHW35" s="821"/>
      <c r="AHX35" s="822"/>
      <c r="AHY35" s="822"/>
      <c r="AHZ35" s="821"/>
      <c r="AIA35" s="821"/>
      <c r="AIB35" s="822"/>
      <c r="AIC35" s="822"/>
      <c r="AID35" s="821"/>
      <c r="AIE35" s="821"/>
      <c r="AIF35" s="822">
        <v>0</v>
      </c>
      <c r="AIG35" s="822">
        <v>0</v>
      </c>
      <c r="AIH35" s="822">
        <v>0</v>
      </c>
      <c r="AII35" s="822">
        <v>0</v>
      </c>
      <c r="AIJ35" s="822">
        <v>0</v>
      </c>
      <c r="AIK35" s="822" t="s">
        <v>1434</v>
      </c>
      <c r="AIL35" s="821" t="s">
        <v>1434</v>
      </c>
      <c r="AIM35" s="821" t="s">
        <v>1434</v>
      </c>
      <c r="AIN35" s="821" t="s">
        <v>1434</v>
      </c>
      <c r="AIO35" s="821" t="s">
        <v>1434</v>
      </c>
      <c r="AIP35" s="822" t="s">
        <v>1434</v>
      </c>
      <c r="AIQ35" s="821" t="s">
        <v>1434</v>
      </c>
      <c r="AIR35" s="821" t="s">
        <v>1434</v>
      </c>
      <c r="AIS35" s="821" t="s">
        <v>1434</v>
      </c>
      <c r="AIT35" s="821" t="s">
        <v>1434</v>
      </c>
      <c r="AIU35" s="837">
        <v>407</v>
      </c>
      <c r="AIV35" s="837">
        <v>384</v>
      </c>
      <c r="AIW35" s="837">
        <v>362</v>
      </c>
      <c r="AIX35" s="837">
        <v>323</v>
      </c>
      <c r="AIY35" s="837">
        <v>318</v>
      </c>
      <c r="AIZ35" s="822" t="s">
        <v>1434</v>
      </c>
      <c r="AJA35" s="821" t="s">
        <v>1434</v>
      </c>
      <c r="AJB35" s="821" t="s">
        <v>1434</v>
      </c>
      <c r="AJC35" s="821" t="s">
        <v>1434</v>
      </c>
      <c r="AJD35" s="821" t="s">
        <v>1434</v>
      </c>
      <c r="AJE35" s="822" t="s">
        <v>1434</v>
      </c>
      <c r="AJF35" s="821" t="s">
        <v>1434</v>
      </c>
      <c r="AJG35" s="821" t="s">
        <v>1434</v>
      </c>
      <c r="AJH35" s="821" t="s">
        <v>1434</v>
      </c>
      <c r="AJI35" s="821" t="s">
        <v>1434</v>
      </c>
      <c r="AJJ35" s="837">
        <v>2</v>
      </c>
      <c r="AJK35" s="837">
        <v>2</v>
      </c>
      <c r="AJL35" s="837">
        <v>1</v>
      </c>
      <c r="AJM35" s="837">
        <v>1</v>
      </c>
      <c r="AJN35" s="837">
        <v>1</v>
      </c>
      <c r="AJO35" s="822" t="s">
        <v>1434</v>
      </c>
      <c r="AJP35" s="821" t="s">
        <v>1434</v>
      </c>
      <c r="AJQ35" s="821" t="s">
        <v>1434</v>
      </c>
      <c r="AJR35" s="821" t="s">
        <v>1434</v>
      </c>
      <c r="AJS35" s="821" t="s">
        <v>1434</v>
      </c>
      <c r="AJT35" s="822" t="s">
        <v>1434</v>
      </c>
      <c r="AJU35" s="821" t="s">
        <v>1434</v>
      </c>
      <c r="AJV35" s="821" t="s">
        <v>1434</v>
      </c>
      <c r="AJW35" s="821" t="s">
        <v>1434</v>
      </c>
      <c r="AJX35" s="821" t="s">
        <v>1434</v>
      </c>
      <c r="AJY35" s="822"/>
      <c r="AJZ35" s="822"/>
      <c r="AKA35" s="822"/>
      <c r="AKB35" s="822"/>
      <c r="AKC35" s="822"/>
      <c r="AKD35" s="821"/>
      <c r="AKE35" s="821"/>
      <c r="AKF35" s="821"/>
      <c r="AKG35" s="821"/>
      <c r="AKH35" s="821"/>
      <c r="AKI35" s="821"/>
      <c r="AKJ35" s="821"/>
      <c r="AKK35" s="821"/>
      <c r="AKL35" s="822"/>
      <c r="AKM35" s="822"/>
      <c r="AKN35" s="822"/>
      <c r="AKO35" s="822"/>
      <c r="AKP35" s="822"/>
      <c r="AKQ35" s="821"/>
      <c r="AKR35" s="821"/>
      <c r="AKS35" s="821"/>
      <c r="AKT35" s="821"/>
      <c r="AKU35" s="821"/>
      <c r="AKV35" s="821"/>
      <c r="AKW35" s="821"/>
      <c r="AKX35" s="821"/>
      <c r="AKY35" s="821"/>
      <c r="AKZ35" s="821"/>
      <c r="ALA35" s="821"/>
      <c r="ALB35" s="821"/>
      <c r="ALC35" s="821"/>
      <c r="ALD35" s="821"/>
      <c r="ALE35" s="821"/>
      <c r="ALF35" s="821"/>
      <c r="ALG35" s="821"/>
      <c r="ALH35" s="821"/>
      <c r="ALI35" s="821"/>
      <c r="ALJ35" s="821"/>
      <c r="ALK35" s="821"/>
      <c r="ALL35" s="821"/>
      <c r="ALM35" s="821"/>
      <c r="ALN35" s="821"/>
      <c r="ALO35" s="821"/>
      <c r="ALP35" s="821"/>
      <c r="ALQ35" s="821"/>
      <c r="ALR35" s="821"/>
      <c r="ALS35" s="821"/>
      <c r="ALT35" s="821"/>
      <c r="ALU35" s="821"/>
      <c r="ALV35" s="821"/>
      <c r="ALW35" s="821"/>
      <c r="ALX35" s="821"/>
      <c r="ALY35" s="821"/>
      <c r="ALZ35" s="821"/>
      <c r="AMA35" s="821"/>
      <c r="AMB35" s="821"/>
      <c r="AMC35" s="821"/>
      <c r="AMD35" s="821"/>
      <c r="AME35" s="821"/>
      <c r="AMF35" s="821"/>
      <c r="AMG35" s="821"/>
      <c r="AMH35" s="821"/>
      <c r="AMI35" s="821"/>
      <c r="AMJ35" s="821"/>
      <c r="AMK35" s="821"/>
      <c r="AML35" s="821"/>
      <c r="AMM35" s="821"/>
      <c r="AMN35" s="821"/>
      <c r="AMO35" s="821"/>
      <c r="AMP35" s="821"/>
      <c r="AMQ35" s="821"/>
      <c r="AMR35" s="822"/>
      <c r="AMS35" s="822"/>
      <c r="AMT35" s="822"/>
      <c r="AMU35" s="822"/>
      <c r="AMV35" s="822"/>
      <c r="AMW35" s="822"/>
      <c r="AMX35" s="822"/>
      <c r="AMY35" s="822"/>
      <c r="AMZ35" s="821"/>
      <c r="ANA35" s="821"/>
      <c r="ANB35" s="821"/>
      <c r="ANC35" s="821"/>
      <c r="AND35" s="822"/>
      <c r="ANE35" s="822"/>
      <c r="ANF35" s="822"/>
      <c r="ANG35" s="822"/>
      <c r="ANH35" s="821"/>
      <c r="ANI35" s="821"/>
      <c r="ANJ35" s="821"/>
      <c r="ANK35" s="821"/>
      <c r="ANL35" s="821"/>
      <c r="ANM35" s="821"/>
      <c r="ANN35" s="821"/>
      <c r="ANO35" s="821"/>
      <c r="ANP35" s="822"/>
      <c r="ANQ35" s="822"/>
      <c r="ANR35" s="822"/>
      <c r="ANS35" s="822"/>
      <c r="ANT35" s="821"/>
      <c r="ANU35" s="821"/>
      <c r="ANV35" s="821"/>
      <c r="ANW35" s="821"/>
      <c r="ANX35" s="821"/>
      <c r="ANY35" s="821"/>
      <c r="ANZ35" s="821"/>
      <c r="AOA35" s="821"/>
      <c r="AOB35" s="821"/>
      <c r="AOC35" s="821"/>
      <c r="AOD35" s="821"/>
      <c r="AOE35" s="821"/>
      <c r="AOF35" s="821"/>
      <c r="AOG35" s="821"/>
      <c r="AOH35" s="822"/>
      <c r="AOI35" s="821"/>
      <c r="AOJ35" s="821"/>
      <c r="AOK35" s="821"/>
      <c r="AOL35" s="822"/>
      <c r="AOM35" s="821"/>
      <c r="AON35" s="821"/>
      <c r="AOO35" s="821"/>
      <c r="AOP35" s="822"/>
      <c r="AOQ35" s="821"/>
      <c r="AOR35" s="821"/>
      <c r="AOS35" s="821"/>
      <c r="AOT35" s="822"/>
      <c r="AOU35" s="821"/>
      <c r="AOV35" s="821"/>
      <c r="AOW35" s="821"/>
      <c r="AOX35" s="822"/>
      <c r="AOY35" s="821"/>
      <c r="AOZ35" s="821"/>
      <c r="APA35" s="821"/>
      <c r="APB35" s="822"/>
      <c r="APC35" s="821"/>
      <c r="APD35" s="821"/>
      <c r="APE35" s="821"/>
      <c r="APF35" s="822"/>
      <c r="APG35" s="821"/>
      <c r="APH35" s="821"/>
      <c r="API35" s="821"/>
      <c r="APJ35" s="822"/>
      <c r="APK35" s="821"/>
      <c r="APL35" s="821"/>
      <c r="APM35" s="821"/>
      <c r="APN35" s="822"/>
      <c r="APO35" s="821"/>
      <c r="APP35" s="821"/>
      <c r="APQ35" s="821"/>
      <c r="APR35" s="822"/>
      <c r="APS35" s="821"/>
      <c r="APT35" s="821"/>
      <c r="APU35" s="821"/>
      <c r="APV35" s="822"/>
      <c r="APW35" s="821"/>
      <c r="APX35" s="821"/>
      <c r="APY35" s="821"/>
      <c r="APZ35" s="822"/>
      <c r="AQA35" s="821"/>
      <c r="AQB35" s="821"/>
      <c r="AQC35" s="821"/>
      <c r="AQD35" s="822"/>
      <c r="AQE35" s="821"/>
      <c r="AQF35" s="821"/>
      <c r="AQG35" s="821"/>
      <c r="AQH35" s="822"/>
      <c r="AQI35" s="821"/>
      <c r="AQJ35" s="821"/>
      <c r="AQK35" s="821"/>
      <c r="AQL35" s="822"/>
      <c r="AQM35" s="821"/>
      <c r="AQN35" s="821"/>
      <c r="AQO35" s="821"/>
      <c r="AQP35" s="822"/>
      <c r="AQQ35" s="821"/>
      <c r="AQR35" s="821"/>
      <c r="AQS35" s="821"/>
      <c r="AQT35" s="822"/>
      <c r="AQU35" s="821"/>
      <c r="AQV35" s="821"/>
      <c r="AQW35" s="821"/>
      <c r="AQX35" s="822"/>
      <c r="AQY35" s="821"/>
      <c r="AQZ35" s="821"/>
      <c r="ARA35" s="821"/>
      <c r="ARB35" s="822"/>
      <c r="ARC35" s="821"/>
      <c r="ARD35" s="821"/>
      <c r="ARE35" s="821"/>
      <c r="ARF35" s="822"/>
      <c r="ARG35" s="821"/>
      <c r="ARH35" s="821"/>
      <c r="ARI35" s="821"/>
      <c r="ARJ35" s="822"/>
      <c r="ARK35" s="821"/>
      <c r="ARL35" s="821"/>
      <c r="ARM35" s="821"/>
      <c r="ARN35" s="822"/>
      <c r="ARO35" s="821"/>
      <c r="ARP35" s="821"/>
      <c r="ARQ35" s="821"/>
      <c r="ARR35" s="822"/>
      <c r="ARS35" s="821"/>
      <c r="ART35" s="821"/>
      <c r="ARU35" s="821"/>
      <c r="ARV35" s="822"/>
      <c r="ARW35" s="821"/>
      <c r="ARX35" s="821"/>
      <c r="ARY35" s="821"/>
      <c r="ARZ35" s="822"/>
      <c r="ASA35" s="821"/>
      <c r="ASB35" s="821"/>
      <c r="ASC35" s="821"/>
      <c r="ASD35" s="822"/>
      <c r="ASE35" s="821"/>
      <c r="ASF35" s="821"/>
      <c r="ASG35" s="821"/>
      <c r="ASH35" s="822"/>
      <c r="ASI35" s="821"/>
      <c r="ASJ35" s="821"/>
      <c r="ASK35" s="821"/>
      <c r="ASL35" s="822"/>
      <c r="ASM35" s="821"/>
      <c r="ASN35" s="821"/>
      <c r="ASO35" s="821"/>
      <c r="ASP35" s="822"/>
      <c r="ASQ35" s="821"/>
      <c r="ASR35" s="821"/>
      <c r="ASS35" s="821"/>
      <c r="AST35" s="822"/>
      <c r="ASU35" s="821"/>
      <c r="ASV35" s="821"/>
      <c r="ASW35" s="821"/>
      <c r="ASX35" s="822"/>
      <c r="ASY35" s="821"/>
      <c r="ASZ35" s="821"/>
      <c r="ATA35" s="821"/>
      <c r="ATB35" s="822"/>
      <c r="ATC35" s="821"/>
      <c r="ATD35" s="821"/>
      <c r="ATE35" s="821"/>
      <c r="ATF35" s="822"/>
      <c r="ATG35" s="821"/>
      <c r="ATH35" s="821"/>
      <c r="ATI35" s="821"/>
      <c r="ATJ35" s="822"/>
      <c r="ATK35" s="821"/>
      <c r="ATL35" s="821"/>
      <c r="ATM35" s="821"/>
      <c r="ATN35" s="822"/>
      <c r="ATO35" s="821"/>
      <c r="ATP35" s="821"/>
      <c r="ATQ35" s="821"/>
      <c r="ATR35" s="822"/>
      <c r="ATS35" s="822"/>
      <c r="ATT35" s="822"/>
      <c r="ATU35" s="822"/>
      <c r="ATV35" s="822"/>
      <c r="ATW35" s="821"/>
      <c r="ATX35" s="821"/>
      <c r="ATY35" s="821"/>
      <c r="ATZ35" s="821"/>
      <c r="AUA35" s="821"/>
      <c r="AUB35" s="822"/>
      <c r="AUC35" s="822"/>
      <c r="AUD35" s="822"/>
      <c r="AUE35" s="822"/>
      <c r="AUF35" s="822"/>
      <c r="AUG35" s="822"/>
      <c r="AUH35" s="822"/>
      <c r="AUI35" s="822"/>
      <c r="AUJ35" s="822"/>
      <c r="AUK35" s="822"/>
      <c r="AUL35" s="821"/>
      <c r="AUM35" s="821"/>
      <c r="AUN35" s="821"/>
      <c r="AUO35" s="821"/>
      <c r="AUP35" s="821"/>
      <c r="AUQ35" s="822"/>
      <c r="AUR35" s="822"/>
      <c r="AUS35" s="822"/>
      <c r="AUT35" s="822"/>
      <c r="AUU35" s="822"/>
      <c r="AUV35" s="822"/>
      <c r="AUW35" s="822"/>
      <c r="AUX35" s="822"/>
      <c r="AUY35" s="822"/>
      <c r="AUZ35" s="822"/>
      <c r="AVA35" s="821"/>
      <c r="AVB35" s="821"/>
      <c r="AVC35" s="821"/>
      <c r="AVD35" s="821"/>
      <c r="AVE35" s="821"/>
      <c r="AVF35" s="822"/>
      <c r="AVG35" s="822"/>
      <c r="AVH35" s="822"/>
      <c r="AVI35" s="822"/>
      <c r="AVJ35" s="822"/>
      <c r="AVK35" s="822"/>
      <c r="AVL35" s="822"/>
      <c r="AVM35" s="822"/>
      <c r="AVN35" s="822"/>
      <c r="AVO35" s="822"/>
      <c r="AVP35" s="821"/>
      <c r="AVQ35" s="821"/>
      <c r="AVR35" s="821"/>
      <c r="AVS35" s="821"/>
      <c r="AVT35" s="821"/>
      <c r="AVU35" s="822"/>
      <c r="AVV35" s="822"/>
      <c r="AVW35" s="822"/>
      <c r="AVX35" s="822"/>
      <c r="AVY35" s="822"/>
      <c r="AVZ35" s="822"/>
      <c r="AWA35" s="822"/>
      <c r="AWB35" s="822"/>
      <c r="AWC35" s="822"/>
      <c r="AWD35" s="822"/>
      <c r="AWE35" s="821"/>
      <c r="AWF35" s="821"/>
      <c r="AWG35" s="821"/>
      <c r="AWH35" s="821"/>
      <c r="AWI35" s="821"/>
      <c r="AWJ35" s="822"/>
      <c r="AWK35" s="822"/>
      <c r="AWL35" s="822"/>
      <c r="AWM35" s="822"/>
      <c r="AWN35" s="822"/>
      <c r="AWO35" s="822"/>
      <c r="AWP35" s="822"/>
      <c r="AWQ35" s="822"/>
      <c r="AWR35" s="822"/>
      <c r="AWS35" s="822"/>
      <c r="AWT35" s="822"/>
      <c r="AWU35" s="822"/>
      <c r="AWV35" s="822"/>
      <c r="AWW35" s="822"/>
      <c r="AWX35" s="822"/>
      <c r="AWY35" s="822"/>
      <c r="AWZ35" s="822"/>
      <c r="AXA35" s="822"/>
      <c r="AXB35" s="822"/>
      <c r="AXC35" s="822"/>
      <c r="AXD35" s="821"/>
      <c r="AXE35" s="821"/>
      <c r="AXF35" s="821"/>
      <c r="AXG35" s="821"/>
      <c r="AXH35" s="821"/>
      <c r="AXI35" s="821"/>
      <c r="AXJ35" s="821"/>
      <c r="AXK35" s="821"/>
      <c r="AXL35" s="821"/>
      <c r="AXM35" s="821"/>
      <c r="AXN35" s="821"/>
      <c r="AXO35" s="821"/>
      <c r="AXP35" s="821"/>
      <c r="AXQ35" s="821"/>
      <c r="AXR35" s="821"/>
      <c r="AXS35" s="822" t="s">
        <v>1434</v>
      </c>
      <c r="AXT35" s="837">
        <v>362</v>
      </c>
      <c r="AXU35" s="837">
        <v>324</v>
      </c>
      <c r="AXV35" s="837">
        <v>319</v>
      </c>
      <c r="AXW35" s="822" t="s">
        <v>1434</v>
      </c>
      <c r="AXX35" s="837">
        <v>1</v>
      </c>
      <c r="AXY35" s="837">
        <v>0</v>
      </c>
      <c r="AXZ35" s="837">
        <v>0</v>
      </c>
      <c r="AYA35" s="821" t="s">
        <v>1434</v>
      </c>
      <c r="AYB35" s="831">
        <v>0</v>
      </c>
      <c r="AYC35" s="831">
        <v>0</v>
      </c>
      <c r="AYD35" s="837">
        <v>0</v>
      </c>
      <c r="AYE35" s="822" t="s">
        <v>1434</v>
      </c>
      <c r="AYF35" s="822" t="s">
        <v>1434</v>
      </c>
      <c r="AYG35" s="822" t="s">
        <v>1434</v>
      </c>
      <c r="AYH35" s="822" t="s">
        <v>1434</v>
      </c>
      <c r="AYI35" s="822" t="s">
        <v>1434</v>
      </c>
      <c r="AYJ35" s="822" t="s">
        <v>1434</v>
      </c>
      <c r="AYK35" s="822" t="s">
        <v>1434</v>
      </c>
      <c r="AYL35" s="822" t="s">
        <v>1434</v>
      </c>
      <c r="AYM35" s="821" t="s">
        <v>1434</v>
      </c>
      <c r="AYN35" s="831">
        <v>0</v>
      </c>
      <c r="AYO35" s="831">
        <v>0</v>
      </c>
      <c r="AYP35" s="831">
        <v>0</v>
      </c>
      <c r="AYQ35" s="822" t="s">
        <v>1434</v>
      </c>
      <c r="AYR35" s="821" t="s">
        <v>1434</v>
      </c>
      <c r="AYS35" s="821" t="s">
        <v>1434</v>
      </c>
      <c r="AYT35" s="821" t="s">
        <v>1434</v>
      </c>
      <c r="AYU35" s="822" t="s">
        <v>1434</v>
      </c>
      <c r="AYV35" s="821" t="s">
        <v>1434</v>
      </c>
      <c r="AYW35" s="821" t="s">
        <v>1434</v>
      </c>
      <c r="AYX35" s="821" t="s">
        <v>1434</v>
      </c>
      <c r="AYY35" s="821" t="s">
        <v>1434</v>
      </c>
      <c r="AYZ35" s="821" t="s">
        <v>1434</v>
      </c>
      <c r="AZA35" s="821" t="s">
        <v>1434</v>
      </c>
      <c r="AZB35" s="821" t="s">
        <v>1434</v>
      </c>
      <c r="AZC35" s="822" t="s">
        <v>1434</v>
      </c>
      <c r="AZD35" s="821" t="s">
        <v>1434</v>
      </c>
      <c r="AZE35" s="821" t="s">
        <v>1434</v>
      </c>
      <c r="AZF35" s="821" t="s">
        <v>1434</v>
      </c>
      <c r="AZG35" s="822" t="s">
        <v>1434</v>
      </c>
      <c r="AZH35" s="821" t="s">
        <v>1434</v>
      </c>
      <c r="AZI35" s="821" t="s">
        <v>1434</v>
      </c>
      <c r="AZJ35" s="821" t="s">
        <v>1434</v>
      </c>
      <c r="AZK35" s="821" t="s">
        <v>1434</v>
      </c>
      <c r="AZL35" s="821" t="s">
        <v>1434</v>
      </c>
      <c r="AZM35" s="821" t="s">
        <v>1434</v>
      </c>
      <c r="AZN35" s="821" t="s">
        <v>1434</v>
      </c>
      <c r="AZO35" s="821" t="s">
        <v>1434</v>
      </c>
      <c r="AZP35" s="821" t="s">
        <v>1434</v>
      </c>
      <c r="AZQ35" s="821" t="s">
        <v>1434</v>
      </c>
      <c r="AZR35" s="821" t="s">
        <v>1434</v>
      </c>
      <c r="AZS35" s="821" t="s">
        <v>1434</v>
      </c>
      <c r="AZT35" s="821" t="s">
        <v>1434</v>
      </c>
      <c r="AZU35" s="821" t="s">
        <v>1434</v>
      </c>
      <c r="AZV35" s="821" t="s">
        <v>1434</v>
      </c>
      <c r="AZW35" s="821" t="s">
        <v>1434</v>
      </c>
      <c r="AZX35" s="821" t="s">
        <v>1434</v>
      </c>
      <c r="AZY35" s="821" t="s">
        <v>1434</v>
      </c>
      <c r="AZZ35" s="821" t="s">
        <v>1434</v>
      </c>
      <c r="BAA35" s="822" t="s">
        <v>1434</v>
      </c>
      <c r="BAB35" s="821" t="s">
        <v>1434</v>
      </c>
      <c r="BAC35" s="821" t="s">
        <v>1434</v>
      </c>
      <c r="BAD35" s="821" t="s">
        <v>1434</v>
      </c>
      <c r="BAE35" s="822" t="s">
        <v>1434</v>
      </c>
      <c r="BAF35" s="821" t="s">
        <v>1434</v>
      </c>
      <c r="BAG35" s="821" t="s">
        <v>1434</v>
      </c>
      <c r="BAH35" s="821" t="s">
        <v>1434</v>
      </c>
      <c r="BAI35" s="821" t="s">
        <v>1434</v>
      </c>
      <c r="BAJ35" s="821" t="s">
        <v>1434</v>
      </c>
      <c r="BAK35" s="821" t="s">
        <v>1434</v>
      </c>
      <c r="BAL35" s="821" t="s">
        <v>1434</v>
      </c>
      <c r="BAM35" s="821" t="s">
        <v>1434</v>
      </c>
      <c r="BAN35" s="821" t="s">
        <v>1434</v>
      </c>
      <c r="BAO35" s="821" t="s">
        <v>1434</v>
      </c>
      <c r="BAP35" s="821" t="s">
        <v>1434</v>
      </c>
      <c r="BAQ35" s="821" t="s">
        <v>1434</v>
      </c>
      <c r="BAR35" s="821" t="s">
        <v>1434</v>
      </c>
      <c r="BAS35" s="821" t="s">
        <v>1434</v>
      </c>
      <c r="BAT35" s="821" t="s">
        <v>1434</v>
      </c>
      <c r="BAU35" s="821" t="s">
        <v>1434</v>
      </c>
      <c r="BAV35" s="821" t="s">
        <v>1434</v>
      </c>
      <c r="BAW35" s="821" t="s">
        <v>1434</v>
      </c>
      <c r="BAX35" s="821" t="s">
        <v>1434</v>
      </c>
      <c r="BAY35" s="822" t="s">
        <v>1434</v>
      </c>
      <c r="BAZ35" s="821" t="s">
        <v>1434</v>
      </c>
      <c r="BBA35" s="821" t="s">
        <v>1434</v>
      </c>
      <c r="BBB35" s="821" t="s">
        <v>1434</v>
      </c>
      <c r="BBC35" s="822" t="s">
        <v>1434</v>
      </c>
      <c r="BBD35" s="821" t="s">
        <v>1434</v>
      </c>
      <c r="BBE35" s="821" t="s">
        <v>1434</v>
      </c>
      <c r="BBF35" s="821" t="s">
        <v>1434</v>
      </c>
      <c r="BBG35" s="821" t="s">
        <v>1434</v>
      </c>
      <c r="BBH35" s="821" t="s">
        <v>1434</v>
      </c>
      <c r="BBI35" s="821" t="s">
        <v>1434</v>
      </c>
      <c r="BBJ35" s="821" t="s">
        <v>1434</v>
      </c>
      <c r="BBK35" s="826"/>
      <c r="BBL35" s="826"/>
      <c r="BBM35" s="826"/>
      <c r="BBN35" s="826"/>
      <c r="BBO35" s="826"/>
      <c r="BBP35" s="826"/>
      <c r="BBQ35" s="826"/>
      <c r="BBR35" s="826"/>
      <c r="BBS35" s="826"/>
      <c r="BBT35" s="826"/>
      <c r="BBU35" s="826"/>
      <c r="BBV35" s="826"/>
      <c r="BBW35" s="826"/>
      <c r="BBX35" s="826"/>
      <c r="BBY35" s="826"/>
      <c r="BBZ35" s="826"/>
      <c r="BCA35" s="826"/>
      <c r="BCB35" s="826"/>
      <c r="BCC35" s="826"/>
      <c r="BCD35" s="826"/>
      <c r="BCE35" s="826"/>
      <c r="BCF35" s="826"/>
      <c r="BCG35" s="826"/>
      <c r="BCH35" s="826"/>
      <c r="BCI35" s="826"/>
      <c r="BCJ35" s="826"/>
      <c r="BCK35" s="826"/>
      <c r="BCL35" s="826"/>
      <c r="BCM35" s="826"/>
      <c r="BCN35" s="826"/>
      <c r="BCO35" s="818"/>
      <c r="BCP35" s="818"/>
      <c r="BCQ35" s="818"/>
      <c r="BCR35" s="818"/>
      <c r="BCS35" s="818"/>
      <c r="BCT35" s="818"/>
      <c r="BCU35" s="818"/>
      <c r="BCV35" s="818"/>
      <c r="BCW35" s="818"/>
      <c r="BCX35" s="818"/>
      <c r="BCY35" s="818"/>
      <c r="BCZ35" s="818"/>
      <c r="BDA35" s="818"/>
      <c r="BDB35" s="818"/>
      <c r="BDC35" s="818"/>
      <c r="BDD35" s="818"/>
      <c r="BDE35" s="818"/>
      <c r="BDF35" s="818"/>
      <c r="BDG35" s="818"/>
      <c r="BDH35" s="818"/>
      <c r="BDI35" s="818"/>
      <c r="BDJ35" s="818"/>
      <c r="BDK35" s="818"/>
      <c r="BDL35" s="818"/>
      <c r="BDM35" s="818"/>
      <c r="BDN35" s="818"/>
      <c r="BDO35" s="818"/>
      <c r="BDP35" s="818"/>
      <c r="BDQ35" s="818"/>
      <c r="BDR35" s="818"/>
      <c r="BDS35" s="818"/>
      <c r="BDT35" s="818"/>
      <c r="BDU35" s="818"/>
      <c r="BDV35" s="818"/>
      <c r="BDW35" s="818"/>
      <c r="BDX35" s="818"/>
      <c r="BDY35" s="818"/>
      <c r="BDZ35" s="818"/>
      <c r="BEA35" s="818"/>
      <c r="BEB35" s="818"/>
      <c r="BEC35" s="818"/>
      <c r="BED35" s="818"/>
      <c r="BEE35" s="818"/>
      <c r="BEF35" s="818"/>
      <c r="BEG35" s="818"/>
      <c r="BEH35" s="818"/>
      <c r="BEI35" s="818"/>
      <c r="BEJ35" s="818"/>
      <c r="BEK35" s="818"/>
      <c r="BEL35" s="818"/>
      <c r="BEM35" s="818"/>
      <c r="BEN35" s="818"/>
      <c r="BEO35" s="818"/>
      <c r="BEP35" s="818"/>
      <c r="BEQ35" s="818"/>
      <c r="BER35" s="818"/>
      <c r="BES35" s="818"/>
      <c r="BET35" s="818"/>
      <c r="BEU35" s="818"/>
      <c r="BEV35" s="818"/>
      <c r="BEW35" s="818"/>
      <c r="BEX35" s="818"/>
      <c r="BEY35" s="818"/>
      <c r="BEZ35" s="818"/>
      <c r="BFA35" s="818"/>
      <c r="BFB35" s="818"/>
      <c r="BFC35" s="818"/>
      <c r="BFD35" s="818"/>
      <c r="BFE35" s="818"/>
      <c r="BFF35" s="818"/>
      <c r="BFG35" s="818"/>
      <c r="BFH35" s="818"/>
      <c r="BFI35" s="818"/>
      <c r="BFJ35" s="818"/>
      <c r="BFK35" s="818"/>
      <c r="BFL35" s="818"/>
      <c r="BFM35" s="818"/>
      <c r="BFN35" s="818"/>
      <c r="BFO35" s="818"/>
      <c r="BFP35" s="818"/>
      <c r="BFQ35" s="818"/>
      <c r="BFR35" s="818"/>
      <c r="BFS35" s="818"/>
      <c r="BFT35" s="818"/>
      <c r="BFU35" s="818"/>
      <c r="BFV35" s="819"/>
      <c r="BFW35" s="819"/>
      <c r="BFX35" s="819"/>
      <c r="BFY35" s="819"/>
      <c r="BFZ35" s="819"/>
      <c r="BGA35" s="819"/>
      <c r="BGB35" s="819"/>
      <c r="BGC35" s="819"/>
      <c r="BGD35" s="819"/>
      <c r="BGE35" s="819"/>
      <c r="BGF35" s="819"/>
      <c r="BGG35" s="819"/>
      <c r="BGH35" s="819"/>
      <c r="BGI35" s="819"/>
      <c r="BGJ35" s="819"/>
      <c r="BGK35" s="819"/>
      <c r="BGL35" s="819"/>
      <c r="BGM35" s="819"/>
      <c r="BGN35" s="819"/>
      <c r="BGO35" s="819"/>
      <c r="BGP35" s="819"/>
      <c r="BGQ35" s="819"/>
      <c r="BGR35" s="819"/>
      <c r="BGS35" s="819"/>
      <c r="BGT35" s="819"/>
      <c r="BGU35" s="819"/>
      <c r="BGV35" s="819"/>
      <c r="BGW35" s="819"/>
      <c r="BGX35" s="819"/>
      <c r="BGY35" s="819"/>
      <c r="BGZ35" s="819"/>
      <c r="BHA35" s="819"/>
      <c r="BHB35" s="819"/>
      <c r="BHC35" s="819"/>
      <c r="BHD35" s="819"/>
      <c r="BHE35" s="819"/>
      <c r="BHF35" s="819"/>
      <c r="BHG35" s="819"/>
      <c r="BHH35" s="819"/>
      <c r="BHI35" s="819"/>
      <c r="BHJ35" s="819"/>
      <c r="BHK35" s="819"/>
      <c r="BHL35" s="819"/>
      <c r="BHM35" s="819"/>
      <c r="BHN35" s="819"/>
      <c r="BHO35" s="819"/>
      <c r="BHP35" s="819"/>
      <c r="BHQ35" s="819"/>
      <c r="BHR35" s="819"/>
      <c r="BHS35" s="819"/>
      <c r="BHT35" s="819"/>
      <c r="BHU35" s="819"/>
      <c r="BHV35" s="819"/>
      <c r="BHW35" s="819"/>
      <c r="BHX35" s="819"/>
      <c r="BHY35" s="819"/>
      <c r="BHZ35" s="819"/>
      <c r="BIA35" s="819"/>
      <c r="BIB35" s="819"/>
      <c r="BIC35" s="819"/>
      <c r="BID35" s="819"/>
      <c r="BIE35" s="819"/>
      <c r="BIF35" s="819"/>
      <c r="BIG35" s="819"/>
      <c r="BIH35" s="819"/>
      <c r="BII35" s="819"/>
      <c r="BIJ35" s="819"/>
      <c r="BIK35" s="819"/>
      <c r="BIL35" s="819"/>
      <c r="BIM35" s="819"/>
      <c r="BIN35" s="819"/>
      <c r="BIO35" s="819"/>
      <c r="BIP35" s="819"/>
      <c r="BIQ35" s="819"/>
      <c r="BIR35" s="819"/>
      <c r="BIS35" s="822"/>
      <c r="BIT35" s="822"/>
      <c r="BIU35" s="822"/>
      <c r="BIV35" s="822"/>
      <c r="BIW35" s="822"/>
      <c r="BIX35" s="822"/>
      <c r="BIY35" s="822"/>
      <c r="BIZ35" s="822"/>
      <c r="BJA35" s="822"/>
      <c r="BJB35" s="822"/>
      <c r="BJC35" s="822"/>
      <c r="BJD35" s="822"/>
      <c r="BJE35" s="822"/>
      <c r="BJF35" s="822"/>
      <c r="BJG35" s="822"/>
      <c r="BJH35" s="822"/>
      <c r="BJI35" s="824">
        <v>141582</v>
      </c>
      <c r="BJJ35" s="824">
        <v>128527</v>
      </c>
      <c r="BJK35" s="824">
        <v>144530</v>
      </c>
      <c r="BJL35" s="824">
        <v>133017</v>
      </c>
      <c r="BJM35" s="824">
        <v>140562</v>
      </c>
      <c r="BJN35" s="824">
        <v>14562</v>
      </c>
      <c r="BJO35" s="824">
        <v>12326</v>
      </c>
      <c r="BJP35" s="824">
        <v>10402</v>
      </c>
      <c r="BJQ35" s="824">
        <v>4514</v>
      </c>
      <c r="BJR35" s="824">
        <v>4128</v>
      </c>
      <c r="BJS35" s="827">
        <v>1511.8310000000001</v>
      </c>
      <c r="BJT35" s="827">
        <v>781.64323000000013</v>
      </c>
      <c r="BJU35" s="827" t="s">
        <v>1434</v>
      </c>
      <c r="BJV35" s="827" t="s">
        <v>1434</v>
      </c>
      <c r="BJW35" s="827" t="s">
        <v>1434</v>
      </c>
      <c r="BJX35" s="827">
        <v>1502.1320000000001</v>
      </c>
      <c r="BJY35" s="827">
        <v>777.78423000000009</v>
      </c>
      <c r="BJZ35" s="827" t="s">
        <v>1434</v>
      </c>
      <c r="BKA35" s="827" t="s">
        <v>1434</v>
      </c>
      <c r="BKB35" s="827" t="s">
        <v>1434</v>
      </c>
      <c r="BKC35" s="827">
        <v>1502.1320000000001</v>
      </c>
      <c r="BKD35" s="827">
        <v>777.78423000000009</v>
      </c>
      <c r="BKE35" s="827" t="s">
        <v>1434</v>
      </c>
      <c r="BKF35" s="827" t="s">
        <v>1434</v>
      </c>
      <c r="BKG35" s="827" t="s">
        <v>1434</v>
      </c>
      <c r="BKH35" s="827" t="s">
        <v>1434</v>
      </c>
      <c r="BKI35" s="827" t="s">
        <v>1434</v>
      </c>
      <c r="BKJ35" s="827" t="s">
        <v>1434</v>
      </c>
      <c r="BKK35" s="827" t="s">
        <v>1434</v>
      </c>
      <c r="BKL35" s="827" t="s">
        <v>1434</v>
      </c>
      <c r="BKM35" s="827">
        <v>9.6989999999999998</v>
      </c>
      <c r="BKN35" s="827">
        <v>2.9190000000000005</v>
      </c>
      <c r="BKO35" s="827" t="s">
        <v>1434</v>
      </c>
      <c r="BKP35" s="827" t="s">
        <v>1434</v>
      </c>
      <c r="BKQ35" s="827" t="s">
        <v>1434</v>
      </c>
      <c r="BKR35" s="827">
        <v>9.6989999999999998</v>
      </c>
      <c r="BKS35" s="827">
        <v>2.9190000000000005</v>
      </c>
      <c r="BKT35" s="827" t="s">
        <v>1434</v>
      </c>
      <c r="BKU35" s="827" t="s">
        <v>1434</v>
      </c>
      <c r="BKV35" s="827" t="s">
        <v>1434</v>
      </c>
      <c r="BKW35" s="827" t="s">
        <v>1434</v>
      </c>
      <c r="BKX35" s="827">
        <v>0.94</v>
      </c>
      <c r="BKY35" s="827" t="s">
        <v>1434</v>
      </c>
      <c r="BKZ35" s="827" t="s">
        <v>1434</v>
      </c>
      <c r="BLA35" s="827" t="s">
        <v>1434</v>
      </c>
      <c r="BLB35" s="827">
        <v>0.43791999999999998</v>
      </c>
      <c r="BLC35" s="827">
        <v>0.42320000000000002</v>
      </c>
      <c r="BLD35" s="827" t="s">
        <v>1434</v>
      </c>
      <c r="BLE35" s="827" t="s">
        <v>1434</v>
      </c>
      <c r="BLF35" s="827" t="s">
        <v>1434</v>
      </c>
      <c r="BLG35" s="827" t="s">
        <v>1434</v>
      </c>
      <c r="BLH35" s="827" t="s">
        <v>1434</v>
      </c>
      <c r="BLI35" s="827" t="s">
        <v>1434</v>
      </c>
      <c r="BLJ35" s="827" t="s">
        <v>1434</v>
      </c>
      <c r="BLK35" s="827" t="s">
        <v>1434</v>
      </c>
      <c r="BLL35" s="827" t="s">
        <v>1434</v>
      </c>
      <c r="BLM35" s="827" t="s">
        <v>1434</v>
      </c>
      <c r="BLN35" s="827" t="s">
        <v>1434</v>
      </c>
      <c r="BLO35" s="827" t="s">
        <v>1434</v>
      </c>
      <c r="BLP35" s="827" t="s">
        <v>1434</v>
      </c>
      <c r="BLQ35" s="827">
        <v>30554.104510000005</v>
      </c>
      <c r="BLR35" s="827">
        <v>15797.009678300003</v>
      </c>
      <c r="BLS35" s="827" t="s">
        <v>1434</v>
      </c>
      <c r="BLT35" s="827" t="s">
        <v>1434</v>
      </c>
      <c r="BLU35" s="827" t="s">
        <v>1434</v>
      </c>
      <c r="BLV35" s="827">
        <v>30358.087720000003</v>
      </c>
      <c r="BLW35" s="827">
        <v>15719.019288300002</v>
      </c>
      <c r="BLX35" s="827" t="s">
        <v>1434</v>
      </c>
      <c r="BLY35" s="827" t="s">
        <v>1434</v>
      </c>
      <c r="BLZ35" s="827" t="s">
        <v>1434</v>
      </c>
      <c r="BMA35" s="827">
        <v>30358.087720000003</v>
      </c>
      <c r="BMB35" s="827">
        <v>15719.019288300002</v>
      </c>
      <c r="BMC35" s="827" t="s">
        <v>1434</v>
      </c>
      <c r="BMD35" s="827" t="s">
        <v>1434</v>
      </c>
      <c r="BME35" s="827" t="s">
        <v>1434</v>
      </c>
      <c r="BMF35" s="827" t="s">
        <v>1434</v>
      </c>
      <c r="BMG35" s="827" t="s">
        <v>1434</v>
      </c>
      <c r="BMH35" s="827" t="s">
        <v>1434</v>
      </c>
      <c r="BMI35" s="827" t="s">
        <v>1434</v>
      </c>
      <c r="BMJ35" s="827" t="s">
        <v>1434</v>
      </c>
      <c r="BMK35" s="827">
        <v>196.01679000000001</v>
      </c>
      <c r="BML35" s="827">
        <v>58.992990000000013</v>
      </c>
      <c r="BMM35" s="827" t="s">
        <v>1434</v>
      </c>
      <c r="BMN35" s="827" t="s">
        <v>1434</v>
      </c>
      <c r="BMO35" s="827" t="s">
        <v>1434</v>
      </c>
      <c r="BMP35" s="827">
        <v>196.01679000000001</v>
      </c>
      <c r="BMQ35" s="827">
        <v>58.992990000000013</v>
      </c>
      <c r="BMR35" s="827" t="s">
        <v>1434</v>
      </c>
      <c r="BMS35" s="827" t="s">
        <v>1434</v>
      </c>
      <c r="BMT35" s="827" t="s">
        <v>1434</v>
      </c>
      <c r="BMU35" s="827" t="s">
        <v>1434</v>
      </c>
      <c r="BMV35" s="827">
        <v>18.997399999999999</v>
      </c>
      <c r="BMW35" s="827" t="s">
        <v>1434</v>
      </c>
      <c r="BMX35" s="827" t="s">
        <v>1434</v>
      </c>
      <c r="BMY35" s="827" t="s">
        <v>1434</v>
      </c>
      <c r="BMZ35" s="827" t="s">
        <v>1434</v>
      </c>
      <c r="BNA35" s="827" t="s">
        <v>1434</v>
      </c>
      <c r="BNB35" s="827" t="s">
        <v>1434</v>
      </c>
      <c r="BNC35" s="827" t="s">
        <v>1434</v>
      </c>
      <c r="BND35" s="827" t="s">
        <v>1434</v>
      </c>
      <c r="BNE35" s="827" t="s">
        <v>1434</v>
      </c>
      <c r="BNF35" s="827" t="s">
        <v>1434</v>
      </c>
      <c r="BNG35" s="827" t="s">
        <v>1434</v>
      </c>
      <c r="BNH35" s="827" t="s">
        <v>1434</v>
      </c>
      <c r="BNI35" s="827" t="s">
        <v>1434</v>
      </c>
      <c r="BNJ35" s="822"/>
      <c r="BNK35" s="821"/>
      <c r="BNL35" s="821"/>
      <c r="BNM35" s="821"/>
      <c r="BNN35" s="822"/>
      <c r="BNO35" s="821"/>
      <c r="BNP35" s="821"/>
      <c r="BNQ35" s="821"/>
      <c r="BNR35" s="822"/>
      <c r="BNS35" s="821"/>
      <c r="BNT35" s="821"/>
      <c r="BNU35" s="821"/>
      <c r="BNV35" s="822"/>
      <c r="BNW35" s="821"/>
      <c r="BNX35" s="821"/>
      <c r="BNY35" s="821"/>
    </row>
    <row r="36" spans="1:1741" s="789" customFormat="1">
      <c r="A36" s="607" t="s">
        <v>1985</v>
      </c>
      <c r="B36" s="821" t="s">
        <v>1200</v>
      </c>
      <c r="C36" s="823">
        <v>0</v>
      </c>
      <c r="D36" s="823">
        <v>0</v>
      </c>
      <c r="E36" s="823">
        <v>0</v>
      </c>
      <c r="F36" s="823">
        <v>0</v>
      </c>
      <c r="G36" s="823">
        <v>0</v>
      </c>
      <c r="H36" s="823">
        <v>0</v>
      </c>
      <c r="I36" s="823">
        <v>0</v>
      </c>
      <c r="J36" s="823">
        <v>0</v>
      </c>
      <c r="K36" s="823">
        <v>0</v>
      </c>
      <c r="L36" s="823">
        <v>0</v>
      </c>
      <c r="M36" s="823">
        <v>0</v>
      </c>
      <c r="N36" s="823">
        <v>0</v>
      </c>
      <c r="O36" s="823">
        <v>0</v>
      </c>
      <c r="P36" s="823">
        <v>0</v>
      </c>
      <c r="Q36" s="823">
        <v>0</v>
      </c>
      <c r="R36" s="823">
        <v>0</v>
      </c>
      <c r="S36" s="823">
        <v>0</v>
      </c>
      <c r="T36" s="823">
        <v>0</v>
      </c>
      <c r="U36" s="823">
        <v>0</v>
      </c>
      <c r="V36" s="823">
        <v>0</v>
      </c>
      <c r="W36" s="838">
        <v>0.20200000000000001</v>
      </c>
      <c r="X36" s="823">
        <v>0.20200000000000001</v>
      </c>
      <c r="Y36" s="823">
        <v>0.20200000000000001</v>
      </c>
      <c r="Z36" s="823">
        <v>0.20200000000000001</v>
      </c>
      <c r="AA36" s="823">
        <v>0.20200000000000001</v>
      </c>
      <c r="AB36" s="821">
        <v>0</v>
      </c>
      <c r="AC36" s="821">
        <v>0</v>
      </c>
      <c r="AD36" s="821">
        <v>0</v>
      </c>
      <c r="AE36" s="821">
        <v>0</v>
      </c>
      <c r="AF36" s="821">
        <v>0</v>
      </c>
      <c r="AG36" s="821"/>
      <c r="AH36" s="821"/>
      <c r="AI36" s="821"/>
      <c r="AJ36" s="821"/>
      <c r="AK36" s="821"/>
      <c r="AL36" s="821"/>
      <c r="AM36" s="821"/>
      <c r="AN36" s="821"/>
      <c r="AO36" s="821"/>
      <c r="AP36" s="821"/>
      <c r="AQ36" s="821"/>
      <c r="AR36" s="821"/>
      <c r="AS36" s="822">
        <v>0</v>
      </c>
      <c r="AT36" s="822">
        <v>0</v>
      </c>
      <c r="AU36" s="822">
        <v>0</v>
      </c>
      <c r="AV36" s="822">
        <v>0</v>
      </c>
      <c r="AW36" s="822">
        <v>0</v>
      </c>
      <c r="AX36" s="822">
        <v>0</v>
      </c>
      <c r="AY36" s="822">
        <v>0</v>
      </c>
      <c r="AZ36" s="822">
        <v>0</v>
      </c>
      <c r="BA36" s="822">
        <v>0</v>
      </c>
      <c r="BB36" s="822">
        <v>0</v>
      </c>
      <c r="BC36" s="822">
        <v>0</v>
      </c>
      <c r="BD36" s="822">
        <v>0</v>
      </c>
      <c r="BE36" s="822">
        <v>0</v>
      </c>
      <c r="BF36" s="822">
        <v>0</v>
      </c>
      <c r="BG36" s="822">
        <v>0</v>
      </c>
      <c r="BH36" s="822">
        <v>0</v>
      </c>
      <c r="BI36" s="822">
        <v>0</v>
      </c>
      <c r="BJ36" s="822">
        <v>0</v>
      </c>
      <c r="BK36" s="822">
        <v>0</v>
      </c>
      <c r="BL36" s="822">
        <v>0</v>
      </c>
      <c r="BM36" s="821">
        <v>0</v>
      </c>
      <c r="BN36" s="821">
        <v>0</v>
      </c>
      <c r="BO36" s="821">
        <v>0</v>
      </c>
      <c r="BP36" s="821">
        <v>0</v>
      </c>
      <c r="BQ36" s="821">
        <v>0</v>
      </c>
      <c r="BR36" s="821">
        <v>0</v>
      </c>
      <c r="BS36" s="821">
        <v>0</v>
      </c>
      <c r="BT36" s="821">
        <v>0</v>
      </c>
      <c r="BU36" s="821">
        <v>0</v>
      </c>
      <c r="BV36" s="821">
        <v>0</v>
      </c>
      <c r="BW36" s="821">
        <v>0</v>
      </c>
      <c r="BX36" s="821">
        <v>0</v>
      </c>
      <c r="BY36" s="821">
        <v>0</v>
      </c>
      <c r="BZ36" s="821">
        <v>0</v>
      </c>
      <c r="CA36" s="821">
        <v>0</v>
      </c>
      <c r="CB36" s="821">
        <v>0</v>
      </c>
      <c r="CC36" s="821">
        <v>0</v>
      </c>
      <c r="CD36" s="821">
        <v>0</v>
      </c>
      <c r="CE36" s="821">
        <v>0</v>
      </c>
      <c r="CF36" s="821">
        <v>0</v>
      </c>
      <c r="CG36" s="821">
        <v>0</v>
      </c>
      <c r="CH36" s="821">
        <v>0</v>
      </c>
      <c r="CI36" s="821">
        <v>0</v>
      </c>
      <c r="CJ36" s="821">
        <v>0</v>
      </c>
      <c r="CK36" s="821">
        <v>0</v>
      </c>
      <c r="CL36" s="821">
        <v>0</v>
      </c>
      <c r="CM36" s="821">
        <v>0</v>
      </c>
      <c r="CN36" s="821">
        <v>0</v>
      </c>
      <c r="CO36" s="821">
        <v>0</v>
      </c>
      <c r="CP36" s="821">
        <v>0</v>
      </c>
      <c r="CQ36" s="821">
        <v>0</v>
      </c>
      <c r="CR36" s="821">
        <v>0</v>
      </c>
      <c r="CS36" s="821">
        <v>0</v>
      </c>
      <c r="CT36" s="821">
        <v>0</v>
      </c>
      <c r="CU36" s="821">
        <v>0</v>
      </c>
      <c r="CV36" s="821">
        <v>0</v>
      </c>
      <c r="CW36" s="821">
        <v>0</v>
      </c>
      <c r="CX36" s="821">
        <v>0</v>
      </c>
      <c r="CY36" s="821">
        <v>0</v>
      </c>
      <c r="CZ36" s="821">
        <v>0</v>
      </c>
      <c r="DA36" s="821"/>
      <c r="DB36" s="821"/>
      <c r="DC36" s="821"/>
      <c r="DD36" s="821"/>
      <c r="DE36" s="821"/>
      <c r="DF36" s="821"/>
      <c r="DG36" s="821"/>
      <c r="DH36" s="821"/>
      <c r="DI36" s="821"/>
      <c r="DJ36" s="821"/>
      <c r="DK36" s="821"/>
      <c r="DL36" s="821"/>
      <c r="DM36" s="821"/>
      <c r="DN36" s="821"/>
      <c r="DO36" s="821"/>
      <c r="DP36" s="821"/>
      <c r="DQ36" s="821"/>
      <c r="DR36" s="821"/>
      <c r="DS36" s="821"/>
      <c r="DT36" s="821"/>
      <c r="DU36" s="821"/>
      <c r="DV36" s="821"/>
      <c r="DW36" s="821"/>
      <c r="DX36" s="821"/>
      <c r="DY36" s="821"/>
      <c r="DZ36" s="821"/>
      <c r="EA36" s="821"/>
      <c r="EB36" s="821"/>
      <c r="EC36" s="821"/>
      <c r="ED36" s="821"/>
      <c r="EE36" s="821"/>
      <c r="EF36" s="821"/>
      <c r="EG36" s="821"/>
      <c r="EH36" s="821"/>
      <c r="EI36" s="821"/>
      <c r="EJ36" s="821"/>
      <c r="EK36" s="821"/>
      <c r="EL36" s="821"/>
      <c r="EM36" s="821"/>
      <c r="EN36" s="821"/>
      <c r="EO36" s="821"/>
      <c r="EP36" s="821"/>
      <c r="EQ36" s="821"/>
      <c r="ER36" s="821"/>
      <c r="ES36" s="821"/>
      <c r="ET36" s="821"/>
      <c r="EU36" s="821"/>
      <c r="EV36" s="821"/>
      <c r="EW36" s="821"/>
      <c r="EX36" s="821"/>
      <c r="EY36" s="821"/>
      <c r="EZ36" s="821"/>
      <c r="FA36" s="821"/>
      <c r="FB36" s="821"/>
      <c r="FC36" s="821"/>
      <c r="FD36" s="821"/>
      <c r="FE36" s="821"/>
      <c r="FF36" s="821"/>
      <c r="FG36" s="821"/>
      <c r="FH36" s="821"/>
      <c r="FI36" s="821"/>
      <c r="FJ36" s="821"/>
      <c r="FK36" s="821"/>
      <c r="FL36" s="821"/>
      <c r="FM36" s="821"/>
      <c r="FN36" s="821"/>
      <c r="FO36" s="821"/>
      <c r="FP36" s="821"/>
      <c r="FQ36" s="821"/>
      <c r="FR36" s="821"/>
      <c r="FS36" s="821"/>
      <c r="FT36" s="821"/>
      <c r="FU36" s="821"/>
      <c r="FV36" s="821"/>
      <c r="FW36" s="821"/>
      <c r="FX36" s="821"/>
      <c r="FY36" s="821"/>
      <c r="FZ36" s="821"/>
      <c r="GA36" s="821"/>
      <c r="GB36" s="821"/>
      <c r="GC36" s="822"/>
      <c r="GD36" s="822"/>
      <c r="GE36" s="822"/>
      <c r="GF36" s="822"/>
      <c r="GG36" s="822"/>
      <c r="GH36" s="822"/>
      <c r="GI36" s="822"/>
      <c r="GJ36" s="822"/>
      <c r="GK36" s="821"/>
      <c r="GL36" s="821"/>
      <c r="GM36" s="821"/>
      <c r="GN36" s="821"/>
      <c r="GO36" s="821"/>
      <c r="GP36" s="821"/>
      <c r="GQ36" s="821"/>
      <c r="GR36" s="821"/>
      <c r="GS36" s="821"/>
      <c r="GT36" s="821"/>
      <c r="GU36" s="821"/>
      <c r="GV36" s="821"/>
      <c r="GW36" s="822"/>
      <c r="GX36" s="821"/>
      <c r="GY36" s="821"/>
      <c r="GZ36" s="821"/>
      <c r="HA36" s="821"/>
      <c r="HB36" s="821"/>
      <c r="HC36" s="821"/>
      <c r="HD36" s="821"/>
      <c r="HE36" s="821"/>
      <c r="HF36" s="821"/>
      <c r="HG36" s="821"/>
      <c r="HH36" s="821"/>
      <c r="HI36" s="821"/>
      <c r="HJ36" s="821"/>
      <c r="HK36" s="821"/>
      <c r="HL36" s="821"/>
      <c r="HM36" s="821"/>
      <c r="HN36" s="821"/>
      <c r="HO36" s="821"/>
      <c r="HP36" s="821"/>
      <c r="HQ36" s="821"/>
      <c r="HR36" s="821"/>
      <c r="HS36" s="821"/>
      <c r="HT36" s="821"/>
      <c r="HU36" s="821"/>
      <c r="HV36" s="821"/>
      <c r="HW36" s="821"/>
      <c r="HX36" s="821"/>
      <c r="HY36" s="821"/>
      <c r="HZ36" s="821"/>
      <c r="IA36" s="821"/>
      <c r="IB36" s="821"/>
      <c r="IC36" s="821"/>
      <c r="ID36" s="821"/>
      <c r="IE36" s="821"/>
      <c r="IF36" s="821"/>
      <c r="IG36" s="821"/>
      <c r="IH36" s="821"/>
      <c r="II36" s="821"/>
      <c r="IJ36" s="821"/>
      <c r="IK36" s="821"/>
      <c r="IL36" s="821"/>
      <c r="IM36" s="821"/>
      <c r="IN36" s="821"/>
      <c r="IO36" s="821"/>
      <c r="IP36" s="821"/>
      <c r="IQ36" s="821"/>
      <c r="IR36" s="821"/>
      <c r="IS36" s="821"/>
      <c r="IT36" s="821"/>
      <c r="IU36" s="821"/>
      <c r="IV36" s="821"/>
      <c r="IW36" s="821"/>
      <c r="IX36" s="821"/>
      <c r="IY36" s="821"/>
      <c r="IZ36" s="821"/>
      <c r="JA36" s="821"/>
      <c r="JB36" s="821"/>
      <c r="JC36" s="821"/>
      <c r="JD36" s="821"/>
      <c r="JE36" s="822"/>
      <c r="JF36" s="822"/>
      <c r="JG36" s="822"/>
      <c r="JH36" s="822"/>
      <c r="JI36" s="822"/>
      <c r="JJ36" s="822"/>
      <c r="JK36" s="822"/>
      <c r="JL36" s="822"/>
      <c r="JM36" s="821"/>
      <c r="JN36" s="821"/>
      <c r="JO36" s="821"/>
      <c r="JP36" s="821"/>
      <c r="JQ36" s="821"/>
      <c r="JR36" s="821"/>
      <c r="JS36" s="821"/>
      <c r="JT36" s="821"/>
      <c r="JU36" s="821"/>
      <c r="JV36" s="821"/>
      <c r="JW36" s="821"/>
      <c r="JX36" s="821"/>
      <c r="JY36" s="821"/>
      <c r="JZ36" s="821"/>
      <c r="KA36" s="821"/>
      <c r="KB36" s="821"/>
      <c r="KC36" s="821"/>
      <c r="KD36" s="821"/>
      <c r="KE36" s="821"/>
      <c r="KF36" s="821"/>
      <c r="KG36" s="821"/>
      <c r="KH36" s="821"/>
      <c r="KI36" s="821"/>
      <c r="KJ36" s="821"/>
      <c r="KK36" s="821"/>
      <c r="KL36" s="821"/>
      <c r="KM36" s="821"/>
      <c r="KN36" s="821"/>
      <c r="KO36" s="821"/>
      <c r="KP36" s="821"/>
      <c r="KQ36" s="821"/>
      <c r="KR36" s="821"/>
      <c r="KS36" s="821"/>
      <c r="KT36" s="821"/>
      <c r="KU36" s="821"/>
      <c r="KV36" s="821"/>
      <c r="KW36" s="821"/>
      <c r="KX36" s="821"/>
      <c r="KY36" s="821"/>
      <c r="KZ36" s="821"/>
      <c r="LA36" s="821"/>
      <c r="LB36" s="821"/>
      <c r="LC36" s="821"/>
      <c r="LD36" s="821"/>
      <c r="LE36" s="821"/>
      <c r="LF36" s="821"/>
      <c r="LG36" s="821"/>
      <c r="LH36" s="821"/>
      <c r="LI36" s="821"/>
      <c r="LJ36" s="821"/>
      <c r="LK36" s="821"/>
      <c r="LL36" s="821"/>
      <c r="LM36" s="821"/>
      <c r="LN36" s="821"/>
      <c r="LO36" s="821"/>
      <c r="LP36" s="821"/>
      <c r="LQ36" s="821"/>
      <c r="LR36" s="821"/>
      <c r="LS36" s="821"/>
      <c r="LT36" s="821"/>
      <c r="LU36" s="821"/>
      <c r="LV36" s="821"/>
      <c r="LW36" s="821"/>
      <c r="LX36" s="821"/>
      <c r="LY36" s="821"/>
      <c r="LZ36" s="821"/>
      <c r="MA36" s="821"/>
      <c r="MB36" s="821"/>
      <c r="MC36" s="821"/>
      <c r="MD36" s="821"/>
      <c r="ME36" s="821"/>
      <c r="MF36" s="821"/>
      <c r="MG36" s="821"/>
      <c r="MH36" s="821"/>
      <c r="MI36" s="821"/>
      <c r="MJ36" s="821"/>
      <c r="MK36" s="821"/>
      <c r="ML36" s="821"/>
      <c r="MM36" s="821"/>
      <c r="MN36" s="821"/>
      <c r="MO36" s="821"/>
      <c r="MP36" s="821"/>
      <c r="MQ36" s="821"/>
      <c r="MR36" s="821"/>
      <c r="MS36" s="821"/>
      <c r="MT36" s="821"/>
      <c r="MU36" s="821"/>
      <c r="MV36" s="821"/>
      <c r="MW36" s="821"/>
      <c r="MX36" s="821"/>
      <c r="MY36" s="821"/>
      <c r="MZ36" s="821"/>
      <c r="NA36" s="822"/>
      <c r="NB36" s="822"/>
      <c r="NC36" s="822"/>
      <c r="ND36" s="822"/>
      <c r="NE36" s="821"/>
      <c r="NF36" s="821"/>
      <c r="NG36" s="821"/>
      <c r="NH36" s="821"/>
      <c r="NI36" s="822"/>
      <c r="NJ36" s="822"/>
      <c r="NK36" s="822"/>
      <c r="NL36" s="822"/>
      <c r="NM36" s="821"/>
      <c r="NN36" s="821"/>
      <c r="NO36" s="821"/>
      <c r="NP36" s="821"/>
      <c r="NQ36" s="822"/>
      <c r="NR36" s="822"/>
      <c r="NS36" s="822"/>
      <c r="NT36" s="822"/>
      <c r="NU36" s="821"/>
      <c r="NV36" s="821"/>
      <c r="NW36" s="821"/>
      <c r="NX36" s="821"/>
      <c r="NY36" s="822"/>
      <c r="NZ36" s="822"/>
      <c r="OA36" s="822"/>
      <c r="OB36" s="822"/>
      <c r="OC36" s="821"/>
      <c r="OD36" s="821"/>
      <c r="OE36" s="821"/>
      <c r="OF36" s="821"/>
      <c r="OG36" s="822"/>
      <c r="OH36" s="822"/>
      <c r="OI36" s="822"/>
      <c r="OJ36" s="822"/>
      <c r="OK36" s="821"/>
      <c r="OL36" s="821"/>
      <c r="OM36" s="821"/>
      <c r="ON36" s="821"/>
      <c r="OO36" s="822"/>
      <c r="OP36" s="822"/>
      <c r="OQ36" s="822"/>
      <c r="OR36" s="822"/>
      <c r="OS36" s="821"/>
      <c r="OT36" s="821"/>
      <c r="OU36" s="821"/>
      <c r="OV36" s="821"/>
      <c r="OW36" s="822"/>
      <c r="OX36" s="822"/>
      <c r="OY36" s="822"/>
      <c r="OZ36" s="822"/>
      <c r="PA36" s="821"/>
      <c r="PB36" s="821"/>
      <c r="PC36" s="821"/>
      <c r="PD36" s="821"/>
      <c r="PE36" s="822">
        <v>0</v>
      </c>
      <c r="PF36" s="822">
        <v>0</v>
      </c>
      <c r="PG36" s="822">
        <v>0</v>
      </c>
      <c r="PH36" s="822">
        <v>0</v>
      </c>
      <c r="PI36" s="822">
        <v>0</v>
      </c>
      <c r="PJ36" s="822">
        <v>0</v>
      </c>
      <c r="PK36" s="821">
        <v>0</v>
      </c>
      <c r="PL36" s="821">
        <v>0</v>
      </c>
      <c r="PM36" s="821">
        <v>0</v>
      </c>
      <c r="PN36" s="821">
        <v>0</v>
      </c>
      <c r="PO36" s="821">
        <v>0</v>
      </c>
      <c r="PP36" s="821">
        <v>0</v>
      </c>
      <c r="PQ36" s="821">
        <v>0</v>
      </c>
      <c r="PR36" s="821">
        <v>0</v>
      </c>
      <c r="PS36" s="821">
        <v>0</v>
      </c>
      <c r="PT36" s="822">
        <v>0</v>
      </c>
      <c r="PU36" s="822">
        <v>0</v>
      </c>
      <c r="PV36" s="822">
        <v>0</v>
      </c>
      <c r="PW36" s="822">
        <v>0</v>
      </c>
      <c r="PX36" s="822">
        <v>0</v>
      </c>
      <c r="PY36" s="822">
        <v>0</v>
      </c>
      <c r="PZ36" s="821">
        <v>0</v>
      </c>
      <c r="QA36" s="821">
        <v>0</v>
      </c>
      <c r="QB36" s="821">
        <v>0</v>
      </c>
      <c r="QC36" s="821">
        <v>0</v>
      </c>
      <c r="QD36" s="821">
        <v>0</v>
      </c>
      <c r="QE36" s="821">
        <v>0</v>
      </c>
      <c r="QF36" s="821">
        <v>0</v>
      </c>
      <c r="QG36" s="821">
        <v>0</v>
      </c>
      <c r="QH36" s="821">
        <v>0</v>
      </c>
      <c r="QI36" s="822">
        <v>0</v>
      </c>
      <c r="QJ36" s="822">
        <v>0</v>
      </c>
      <c r="QK36" s="822">
        <v>0</v>
      </c>
      <c r="QL36" s="822">
        <v>0</v>
      </c>
      <c r="QM36" s="822">
        <v>0</v>
      </c>
      <c r="QN36" s="822">
        <v>0</v>
      </c>
      <c r="QO36" s="821">
        <v>0</v>
      </c>
      <c r="QP36" s="821">
        <v>0</v>
      </c>
      <c r="QQ36" s="821">
        <v>0</v>
      </c>
      <c r="QR36" s="821">
        <v>0</v>
      </c>
      <c r="QS36" s="821">
        <v>0</v>
      </c>
      <c r="QT36" s="821">
        <v>0</v>
      </c>
      <c r="QU36" s="821">
        <v>0</v>
      </c>
      <c r="QV36" s="821">
        <v>0</v>
      </c>
      <c r="QW36" s="821">
        <v>0</v>
      </c>
      <c r="QX36" s="822">
        <v>0</v>
      </c>
      <c r="QY36" s="822">
        <v>0</v>
      </c>
      <c r="QZ36" s="822">
        <v>0</v>
      </c>
      <c r="RA36" s="822">
        <v>0</v>
      </c>
      <c r="RB36" s="822">
        <v>0</v>
      </c>
      <c r="RC36" s="822">
        <v>0</v>
      </c>
      <c r="RD36" s="821">
        <v>0</v>
      </c>
      <c r="RE36" s="821">
        <v>0</v>
      </c>
      <c r="RF36" s="821">
        <v>0</v>
      </c>
      <c r="RG36" s="821">
        <v>0</v>
      </c>
      <c r="RH36" s="821">
        <v>0</v>
      </c>
      <c r="RI36" s="821">
        <v>0</v>
      </c>
      <c r="RJ36" s="821">
        <v>0</v>
      </c>
      <c r="RK36" s="821">
        <v>0</v>
      </c>
      <c r="RL36" s="821">
        <v>0</v>
      </c>
      <c r="RM36" s="822">
        <v>0</v>
      </c>
      <c r="RN36" s="822">
        <v>0</v>
      </c>
      <c r="RO36" s="822">
        <v>0</v>
      </c>
      <c r="RP36" s="822">
        <v>0</v>
      </c>
      <c r="RQ36" s="822">
        <v>0</v>
      </c>
      <c r="RR36" s="822">
        <v>0</v>
      </c>
      <c r="RS36" s="821">
        <v>0</v>
      </c>
      <c r="RT36" s="821">
        <v>0</v>
      </c>
      <c r="RU36" s="821">
        <v>0</v>
      </c>
      <c r="RV36" s="821">
        <v>0</v>
      </c>
      <c r="RW36" s="821">
        <v>0</v>
      </c>
      <c r="RX36" s="821">
        <v>0</v>
      </c>
      <c r="RY36" s="821">
        <v>0</v>
      </c>
      <c r="RZ36" s="821">
        <v>0</v>
      </c>
      <c r="SA36" s="821">
        <v>0</v>
      </c>
      <c r="SB36" s="822"/>
      <c r="SC36" s="822"/>
      <c r="SD36" s="822"/>
      <c r="SE36" s="822"/>
      <c r="SF36" s="822"/>
      <c r="SG36" s="821"/>
      <c r="SH36" s="821"/>
      <c r="SI36" s="821"/>
      <c r="SJ36" s="821"/>
      <c r="SK36" s="821"/>
      <c r="SL36" s="821"/>
      <c r="SM36" s="821"/>
      <c r="SN36" s="822"/>
      <c r="SO36" s="822"/>
      <c r="SP36" s="822"/>
      <c r="SQ36" s="822"/>
      <c r="SR36" s="822"/>
      <c r="SS36" s="821"/>
      <c r="ST36" s="821"/>
      <c r="SU36" s="821"/>
      <c r="SV36" s="821"/>
      <c r="SW36" s="821"/>
      <c r="SX36" s="821"/>
      <c r="SY36" s="821"/>
      <c r="SZ36" s="822"/>
      <c r="TA36" s="822"/>
      <c r="TB36" s="822"/>
      <c r="TC36" s="822"/>
      <c r="TD36" s="822"/>
      <c r="TE36" s="821"/>
      <c r="TF36" s="821"/>
      <c r="TG36" s="821"/>
      <c r="TH36" s="821"/>
      <c r="TI36" s="821"/>
      <c r="TJ36" s="821"/>
      <c r="TK36" s="821"/>
      <c r="TL36" s="822"/>
      <c r="TM36" s="822"/>
      <c r="TN36" s="822"/>
      <c r="TO36" s="822"/>
      <c r="TP36" s="822"/>
      <c r="TQ36" s="821"/>
      <c r="TR36" s="821"/>
      <c r="TS36" s="821"/>
      <c r="TT36" s="821"/>
      <c r="TU36" s="821"/>
      <c r="TV36" s="821"/>
      <c r="TW36" s="821"/>
      <c r="TX36" s="822"/>
      <c r="TY36" s="822"/>
      <c r="TZ36" s="822"/>
      <c r="UA36" s="822"/>
      <c r="UB36" s="822"/>
      <c r="UC36" s="821"/>
      <c r="UD36" s="821"/>
      <c r="UE36" s="821"/>
      <c r="UF36" s="821"/>
      <c r="UG36" s="821"/>
      <c r="UH36" s="821"/>
      <c r="UI36" s="821"/>
      <c r="UJ36" s="822"/>
      <c r="UK36" s="822"/>
      <c r="UL36" s="822"/>
      <c r="UM36" s="822"/>
      <c r="UN36" s="822"/>
      <c r="UO36" s="821"/>
      <c r="UP36" s="821"/>
      <c r="UQ36" s="821"/>
      <c r="UR36" s="821"/>
      <c r="US36" s="821"/>
      <c r="UT36" s="821"/>
      <c r="UU36" s="821"/>
      <c r="UV36" s="822"/>
      <c r="UW36" s="822"/>
      <c r="UX36" s="822"/>
      <c r="UY36" s="822"/>
      <c r="UZ36" s="822"/>
      <c r="VA36" s="821"/>
      <c r="VB36" s="821"/>
      <c r="VC36" s="821"/>
      <c r="VD36" s="821"/>
      <c r="VE36" s="821"/>
      <c r="VF36" s="821"/>
      <c r="VG36" s="821"/>
      <c r="VH36" s="821"/>
      <c r="VI36" s="821"/>
      <c r="VJ36" s="821"/>
      <c r="VK36" s="821"/>
      <c r="VL36" s="821"/>
      <c r="VM36" s="821"/>
      <c r="VN36" s="821"/>
      <c r="VO36" s="821"/>
      <c r="VP36" s="821"/>
      <c r="VQ36" s="821"/>
      <c r="VR36" s="821"/>
      <c r="VS36" s="821"/>
      <c r="VT36" s="821"/>
      <c r="VU36" s="821"/>
      <c r="VV36" s="821"/>
      <c r="VW36" s="821"/>
      <c r="VX36" s="821"/>
      <c r="VY36" s="821"/>
      <c r="VZ36" s="821"/>
      <c r="WA36" s="821"/>
      <c r="WB36" s="821"/>
      <c r="WC36" s="821"/>
      <c r="WD36" s="821"/>
      <c r="WE36" s="821"/>
      <c r="WF36" s="821"/>
      <c r="WG36" s="821"/>
      <c r="WH36" s="821"/>
      <c r="WI36" s="821"/>
      <c r="WJ36" s="822"/>
      <c r="WK36" s="822"/>
      <c r="WL36" s="822"/>
      <c r="WM36" s="822"/>
      <c r="WN36" s="822"/>
      <c r="WO36" s="822"/>
      <c r="WP36" s="822"/>
      <c r="WQ36" s="822"/>
      <c r="WR36" s="822"/>
      <c r="WS36" s="822"/>
      <c r="WT36" s="822"/>
      <c r="WU36" s="822"/>
      <c r="WV36" s="821"/>
      <c r="WW36" s="821"/>
      <c r="WX36" s="821"/>
      <c r="WY36" s="821"/>
      <c r="WZ36" s="829"/>
      <c r="XA36" s="829"/>
      <c r="XB36" s="829"/>
      <c r="XC36" s="829"/>
      <c r="XD36" s="829"/>
      <c r="XE36" s="829"/>
      <c r="XF36" s="832"/>
      <c r="XG36" s="829"/>
      <c r="XH36" s="829"/>
      <c r="XI36" s="829"/>
      <c r="XJ36" s="829"/>
      <c r="XK36" s="832"/>
      <c r="XL36" s="829"/>
      <c r="XM36" s="829"/>
      <c r="XN36" s="829"/>
      <c r="XO36" s="829"/>
      <c r="XP36" s="832"/>
      <c r="XQ36" s="829"/>
      <c r="XR36" s="829"/>
      <c r="XS36" s="829"/>
      <c r="XT36" s="829"/>
      <c r="XU36" s="829"/>
      <c r="XV36" s="829"/>
      <c r="XW36" s="829"/>
      <c r="XX36" s="829"/>
      <c r="XY36" s="829"/>
      <c r="XZ36" s="832"/>
      <c r="YA36" s="829"/>
      <c r="YB36" s="829"/>
      <c r="YC36" s="829"/>
      <c r="YD36" s="829"/>
      <c r="YE36" s="829"/>
      <c r="YF36" s="829"/>
      <c r="YG36" s="829"/>
      <c r="YH36" s="829"/>
      <c r="YI36" s="832"/>
      <c r="YJ36" s="829"/>
      <c r="YK36" s="829"/>
      <c r="YL36" s="829"/>
      <c r="YM36" s="829"/>
      <c r="YN36" s="832"/>
      <c r="YO36" s="829"/>
      <c r="YP36" s="829"/>
      <c r="YQ36" s="829"/>
      <c r="YR36" s="829"/>
      <c r="YS36" s="832"/>
      <c r="YT36" s="829"/>
      <c r="YU36" s="829"/>
      <c r="YV36" s="829"/>
      <c r="YW36" s="829"/>
      <c r="YX36" s="829"/>
      <c r="YY36" s="829"/>
      <c r="YZ36" s="829"/>
      <c r="ZA36" s="829"/>
      <c r="ZB36" s="829"/>
      <c r="ZC36" s="832"/>
      <c r="ZD36" s="829"/>
      <c r="ZE36" s="829"/>
      <c r="ZF36" s="829"/>
      <c r="ZG36" s="829"/>
      <c r="ZH36" s="829"/>
      <c r="ZI36" s="829"/>
      <c r="ZJ36" s="829"/>
      <c r="ZK36" s="829"/>
      <c r="ZL36" s="832"/>
      <c r="ZM36" s="829"/>
      <c r="ZN36" s="829"/>
      <c r="ZO36" s="829"/>
      <c r="ZP36" s="829"/>
      <c r="ZQ36" s="832"/>
      <c r="ZR36" s="829"/>
      <c r="ZS36" s="829"/>
      <c r="ZT36" s="829"/>
      <c r="ZU36" s="829"/>
      <c r="ZV36" s="832"/>
      <c r="ZW36" s="829"/>
      <c r="ZX36" s="829"/>
      <c r="ZY36" s="829"/>
      <c r="ZZ36" s="829"/>
      <c r="AAA36" s="829"/>
      <c r="AAB36" s="829"/>
      <c r="AAC36" s="829"/>
      <c r="AAD36" s="829"/>
      <c r="AAE36" s="829"/>
      <c r="AAF36" s="832"/>
      <c r="AAG36" s="829"/>
      <c r="AAH36" s="829"/>
      <c r="AAI36" s="821"/>
      <c r="AAJ36" s="821"/>
      <c r="AAK36" s="821"/>
      <c r="AAL36" s="821"/>
      <c r="AAM36" s="821"/>
      <c r="AAN36" s="821"/>
      <c r="AAO36" s="821"/>
      <c r="AAP36" s="821"/>
      <c r="AAQ36" s="821"/>
      <c r="AAR36" s="821"/>
      <c r="AAS36" s="821"/>
      <c r="AAT36" s="821"/>
      <c r="AAU36" s="821"/>
      <c r="AAV36" s="821"/>
      <c r="AAW36" s="821"/>
      <c r="AAX36" s="821"/>
      <c r="AAY36" s="821"/>
      <c r="AAZ36" s="821"/>
      <c r="ABA36" s="821"/>
      <c r="ABB36" s="821"/>
      <c r="ABC36" s="821"/>
      <c r="ABD36" s="821"/>
      <c r="ABE36" s="821"/>
      <c r="ABF36" s="821"/>
      <c r="ABG36" s="821"/>
      <c r="ABH36" s="821"/>
      <c r="ABI36" s="821"/>
      <c r="ABJ36" s="821"/>
      <c r="ABK36" s="821"/>
      <c r="ABL36" s="821"/>
      <c r="ABM36" s="821"/>
      <c r="ABN36" s="821"/>
      <c r="ABO36" s="821"/>
      <c r="ABP36" s="821"/>
      <c r="ABQ36" s="821"/>
      <c r="ABR36" s="821"/>
      <c r="ABS36" s="821"/>
      <c r="ABT36" s="821"/>
      <c r="ABU36" s="821"/>
      <c r="ABV36" s="821"/>
      <c r="ABW36" s="821"/>
      <c r="ABX36" s="821"/>
      <c r="ABY36" s="821"/>
      <c r="ABZ36" s="821"/>
      <c r="ACA36" s="821"/>
      <c r="ACB36" s="821"/>
      <c r="ACC36" s="821"/>
      <c r="ACD36" s="821"/>
      <c r="ACE36" s="821"/>
      <c r="ACF36" s="821"/>
      <c r="ACG36" s="821"/>
      <c r="ACH36" s="821"/>
      <c r="ACI36" s="821"/>
      <c r="ACJ36" s="821"/>
      <c r="ACK36" s="821"/>
      <c r="ACL36" s="821"/>
      <c r="ACM36" s="821"/>
      <c r="ACN36" s="821"/>
      <c r="ACO36" s="821"/>
      <c r="ACP36" s="821"/>
      <c r="ACQ36" s="821"/>
      <c r="ACR36" s="821"/>
      <c r="ACS36" s="821"/>
      <c r="ACT36" s="821"/>
      <c r="ACU36" s="821"/>
      <c r="ACV36" s="821"/>
      <c r="ACW36" s="821"/>
      <c r="ACX36" s="821"/>
      <c r="ACY36" s="821"/>
      <c r="ACZ36" s="821"/>
      <c r="ADA36" s="821"/>
      <c r="ADB36" s="821"/>
      <c r="ADC36" s="821"/>
      <c r="ADD36" s="821"/>
      <c r="ADE36" s="821"/>
      <c r="ADF36" s="821"/>
      <c r="ADG36" s="821"/>
      <c r="ADH36" s="821"/>
      <c r="ADI36" s="821"/>
      <c r="ADJ36" s="821"/>
      <c r="ADK36" s="821"/>
      <c r="ADL36" s="821"/>
      <c r="ADM36" s="821"/>
      <c r="ADN36" s="821"/>
      <c r="ADO36" s="821"/>
      <c r="ADP36" s="821"/>
      <c r="ADQ36" s="821"/>
      <c r="ADR36" s="821"/>
      <c r="ADS36" s="821"/>
      <c r="ADT36" s="821"/>
      <c r="ADU36" s="821"/>
      <c r="ADV36" s="821"/>
      <c r="ADW36" s="821"/>
      <c r="ADX36" s="821"/>
      <c r="ADY36" s="821"/>
      <c r="ADZ36" s="821"/>
      <c r="AEA36" s="821"/>
      <c r="AEB36" s="821"/>
      <c r="AEC36" s="821"/>
      <c r="AED36" s="821"/>
      <c r="AEE36" s="821"/>
      <c r="AEF36" s="821"/>
      <c r="AEG36" s="821"/>
      <c r="AEH36" s="821"/>
      <c r="AEI36" s="821"/>
      <c r="AEJ36" s="821"/>
      <c r="AEK36" s="821"/>
      <c r="AEL36" s="821"/>
      <c r="AEM36" s="821"/>
      <c r="AEN36" s="821"/>
      <c r="AEO36" s="821"/>
      <c r="AEP36" s="821"/>
      <c r="AEQ36" s="821"/>
      <c r="AER36" s="821"/>
      <c r="AES36" s="821"/>
      <c r="AET36" s="821"/>
      <c r="AEU36" s="821"/>
      <c r="AEV36" s="821"/>
      <c r="AEW36" s="821"/>
      <c r="AEX36" s="821"/>
      <c r="AEY36" s="821"/>
      <c r="AEZ36" s="821"/>
      <c r="AFA36" s="821"/>
      <c r="AFB36" s="821"/>
      <c r="AFC36" s="821"/>
      <c r="AFD36" s="822"/>
      <c r="AFE36" s="822"/>
      <c r="AFF36" s="822"/>
      <c r="AFG36" s="822"/>
      <c r="AFH36" s="821"/>
      <c r="AFI36" s="822"/>
      <c r="AFJ36" s="822"/>
      <c r="AFK36" s="822"/>
      <c r="AFL36" s="821"/>
      <c r="AFM36" s="821"/>
      <c r="AFN36" s="821"/>
      <c r="AFO36" s="821"/>
      <c r="AFP36" s="822"/>
      <c r="AFQ36" s="822"/>
      <c r="AFR36" s="822"/>
      <c r="AFS36" s="822"/>
      <c r="AFT36" s="821"/>
      <c r="AFU36" s="821"/>
      <c r="AFV36" s="821"/>
      <c r="AFW36" s="821"/>
      <c r="AFX36" s="821"/>
      <c r="AFY36" s="821"/>
      <c r="AFZ36" s="821"/>
      <c r="AGA36" s="821"/>
      <c r="AGB36" s="822"/>
      <c r="AGC36" s="822"/>
      <c r="AGD36" s="822"/>
      <c r="AGE36" s="822"/>
      <c r="AGF36" s="821"/>
      <c r="AGG36" s="821"/>
      <c r="AGH36" s="821"/>
      <c r="AGI36" s="821"/>
      <c r="AGJ36" s="821"/>
      <c r="AGK36" s="821"/>
      <c r="AGL36" s="821"/>
      <c r="AGM36" s="821"/>
      <c r="AGN36" s="822"/>
      <c r="AGO36" s="822"/>
      <c r="AGP36" s="822"/>
      <c r="AGQ36" s="822"/>
      <c r="AGR36" s="821"/>
      <c r="AGS36" s="821"/>
      <c r="AGT36" s="821"/>
      <c r="AGU36" s="821"/>
      <c r="AGV36" s="821"/>
      <c r="AGW36" s="821"/>
      <c r="AGX36" s="821"/>
      <c r="AGY36" s="821"/>
      <c r="AGZ36" s="822"/>
      <c r="AHA36" s="822"/>
      <c r="AHB36" s="822"/>
      <c r="AHC36" s="822"/>
      <c r="AHD36" s="822"/>
      <c r="AHE36" s="822"/>
      <c r="AHF36" s="822"/>
      <c r="AHG36" s="822"/>
      <c r="AHH36" s="822"/>
      <c r="AHI36" s="822"/>
      <c r="AHJ36" s="822"/>
      <c r="AHK36" s="822"/>
      <c r="AHL36" s="822"/>
      <c r="AHM36" s="822"/>
      <c r="AHN36" s="821"/>
      <c r="AHO36" s="821"/>
      <c r="AHP36" s="822"/>
      <c r="AHQ36" s="822"/>
      <c r="AHR36" s="821"/>
      <c r="AHS36" s="821"/>
      <c r="AHT36" s="822"/>
      <c r="AHU36" s="822"/>
      <c r="AHV36" s="821"/>
      <c r="AHW36" s="821"/>
      <c r="AHX36" s="822"/>
      <c r="AHY36" s="822"/>
      <c r="AHZ36" s="821"/>
      <c r="AIA36" s="821"/>
      <c r="AIB36" s="822"/>
      <c r="AIC36" s="822"/>
      <c r="AID36" s="821"/>
      <c r="AIE36" s="821"/>
      <c r="AIF36" s="822"/>
      <c r="AIG36" s="822"/>
      <c r="AIH36" s="822"/>
      <c r="AII36" s="822"/>
      <c r="AIJ36" s="822"/>
      <c r="AIK36" s="822"/>
      <c r="AIL36" s="821"/>
      <c r="AIM36" s="821"/>
      <c r="AIN36" s="821"/>
      <c r="AIO36" s="821"/>
      <c r="AIP36" s="822"/>
      <c r="AIQ36" s="821"/>
      <c r="AIR36" s="821"/>
      <c r="AIS36" s="821"/>
      <c r="AIT36" s="821"/>
      <c r="AIU36" s="822"/>
      <c r="AIV36" s="822"/>
      <c r="AIW36" s="822"/>
      <c r="AIX36" s="822"/>
      <c r="AIY36" s="822"/>
      <c r="AIZ36" s="822"/>
      <c r="AJA36" s="821"/>
      <c r="AJB36" s="821"/>
      <c r="AJC36" s="821"/>
      <c r="AJD36" s="821"/>
      <c r="AJE36" s="822"/>
      <c r="AJF36" s="821"/>
      <c r="AJG36" s="821"/>
      <c r="AJH36" s="821"/>
      <c r="AJI36" s="821"/>
      <c r="AJJ36" s="822"/>
      <c r="AJK36" s="822"/>
      <c r="AJL36" s="822"/>
      <c r="AJM36" s="822"/>
      <c r="AJN36" s="822"/>
      <c r="AJO36" s="822"/>
      <c r="AJP36" s="821"/>
      <c r="AJQ36" s="821"/>
      <c r="AJR36" s="821"/>
      <c r="AJS36" s="821"/>
      <c r="AJT36" s="822"/>
      <c r="AJU36" s="821"/>
      <c r="AJV36" s="821"/>
      <c r="AJW36" s="821"/>
      <c r="AJX36" s="821"/>
      <c r="AJY36" s="822"/>
      <c r="AJZ36" s="822"/>
      <c r="AKA36" s="822"/>
      <c r="AKB36" s="822"/>
      <c r="AKC36" s="822"/>
      <c r="AKD36" s="821"/>
      <c r="AKE36" s="821"/>
      <c r="AKF36" s="821"/>
      <c r="AKG36" s="821"/>
      <c r="AKH36" s="821"/>
      <c r="AKI36" s="821"/>
      <c r="AKJ36" s="821"/>
      <c r="AKK36" s="821"/>
      <c r="AKL36" s="822"/>
      <c r="AKM36" s="822"/>
      <c r="AKN36" s="822"/>
      <c r="AKO36" s="822"/>
      <c r="AKP36" s="822"/>
      <c r="AKQ36" s="821"/>
      <c r="AKR36" s="821"/>
      <c r="AKS36" s="821"/>
      <c r="AKT36" s="821"/>
      <c r="AKU36" s="821"/>
      <c r="AKV36" s="821"/>
      <c r="AKW36" s="821"/>
      <c r="AKX36" s="821"/>
      <c r="AKY36" s="821"/>
      <c r="AKZ36" s="821"/>
      <c r="ALA36" s="821"/>
      <c r="ALB36" s="821"/>
      <c r="ALC36" s="821"/>
      <c r="ALD36" s="821"/>
      <c r="ALE36" s="821"/>
      <c r="ALF36" s="821"/>
      <c r="ALG36" s="821"/>
      <c r="ALH36" s="821"/>
      <c r="ALI36" s="821"/>
      <c r="ALJ36" s="821"/>
      <c r="ALK36" s="821"/>
      <c r="ALL36" s="821"/>
      <c r="ALM36" s="821"/>
      <c r="ALN36" s="821"/>
      <c r="ALO36" s="821"/>
      <c r="ALP36" s="821"/>
      <c r="ALQ36" s="821"/>
      <c r="ALR36" s="821"/>
      <c r="ALS36" s="821"/>
      <c r="ALT36" s="821"/>
      <c r="ALU36" s="821"/>
      <c r="ALV36" s="821"/>
      <c r="ALW36" s="821"/>
      <c r="ALX36" s="821"/>
      <c r="ALY36" s="821"/>
      <c r="ALZ36" s="821"/>
      <c r="AMA36" s="821"/>
      <c r="AMB36" s="821"/>
      <c r="AMC36" s="821"/>
      <c r="AMD36" s="821"/>
      <c r="AME36" s="821"/>
      <c r="AMF36" s="821"/>
      <c r="AMG36" s="821"/>
      <c r="AMH36" s="821"/>
      <c r="AMI36" s="821"/>
      <c r="AMJ36" s="821"/>
      <c r="AMK36" s="821"/>
      <c r="AML36" s="821"/>
      <c r="AMM36" s="821"/>
      <c r="AMN36" s="821"/>
      <c r="AMO36" s="821"/>
      <c r="AMP36" s="821"/>
      <c r="AMQ36" s="821"/>
      <c r="AMR36" s="822"/>
      <c r="AMS36" s="822"/>
      <c r="AMT36" s="822"/>
      <c r="AMU36" s="822"/>
      <c r="AMV36" s="822"/>
      <c r="AMW36" s="822"/>
      <c r="AMX36" s="822"/>
      <c r="AMY36" s="822"/>
      <c r="AMZ36" s="821"/>
      <c r="ANA36" s="821"/>
      <c r="ANB36" s="821"/>
      <c r="ANC36" s="821"/>
      <c r="AND36" s="822"/>
      <c r="ANE36" s="822"/>
      <c r="ANF36" s="822"/>
      <c r="ANG36" s="822"/>
      <c r="ANH36" s="821"/>
      <c r="ANI36" s="821"/>
      <c r="ANJ36" s="821"/>
      <c r="ANK36" s="821"/>
      <c r="ANL36" s="821"/>
      <c r="ANM36" s="821"/>
      <c r="ANN36" s="821"/>
      <c r="ANO36" s="821"/>
      <c r="ANP36" s="822"/>
      <c r="ANQ36" s="822"/>
      <c r="ANR36" s="822"/>
      <c r="ANS36" s="822"/>
      <c r="ANT36" s="821"/>
      <c r="ANU36" s="821"/>
      <c r="ANV36" s="821"/>
      <c r="ANW36" s="821"/>
      <c r="ANX36" s="821"/>
      <c r="ANY36" s="821"/>
      <c r="ANZ36" s="821"/>
      <c r="AOA36" s="821"/>
      <c r="AOB36" s="821"/>
      <c r="AOC36" s="821"/>
      <c r="AOD36" s="821"/>
      <c r="AOE36" s="821"/>
      <c r="AOF36" s="821"/>
      <c r="AOG36" s="821"/>
      <c r="AOH36" s="822"/>
      <c r="AOI36" s="821"/>
      <c r="AOJ36" s="821"/>
      <c r="AOK36" s="821"/>
      <c r="AOL36" s="822"/>
      <c r="AOM36" s="821"/>
      <c r="AON36" s="821"/>
      <c r="AOO36" s="821"/>
      <c r="AOP36" s="822"/>
      <c r="AOQ36" s="821"/>
      <c r="AOR36" s="821"/>
      <c r="AOS36" s="821"/>
      <c r="AOT36" s="822"/>
      <c r="AOU36" s="821"/>
      <c r="AOV36" s="821"/>
      <c r="AOW36" s="821"/>
      <c r="AOX36" s="822"/>
      <c r="AOY36" s="821"/>
      <c r="AOZ36" s="821"/>
      <c r="APA36" s="821"/>
      <c r="APB36" s="822"/>
      <c r="APC36" s="821"/>
      <c r="APD36" s="821"/>
      <c r="APE36" s="821"/>
      <c r="APF36" s="822"/>
      <c r="APG36" s="821"/>
      <c r="APH36" s="821"/>
      <c r="API36" s="821"/>
      <c r="APJ36" s="822"/>
      <c r="APK36" s="821"/>
      <c r="APL36" s="821"/>
      <c r="APM36" s="821"/>
      <c r="APN36" s="822"/>
      <c r="APO36" s="821"/>
      <c r="APP36" s="821"/>
      <c r="APQ36" s="821"/>
      <c r="APR36" s="822"/>
      <c r="APS36" s="821"/>
      <c r="APT36" s="821"/>
      <c r="APU36" s="821"/>
      <c r="APV36" s="822"/>
      <c r="APW36" s="821"/>
      <c r="APX36" s="821"/>
      <c r="APY36" s="821"/>
      <c r="APZ36" s="822"/>
      <c r="AQA36" s="821"/>
      <c r="AQB36" s="821"/>
      <c r="AQC36" s="821"/>
      <c r="AQD36" s="822"/>
      <c r="AQE36" s="821"/>
      <c r="AQF36" s="821"/>
      <c r="AQG36" s="821"/>
      <c r="AQH36" s="822"/>
      <c r="AQI36" s="821"/>
      <c r="AQJ36" s="821"/>
      <c r="AQK36" s="821"/>
      <c r="AQL36" s="822"/>
      <c r="AQM36" s="821"/>
      <c r="AQN36" s="821"/>
      <c r="AQO36" s="821"/>
      <c r="AQP36" s="822"/>
      <c r="AQQ36" s="821"/>
      <c r="AQR36" s="821"/>
      <c r="AQS36" s="821"/>
      <c r="AQT36" s="822"/>
      <c r="AQU36" s="821"/>
      <c r="AQV36" s="821"/>
      <c r="AQW36" s="821"/>
      <c r="AQX36" s="822"/>
      <c r="AQY36" s="821"/>
      <c r="AQZ36" s="821"/>
      <c r="ARA36" s="821"/>
      <c r="ARB36" s="822"/>
      <c r="ARC36" s="821"/>
      <c r="ARD36" s="821"/>
      <c r="ARE36" s="821"/>
      <c r="ARF36" s="822"/>
      <c r="ARG36" s="821"/>
      <c r="ARH36" s="821"/>
      <c r="ARI36" s="821"/>
      <c r="ARJ36" s="822"/>
      <c r="ARK36" s="821"/>
      <c r="ARL36" s="821"/>
      <c r="ARM36" s="821"/>
      <c r="ARN36" s="822"/>
      <c r="ARO36" s="821"/>
      <c r="ARP36" s="821"/>
      <c r="ARQ36" s="821"/>
      <c r="ARR36" s="822"/>
      <c r="ARS36" s="821"/>
      <c r="ART36" s="821"/>
      <c r="ARU36" s="821"/>
      <c r="ARV36" s="822"/>
      <c r="ARW36" s="821"/>
      <c r="ARX36" s="821"/>
      <c r="ARY36" s="821"/>
      <c r="ARZ36" s="822"/>
      <c r="ASA36" s="821"/>
      <c r="ASB36" s="821"/>
      <c r="ASC36" s="821"/>
      <c r="ASD36" s="822"/>
      <c r="ASE36" s="821"/>
      <c r="ASF36" s="821"/>
      <c r="ASG36" s="821"/>
      <c r="ASH36" s="822"/>
      <c r="ASI36" s="821"/>
      <c r="ASJ36" s="821"/>
      <c r="ASK36" s="821"/>
      <c r="ASL36" s="822"/>
      <c r="ASM36" s="821"/>
      <c r="ASN36" s="821"/>
      <c r="ASO36" s="821"/>
      <c r="ASP36" s="822"/>
      <c r="ASQ36" s="821"/>
      <c r="ASR36" s="821"/>
      <c r="ASS36" s="821"/>
      <c r="AST36" s="822"/>
      <c r="ASU36" s="821"/>
      <c r="ASV36" s="821"/>
      <c r="ASW36" s="821"/>
      <c r="ASX36" s="822"/>
      <c r="ASY36" s="821"/>
      <c r="ASZ36" s="821"/>
      <c r="ATA36" s="821"/>
      <c r="ATB36" s="822"/>
      <c r="ATC36" s="821"/>
      <c r="ATD36" s="821"/>
      <c r="ATE36" s="821"/>
      <c r="ATF36" s="822"/>
      <c r="ATG36" s="821"/>
      <c r="ATH36" s="821"/>
      <c r="ATI36" s="821"/>
      <c r="ATJ36" s="822"/>
      <c r="ATK36" s="821"/>
      <c r="ATL36" s="821"/>
      <c r="ATM36" s="821"/>
      <c r="ATN36" s="822"/>
      <c r="ATO36" s="821"/>
      <c r="ATP36" s="821"/>
      <c r="ATQ36" s="821"/>
      <c r="ATR36" s="822"/>
      <c r="ATS36" s="822"/>
      <c r="ATT36" s="822"/>
      <c r="ATU36" s="822"/>
      <c r="ATV36" s="822"/>
      <c r="ATW36" s="821"/>
      <c r="ATX36" s="821"/>
      <c r="ATY36" s="821"/>
      <c r="ATZ36" s="821"/>
      <c r="AUA36" s="821"/>
      <c r="AUB36" s="822"/>
      <c r="AUC36" s="822"/>
      <c r="AUD36" s="822"/>
      <c r="AUE36" s="822"/>
      <c r="AUF36" s="822"/>
      <c r="AUG36" s="822"/>
      <c r="AUH36" s="822"/>
      <c r="AUI36" s="822"/>
      <c r="AUJ36" s="822"/>
      <c r="AUK36" s="822"/>
      <c r="AUL36" s="821"/>
      <c r="AUM36" s="821"/>
      <c r="AUN36" s="821"/>
      <c r="AUO36" s="821"/>
      <c r="AUP36" s="821"/>
      <c r="AUQ36" s="822"/>
      <c r="AUR36" s="822"/>
      <c r="AUS36" s="822"/>
      <c r="AUT36" s="822"/>
      <c r="AUU36" s="822"/>
      <c r="AUV36" s="822"/>
      <c r="AUW36" s="822"/>
      <c r="AUX36" s="822"/>
      <c r="AUY36" s="822"/>
      <c r="AUZ36" s="822"/>
      <c r="AVA36" s="821"/>
      <c r="AVB36" s="821"/>
      <c r="AVC36" s="821"/>
      <c r="AVD36" s="821"/>
      <c r="AVE36" s="821"/>
      <c r="AVF36" s="822"/>
      <c r="AVG36" s="822"/>
      <c r="AVH36" s="822"/>
      <c r="AVI36" s="822"/>
      <c r="AVJ36" s="822"/>
      <c r="AVK36" s="822"/>
      <c r="AVL36" s="822"/>
      <c r="AVM36" s="822"/>
      <c r="AVN36" s="822"/>
      <c r="AVO36" s="822"/>
      <c r="AVP36" s="821"/>
      <c r="AVQ36" s="821"/>
      <c r="AVR36" s="821"/>
      <c r="AVS36" s="821"/>
      <c r="AVT36" s="821"/>
      <c r="AVU36" s="822"/>
      <c r="AVV36" s="822"/>
      <c r="AVW36" s="822"/>
      <c r="AVX36" s="822"/>
      <c r="AVY36" s="822"/>
      <c r="AVZ36" s="822"/>
      <c r="AWA36" s="822"/>
      <c r="AWB36" s="822"/>
      <c r="AWC36" s="822"/>
      <c r="AWD36" s="822"/>
      <c r="AWE36" s="821"/>
      <c r="AWF36" s="821"/>
      <c r="AWG36" s="821"/>
      <c r="AWH36" s="821"/>
      <c r="AWI36" s="821"/>
      <c r="AWJ36" s="822"/>
      <c r="AWK36" s="822"/>
      <c r="AWL36" s="822"/>
      <c r="AWM36" s="822"/>
      <c r="AWN36" s="822"/>
      <c r="AWO36" s="822"/>
      <c r="AWP36" s="822"/>
      <c r="AWQ36" s="822"/>
      <c r="AWR36" s="822"/>
      <c r="AWS36" s="822"/>
      <c r="AWT36" s="822"/>
      <c r="AWU36" s="822"/>
      <c r="AWV36" s="822"/>
      <c r="AWW36" s="822"/>
      <c r="AWX36" s="822"/>
      <c r="AWY36" s="822"/>
      <c r="AWZ36" s="822"/>
      <c r="AXA36" s="822"/>
      <c r="AXB36" s="822"/>
      <c r="AXC36" s="822"/>
      <c r="AXD36" s="821"/>
      <c r="AXE36" s="821"/>
      <c r="AXF36" s="821"/>
      <c r="AXG36" s="821"/>
      <c r="AXH36" s="821"/>
      <c r="AXI36" s="821"/>
      <c r="AXJ36" s="821"/>
      <c r="AXK36" s="821"/>
      <c r="AXL36" s="821"/>
      <c r="AXM36" s="821"/>
      <c r="AXN36" s="821"/>
      <c r="AXO36" s="821"/>
      <c r="AXP36" s="821"/>
      <c r="AXQ36" s="821"/>
      <c r="AXR36" s="821"/>
      <c r="AXS36" s="822"/>
      <c r="AXT36" s="822"/>
      <c r="AXU36" s="822"/>
      <c r="AXV36" s="822"/>
      <c r="AXW36" s="822"/>
      <c r="AXX36" s="822"/>
      <c r="AXY36" s="822"/>
      <c r="AXZ36" s="822"/>
      <c r="AYA36" s="821"/>
      <c r="AYB36" s="821"/>
      <c r="AYC36" s="821"/>
      <c r="AYD36" s="822"/>
      <c r="AYE36" s="822"/>
      <c r="AYF36" s="822"/>
      <c r="AYG36" s="822"/>
      <c r="AYH36" s="822"/>
      <c r="AYI36" s="822"/>
      <c r="AYJ36" s="822"/>
      <c r="AYK36" s="822"/>
      <c r="AYL36" s="822"/>
      <c r="AYM36" s="821"/>
      <c r="AYN36" s="821"/>
      <c r="AYO36" s="821"/>
      <c r="AYP36" s="821"/>
      <c r="AYQ36" s="822"/>
      <c r="AYR36" s="821"/>
      <c r="AYS36" s="821"/>
      <c r="AYT36" s="821"/>
      <c r="AYU36" s="822"/>
      <c r="AYV36" s="821"/>
      <c r="AYW36" s="821"/>
      <c r="AYX36" s="821"/>
      <c r="AYY36" s="821"/>
      <c r="AYZ36" s="821"/>
      <c r="AZA36" s="821"/>
      <c r="AZB36" s="821"/>
      <c r="AZC36" s="822"/>
      <c r="AZD36" s="821"/>
      <c r="AZE36" s="821"/>
      <c r="AZF36" s="821"/>
      <c r="AZG36" s="822"/>
      <c r="AZH36" s="821"/>
      <c r="AZI36" s="821"/>
      <c r="AZJ36" s="821"/>
      <c r="AZK36" s="821"/>
      <c r="AZL36" s="821"/>
      <c r="AZM36" s="821"/>
      <c r="AZN36" s="821"/>
      <c r="AZO36" s="821"/>
      <c r="AZP36" s="821"/>
      <c r="AZQ36" s="821"/>
      <c r="AZR36" s="821"/>
      <c r="AZS36" s="821"/>
      <c r="AZT36" s="821"/>
      <c r="AZU36" s="821"/>
      <c r="AZV36" s="821"/>
      <c r="AZW36" s="821"/>
      <c r="AZX36" s="821"/>
      <c r="AZY36" s="821"/>
      <c r="AZZ36" s="821"/>
      <c r="BAA36" s="822"/>
      <c r="BAB36" s="821"/>
      <c r="BAC36" s="821"/>
      <c r="BAD36" s="821"/>
      <c r="BAE36" s="822"/>
      <c r="BAF36" s="821"/>
      <c r="BAG36" s="821"/>
      <c r="BAH36" s="821"/>
      <c r="BAI36" s="821"/>
      <c r="BAJ36" s="821"/>
      <c r="BAK36" s="821"/>
      <c r="BAL36" s="821"/>
      <c r="BAM36" s="821"/>
      <c r="BAN36" s="821"/>
      <c r="BAO36" s="821"/>
      <c r="BAP36" s="821"/>
      <c r="BAQ36" s="821"/>
      <c r="BAR36" s="821"/>
      <c r="BAS36" s="821"/>
      <c r="BAT36" s="821"/>
      <c r="BAU36" s="821"/>
      <c r="BAV36" s="821"/>
      <c r="BAW36" s="821"/>
      <c r="BAX36" s="821"/>
      <c r="BAY36" s="822"/>
      <c r="BAZ36" s="821"/>
      <c r="BBA36" s="821"/>
      <c r="BBB36" s="821"/>
      <c r="BBC36" s="822"/>
      <c r="BBD36" s="821"/>
      <c r="BBE36" s="821"/>
      <c r="BBF36" s="821"/>
      <c r="BBG36" s="821"/>
      <c r="BBH36" s="821"/>
      <c r="BBI36" s="821"/>
      <c r="BBJ36" s="821"/>
      <c r="BBK36" s="826"/>
      <c r="BBL36" s="826"/>
      <c r="BBM36" s="826"/>
      <c r="BBN36" s="826"/>
      <c r="BBO36" s="826"/>
      <c r="BBP36" s="826"/>
      <c r="BBQ36" s="826"/>
      <c r="BBR36" s="826"/>
      <c r="BBS36" s="826"/>
      <c r="BBT36" s="826"/>
      <c r="BBU36" s="826"/>
      <c r="BBV36" s="826"/>
      <c r="BBW36" s="826"/>
      <c r="BBX36" s="826"/>
      <c r="BBY36" s="826"/>
      <c r="BBZ36" s="826"/>
      <c r="BCA36" s="826"/>
      <c r="BCB36" s="826"/>
      <c r="BCC36" s="826"/>
      <c r="BCD36" s="826"/>
      <c r="BCE36" s="826"/>
      <c r="BCF36" s="826"/>
      <c r="BCG36" s="826"/>
      <c r="BCH36" s="826"/>
      <c r="BCI36" s="826"/>
      <c r="BCJ36" s="826"/>
      <c r="BCK36" s="826"/>
      <c r="BCL36" s="826"/>
      <c r="BCM36" s="826"/>
      <c r="BCN36" s="826"/>
      <c r="BCO36" s="818"/>
      <c r="BCP36" s="818"/>
      <c r="BCQ36" s="818"/>
      <c r="BCR36" s="818"/>
      <c r="BCS36" s="818"/>
      <c r="BCT36" s="818"/>
      <c r="BCU36" s="818"/>
      <c r="BCV36" s="818"/>
      <c r="BCW36" s="818"/>
      <c r="BCX36" s="818"/>
      <c r="BCY36" s="818"/>
      <c r="BCZ36" s="818"/>
      <c r="BDA36" s="818"/>
      <c r="BDB36" s="818"/>
      <c r="BDC36" s="818"/>
      <c r="BDD36" s="818"/>
      <c r="BDE36" s="818"/>
      <c r="BDF36" s="818"/>
      <c r="BDG36" s="818"/>
      <c r="BDH36" s="818"/>
      <c r="BDI36" s="818"/>
      <c r="BDJ36" s="818"/>
      <c r="BDK36" s="818"/>
      <c r="BDL36" s="818"/>
      <c r="BDM36" s="818"/>
      <c r="BDN36" s="818"/>
      <c r="BDO36" s="818"/>
      <c r="BDP36" s="818"/>
      <c r="BDQ36" s="818"/>
      <c r="BDR36" s="818"/>
      <c r="BDS36" s="818"/>
      <c r="BDT36" s="818"/>
      <c r="BDU36" s="818"/>
      <c r="BDV36" s="818"/>
      <c r="BDW36" s="818"/>
      <c r="BDX36" s="818"/>
      <c r="BDY36" s="818"/>
      <c r="BDZ36" s="818"/>
      <c r="BEA36" s="818"/>
      <c r="BEB36" s="818"/>
      <c r="BEC36" s="818"/>
      <c r="BED36" s="818"/>
      <c r="BEE36" s="818"/>
      <c r="BEF36" s="818"/>
      <c r="BEG36" s="818"/>
      <c r="BEH36" s="818"/>
      <c r="BEI36" s="818"/>
      <c r="BEJ36" s="818"/>
      <c r="BEK36" s="818"/>
      <c r="BEL36" s="818"/>
      <c r="BEM36" s="818"/>
      <c r="BEN36" s="818"/>
      <c r="BEO36" s="818"/>
      <c r="BEP36" s="818"/>
      <c r="BEQ36" s="818"/>
      <c r="BER36" s="818"/>
      <c r="BES36" s="818"/>
      <c r="BET36" s="818"/>
      <c r="BEU36" s="818"/>
      <c r="BEV36" s="818"/>
      <c r="BEW36" s="818"/>
      <c r="BEX36" s="818"/>
      <c r="BEY36" s="818"/>
      <c r="BEZ36" s="818"/>
      <c r="BFA36" s="818"/>
      <c r="BFB36" s="818"/>
      <c r="BFC36" s="818"/>
      <c r="BFD36" s="818"/>
      <c r="BFE36" s="818"/>
      <c r="BFF36" s="818"/>
      <c r="BFG36" s="818"/>
      <c r="BFH36" s="818"/>
      <c r="BFI36" s="818"/>
      <c r="BFJ36" s="818"/>
      <c r="BFK36" s="818"/>
      <c r="BFL36" s="818"/>
      <c r="BFM36" s="818"/>
      <c r="BFN36" s="818"/>
      <c r="BFO36" s="818"/>
      <c r="BFP36" s="818"/>
      <c r="BFQ36" s="818"/>
      <c r="BFR36" s="818"/>
      <c r="BFS36" s="818"/>
      <c r="BFT36" s="818"/>
      <c r="BFU36" s="818"/>
      <c r="BFV36" s="819"/>
      <c r="BFW36" s="819"/>
      <c r="BFX36" s="819"/>
      <c r="BFY36" s="819"/>
      <c r="BFZ36" s="819"/>
      <c r="BGA36" s="819"/>
      <c r="BGB36" s="819"/>
      <c r="BGC36" s="819"/>
      <c r="BGD36" s="819"/>
      <c r="BGE36" s="819"/>
      <c r="BGF36" s="819"/>
      <c r="BGG36" s="819"/>
      <c r="BGH36" s="819"/>
      <c r="BGI36" s="819"/>
      <c r="BGJ36" s="819"/>
      <c r="BGK36" s="819"/>
      <c r="BGL36" s="819"/>
      <c r="BGM36" s="819"/>
      <c r="BGN36" s="819"/>
      <c r="BGO36" s="819"/>
      <c r="BGP36" s="819"/>
      <c r="BGQ36" s="819"/>
      <c r="BGR36" s="819"/>
      <c r="BGS36" s="819"/>
      <c r="BGT36" s="819"/>
      <c r="BGU36" s="819"/>
      <c r="BGV36" s="819"/>
      <c r="BGW36" s="819"/>
      <c r="BGX36" s="819"/>
      <c r="BGY36" s="819"/>
      <c r="BGZ36" s="819"/>
      <c r="BHA36" s="819"/>
      <c r="BHB36" s="819"/>
      <c r="BHC36" s="819"/>
      <c r="BHD36" s="819"/>
      <c r="BHE36" s="819"/>
      <c r="BHF36" s="819"/>
      <c r="BHG36" s="819"/>
      <c r="BHH36" s="819"/>
      <c r="BHI36" s="819"/>
      <c r="BHJ36" s="819"/>
      <c r="BHK36" s="819"/>
      <c r="BHL36" s="819"/>
      <c r="BHM36" s="819"/>
      <c r="BHN36" s="819"/>
      <c r="BHO36" s="819"/>
      <c r="BHP36" s="819"/>
      <c r="BHQ36" s="819"/>
      <c r="BHR36" s="819"/>
      <c r="BHS36" s="819"/>
      <c r="BHT36" s="819"/>
      <c r="BHU36" s="819"/>
      <c r="BHV36" s="819"/>
      <c r="BHW36" s="819"/>
      <c r="BHX36" s="819"/>
      <c r="BHY36" s="819"/>
      <c r="BHZ36" s="819"/>
      <c r="BIA36" s="819"/>
      <c r="BIB36" s="819"/>
      <c r="BIC36" s="819"/>
      <c r="BID36" s="819"/>
      <c r="BIE36" s="819"/>
      <c r="BIF36" s="819"/>
      <c r="BIG36" s="819"/>
      <c r="BIH36" s="819"/>
      <c r="BII36" s="819"/>
      <c r="BIJ36" s="819"/>
      <c r="BIK36" s="819"/>
      <c r="BIL36" s="819"/>
      <c r="BIM36" s="819"/>
      <c r="BIN36" s="819"/>
      <c r="BIO36" s="819"/>
      <c r="BIP36" s="819"/>
      <c r="BIQ36" s="819"/>
      <c r="BIR36" s="819"/>
      <c r="BIS36" s="822"/>
      <c r="BIT36" s="822"/>
      <c r="BIU36" s="822"/>
      <c r="BIV36" s="822"/>
      <c r="BIW36" s="822"/>
      <c r="BIX36" s="822"/>
      <c r="BIY36" s="822"/>
      <c r="BIZ36" s="822"/>
      <c r="BJA36" s="822"/>
      <c r="BJB36" s="822"/>
      <c r="BJC36" s="822"/>
      <c r="BJD36" s="822"/>
      <c r="BJE36" s="822"/>
      <c r="BJF36" s="822"/>
      <c r="BJG36" s="822"/>
      <c r="BJH36" s="822"/>
      <c r="BJI36" s="827" t="s">
        <v>1434</v>
      </c>
      <c r="BJJ36" s="827" t="s">
        <v>1434</v>
      </c>
      <c r="BJK36" s="827" t="s">
        <v>1434</v>
      </c>
      <c r="BJL36" s="827" t="s">
        <v>1434</v>
      </c>
      <c r="BJM36" s="827" t="s">
        <v>1434</v>
      </c>
      <c r="BJN36" s="827" t="s">
        <v>1434</v>
      </c>
      <c r="BJO36" s="827" t="s">
        <v>1434</v>
      </c>
      <c r="BJP36" s="827" t="s">
        <v>1434</v>
      </c>
      <c r="BJQ36" s="827" t="s">
        <v>1434</v>
      </c>
      <c r="BJR36" s="827" t="s">
        <v>1434</v>
      </c>
      <c r="BJS36" s="827" t="s">
        <v>1434</v>
      </c>
      <c r="BJT36" s="827" t="s">
        <v>1434</v>
      </c>
      <c r="BJU36" s="827" t="s">
        <v>1434</v>
      </c>
      <c r="BJV36" s="827" t="s">
        <v>1434</v>
      </c>
      <c r="BJW36" s="827" t="s">
        <v>1434</v>
      </c>
      <c r="BJX36" s="827" t="s">
        <v>1434</v>
      </c>
      <c r="BJY36" s="827" t="s">
        <v>1434</v>
      </c>
      <c r="BJZ36" s="827" t="s">
        <v>1434</v>
      </c>
      <c r="BKA36" s="827" t="s">
        <v>1434</v>
      </c>
      <c r="BKB36" s="827" t="s">
        <v>1434</v>
      </c>
      <c r="BKC36" s="827" t="s">
        <v>1434</v>
      </c>
      <c r="BKD36" s="827" t="s">
        <v>1434</v>
      </c>
      <c r="BKE36" s="827" t="s">
        <v>1434</v>
      </c>
      <c r="BKF36" s="827" t="s">
        <v>1434</v>
      </c>
      <c r="BKG36" s="827" t="s">
        <v>1434</v>
      </c>
      <c r="BKH36" s="827" t="s">
        <v>1434</v>
      </c>
      <c r="BKI36" s="827" t="s">
        <v>1434</v>
      </c>
      <c r="BKJ36" s="827" t="s">
        <v>1434</v>
      </c>
      <c r="BKK36" s="827" t="s">
        <v>1434</v>
      </c>
      <c r="BKL36" s="827" t="s">
        <v>1434</v>
      </c>
      <c r="BKM36" s="827" t="s">
        <v>1434</v>
      </c>
      <c r="BKN36" s="827" t="s">
        <v>1434</v>
      </c>
      <c r="BKO36" s="827" t="s">
        <v>1434</v>
      </c>
      <c r="BKP36" s="827" t="s">
        <v>1434</v>
      </c>
      <c r="BKQ36" s="827" t="s">
        <v>1434</v>
      </c>
      <c r="BKR36" s="827" t="s">
        <v>1434</v>
      </c>
      <c r="BKS36" s="827" t="s">
        <v>1434</v>
      </c>
      <c r="BKT36" s="827" t="s">
        <v>1434</v>
      </c>
      <c r="BKU36" s="827" t="s">
        <v>1434</v>
      </c>
      <c r="BKV36" s="827" t="s">
        <v>1434</v>
      </c>
      <c r="BKW36" s="827" t="s">
        <v>1434</v>
      </c>
      <c r="BKX36" s="827" t="s">
        <v>1434</v>
      </c>
      <c r="BKY36" s="827" t="s">
        <v>1434</v>
      </c>
      <c r="BKZ36" s="827" t="s">
        <v>1434</v>
      </c>
      <c r="BLA36" s="827" t="s">
        <v>1434</v>
      </c>
      <c r="BLB36" s="827" t="s">
        <v>1434</v>
      </c>
      <c r="BLC36" s="827" t="s">
        <v>1434</v>
      </c>
      <c r="BLD36" s="827" t="s">
        <v>1434</v>
      </c>
      <c r="BLE36" s="827" t="s">
        <v>1434</v>
      </c>
      <c r="BLF36" s="827" t="s">
        <v>1434</v>
      </c>
      <c r="BLG36" s="827" t="s">
        <v>1434</v>
      </c>
      <c r="BLH36" s="827" t="s">
        <v>1434</v>
      </c>
      <c r="BLI36" s="827" t="s">
        <v>1434</v>
      </c>
      <c r="BLJ36" s="827" t="s">
        <v>1434</v>
      </c>
      <c r="BLK36" s="827" t="s">
        <v>1434</v>
      </c>
      <c r="BLL36" s="827" t="s">
        <v>1434</v>
      </c>
      <c r="BLM36" s="827" t="s">
        <v>1434</v>
      </c>
      <c r="BLN36" s="827" t="s">
        <v>1434</v>
      </c>
      <c r="BLO36" s="827" t="s">
        <v>1434</v>
      </c>
      <c r="BLP36" s="827" t="s">
        <v>1434</v>
      </c>
      <c r="BLQ36" s="827" t="s">
        <v>1434</v>
      </c>
      <c r="BLR36" s="827" t="s">
        <v>1434</v>
      </c>
      <c r="BLS36" s="827" t="s">
        <v>1434</v>
      </c>
      <c r="BLT36" s="827" t="s">
        <v>1434</v>
      </c>
      <c r="BLU36" s="827" t="s">
        <v>1434</v>
      </c>
      <c r="BLV36" s="827" t="s">
        <v>1434</v>
      </c>
      <c r="BLW36" s="827" t="s">
        <v>1434</v>
      </c>
      <c r="BLX36" s="827" t="s">
        <v>1434</v>
      </c>
      <c r="BLY36" s="827" t="s">
        <v>1434</v>
      </c>
      <c r="BLZ36" s="827" t="s">
        <v>1434</v>
      </c>
      <c r="BMA36" s="827" t="s">
        <v>1434</v>
      </c>
      <c r="BMB36" s="827" t="s">
        <v>1434</v>
      </c>
      <c r="BMC36" s="827" t="s">
        <v>1434</v>
      </c>
      <c r="BMD36" s="827" t="s">
        <v>1434</v>
      </c>
      <c r="BME36" s="827" t="s">
        <v>1434</v>
      </c>
      <c r="BMF36" s="827" t="s">
        <v>1434</v>
      </c>
      <c r="BMG36" s="827" t="s">
        <v>1434</v>
      </c>
      <c r="BMH36" s="827" t="s">
        <v>1434</v>
      </c>
      <c r="BMI36" s="827" t="s">
        <v>1434</v>
      </c>
      <c r="BMJ36" s="827" t="s">
        <v>1434</v>
      </c>
      <c r="BMK36" s="827" t="s">
        <v>1434</v>
      </c>
      <c r="BML36" s="827" t="s">
        <v>1434</v>
      </c>
      <c r="BMM36" s="827" t="s">
        <v>1434</v>
      </c>
      <c r="BMN36" s="827" t="s">
        <v>1434</v>
      </c>
      <c r="BMO36" s="827" t="s">
        <v>1434</v>
      </c>
      <c r="BMP36" s="827" t="s">
        <v>1434</v>
      </c>
      <c r="BMQ36" s="827" t="s">
        <v>1434</v>
      </c>
      <c r="BMR36" s="827" t="s">
        <v>1434</v>
      </c>
      <c r="BMS36" s="827" t="s">
        <v>1434</v>
      </c>
      <c r="BMT36" s="827" t="s">
        <v>1434</v>
      </c>
      <c r="BMU36" s="827" t="s">
        <v>1434</v>
      </c>
      <c r="BMV36" s="827" t="s">
        <v>1434</v>
      </c>
      <c r="BMW36" s="827" t="s">
        <v>1434</v>
      </c>
      <c r="BMX36" s="827" t="s">
        <v>1434</v>
      </c>
      <c r="BMY36" s="827" t="s">
        <v>1434</v>
      </c>
      <c r="BMZ36" s="827" t="s">
        <v>1434</v>
      </c>
      <c r="BNA36" s="827" t="s">
        <v>1434</v>
      </c>
      <c r="BNB36" s="827" t="s">
        <v>1434</v>
      </c>
      <c r="BNC36" s="827" t="s">
        <v>1434</v>
      </c>
      <c r="BND36" s="827" t="s">
        <v>1434</v>
      </c>
      <c r="BNE36" s="827" t="s">
        <v>1434</v>
      </c>
      <c r="BNF36" s="827" t="s">
        <v>1434</v>
      </c>
      <c r="BNG36" s="827" t="s">
        <v>1434</v>
      </c>
      <c r="BNH36" s="827" t="s">
        <v>1434</v>
      </c>
      <c r="BNI36" s="827" t="s">
        <v>1434</v>
      </c>
      <c r="BNJ36" s="822"/>
      <c r="BNK36" s="821"/>
      <c r="BNL36" s="821"/>
      <c r="BNM36" s="821"/>
      <c r="BNN36" s="822"/>
      <c r="BNO36" s="821"/>
      <c r="BNP36" s="821"/>
      <c r="BNQ36" s="821"/>
      <c r="BNR36" s="822"/>
      <c r="BNS36" s="821"/>
      <c r="BNT36" s="821"/>
      <c r="BNU36" s="821"/>
      <c r="BNV36" s="822"/>
      <c r="BNW36" s="821"/>
      <c r="BNX36" s="821"/>
      <c r="BNY36" s="821"/>
    </row>
    <row r="37" spans="1:1741" s="789" customFormat="1">
      <c r="A37" s="607" t="s">
        <v>1994</v>
      </c>
      <c r="B37" s="821" t="s">
        <v>1201</v>
      </c>
      <c r="C37" s="822">
        <v>826.78</v>
      </c>
      <c r="D37" s="822">
        <v>826.78</v>
      </c>
      <c r="E37" s="822">
        <v>626.21</v>
      </c>
      <c r="F37" s="822">
        <v>626.21</v>
      </c>
      <c r="G37" s="822">
        <v>626.21</v>
      </c>
      <c r="H37" s="822">
        <v>675.39</v>
      </c>
      <c r="I37" s="822">
        <v>675.39</v>
      </c>
      <c r="J37" s="822">
        <v>544.52</v>
      </c>
      <c r="K37" s="822">
        <v>544.52</v>
      </c>
      <c r="L37" s="822">
        <v>544.52</v>
      </c>
      <c r="M37" s="822">
        <v>137.47999999999999</v>
      </c>
      <c r="N37" s="822">
        <v>137.47999999999999</v>
      </c>
      <c r="O37" s="822">
        <v>117.84</v>
      </c>
      <c r="P37" s="822">
        <v>117.84</v>
      </c>
      <c r="Q37" s="822">
        <v>117.84</v>
      </c>
      <c r="R37" s="822">
        <v>964.26</v>
      </c>
      <c r="S37" s="822">
        <v>964.26</v>
      </c>
      <c r="T37" s="822">
        <v>744.05</v>
      </c>
      <c r="U37" s="822">
        <v>744.05</v>
      </c>
      <c r="V37" s="822">
        <v>744.05</v>
      </c>
      <c r="W37" s="821">
        <v>417</v>
      </c>
      <c r="X37" s="822">
        <v>417</v>
      </c>
      <c r="Y37" s="822">
        <v>638</v>
      </c>
      <c r="Z37" s="822">
        <v>638</v>
      </c>
      <c r="AA37" s="822">
        <v>638</v>
      </c>
      <c r="AB37" s="821" t="s">
        <v>1434</v>
      </c>
      <c r="AC37" s="821" t="s">
        <v>1434</v>
      </c>
      <c r="AD37" s="821" t="s">
        <v>1434</v>
      </c>
      <c r="AE37" s="821" t="s">
        <v>1434</v>
      </c>
      <c r="AF37" s="821" t="s">
        <v>1434</v>
      </c>
      <c r="AG37" s="821">
        <v>159</v>
      </c>
      <c r="AH37" s="821">
        <v>45.67</v>
      </c>
      <c r="AI37" s="821" t="s">
        <v>1434</v>
      </c>
      <c r="AJ37" s="821" t="s">
        <v>1434</v>
      </c>
      <c r="AK37" s="821">
        <v>510</v>
      </c>
      <c r="AL37" s="821">
        <v>210.09</v>
      </c>
      <c r="AM37" s="821" t="s">
        <v>1434</v>
      </c>
      <c r="AN37" s="821" t="s">
        <v>1434</v>
      </c>
      <c r="AO37" s="821">
        <v>158</v>
      </c>
      <c r="AP37" s="821">
        <v>370.45</v>
      </c>
      <c r="AQ37" s="821" t="s">
        <v>1434</v>
      </c>
      <c r="AR37" s="821" t="s">
        <v>1434</v>
      </c>
      <c r="AS37" s="823">
        <v>121.4</v>
      </c>
      <c r="AT37" s="823">
        <v>121.4</v>
      </c>
      <c r="AU37" s="823">
        <v>72.599999999999994</v>
      </c>
      <c r="AV37" s="823">
        <v>72.599999999999994</v>
      </c>
      <c r="AW37" s="823" t="s">
        <v>1434</v>
      </c>
      <c r="AX37" s="822">
        <v>105</v>
      </c>
      <c r="AY37" s="822">
        <v>105</v>
      </c>
      <c r="AZ37" s="822">
        <v>67.7</v>
      </c>
      <c r="BA37" s="822">
        <v>67.7</v>
      </c>
      <c r="BB37" s="822" t="s">
        <v>1434</v>
      </c>
      <c r="BC37" s="822">
        <v>0.4</v>
      </c>
      <c r="BD37" s="822">
        <v>0.4</v>
      </c>
      <c r="BE37" s="822">
        <v>1.5</v>
      </c>
      <c r="BF37" s="822">
        <v>1.5</v>
      </c>
      <c r="BG37" s="822" t="s">
        <v>1434</v>
      </c>
      <c r="BH37" s="822">
        <v>121.8</v>
      </c>
      <c r="BI37" s="822">
        <v>121.8</v>
      </c>
      <c r="BJ37" s="822">
        <v>74.099999999999994</v>
      </c>
      <c r="BK37" s="822">
        <v>74.099999999999994</v>
      </c>
      <c r="BL37" s="822" t="s">
        <v>1434</v>
      </c>
      <c r="BM37" s="821">
        <v>48.9</v>
      </c>
      <c r="BN37" s="821">
        <v>48.9</v>
      </c>
      <c r="BO37" s="821">
        <v>31.6</v>
      </c>
      <c r="BP37" s="821">
        <v>31.6</v>
      </c>
      <c r="BQ37" s="821" t="s">
        <v>1434</v>
      </c>
      <c r="BR37" s="821">
        <v>41</v>
      </c>
      <c r="BS37" s="821">
        <v>41</v>
      </c>
      <c r="BT37" s="821">
        <v>29.3</v>
      </c>
      <c r="BU37" s="821">
        <v>29.3</v>
      </c>
      <c r="BV37" s="821" t="s">
        <v>1434</v>
      </c>
      <c r="BW37" s="821">
        <v>0.1</v>
      </c>
      <c r="BX37" s="821">
        <v>0.1</v>
      </c>
      <c r="BY37" s="821">
        <v>0.5</v>
      </c>
      <c r="BZ37" s="821">
        <v>0.5</v>
      </c>
      <c r="CA37" s="821" t="s">
        <v>1434</v>
      </c>
      <c r="CB37" s="821">
        <v>49</v>
      </c>
      <c r="CC37" s="821">
        <v>49</v>
      </c>
      <c r="CD37" s="821">
        <v>32.1</v>
      </c>
      <c r="CE37" s="821">
        <v>32.1</v>
      </c>
      <c r="CF37" s="821" t="s">
        <v>1434</v>
      </c>
      <c r="CG37" s="821">
        <v>72.5</v>
      </c>
      <c r="CH37" s="821">
        <v>72.5</v>
      </c>
      <c r="CI37" s="821">
        <v>41</v>
      </c>
      <c r="CJ37" s="821">
        <v>41</v>
      </c>
      <c r="CK37" s="821" t="s">
        <v>1434</v>
      </c>
      <c r="CL37" s="821">
        <v>64</v>
      </c>
      <c r="CM37" s="821">
        <v>64</v>
      </c>
      <c r="CN37" s="821">
        <v>38.4</v>
      </c>
      <c r="CO37" s="821">
        <v>38.4</v>
      </c>
      <c r="CP37" s="821" t="s">
        <v>1434</v>
      </c>
      <c r="CQ37" s="821">
        <v>0.3</v>
      </c>
      <c r="CR37" s="821">
        <v>0.3</v>
      </c>
      <c r="CS37" s="821">
        <v>1</v>
      </c>
      <c r="CT37" s="821">
        <v>1</v>
      </c>
      <c r="CU37" s="821" t="s">
        <v>1434</v>
      </c>
      <c r="CV37" s="821">
        <v>72.8</v>
      </c>
      <c r="CW37" s="821">
        <v>72.8</v>
      </c>
      <c r="CX37" s="821">
        <v>42</v>
      </c>
      <c r="CY37" s="821">
        <v>42</v>
      </c>
      <c r="CZ37" s="821" t="s">
        <v>1434</v>
      </c>
      <c r="DA37" s="821">
        <v>48.9</v>
      </c>
      <c r="DB37" s="821">
        <v>31.6</v>
      </c>
      <c r="DC37" s="821">
        <v>31.6</v>
      </c>
      <c r="DD37" s="821" t="s">
        <v>1434</v>
      </c>
      <c r="DE37" s="821">
        <v>72.5</v>
      </c>
      <c r="DF37" s="821">
        <v>41</v>
      </c>
      <c r="DG37" s="821">
        <v>41</v>
      </c>
      <c r="DH37" s="821" t="s">
        <v>1434</v>
      </c>
      <c r="DI37" s="821" t="s">
        <v>1434</v>
      </c>
      <c r="DJ37" s="821" t="s">
        <v>1434</v>
      </c>
      <c r="DK37" s="821" t="s">
        <v>1434</v>
      </c>
      <c r="DL37" s="821" t="s">
        <v>1434</v>
      </c>
      <c r="DM37" s="821" t="s">
        <v>2454</v>
      </c>
      <c r="DN37" s="821" t="s">
        <v>2455</v>
      </c>
      <c r="DO37" s="821">
        <v>52</v>
      </c>
      <c r="DP37" s="821" t="s">
        <v>1434</v>
      </c>
      <c r="DQ37" s="821" t="s">
        <v>1434</v>
      </c>
      <c r="DR37" s="821" t="s">
        <v>1434</v>
      </c>
      <c r="DS37" s="821" t="s">
        <v>2111</v>
      </c>
      <c r="DT37" s="821" t="s">
        <v>2456</v>
      </c>
      <c r="DU37" s="821">
        <v>24.2</v>
      </c>
      <c r="DV37" s="821" t="s">
        <v>1434</v>
      </c>
      <c r="DW37" s="821" t="s">
        <v>1434</v>
      </c>
      <c r="DX37" s="821" t="s">
        <v>1434</v>
      </c>
      <c r="DY37" s="821" t="s">
        <v>2127</v>
      </c>
      <c r="DZ37" s="821" t="s">
        <v>2457</v>
      </c>
      <c r="EA37" s="821">
        <v>15.2</v>
      </c>
      <c r="EB37" s="821" t="s">
        <v>1434</v>
      </c>
      <c r="EC37" s="821" t="s">
        <v>1434</v>
      </c>
      <c r="ED37" s="821" t="s">
        <v>1434</v>
      </c>
      <c r="EE37" s="821" t="s">
        <v>1434</v>
      </c>
      <c r="EF37" s="821" t="s">
        <v>2458</v>
      </c>
      <c r="EG37" s="821">
        <v>5.5</v>
      </c>
      <c r="EH37" s="821" t="s">
        <v>1434</v>
      </c>
      <c r="EI37" s="821" t="s">
        <v>1434</v>
      </c>
      <c r="EJ37" s="821" t="s">
        <v>1434</v>
      </c>
      <c r="EK37" s="821" t="s">
        <v>2336</v>
      </c>
      <c r="EL37" s="821" t="s">
        <v>2459</v>
      </c>
      <c r="EM37" s="821">
        <v>4.7</v>
      </c>
      <c r="EN37" s="821" t="s">
        <v>1434</v>
      </c>
      <c r="EO37" s="821" t="s">
        <v>1434</v>
      </c>
      <c r="EP37" s="821" t="s">
        <v>1434</v>
      </c>
      <c r="EQ37" s="821" t="s">
        <v>2210</v>
      </c>
      <c r="ER37" s="821" t="s">
        <v>2460</v>
      </c>
      <c r="ES37" s="821">
        <v>3.4</v>
      </c>
      <c r="ET37" s="821" t="s">
        <v>1434</v>
      </c>
      <c r="EU37" s="821" t="s">
        <v>1434</v>
      </c>
      <c r="EV37" s="821" t="s">
        <v>1434</v>
      </c>
      <c r="EW37" s="821" t="s">
        <v>1434</v>
      </c>
      <c r="EX37" s="821" t="s">
        <v>2461</v>
      </c>
      <c r="EY37" s="821">
        <v>3.1</v>
      </c>
      <c r="EZ37" s="821" t="s">
        <v>1434</v>
      </c>
      <c r="FA37" s="821" t="s">
        <v>1434</v>
      </c>
      <c r="FB37" s="821" t="s">
        <v>1434</v>
      </c>
      <c r="FC37" s="821" t="s">
        <v>1434</v>
      </c>
      <c r="FD37" s="821" t="s">
        <v>2462</v>
      </c>
      <c r="FE37" s="821">
        <v>3</v>
      </c>
      <c r="FF37" s="821" t="s">
        <v>1434</v>
      </c>
      <c r="FG37" s="821" t="s">
        <v>1434</v>
      </c>
      <c r="FH37" s="821" t="s">
        <v>1434</v>
      </c>
      <c r="FI37" s="821" t="s">
        <v>2263</v>
      </c>
      <c r="FJ37" s="821" t="s">
        <v>2463</v>
      </c>
      <c r="FK37" s="821">
        <v>2.5</v>
      </c>
      <c r="FL37" s="821" t="s">
        <v>1434</v>
      </c>
      <c r="FM37" s="821" t="s">
        <v>1434</v>
      </c>
      <c r="FN37" s="821" t="s">
        <v>1434</v>
      </c>
      <c r="FO37" s="821" t="s">
        <v>1434</v>
      </c>
      <c r="FP37" s="821" t="s">
        <v>2464</v>
      </c>
      <c r="FQ37" s="821">
        <v>1.8</v>
      </c>
      <c r="FR37" s="821" t="s">
        <v>1434</v>
      </c>
      <c r="FS37" s="821" t="s">
        <v>1434</v>
      </c>
      <c r="FT37" s="821" t="s">
        <v>1434</v>
      </c>
      <c r="FU37" s="821">
        <v>6</v>
      </c>
      <c r="FV37" s="821" t="s">
        <v>1434</v>
      </c>
      <c r="FW37" s="821" t="s">
        <v>1434</v>
      </c>
      <c r="FX37" s="821" t="s">
        <v>1434</v>
      </c>
      <c r="FY37" s="821">
        <v>121.4</v>
      </c>
      <c r="FZ37" s="821" t="s">
        <v>1434</v>
      </c>
      <c r="GA37" s="821" t="s">
        <v>1434</v>
      </c>
      <c r="GB37" s="821" t="s">
        <v>1434</v>
      </c>
      <c r="GC37" s="822">
        <v>625.65</v>
      </c>
      <c r="GD37" s="822" t="s">
        <v>1434</v>
      </c>
      <c r="GE37" s="822" t="s">
        <v>1434</v>
      </c>
      <c r="GF37" s="822" t="s">
        <v>1434</v>
      </c>
      <c r="GG37" s="822" t="s">
        <v>1434</v>
      </c>
      <c r="GH37" s="822" t="s">
        <v>1434</v>
      </c>
      <c r="GI37" s="822" t="s">
        <v>1434</v>
      </c>
      <c r="GJ37" s="822" t="s">
        <v>1434</v>
      </c>
      <c r="GK37" s="821" t="s">
        <v>1434</v>
      </c>
      <c r="GL37" s="821" t="s">
        <v>1434</v>
      </c>
      <c r="GM37" s="821" t="s">
        <v>1434</v>
      </c>
      <c r="GN37" s="821" t="s">
        <v>1434</v>
      </c>
      <c r="GO37" s="821" t="s">
        <v>1434</v>
      </c>
      <c r="GP37" s="821" t="s">
        <v>1434</v>
      </c>
      <c r="GQ37" s="821" t="s">
        <v>1434</v>
      </c>
      <c r="GR37" s="821" t="s">
        <v>1434</v>
      </c>
      <c r="GS37" s="821" t="s">
        <v>1434</v>
      </c>
      <c r="GT37" s="821" t="s">
        <v>1434</v>
      </c>
      <c r="GU37" s="821" t="s">
        <v>1434</v>
      </c>
      <c r="GV37" s="821" t="s">
        <v>1434</v>
      </c>
      <c r="GW37" s="822">
        <v>439.92</v>
      </c>
      <c r="GX37" s="821" t="s">
        <v>1434</v>
      </c>
      <c r="GY37" s="821" t="s">
        <v>1434</v>
      </c>
      <c r="GZ37" s="821" t="s">
        <v>1434</v>
      </c>
      <c r="HA37" s="821" t="s">
        <v>1434</v>
      </c>
      <c r="HB37" s="821" t="s">
        <v>1434</v>
      </c>
      <c r="HC37" s="821" t="s">
        <v>1434</v>
      </c>
      <c r="HD37" s="821" t="s">
        <v>1434</v>
      </c>
      <c r="HE37" s="821" t="s">
        <v>1434</v>
      </c>
      <c r="HF37" s="821" t="s">
        <v>1434</v>
      </c>
      <c r="HG37" s="821" t="s">
        <v>1434</v>
      </c>
      <c r="HH37" s="821" t="s">
        <v>1434</v>
      </c>
      <c r="HI37" s="821" t="s">
        <v>1434</v>
      </c>
      <c r="HJ37" s="821" t="s">
        <v>1434</v>
      </c>
      <c r="HK37" s="821" t="s">
        <v>1434</v>
      </c>
      <c r="HL37" s="821" t="s">
        <v>1434</v>
      </c>
      <c r="HM37" s="821" t="s">
        <v>1434</v>
      </c>
      <c r="HN37" s="821" t="s">
        <v>1434</v>
      </c>
      <c r="HO37" s="821" t="s">
        <v>1434</v>
      </c>
      <c r="HP37" s="821" t="s">
        <v>1434</v>
      </c>
      <c r="HQ37" s="821">
        <v>120.51</v>
      </c>
      <c r="HR37" s="821" t="s">
        <v>1434</v>
      </c>
      <c r="HS37" s="821" t="s">
        <v>1434</v>
      </c>
      <c r="HT37" s="821" t="s">
        <v>1434</v>
      </c>
      <c r="HU37" s="821" t="s">
        <v>1434</v>
      </c>
      <c r="HV37" s="821" t="s">
        <v>1434</v>
      </c>
      <c r="HW37" s="821" t="s">
        <v>1434</v>
      </c>
      <c r="HX37" s="821" t="s">
        <v>1434</v>
      </c>
      <c r="HY37" s="821" t="s">
        <v>1434</v>
      </c>
      <c r="HZ37" s="821" t="s">
        <v>1434</v>
      </c>
      <c r="IA37" s="821" t="s">
        <v>1434</v>
      </c>
      <c r="IB37" s="821" t="s">
        <v>1434</v>
      </c>
      <c r="IC37" s="821" t="s">
        <v>1434</v>
      </c>
      <c r="ID37" s="821" t="s">
        <v>1434</v>
      </c>
      <c r="IE37" s="821" t="s">
        <v>1434</v>
      </c>
      <c r="IF37" s="821" t="s">
        <v>1434</v>
      </c>
      <c r="IG37" s="821" t="s">
        <v>1434</v>
      </c>
      <c r="IH37" s="821" t="s">
        <v>1434</v>
      </c>
      <c r="II37" s="821" t="s">
        <v>1434</v>
      </c>
      <c r="IJ37" s="821" t="s">
        <v>1434</v>
      </c>
      <c r="IK37" s="821">
        <v>65.22</v>
      </c>
      <c r="IL37" s="821" t="s">
        <v>1434</v>
      </c>
      <c r="IM37" s="821" t="s">
        <v>1434</v>
      </c>
      <c r="IN37" s="821" t="s">
        <v>1434</v>
      </c>
      <c r="IO37" s="821" t="s">
        <v>1434</v>
      </c>
      <c r="IP37" s="821" t="s">
        <v>1434</v>
      </c>
      <c r="IQ37" s="821" t="s">
        <v>1434</v>
      </c>
      <c r="IR37" s="821" t="s">
        <v>1434</v>
      </c>
      <c r="IS37" s="821" t="s">
        <v>1434</v>
      </c>
      <c r="IT37" s="821" t="s">
        <v>1434</v>
      </c>
      <c r="IU37" s="821" t="s">
        <v>1434</v>
      </c>
      <c r="IV37" s="821" t="s">
        <v>1434</v>
      </c>
      <c r="IW37" s="821" t="s">
        <v>1434</v>
      </c>
      <c r="IX37" s="821" t="s">
        <v>1434</v>
      </c>
      <c r="IY37" s="821" t="s">
        <v>1434</v>
      </c>
      <c r="IZ37" s="821" t="s">
        <v>1434</v>
      </c>
      <c r="JA37" s="821" t="s">
        <v>1434</v>
      </c>
      <c r="JB37" s="821" t="s">
        <v>1434</v>
      </c>
      <c r="JC37" s="821" t="s">
        <v>1434</v>
      </c>
      <c r="JD37" s="821" t="s">
        <v>1434</v>
      </c>
      <c r="JE37" s="822" t="s">
        <v>1434</v>
      </c>
      <c r="JF37" s="822" t="s">
        <v>1434</v>
      </c>
      <c r="JG37" s="822" t="s">
        <v>1434</v>
      </c>
      <c r="JH37" s="822" t="s">
        <v>1434</v>
      </c>
      <c r="JI37" s="822" t="s">
        <v>1434</v>
      </c>
      <c r="JJ37" s="822" t="s">
        <v>1434</v>
      </c>
      <c r="JK37" s="822" t="s">
        <v>1434</v>
      </c>
      <c r="JL37" s="822" t="s">
        <v>1434</v>
      </c>
      <c r="JM37" s="821" t="s">
        <v>1434</v>
      </c>
      <c r="JN37" s="821" t="s">
        <v>1434</v>
      </c>
      <c r="JO37" s="821" t="s">
        <v>1434</v>
      </c>
      <c r="JP37" s="821" t="s">
        <v>1434</v>
      </c>
      <c r="JQ37" s="821" t="s">
        <v>1434</v>
      </c>
      <c r="JR37" s="821" t="s">
        <v>1434</v>
      </c>
      <c r="JS37" s="821" t="s">
        <v>1434</v>
      </c>
      <c r="JT37" s="821" t="s">
        <v>1434</v>
      </c>
      <c r="JU37" s="821" t="s">
        <v>1434</v>
      </c>
      <c r="JV37" s="821" t="s">
        <v>1434</v>
      </c>
      <c r="JW37" s="821" t="s">
        <v>1434</v>
      </c>
      <c r="JX37" s="821" t="s">
        <v>1434</v>
      </c>
      <c r="JY37" s="821" t="s">
        <v>1434</v>
      </c>
      <c r="JZ37" s="821" t="s">
        <v>1434</v>
      </c>
      <c r="KA37" s="821" t="s">
        <v>1434</v>
      </c>
      <c r="KB37" s="821" t="s">
        <v>1434</v>
      </c>
      <c r="KC37" s="821" t="s">
        <v>1434</v>
      </c>
      <c r="KD37" s="821" t="s">
        <v>1434</v>
      </c>
      <c r="KE37" s="821" t="s">
        <v>1434</v>
      </c>
      <c r="KF37" s="821" t="s">
        <v>1434</v>
      </c>
      <c r="KG37" s="821" t="s">
        <v>1434</v>
      </c>
      <c r="KH37" s="821" t="s">
        <v>1434</v>
      </c>
      <c r="KI37" s="821" t="s">
        <v>1434</v>
      </c>
      <c r="KJ37" s="821" t="s">
        <v>1434</v>
      </c>
      <c r="KK37" s="821" t="s">
        <v>1434</v>
      </c>
      <c r="KL37" s="821" t="s">
        <v>1434</v>
      </c>
      <c r="KM37" s="821" t="s">
        <v>1434</v>
      </c>
      <c r="KN37" s="821" t="s">
        <v>1434</v>
      </c>
      <c r="KO37" s="821" t="s">
        <v>1434</v>
      </c>
      <c r="KP37" s="821" t="s">
        <v>1434</v>
      </c>
      <c r="KQ37" s="821" t="s">
        <v>1434</v>
      </c>
      <c r="KR37" s="821" t="s">
        <v>1434</v>
      </c>
      <c r="KS37" s="821" t="s">
        <v>1434</v>
      </c>
      <c r="KT37" s="821" t="s">
        <v>1434</v>
      </c>
      <c r="KU37" s="821" t="s">
        <v>1434</v>
      </c>
      <c r="KV37" s="821" t="s">
        <v>1434</v>
      </c>
      <c r="KW37" s="821" t="s">
        <v>1434</v>
      </c>
      <c r="KX37" s="821" t="s">
        <v>1434</v>
      </c>
      <c r="KY37" s="821" t="s">
        <v>1434</v>
      </c>
      <c r="KZ37" s="821" t="s">
        <v>1434</v>
      </c>
      <c r="LA37" s="821" t="s">
        <v>1434</v>
      </c>
      <c r="LB37" s="821" t="s">
        <v>1434</v>
      </c>
      <c r="LC37" s="821" t="s">
        <v>1434</v>
      </c>
      <c r="LD37" s="821" t="s">
        <v>1434</v>
      </c>
      <c r="LE37" s="821" t="s">
        <v>1434</v>
      </c>
      <c r="LF37" s="821" t="s">
        <v>1434</v>
      </c>
      <c r="LG37" s="821" t="s">
        <v>1434</v>
      </c>
      <c r="LH37" s="821" t="s">
        <v>1434</v>
      </c>
      <c r="LI37" s="821" t="s">
        <v>1434</v>
      </c>
      <c r="LJ37" s="821" t="s">
        <v>1434</v>
      </c>
      <c r="LK37" s="821" t="s">
        <v>1434</v>
      </c>
      <c r="LL37" s="821" t="s">
        <v>1434</v>
      </c>
      <c r="LM37" s="821" t="s">
        <v>1434</v>
      </c>
      <c r="LN37" s="821" t="s">
        <v>1434</v>
      </c>
      <c r="LO37" s="821" t="s">
        <v>1434</v>
      </c>
      <c r="LP37" s="821" t="s">
        <v>1434</v>
      </c>
      <c r="LQ37" s="821" t="s">
        <v>1434</v>
      </c>
      <c r="LR37" s="821" t="s">
        <v>1434</v>
      </c>
      <c r="LS37" s="821" t="s">
        <v>1434</v>
      </c>
      <c r="LT37" s="821" t="s">
        <v>1434</v>
      </c>
      <c r="LU37" s="821" t="s">
        <v>1434</v>
      </c>
      <c r="LV37" s="821" t="s">
        <v>1434</v>
      </c>
      <c r="LW37" s="821" t="s">
        <v>1434</v>
      </c>
      <c r="LX37" s="821" t="s">
        <v>1434</v>
      </c>
      <c r="LY37" s="821" t="s">
        <v>1434</v>
      </c>
      <c r="LZ37" s="821" t="s">
        <v>1434</v>
      </c>
      <c r="MA37" s="821" t="s">
        <v>1434</v>
      </c>
      <c r="MB37" s="821" t="s">
        <v>1434</v>
      </c>
      <c r="MC37" s="821" t="s">
        <v>1434</v>
      </c>
      <c r="MD37" s="821" t="s">
        <v>1434</v>
      </c>
      <c r="ME37" s="821" t="s">
        <v>1434</v>
      </c>
      <c r="MF37" s="821" t="s">
        <v>1434</v>
      </c>
      <c r="MG37" s="821" t="s">
        <v>1434</v>
      </c>
      <c r="MH37" s="821" t="s">
        <v>1434</v>
      </c>
      <c r="MI37" s="821" t="s">
        <v>1434</v>
      </c>
      <c r="MJ37" s="821" t="s">
        <v>1434</v>
      </c>
      <c r="MK37" s="821" t="s">
        <v>1434</v>
      </c>
      <c r="ML37" s="821" t="s">
        <v>1434</v>
      </c>
      <c r="MM37" s="821" t="s">
        <v>1434</v>
      </c>
      <c r="MN37" s="821" t="s">
        <v>1434</v>
      </c>
      <c r="MO37" s="821" t="s">
        <v>1434</v>
      </c>
      <c r="MP37" s="821" t="s">
        <v>1434</v>
      </c>
      <c r="MQ37" s="821" t="s">
        <v>1434</v>
      </c>
      <c r="MR37" s="821" t="s">
        <v>1434</v>
      </c>
      <c r="MS37" s="821" t="s">
        <v>1434</v>
      </c>
      <c r="MT37" s="821" t="s">
        <v>1434</v>
      </c>
      <c r="MU37" s="821" t="s">
        <v>1434</v>
      </c>
      <c r="MV37" s="821" t="s">
        <v>1434</v>
      </c>
      <c r="MW37" s="821" t="s">
        <v>1434</v>
      </c>
      <c r="MX37" s="821" t="s">
        <v>1434</v>
      </c>
      <c r="MY37" s="821" t="s">
        <v>1434</v>
      </c>
      <c r="MZ37" s="821" t="s">
        <v>1434</v>
      </c>
      <c r="NA37" s="822">
        <v>101.47</v>
      </c>
      <c r="NB37" s="822" t="s">
        <v>1434</v>
      </c>
      <c r="NC37" s="822" t="s">
        <v>1434</v>
      </c>
      <c r="ND37" s="822" t="s">
        <v>1434</v>
      </c>
      <c r="NE37" s="821" t="s">
        <v>1434</v>
      </c>
      <c r="NF37" s="821" t="s">
        <v>1434</v>
      </c>
      <c r="NG37" s="821" t="s">
        <v>1434</v>
      </c>
      <c r="NH37" s="821" t="s">
        <v>1434</v>
      </c>
      <c r="NI37" s="822">
        <v>25370</v>
      </c>
      <c r="NJ37" s="822" t="s">
        <v>1434</v>
      </c>
      <c r="NK37" s="822" t="s">
        <v>1434</v>
      </c>
      <c r="NL37" s="822" t="s">
        <v>1434</v>
      </c>
      <c r="NM37" s="821" t="s">
        <v>1434</v>
      </c>
      <c r="NN37" s="821" t="s">
        <v>1434</v>
      </c>
      <c r="NO37" s="821" t="s">
        <v>1434</v>
      </c>
      <c r="NP37" s="821" t="s">
        <v>1434</v>
      </c>
      <c r="NQ37" s="822">
        <v>3088</v>
      </c>
      <c r="NR37" s="822" t="s">
        <v>1434</v>
      </c>
      <c r="NS37" s="822" t="s">
        <v>1434</v>
      </c>
      <c r="NT37" s="822" t="s">
        <v>1434</v>
      </c>
      <c r="NU37" s="821" t="s">
        <v>1434</v>
      </c>
      <c r="NV37" s="821" t="s">
        <v>1434</v>
      </c>
      <c r="NW37" s="821" t="s">
        <v>1434</v>
      </c>
      <c r="NX37" s="821" t="s">
        <v>1434</v>
      </c>
      <c r="NY37" s="822">
        <v>9197</v>
      </c>
      <c r="NZ37" s="822" t="s">
        <v>1434</v>
      </c>
      <c r="OA37" s="822" t="s">
        <v>1434</v>
      </c>
      <c r="OB37" s="822" t="s">
        <v>1434</v>
      </c>
      <c r="OC37" s="821" t="s">
        <v>1434</v>
      </c>
      <c r="OD37" s="821" t="s">
        <v>1434</v>
      </c>
      <c r="OE37" s="821" t="s">
        <v>1434</v>
      </c>
      <c r="OF37" s="821" t="s">
        <v>1434</v>
      </c>
      <c r="OG37" s="822">
        <v>8131</v>
      </c>
      <c r="OH37" s="822" t="s">
        <v>1434</v>
      </c>
      <c r="OI37" s="822" t="s">
        <v>1434</v>
      </c>
      <c r="OJ37" s="822" t="s">
        <v>1434</v>
      </c>
      <c r="OK37" s="821" t="s">
        <v>1434</v>
      </c>
      <c r="OL37" s="821" t="s">
        <v>1434</v>
      </c>
      <c r="OM37" s="821" t="s">
        <v>1434</v>
      </c>
      <c r="ON37" s="821" t="s">
        <v>1434</v>
      </c>
      <c r="OO37" s="822">
        <v>4955</v>
      </c>
      <c r="OP37" s="822" t="s">
        <v>1434</v>
      </c>
      <c r="OQ37" s="822" t="s">
        <v>1434</v>
      </c>
      <c r="OR37" s="822" t="s">
        <v>1434</v>
      </c>
      <c r="OS37" s="821" t="s">
        <v>1434</v>
      </c>
      <c r="OT37" s="821" t="s">
        <v>1434</v>
      </c>
      <c r="OU37" s="821" t="s">
        <v>1434</v>
      </c>
      <c r="OV37" s="821" t="s">
        <v>1434</v>
      </c>
      <c r="OW37" s="822" t="s">
        <v>1434</v>
      </c>
      <c r="OX37" s="822" t="s">
        <v>1434</v>
      </c>
      <c r="OY37" s="822" t="s">
        <v>1434</v>
      </c>
      <c r="OZ37" s="822" t="s">
        <v>1434</v>
      </c>
      <c r="PA37" s="821" t="s">
        <v>1434</v>
      </c>
      <c r="PB37" s="821" t="s">
        <v>1434</v>
      </c>
      <c r="PC37" s="821" t="s">
        <v>1434</v>
      </c>
      <c r="PD37" s="821" t="s">
        <v>1434</v>
      </c>
      <c r="PE37" s="822">
        <v>48.43</v>
      </c>
      <c r="PF37" s="822">
        <v>48.43</v>
      </c>
      <c r="PG37" s="822">
        <v>28.59</v>
      </c>
      <c r="PH37" s="822">
        <v>28.59</v>
      </c>
      <c r="PI37" s="822" t="s">
        <v>1434</v>
      </c>
      <c r="PJ37" s="822">
        <v>0.17</v>
      </c>
      <c r="PK37" s="821">
        <v>0.17</v>
      </c>
      <c r="PL37" s="821">
        <v>0.6</v>
      </c>
      <c r="PM37" s="821">
        <v>0.6</v>
      </c>
      <c r="PN37" s="821" t="s">
        <v>1434</v>
      </c>
      <c r="PO37" s="821">
        <v>48.6</v>
      </c>
      <c r="PP37" s="821">
        <v>48.6</v>
      </c>
      <c r="PQ37" s="821">
        <v>29.2</v>
      </c>
      <c r="PR37" s="821">
        <v>29.2</v>
      </c>
      <c r="PS37" s="821" t="s">
        <v>1434</v>
      </c>
      <c r="PT37" s="822">
        <v>8</v>
      </c>
      <c r="PU37" s="822">
        <v>8</v>
      </c>
      <c r="PV37" s="822">
        <v>4.76</v>
      </c>
      <c r="PW37" s="822">
        <v>4.76</v>
      </c>
      <c r="PX37" s="822" t="s">
        <v>1434</v>
      </c>
      <c r="PY37" s="822">
        <v>0.02</v>
      </c>
      <c r="PZ37" s="821">
        <v>0.02</v>
      </c>
      <c r="QA37" s="821">
        <v>0.1</v>
      </c>
      <c r="QB37" s="821">
        <v>0.1</v>
      </c>
      <c r="QC37" s="821" t="s">
        <v>1434</v>
      </c>
      <c r="QD37" s="821">
        <v>8.02</v>
      </c>
      <c r="QE37" s="821">
        <v>8.02</v>
      </c>
      <c r="QF37" s="821">
        <v>4.8600000000000003</v>
      </c>
      <c r="QG37" s="821">
        <v>4.8600000000000003</v>
      </c>
      <c r="QH37" s="821" t="s">
        <v>1434</v>
      </c>
      <c r="QI37" s="822">
        <v>4.16</v>
      </c>
      <c r="QJ37" s="822">
        <v>4.16</v>
      </c>
      <c r="QK37" s="822">
        <v>2.4</v>
      </c>
      <c r="QL37" s="822">
        <v>2.4</v>
      </c>
      <c r="QM37" s="822" t="s">
        <v>1434</v>
      </c>
      <c r="QN37" s="822">
        <v>0.01</v>
      </c>
      <c r="QO37" s="821">
        <v>0.01</v>
      </c>
      <c r="QP37" s="821">
        <v>0.1</v>
      </c>
      <c r="QQ37" s="821">
        <v>0.1</v>
      </c>
      <c r="QR37" s="821" t="s">
        <v>1434</v>
      </c>
      <c r="QS37" s="821">
        <v>4.17</v>
      </c>
      <c r="QT37" s="821">
        <v>4.17</v>
      </c>
      <c r="QU37" s="821">
        <v>2.5299999999999998</v>
      </c>
      <c r="QV37" s="821">
        <v>2.5299999999999998</v>
      </c>
      <c r="QW37" s="821" t="s">
        <v>1434</v>
      </c>
      <c r="QX37" s="822" t="s">
        <v>1434</v>
      </c>
      <c r="QY37" s="822" t="s">
        <v>1434</v>
      </c>
      <c r="QZ37" s="822" t="s">
        <v>1434</v>
      </c>
      <c r="RA37" s="822" t="s">
        <v>1434</v>
      </c>
      <c r="RB37" s="822" t="s">
        <v>1434</v>
      </c>
      <c r="RC37" s="822" t="s">
        <v>1434</v>
      </c>
      <c r="RD37" s="821" t="s">
        <v>1434</v>
      </c>
      <c r="RE37" s="821" t="s">
        <v>1434</v>
      </c>
      <c r="RF37" s="821" t="s">
        <v>1434</v>
      </c>
      <c r="RG37" s="821" t="s">
        <v>1434</v>
      </c>
      <c r="RH37" s="821" t="s">
        <v>1434</v>
      </c>
      <c r="RI37" s="821" t="s">
        <v>1434</v>
      </c>
      <c r="RJ37" s="821" t="s">
        <v>1434</v>
      </c>
      <c r="RK37" s="821" t="s">
        <v>1434</v>
      </c>
      <c r="RL37" s="821" t="s">
        <v>1434</v>
      </c>
      <c r="RM37" s="822" t="s">
        <v>1434</v>
      </c>
      <c r="RN37" s="822" t="s">
        <v>1434</v>
      </c>
      <c r="RO37" s="822" t="s">
        <v>1434</v>
      </c>
      <c r="RP37" s="822" t="s">
        <v>1434</v>
      </c>
      <c r="RQ37" s="822" t="s">
        <v>1434</v>
      </c>
      <c r="RR37" s="822" t="s">
        <v>1434</v>
      </c>
      <c r="RS37" s="821" t="s">
        <v>1434</v>
      </c>
      <c r="RT37" s="821" t="s">
        <v>1434</v>
      </c>
      <c r="RU37" s="821" t="s">
        <v>1434</v>
      </c>
      <c r="RV37" s="821" t="s">
        <v>1434</v>
      </c>
      <c r="RW37" s="821" t="s">
        <v>1434</v>
      </c>
      <c r="RX37" s="821" t="s">
        <v>1434</v>
      </c>
      <c r="RY37" s="821" t="s">
        <v>1434</v>
      </c>
      <c r="RZ37" s="821" t="s">
        <v>1434</v>
      </c>
      <c r="SA37" s="821" t="s">
        <v>1434</v>
      </c>
      <c r="SB37" s="822" t="s">
        <v>1434</v>
      </c>
      <c r="SC37" s="822" t="s">
        <v>1434</v>
      </c>
      <c r="SD37" s="822" t="s">
        <v>1434</v>
      </c>
      <c r="SE37" s="822" t="s">
        <v>1434</v>
      </c>
      <c r="SF37" s="822" t="s">
        <v>1434</v>
      </c>
      <c r="SG37" s="821" t="s">
        <v>1434</v>
      </c>
      <c r="SH37" s="821" t="s">
        <v>1434</v>
      </c>
      <c r="SI37" s="821" t="s">
        <v>1434</v>
      </c>
      <c r="SJ37" s="821" t="s">
        <v>1434</v>
      </c>
      <c r="SK37" s="821" t="s">
        <v>1434</v>
      </c>
      <c r="SL37" s="821" t="s">
        <v>1434</v>
      </c>
      <c r="SM37" s="821" t="s">
        <v>1434</v>
      </c>
      <c r="SN37" s="822" t="s">
        <v>1434</v>
      </c>
      <c r="SO37" s="822" t="s">
        <v>1434</v>
      </c>
      <c r="SP37" s="822" t="s">
        <v>1434</v>
      </c>
      <c r="SQ37" s="822" t="s">
        <v>1434</v>
      </c>
      <c r="SR37" s="822" t="s">
        <v>1434</v>
      </c>
      <c r="SS37" s="821" t="s">
        <v>1434</v>
      </c>
      <c r="ST37" s="821" t="s">
        <v>1434</v>
      </c>
      <c r="SU37" s="821" t="s">
        <v>1434</v>
      </c>
      <c r="SV37" s="821">
        <v>3.0000000000000001E-3</v>
      </c>
      <c r="SW37" s="821">
        <v>0.01</v>
      </c>
      <c r="SX37" s="821" t="s">
        <v>1434</v>
      </c>
      <c r="SY37" s="821" t="s">
        <v>1434</v>
      </c>
      <c r="SZ37" s="822" t="s">
        <v>1434</v>
      </c>
      <c r="TA37" s="822" t="s">
        <v>1434</v>
      </c>
      <c r="TB37" s="822" t="s">
        <v>1434</v>
      </c>
      <c r="TC37" s="822" t="s">
        <v>1434</v>
      </c>
      <c r="TD37" s="822" t="s">
        <v>1434</v>
      </c>
      <c r="TE37" s="821" t="s">
        <v>1434</v>
      </c>
      <c r="TF37" s="821" t="s">
        <v>1434</v>
      </c>
      <c r="TG37" s="821" t="s">
        <v>1434</v>
      </c>
      <c r="TH37" s="821" t="s">
        <v>1434</v>
      </c>
      <c r="TI37" s="821" t="s">
        <v>1434</v>
      </c>
      <c r="TJ37" s="821" t="s">
        <v>1434</v>
      </c>
      <c r="TK37" s="821" t="s">
        <v>1434</v>
      </c>
      <c r="TL37" s="822" t="s">
        <v>1434</v>
      </c>
      <c r="TM37" s="822" t="s">
        <v>1434</v>
      </c>
      <c r="TN37" s="822" t="s">
        <v>1434</v>
      </c>
      <c r="TO37" s="822" t="s">
        <v>1434</v>
      </c>
      <c r="TP37" s="822" t="s">
        <v>1434</v>
      </c>
      <c r="TQ37" s="821" t="s">
        <v>1434</v>
      </c>
      <c r="TR37" s="821" t="s">
        <v>1434</v>
      </c>
      <c r="TS37" s="821" t="s">
        <v>1434</v>
      </c>
      <c r="TT37" s="821" t="s">
        <v>1434</v>
      </c>
      <c r="TU37" s="821" t="s">
        <v>1434</v>
      </c>
      <c r="TV37" s="821" t="s">
        <v>1434</v>
      </c>
      <c r="TW37" s="821" t="s">
        <v>1434</v>
      </c>
      <c r="TX37" s="822" t="s">
        <v>1434</v>
      </c>
      <c r="TY37" s="822" t="s">
        <v>1434</v>
      </c>
      <c r="TZ37" s="822" t="s">
        <v>1434</v>
      </c>
      <c r="UA37" s="822" t="s">
        <v>1434</v>
      </c>
      <c r="UB37" s="822" t="s">
        <v>1434</v>
      </c>
      <c r="UC37" s="821" t="s">
        <v>1434</v>
      </c>
      <c r="UD37" s="821" t="s">
        <v>1434</v>
      </c>
      <c r="UE37" s="821" t="s">
        <v>1434</v>
      </c>
      <c r="UF37" s="821">
        <v>0.04</v>
      </c>
      <c r="UG37" s="821">
        <v>0.06</v>
      </c>
      <c r="UH37" s="821" t="s">
        <v>1434</v>
      </c>
      <c r="UI37" s="821" t="s">
        <v>1434</v>
      </c>
      <c r="UJ37" s="822" t="s">
        <v>1434</v>
      </c>
      <c r="UK37" s="822" t="s">
        <v>1434</v>
      </c>
      <c r="UL37" s="822" t="s">
        <v>1434</v>
      </c>
      <c r="UM37" s="822" t="s">
        <v>1434</v>
      </c>
      <c r="UN37" s="822" t="s">
        <v>1434</v>
      </c>
      <c r="UO37" s="821" t="s">
        <v>1434</v>
      </c>
      <c r="UP37" s="821" t="s">
        <v>1434</v>
      </c>
      <c r="UQ37" s="821" t="s">
        <v>1434</v>
      </c>
      <c r="UR37" s="821">
        <v>0.02</v>
      </c>
      <c r="US37" s="821">
        <v>0.01</v>
      </c>
      <c r="UT37" s="821" t="s">
        <v>1434</v>
      </c>
      <c r="UU37" s="821" t="s">
        <v>1434</v>
      </c>
      <c r="UV37" s="822" t="s">
        <v>1434</v>
      </c>
      <c r="UW37" s="822" t="s">
        <v>1434</v>
      </c>
      <c r="UX37" s="822" t="s">
        <v>1434</v>
      </c>
      <c r="UY37" s="822" t="s">
        <v>1434</v>
      </c>
      <c r="UZ37" s="822" t="s">
        <v>1434</v>
      </c>
      <c r="VA37" s="821" t="s">
        <v>1434</v>
      </c>
      <c r="VB37" s="821" t="s">
        <v>1434</v>
      </c>
      <c r="VC37" s="821" t="s">
        <v>1434</v>
      </c>
      <c r="VD37" s="821">
        <v>13</v>
      </c>
      <c r="VE37" s="821">
        <v>4.8</v>
      </c>
      <c r="VF37" s="821">
        <v>1.5</v>
      </c>
      <c r="VG37" s="821" t="s">
        <v>1434</v>
      </c>
      <c r="VH37" s="821" t="s">
        <v>1434</v>
      </c>
      <c r="VI37" s="821" t="s">
        <v>1434</v>
      </c>
      <c r="VJ37" s="821" t="s">
        <v>1434</v>
      </c>
      <c r="VK37" s="821" t="s">
        <v>1434</v>
      </c>
      <c r="VL37" s="821" t="s">
        <v>1434</v>
      </c>
      <c r="VM37" s="821" t="s">
        <v>1434</v>
      </c>
      <c r="VN37" s="821" t="s">
        <v>1434</v>
      </c>
      <c r="VO37" s="821" t="s">
        <v>1434</v>
      </c>
      <c r="VP37" s="821" t="s">
        <v>1434</v>
      </c>
      <c r="VQ37" s="821" t="s">
        <v>1434</v>
      </c>
      <c r="VR37" s="821" t="s">
        <v>1434</v>
      </c>
      <c r="VS37" s="821" t="s">
        <v>1434</v>
      </c>
      <c r="VT37" s="821" t="s">
        <v>1434</v>
      </c>
      <c r="VU37" s="821" t="s">
        <v>1434</v>
      </c>
      <c r="VV37" s="821" t="s">
        <v>1434</v>
      </c>
      <c r="VW37" s="821" t="s">
        <v>1434</v>
      </c>
      <c r="VX37" s="821" t="s">
        <v>1434</v>
      </c>
      <c r="VY37" s="821" t="s">
        <v>1434</v>
      </c>
      <c r="VZ37" s="821" t="s">
        <v>1434</v>
      </c>
      <c r="WA37" s="821" t="s">
        <v>1434</v>
      </c>
      <c r="WB37" s="821" t="s">
        <v>1434</v>
      </c>
      <c r="WC37" s="821" t="s">
        <v>1434</v>
      </c>
      <c r="WD37" s="821" t="s">
        <v>1434</v>
      </c>
      <c r="WE37" s="821" t="s">
        <v>1434</v>
      </c>
      <c r="WF37" s="821">
        <v>2525.25</v>
      </c>
      <c r="WG37" s="821">
        <v>1394</v>
      </c>
      <c r="WH37" s="821">
        <v>1394</v>
      </c>
      <c r="WI37" s="821" t="s">
        <v>1434</v>
      </c>
      <c r="WJ37" s="822">
        <v>505.05</v>
      </c>
      <c r="WK37" s="822">
        <v>278.8</v>
      </c>
      <c r="WL37" s="822">
        <v>278.8</v>
      </c>
      <c r="WM37" s="822" t="s">
        <v>1434</v>
      </c>
      <c r="WN37" s="822">
        <v>2020.2</v>
      </c>
      <c r="WO37" s="822">
        <v>1115.2</v>
      </c>
      <c r="WP37" s="822">
        <v>1115.2</v>
      </c>
      <c r="WQ37" s="822" t="s">
        <v>1434</v>
      </c>
      <c r="WR37" s="822">
        <v>502.54</v>
      </c>
      <c r="WS37" s="822">
        <v>548.44000000000005</v>
      </c>
      <c r="WT37" s="822">
        <v>570</v>
      </c>
      <c r="WU37" s="822">
        <v>694</v>
      </c>
      <c r="WV37" s="821">
        <v>33.614900600000006</v>
      </c>
      <c r="WW37" s="821">
        <v>15.932182000000001</v>
      </c>
      <c r="WX37" s="821">
        <v>14.25</v>
      </c>
      <c r="WY37" s="821">
        <v>13.88</v>
      </c>
      <c r="WZ37" s="824">
        <v>968</v>
      </c>
      <c r="XA37" s="824">
        <v>968</v>
      </c>
      <c r="XB37" s="824">
        <v>968</v>
      </c>
      <c r="XC37" s="824">
        <v>913</v>
      </c>
      <c r="XD37" s="829">
        <v>390.08</v>
      </c>
      <c r="XE37" s="829">
        <v>445.99</v>
      </c>
      <c r="XF37" s="832">
        <v>395.56</v>
      </c>
      <c r="XG37" s="829">
        <v>366.39</v>
      </c>
      <c r="XH37" s="829">
        <v>488.28</v>
      </c>
      <c r="XI37" s="829">
        <v>450.35</v>
      </c>
      <c r="XJ37" s="829">
        <v>519.04999999999995</v>
      </c>
      <c r="XK37" s="832">
        <v>472.53</v>
      </c>
      <c r="XL37" s="829">
        <v>434.09000000000003</v>
      </c>
      <c r="XM37" s="829" t="s">
        <v>1434</v>
      </c>
      <c r="XN37" s="829" t="s">
        <v>1434</v>
      </c>
      <c r="XO37" s="829" t="s">
        <v>1434</v>
      </c>
      <c r="XP37" s="832" t="s">
        <v>1434</v>
      </c>
      <c r="XQ37" s="829" t="s">
        <v>1434</v>
      </c>
      <c r="XR37" s="829" t="s">
        <v>1434</v>
      </c>
      <c r="XS37" s="829" t="s">
        <v>1434</v>
      </c>
      <c r="XT37" s="829" t="s">
        <v>1434</v>
      </c>
      <c r="XU37" s="829" t="s">
        <v>1434</v>
      </c>
      <c r="XV37" s="829" t="s">
        <v>1434</v>
      </c>
      <c r="XW37" s="829" t="s">
        <v>1434</v>
      </c>
      <c r="XX37" s="829" t="s">
        <v>1434</v>
      </c>
      <c r="XY37" s="829" t="s">
        <v>1434</v>
      </c>
      <c r="XZ37" s="832" t="s">
        <v>1434</v>
      </c>
      <c r="YA37" s="829" t="s">
        <v>1434</v>
      </c>
      <c r="YB37" s="829" t="s">
        <v>1434</v>
      </c>
      <c r="YC37" s="824">
        <v>217</v>
      </c>
      <c r="YD37" s="824">
        <v>217</v>
      </c>
      <c r="YE37" s="824">
        <v>217</v>
      </c>
      <c r="YF37" s="824">
        <v>195</v>
      </c>
      <c r="YG37" s="829">
        <v>226.6</v>
      </c>
      <c r="YH37" s="829">
        <v>261.3</v>
      </c>
      <c r="YI37" s="832">
        <v>233.48</v>
      </c>
      <c r="YJ37" s="829">
        <v>192.23</v>
      </c>
      <c r="YK37" s="829">
        <v>308.94</v>
      </c>
      <c r="YL37" s="829">
        <v>309.47000000000003</v>
      </c>
      <c r="YM37" s="829">
        <v>342.81</v>
      </c>
      <c r="YN37" s="832">
        <v>307.68</v>
      </c>
      <c r="YO37" s="829">
        <v>264.48</v>
      </c>
      <c r="YP37" s="829" t="s">
        <v>1434</v>
      </c>
      <c r="YQ37" s="829" t="s">
        <v>1434</v>
      </c>
      <c r="YR37" s="829" t="s">
        <v>1434</v>
      </c>
      <c r="YS37" s="832" t="s">
        <v>1434</v>
      </c>
      <c r="YT37" s="829" t="s">
        <v>1434</v>
      </c>
      <c r="YU37" s="829" t="s">
        <v>1434</v>
      </c>
      <c r="YV37" s="829" t="s">
        <v>1434</v>
      </c>
      <c r="YW37" s="829" t="s">
        <v>1434</v>
      </c>
      <c r="YX37" s="829" t="s">
        <v>1434</v>
      </c>
      <c r="YY37" s="829" t="s">
        <v>1434</v>
      </c>
      <c r="YZ37" s="829" t="s">
        <v>1434</v>
      </c>
      <c r="ZA37" s="829" t="s">
        <v>1434</v>
      </c>
      <c r="ZB37" s="829" t="s">
        <v>1434</v>
      </c>
      <c r="ZC37" s="832" t="s">
        <v>1434</v>
      </c>
      <c r="ZD37" s="829" t="s">
        <v>1434</v>
      </c>
      <c r="ZE37" s="829" t="s">
        <v>1434</v>
      </c>
      <c r="ZF37" s="824">
        <v>751</v>
      </c>
      <c r="ZG37" s="824">
        <v>751</v>
      </c>
      <c r="ZH37" s="824">
        <v>751</v>
      </c>
      <c r="ZI37" s="824">
        <v>718</v>
      </c>
      <c r="ZJ37" s="829">
        <v>163.47999999999999</v>
      </c>
      <c r="ZK37" s="829">
        <v>184.69</v>
      </c>
      <c r="ZL37" s="832">
        <v>162.08000000000001</v>
      </c>
      <c r="ZM37" s="829">
        <v>174.16</v>
      </c>
      <c r="ZN37" s="829">
        <v>179.34</v>
      </c>
      <c r="ZO37" s="829">
        <v>140.88</v>
      </c>
      <c r="ZP37" s="829">
        <v>176.24</v>
      </c>
      <c r="ZQ37" s="832">
        <v>164.85</v>
      </c>
      <c r="ZR37" s="829">
        <v>169.61</v>
      </c>
      <c r="ZS37" s="829" t="s">
        <v>1434</v>
      </c>
      <c r="ZT37" s="829" t="s">
        <v>1434</v>
      </c>
      <c r="ZU37" s="829" t="s">
        <v>1434</v>
      </c>
      <c r="ZV37" s="832" t="s">
        <v>1434</v>
      </c>
      <c r="ZW37" s="829" t="s">
        <v>1434</v>
      </c>
      <c r="ZX37" s="829" t="s">
        <v>1434</v>
      </c>
      <c r="ZY37" s="829" t="s">
        <v>1434</v>
      </c>
      <c r="ZZ37" s="829" t="s">
        <v>1434</v>
      </c>
      <c r="AAA37" s="829" t="s">
        <v>1434</v>
      </c>
      <c r="AAB37" s="829" t="s">
        <v>1434</v>
      </c>
      <c r="AAC37" s="829" t="s">
        <v>1434</v>
      </c>
      <c r="AAD37" s="829" t="s">
        <v>1434</v>
      </c>
      <c r="AAE37" s="829" t="s">
        <v>1434</v>
      </c>
      <c r="AAF37" s="832" t="s">
        <v>1434</v>
      </c>
      <c r="AAG37" s="829" t="s">
        <v>1434</v>
      </c>
      <c r="AAH37" s="829" t="s">
        <v>1434</v>
      </c>
      <c r="AAI37" s="821" t="s">
        <v>2523</v>
      </c>
      <c r="AAJ37" s="821" t="s">
        <v>1434</v>
      </c>
      <c r="AAK37" s="821" t="s">
        <v>2728</v>
      </c>
      <c r="AAL37" s="821">
        <v>554</v>
      </c>
      <c r="AAM37" s="821">
        <v>554</v>
      </c>
      <c r="AAN37" s="821">
        <v>3324</v>
      </c>
      <c r="AAO37" s="821" t="s">
        <v>771</v>
      </c>
      <c r="AAP37" s="821" t="s">
        <v>2729</v>
      </c>
      <c r="AAQ37" s="821" t="s">
        <v>2730</v>
      </c>
      <c r="AAR37" s="821" t="s">
        <v>2728</v>
      </c>
      <c r="AAS37" s="821">
        <v>1005</v>
      </c>
      <c r="AAT37" s="821">
        <v>1005</v>
      </c>
      <c r="AAU37" s="821">
        <v>1227</v>
      </c>
      <c r="AAV37" s="821" t="s">
        <v>761</v>
      </c>
      <c r="AAW37" s="821" t="s">
        <v>1530</v>
      </c>
      <c r="AAX37" s="821" t="s">
        <v>2731</v>
      </c>
      <c r="AAY37" s="821" t="s">
        <v>2728</v>
      </c>
      <c r="AAZ37" s="821">
        <v>41.95</v>
      </c>
      <c r="ABA37" s="821">
        <v>41.95</v>
      </c>
      <c r="ABB37" s="821">
        <v>147.69999999999999</v>
      </c>
      <c r="ABC37" s="821" t="s">
        <v>772</v>
      </c>
      <c r="ABD37" s="821" t="s">
        <v>2535</v>
      </c>
      <c r="ABE37" s="821" t="s">
        <v>2732</v>
      </c>
      <c r="ABF37" s="821" t="s">
        <v>2555</v>
      </c>
      <c r="ABG37" s="821">
        <v>1116</v>
      </c>
      <c r="ABH37" s="821">
        <v>1116</v>
      </c>
      <c r="ABI37" s="821">
        <v>43.43</v>
      </c>
      <c r="ABJ37" s="821" t="s">
        <v>770</v>
      </c>
      <c r="ABK37" s="821"/>
      <c r="ABL37" s="821"/>
      <c r="ABM37" s="821"/>
      <c r="ABN37" s="821"/>
      <c r="ABO37" s="821"/>
      <c r="ABP37" s="821"/>
      <c r="ABQ37" s="821"/>
      <c r="ABR37" s="821"/>
      <c r="ABS37" s="821"/>
      <c r="ABT37" s="821"/>
      <c r="ABU37" s="821"/>
      <c r="ABV37" s="821"/>
      <c r="ABW37" s="821"/>
      <c r="ABX37" s="821"/>
      <c r="ABY37" s="821"/>
      <c r="ABZ37" s="821"/>
      <c r="ACA37" s="821"/>
      <c r="ACB37" s="821"/>
      <c r="ACC37" s="821"/>
      <c r="ACD37" s="821"/>
      <c r="ACE37" s="821"/>
      <c r="ACF37" s="821"/>
      <c r="ACG37" s="821"/>
      <c r="ACH37" s="821"/>
      <c r="ACI37" s="821"/>
      <c r="ACJ37" s="821"/>
      <c r="ACK37" s="821"/>
      <c r="ACL37" s="821"/>
      <c r="ACM37" s="821"/>
      <c r="ACN37" s="821"/>
      <c r="ACO37" s="821"/>
      <c r="ACP37" s="821"/>
      <c r="ACQ37" s="821"/>
      <c r="ACR37" s="821"/>
      <c r="ACS37" s="821"/>
      <c r="ACT37" s="821"/>
      <c r="ACU37" s="821"/>
      <c r="ACV37" s="821"/>
      <c r="ACW37" s="821"/>
      <c r="ACX37" s="821"/>
      <c r="ACY37" s="821"/>
      <c r="ACZ37" s="821"/>
      <c r="ADA37" s="821">
        <v>0</v>
      </c>
      <c r="ADB37" s="821">
        <v>0</v>
      </c>
      <c r="ADC37" s="821">
        <v>4742.13</v>
      </c>
      <c r="ADD37" s="821" t="s">
        <v>2807</v>
      </c>
      <c r="ADE37" s="821" t="s">
        <v>2537</v>
      </c>
      <c r="ADF37" s="821" t="s">
        <v>1434</v>
      </c>
      <c r="ADG37" s="821" t="s">
        <v>1434</v>
      </c>
      <c r="ADH37" s="821" t="s">
        <v>789</v>
      </c>
      <c r="ADI37" s="821" t="s">
        <v>2827</v>
      </c>
      <c r="ADJ37" s="821" t="s">
        <v>1434</v>
      </c>
      <c r="ADK37" s="821" t="s">
        <v>1434</v>
      </c>
      <c r="ADL37" s="821" t="s">
        <v>1434</v>
      </c>
      <c r="ADM37" s="821" t="s">
        <v>794</v>
      </c>
      <c r="ADN37" s="821"/>
      <c r="ADO37" s="821"/>
      <c r="ADP37" s="821"/>
      <c r="ADQ37" s="821"/>
      <c r="ADR37" s="821"/>
      <c r="ADS37" s="821"/>
      <c r="ADT37" s="821"/>
      <c r="ADU37" s="821"/>
      <c r="ADV37" s="821"/>
      <c r="ADW37" s="821"/>
      <c r="ADX37" s="821"/>
      <c r="ADY37" s="821"/>
      <c r="ADZ37" s="821"/>
      <c r="AEA37" s="821"/>
      <c r="AEB37" s="821"/>
      <c r="AEC37" s="821"/>
      <c r="AED37" s="821"/>
      <c r="AEE37" s="821"/>
      <c r="AEF37" s="821"/>
      <c r="AEG37" s="821"/>
      <c r="AEH37" s="821"/>
      <c r="AEI37" s="821"/>
      <c r="AEJ37" s="821"/>
      <c r="AEK37" s="821"/>
      <c r="AEL37" s="821"/>
      <c r="AEM37" s="821"/>
      <c r="AEN37" s="821"/>
      <c r="AEO37" s="821"/>
      <c r="AEP37" s="821"/>
      <c r="AEQ37" s="821"/>
      <c r="AER37" s="821"/>
      <c r="AES37" s="821"/>
      <c r="AET37" s="821"/>
      <c r="AEU37" s="821"/>
      <c r="AEV37" s="821"/>
      <c r="AEW37" s="821"/>
      <c r="AEX37" s="821"/>
      <c r="AEY37" s="821"/>
      <c r="AEZ37" s="821"/>
      <c r="AFA37" s="821"/>
      <c r="AFB37" s="821" t="s">
        <v>1434</v>
      </c>
      <c r="AFC37" s="821" t="s">
        <v>1434</v>
      </c>
      <c r="AFD37" s="822">
        <v>375</v>
      </c>
      <c r="AFE37" s="822">
        <v>261</v>
      </c>
      <c r="AFF37" s="822" t="s">
        <v>1434</v>
      </c>
      <c r="AFG37" s="822" t="s">
        <v>1434</v>
      </c>
      <c r="AFH37" s="821" t="s">
        <v>1434</v>
      </c>
      <c r="AFI37" s="822" t="s">
        <v>1434</v>
      </c>
      <c r="AFJ37" s="822" t="s">
        <v>1434</v>
      </c>
      <c r="AFK37" s="822" t="s">
        <v>1434</v>
      </c>
      <c r="AFL37" s="821" t="s">
        <v>1434</v>
      </c>
      <c r="AFM37" s="821" t="s">
        <v>1434</v>
      </c>
      <c r="AFN37" s="821" t="s">
        <v>1434</v>
      </c>
      <c r="AFO37" s="821" t="s">
        <v>1434</v>
      </c>
      <c r="AFP37" s="822">
        <v>262</v>
      </c>
      <c r="AFQ37" s="822">
        <v>239</v>
      </c>
      <c r="AFR37" s="822" t="s">
        <v>1434</v>
      </c>
      <c r="AFS37" s="822" t="s">
        <v>1434</v>
      </c>
      <c r="AFT37" s="821" t="s">
        <v>1434</v>
      </c>
      <c r="AFU37" s="821" t="s">
        <v>1434</v>
      </c>
      <c r="AFV37" s="821" t="s">
        <v>1434</v>
      </c>
      <c r="AFW37" s="821" t="s">
        <v>1434</v>
      </c>
      <c r="AFX37" s="821" t="s">
        <v>1434</v>
      </c>
      <c r="AFY37" s="821" t="s">
        <v>1434</v>
      </c>
      <c r="AFZ37" s="821" t="s">
        <v>1434</v>
      </c>
      <c r="AGA37" s="821" t="s">
        <v>1434</v>
      </c>
      <c r="AGB37" s="822">
        <v>190</v>
      </c>
      <c r="AGC37" s="822">
        <v>126</v>
      </c>
      <c r="AGD37" s="822" t="s">
        <v>1434</v>
      </c>
      <c r="AGE37" s="822" t="s">
        <v>1434</v>
      </c>
      <c r="AGF37" s="821" t="s">
        <v>1434</v>
      </c>
      <c r="AGG37" s="821" t="s">
        <v>1434</v>
      </c>
      <c r="AGH37" s="821" t="s">
        <v>1434</v>
      </c>
      <c r="AGI37" s="821" t="s">
        <v>1434</v>
      </c>
      <c r="AGJ37" s="821" t="s">
        <v>1434</v>
      </c>
      <c r="AGK37" s="821" t="s">
        <v>1434</v>
      </c>
      <c r="AGL37" s="821" t="s">
        <v>1434</v>
      </c>
      <c r="AGM37" s="821" t="s">
        <v>1434</v>
      </c>
      <c r="AGN37" s="822">
        <v>0</v>
      </c>
      <c r="AGO37" s="822">
        <v>0</v>
      </c>
      <c r="AGP37" s="822" t="s">
        <v>1434</v>
      </c>
      <c r="AGQ37" s="822" t="s">
        <v>1434</v>
      </c>
      <c r="AGR37" s="821" t="s">
        <v>1434</v>
      </c>
      <c r="AGS37" s="821" t="s">
        <v>1434</v>
      </c>
      <c r="AGT37" s="821" t="s">
        <v>1434</v>
      </c>
      <c r="AGU37" s="821" t="s">
        <v>1434</v>
      </c>
      <c r="AGV37" s="821" t="s">
        <v>1434</v>
      </c>
      <c r="AGW37" s="821" t="s">
        <v>1434</v>
      </c>
      <c r="AGX37" s="821" t="s">
        <v>1434</v>
      </c>
      <c r="AGY37" s="821" t="s">
        <v>1434</v>
      </c>
      <c r="AGZ37" s="822">
        <v>421.66</v>
      </c>
      <c r="AHA37" s="822">
        <v>311</v>
      </c>
      <c r="AHB37" s="822" t="s">
        <v>1434</v>
      </c>
      <c r="AHC37" s="822" t="s">
        <v>1434</v>
      </c>
      <c r="AHD37" s="822">
        <v>8.27</v>
      </c>
      <c r="AHE37" s="822">
        <v>7.32</v>
      </c>
      <c r="AHF37" s="822" t="s">
        <v>1434</v>
      </c>
      <c r="AHG37" s="822" t="s">
        <v>1434</v>
      </c>
      <c r="AHH37" s="822">
        <v>396.86</v>
      </c>
      <c r="AHI37" s="822">
        <v>307.89</v>
      </c>
      <c r="AHJ37" s="822" t="s">
        <v>1434</v>
      </c>
      <c r="AHK37" s="822" t="s">
        <v>1434</v>
      </c>
      <c r="AHL37" s="822">
        <v>0.21</v>
      </c>
      <c r="AHM37" s="822">
        <v>0.19</v>
      </c>
      <c r="AHN37" s="821" t="s">
        <v>1434</v>
      </c>
      <c r="AHO37" s="821" t="s">
        <v>1434</v>
      </c>
      <c r="AHP37" s="822" t="s">
        <v>1434</v>
      </c>
      <c r="AHQ37" s="822" t="s">
        <v>1434</v>
      </c>
      <c r="AHR37" s="821" t="s">
        <v>1434</v>
      </c>
      <c r="AHS37" s="821" t="s">
        <v>1434</v>
      </c>
      <c r="AHT37" s="822" t="s">
        <v>1434</v>
      </c>
      <c r="AHU37" s="822" t="s">
        <v>1434</v>
      </c>
      <c r="AHV37" s="821" t="s">
        <v>1434</v>
      </c>
      <c r="AHW37" s="821" t="s">
        <v>1434</v>
      </c>
      <c r="AHX37" s="822">
        <v>0.33</v>
      </c>
      <c r="AHY37" s="822">
        <v>0.45</v>
      </c>
      <c r="AHZ37" s="821" t="s">
        <v>1434</v>
      </c>
      <c r="AIA37" s="821" t="s">
        <v>1434</v>
      </c>
      <c r="AIB37" s="822" t="s">
        <v>1434</v>
      </c>
      <c r="AIC37" s="822" t="s">
        <v>1434</v>
      </c>
      <c r="AID37" s="821" t="s">
        <v>1434</v>
      </c>
      <c r="AIE37" s="821" t="s">
        <v>1434</v>
      </c>
      <c r="AIF37" s="822">
        <v>109</v>
      </c>
      <c r="AIG37" s="822">
        <v>109</v>
      </c>
      <c r="AIH37" s="822">
        <v>79</v>
      </c>
      <c r="AII37" s="822" t="s">
        <v>1434</v>
      </c>
      <c r="AIJ37" s="822" t="s">
        <v>1434</v>
      </c>
      <c r="AIK37" s="822" t="s">
        <v>1434</v>
      </c>
      <c r="AIL37" s="821" t="s">
        <v>1434</v>
      </c>
      <c r="AIM37" s="821" t="s">
        <v>1434</v>
      </c>
      <c r="AIN37" s="821" t="s">
        <v>1434</v>
      </c>
      <c r="AIO37" s="821" t="s">
        <v>1434</v>
      </c>
      <c r="AIP37" s="822" t="s">
        <v>1434</v>
      </c>
      <c r="AIQ37" s="821" t="s">
        <v>1434</v>
      </c>
      <c r="AIR37" s="821" t="s">
        <v>1434</v>
      </c>
      <c r="AIS37" s="821" t="s">
        <v>1434</v>
      </c>
      <c r="AIT37" s="821" t="s">
        <v>1434</v>
      </c>
      <c r="AIU37" s="822">
        <v>709.52</v>
      </c>
      <c r="AIV37" s="822">
        <v>709.52</v>
      </c>
      <c r="AIW37" s="822">
        <v>539.86</v>
      </c>
      <c r="AIX37" s="822" t="s">
        <v>1434</v>
      </c>
      <c r="AIY37" s="822" t="s">
        <v>1434</v>
      </c>
      <c r="AIZ37" s="822" t="s">
        <v>1434</v>
      </c>
      <c r="AJA37" s="821" t="s">
        <v>1434</v>
      </c>
      <c r="AJB37" s="821" t="s">
        <v>1434</v>
      </c>
      <c r="AJC37" s="821" t="s">
        <v>1434</v>
      </c>
      <c r="AJD37" s="821" t="s">
        <v>1434</v>
      </c>
      <c r="AJE37" s="822" t="s">
        <v>1434</v>
      </c>
      <c r="AJF37" s="821" t="s">
        <v>1434</v>
      </c>
      <c r="AJG37" s="821" t="s">
        <v>1434</v>
      </c>
      <c r="AJH37" s="821" t="s">
        <v>1434</v>
      </c>
      <c r="AJI37" s="821" t="s">
        <v>1434</v>
      </c>
      <c r="AJJ37" s="822">
        <v>8.27</v>
      </c>
      <c r="AJK37" s="822">
        <v>8.27</v>
      </c>
      <c r="AJL37" s="822">
        <v>7.35</v>
      </c>
      <c r="AJM37" s="822" t="s">
        <v>1434</v>
      </c>
      <c r="AJN37" s="822" t="s">
        <v>1434</v>
      </c>
      <c r="AJO37" s="822" t="s">
        <v>1434</v>
      </c>
      <c r="AJP37" s="821" t="s">
        <v>1434</v>
      </c>
      <c r="AJQ37" s="821" t="s">
        <v>1434</v>
      </c>
      <c r="AJR37" s="821" t="s">
        <v>1434</v>
      </c>
      <c r="AJS37" s="821" t="s">
        <v>1434</v>
      </c>
      <c r="AJT37" s="822" t="s">
        <v>1434</v>
      </c>
      <c r="AJU37" s="821" t="s">
        <v>1434</v>
      </c>
      <c r="AJV37" s="821" t="s">
        <v>1434</v>
      </c>
      <c r="AJW37" s="821" t="s">
        <v>1434</v>
      </c>
      <c r="AJX37" s="821" t="s">
        <v>1434</v>
      </c>
      <c r="AJY37" s="822">
        <v>0.94</v>
      </c>
      <c r="AJZ37" s="822">
        <v>0.8</v>
      </c>
      <c r="AKA37" s="822" t="s">
        <v>1434</v>
      </c>
      <c r="AKB37" s="822" t="s">
        <v>1434</v>
      </c>
      <c r="AKC37" s="822" t="s">
        <v>1434</v>
      </c>
      <c r="AKD37" s="821" t="s">
        <v>1434</v>
      </c>
      <c r="AKE37" s="821" t="s">
        <v>1434</v>
      </c>
      <c r="AKF37" s="821" t="s">
        <v>1434</v>
      </c>
      <c r="AKG37" s="821" t="s">
        <v>1434</v>
      </c>
      <c r="AKH37" s="821">
        <v>0.8</v>
      </c>
      <c r="AKI37" s="821" t="s">
        <v>1434</v>
      </c>
      <c r="AKJ37" s="821" t="s">
        <v>1434</v>
      </c>
      <c r="AKK37" s="821" t="s">
        <v>1434</v>
      </c>
      <c r="AKL37" s="822">
        <v>0.87</v>
      </c>
      <c r="AKM37" s="822">
        <v>0.72</v>
      </c>
      <c r="AKN37" s="822" t="s">
        <v>1434</v>
      </c>
      <c r="AKO37" s="822" t="s">
        <v>1434</v>
      </c>
      <c r="AKP37" s="822" t="s">
        <v>1434</v>
      </c>
      <c r="AKQ37" s="821" t="s">
        <v>1434</v>
      </c>
      <c r="AKR37" s="821" t="s">
        <v>1434</v>
      </c>
      <c r="AKS37" s="821" t="s">
        <v>1434</v>
      </c>
      <c r="AKT37" s="821" t="s">
        <v>1434</v>
      </c>
      <c r="AKU37" s="821">
        <v>0.72</v>
      </c>
      <c r="AKV37" s="821" t="s">
        <v>1434</v>
      </c>
      <c r="AKW37" s="821" t="s">
        <v>1434</v>
      </c>
      <c r="AKX37" s="821" t="s">
        <v>1434</v>
      </c>
      <c r="AKY37" s="821" t="s">
        <v>2260</v>
      </c>
      <c r="AKZ37" s="821">
        <v>0.08</v>
      </c>
      <c r="ALA37" s="821" t="s">
        <v>1434</v>
      </c>
      <c r="ALB37" s="821"/>
      <c r="ALC37" s="821"/>
      <c r="ALD37" s="821"/>
      <c r="ALE37" s="821"/>
      <c r="ALF37" s="821"/>
      <c r="ALG37" s="821"/>
      <c r="ALH37" s="821"/>
      <c r="ALI37" s="821"/>
      <c r="ALJ37" s="821"/>
      <c r="ALK37" s="821"/>
      <c r="ALL37" s="821"/>
      <c r="ALM37" s="821"/>
      <c r="ALN37" s="821"/>
      <c r="ALO37" s="821"/>
      <c r="ALP37" s="821"/>
      <c r="ALQ37" s="821"/>
      <c r="ALR37" s="821"/>
      <c r="ALS37" s="821"/>
      <c r="ALT37" s="821"/>
      <c r="ALU37" s="821"/>
      <c r="ALV37" s="821"/>
      <c r="ALW37" s="821" t="s">
        <v>2931</v>
      </c>
      <c r="ALX37" s="821">
        <v>0.72</v>
      </c>
      <c r="ALY37" s="821" t="s">
        <v>1434</v>
      </c>
      <c r="ALZ37" s="821"/>
      <c r="AMA37" s="821"/>
      <c r="AMB37" s="821"/>
      <c r="AMC37" s="821"/>
      <c r="AMD37" s="821"/>
      <c r="AME37" s="821"/>
      <c r="AMF37" s="821"/>
      <c r="AMG37" s="821"/>
      <c r="AMH37" s="821"/>
      <c r="AMI37" s="821"/>
      <c r="AMJ37" s="821"/>
      <c r="AMK37" s="821"/>
      <c r="AML37" s="821"/>
      <c r="AMM37" s="821"/>
      <c r="AMN37" s="821"/>
      <c r="AMO37" s="821"/>
      <c r="AMP37" s="821"/>
      <c r="AMQ37" s="821"/>
      <c r="AMR37" s="822">
        <v>6.65</v>
      </c>
      <c r="AMS37" s="822">
        <v>5.25</v>
      </c>
      <c r="AMT37" s="822">
        <v>5.25</v>
      </c>
      <c r="AMU37" s="822" t="s">
        <v>1434</v>
      </c>
      <c r="AMV37" s="822">
        <v>0.14000000000000001</v>
      </c>
      <c r="AMW37" s="822">
        <v>0.57999999999999996</v>
      </c>
      <c r="AMX37" s="822">
        <v>0.57999999999999996</v>
      </c>
      <c r="AMY37" s="822" t="s">
        <v>1434</v>
      </c>
      <c r="AMZ37" s="821">
        <v>5.72</v>
      </c>
      <c r="ANA37" s="821">
        <v>4.51</v>
      </c>
      <c r="ANB37" s="821">
        <v>4.51</v>
      </c>
      <c r="ANC37" s="821" t="s">
        <v>1434</v>
      </c>
      <c r="AND37" s="822">
        <v>3.13</v>
      </c>
      <c r="ANE37" s="822">
        <v>2.4700000000000002</v>
      </c>
      <c r="ANF37" s="822">
        <v>2.4700000000000002</v>
      </c>
      <c r="ANG37" s="822" t="s">
        <v>1434</v>
      </c>
      <c r="ANH37" s="821">
        <v>7.0000000000000007E-2</v>
      </c>
      <c r="ANI37" s="821">
        <v>0.27</v>
      </c>
      <c r="ANJ37" s="821">
        <v>0.27</v>
      </c>
      <c r="ANK37" s="821" t="s">
        <v>1434</v>
      </c>
      <c r="ANL37" s="821">
        <v>2.69</v>
      </c>
      <c r="ANM37" s="821">
        <v>2.12</v>
      </c>
      <c r="ANN37" s="821">
        <v>2.12</v>
      </c>
      <c r="ANO37" s="821" t="s">
        <v>1434</v>
      </c>
      <c r="ANP37" s="822">
        <v>3.52</v>
      </c>
      <c r="ANQ37" s="822">
        <v>2.78</v>
      </c>
      <c r="ANR37" s="822">
        <v>2.78</v>
      </c>
      <c r="ANS37" s="822" t="s">
        <v>1434</v>
      </c>
      <c r="ANT37" s="821">
        <v>7.0000000000000007E-2</v>
      </c>
      <c r="ANU37" s="821">
        <v>0.31</v>
      </c>
      <c r="ANV37" s="821">
        <v>0.31</v>
      </c>
      <c r="ANW37" s="821" t="s">
        <v>1434</v>
      </c>
      <c r="ANX37" s="821">
        <v>3.03</v>
      </c>
      <c r="ANY37" s="821">
        <v>2.39</v>
      </c>
      <c r="ANZ37" s="821">
        <v>2.39</v>
      </c>
      <c r="AOA37" s="821" t="s">
        <v>1434</v>
      </c>
      <c r="AOB37" s="821">
        <v>3.19</v>
      </c>
      <c r="AOC37" s="821">
        <v>2.5299999999999998</v>
      </c>
      <c r="AOD37" s="821">
        <v>1.62</v>
      </c>
      <c r="AOE37" s="821">
        <v>1.07</v>
      </c>
      <c r="AOF37" s="821">
        <v>1.97</v>
      </c>
      <c r="AOG37" s="821">
        <v>1.46</v>
      </c>
      <c r="AOH37" s="822" t="s">
        <v>1434</v>
      </c>
      <c r="AOI37" s="821" t="s">
        <v>1434</v>
      </c>
      <c r="AOJ37" s="821" t="s">
        <v>1434</v>
      </c>
      <c r="AOK37" s="821" t="s">
        <v>1434</v>
      </c>
      <c r="AOL37" s="822" t="s">
        <v>1434</v>
      </c>
      <c r="AOM37" s="821" t="s">
        <v>1434</v>
      </c>
      <c r="AON37" s="821" t="s">
        <v>1434</v>
      </c>
      <c r="AOO37" s="821" t="s">
        <v>1434</v>
      </c>
      <c r="AOP37" s="822" t="s">
        <v>1434</v>
      </c>
      <c r="AOQ37" s="821" t="s">
        <v>1434</v>
      </c>
      <c r="AOR37" s="821" t="s">
        <v>1434</v>
      </c>
      <c r="AOS37" s="821" t="s">
        <v>1434</v>
      </c>
      <c r="AOT37" s="822" t="s">
        <v>1434</v>
      </c>
      <c r="AOU37" s="821" t="s">
        <v>1434</v>
      </c>
      <c r="AOV37" s="821" t="s">
        <v>1434</v>
      </c>
      <c r="AOW37" s="821" t="s">
        <v>1434</v>
      </c>
      <c r="AOX37" s="822" t="s">
        <v>1434</v>
      </c>
      <c r="AOY37" s="821" t="s">
        <v>1434</v>
      </c>
      <c r="AOZ37" s="821" t="s">
        <v>1434</v>
      </c>
      <c r="APA37" s="821" t="s">
        <v>1434</v>
      </c>
      <c r="APB37" s="822" t="s">
        <v>1434</v>
      </c>
      <c r="APC37" s="821" t="s">
        <v>1434</v>
      </c>
      <c r="APD37" s="821" t="s">
        <v>1434</v>
      </c>
      <c r="APE37" s="821" t="s">
        <v>1434</v>
      </c>
      <c r="APF37" s="822" t="s">
        <v>1434</v>
      </c>
      <c r="APG37" s="821" t="s">
        <v>1434</v>
      </c>
      <c r="APH37" s="821" t="s">
        <v>1434</v>
      </c>
      <c r="API37" s="821" t="s">
        <v>1434</v>
      </c>
      <c r="APJ37" s="822" t="s">
        <v>1434</v>
      </c>
      <c r="APK37" s="821" t="s">
        <v>1434</v>
      </c>
      <c r="APL37" s="821" t="s">
        <v>1434</v>
      </c>
      <c r="APM37" s="821" t="s">
        <v>1434</v>
      </c>
      <c r="APN37" s="822" t="s">
        <v>1434</v>
      </c>
      <c r="APO37" s="821" t="s">
        <v>1434</v>
      </c>
      <c r="APP37" s="821" t="s">
        <v>1434</v>
      </c>
      <c r="APQ37" s="821" t="s">
        <v>1434</v>
      </c>
      <c r="APR37" s="822" t="s">
        <v>1434</v>
      </c>
      <c r="APS37" s="821" t="s">
        <v>1434</v>
      </c>
      <c r="APT37" s="821" t="s">
        <v>1434</v>
      </c>
      <c r="APU37" s="821" t="s">
        <v>1434</v>
      </c>
      <c r="APV37" s="822" t="s">
        <v>1434</v>
      </c>
      <c r="APW37" s="821" t="s">
        <v>1434</v>
      </c>
      <c r="APX37" s="821" t="s">
        <v>1434</v>
      </c>
      <c r="APY37" s="821" t="s">
        <v>1434</v>
      </c>
      <c r="APZ37" s="822" t="s">
        <v>1434</v>
      </c>
      <c r="AQA37" s="821" t="s">
        <v>1434</v>
      </c>
      <c r="AQB37" s="821" t="s">
        <v>1434</v>
      </c>
      <c r="AQC37" s="821" t="s">
        <v>1434</v>
      </c>
      <c r="AQD37" s="822" t="s">
        <v>1434</v>
      </c>
      <c r="AQE37" s="821" t="s">
        <v>1434</v>
      </c>
      <c r="AQF37" s="821" t="s">
        <v>1434</v>
      </c>
      <c r="AQG37" s="821" t="s">
        <v>1434</v>
      </c>
      <c r="AQH37" s="822" t="s">
        <v>1434</v>
      </c>
      <c r="AQI37" s="821" t="s">
        <v>1434</v>
      </c>
      <c r="AQJ37" s="821" t="s">
        <v>1434</v>
      </c>
      <c r="AQK37" s="821" t="s">
        <v>1434</v>
      </c>
      <c r="AQL37" s="822" t="s">
        <v>1434</v>
      </c>
      <c r="AQM37" s="821" t="s">
        <v>1434</v>
      </c>
      <c r="AQN37" s="821" t="s">
        <v>1434</v>
      </c>
      <c r="AQO37" s="821" t="s">
        <v>1434</v>
      </c>
      <c r="AQP37" s="822" t="s">
        <v>1434</v>
      </c>
      <c r="AQQ37" s="821" t="s">
        <v>1434</v>
      </c>
      <c r="AQR37" s="821" t="s">
        <v>1434</v>
      </c>
      <c r="AQS37" s="821" t="s">
        <v>1434</v>
      </c>
      <c r="AQT37" s="822" t="s">
        <v>1434</v>
      </c>
      <c r="AQU37" s="821" t="s">
        <v>1434</v>
      </c>
      <c r="AQV37" s="821" t="s">
        <v>1434</v>
      </c>
      <c r="AQW37" s="821" t="s">
        <v>1434</v>
      </c>
      <c r="AQX37" s="822" t="s">
        <v>1434</v>
      </c>
      <c r="AQY37" s="821" t="s">
        <v>1434</v>
      </c>
      <c r="AQZ37" s="821" t="s">
        <v>1434</v>
      </c>
      <c r="ARA37" s="821" t="s">
        <v>1434</v>
      </c>
      <c r="ARB37" s="822" t="s">
        <v>1434</v>
      </c>
      <c r="ARC37" s="821" t="s">
        <v>1434</v>
      </c>
      <c r="ARD37" s="821" t="s">
        <v>1434</v>
      </c>
      <c r="ARE37" s="821" t="s">
        <v>1434</v>
      </c>
      <c r="ARF37" s="822" t="s">
        <v>1434</v>
      </c>
      <c r="ARG37" s="821" t="s">
        <v>1434</v>
      </c>
      <c r="ARH37" s="821" t="s">
        <v>1434</v>
      </c>
      <c r="ARI37" s="821" t="s">
        <v>1434</v>
      </c>
      <c r="ARJ37" s="822" t="s">
        <v>1434</v>
      </c>
      <c r="ARK37" s="821" t="s">
        <v>1434</v>
      </c>
      <c r="ARL37" s="821" t="s">
        <v>1434</v>
      </c>
      <c r="ARM37" s="821" t="s">
        <v>1434</v>
      </c>
      <c r="ARN37" s="822" t="s">
        <v>1434</v>
      </c>
      <c r="ARO37" s="821" t="s">
        <v>1434</v>
      </c>
      <c r="ARP37" s="821" t="s">
        <v>1434</v>
      </c>
      <c r="ARQ37" s="821" t="s">
        <v>1434</v>
      </c>
      <c r="ARR37" s="822" t="s">
        <v>1434</v>
      </c>
      <c r="ARS37" s="821" t="s">
        <v>1434</v>
      </c>
      <c r="ART37" s="821" t="s">
        <v>1434</v>
      </c>
      <c r="ARU37" s="821" t="s">
        <v>1434</v>
      </c>
      <c r="ARV37" s="822" t="s">
        <v>1434</v>
      </c>
      <c r="ARW37" s="821" t="s">
        <v>1434</v>
      </c>
      <c r="ARX37" s="821" t="s">
        <v>1434</v>
      </c>
      <c r="ARY37" s="821" t="s">
        <v>1434</v>
      </c>
      <c r="ARZ37" s="822" t="s">
        <v>1434</v>
      </c>
      <c r="ASA37" s="821" t="s">
        <v>1434</v>
      </c>
      <c r="ASB37" s="821" t="s">
        <v>1434</v>
      </c>
      <c r="ASC37" s="821" t="s">
        <v>1434</v>
      </c>
      <c r="ASD37" s="822" t="s">
        <v>1434</v>
      </c>
      <c r="ASE37" s="821" t="s">
        <v>1434</v>
      </c>
      <c r="ASF37" s="821" t="s">
        <v>1434</v>
      </c>
      <c r="ASG37" s="821" t="s">
        <v>1434</v>
      </c>
      <c r="ASH37" s="822" t="s">
        <v>1434</v>
      </c>
      <c r="ASI37" s="821" t="s">
        <v>1434</v>
      </c>
      <c r="ASJ37" s="821" t="s">
        <v>1434</v>
      </c>
      <c r="ASK37" s="821" t="s">
        <v>1434</v>
      </c>
      <c r="ASL37" s="822" t="s">
        <v>1434</v>
      </c>
      <c r="ASM37" s="821" t="s">
        <v>1434</v>
      </c>
      <c r="ASN37" s="821" t="s">
        <v>1434</v>
      </c>
      <c r="ASO37" s="821" t="s">
        <v>1434</v>
      </c>
      <c r="ASP37" s="822" t="s">
        <v>1434</v>
      </c>
      <c r="ASQ37" s="821" t="s">
        <v>1434</v>
      </c>
      <c r="ASR37" s="821" t="s">
        <v>1434</v>
      </c>
      <c r="ASS37" s="821" t="s">
        <v>1434</v>
      </c>
      <c r="AST37" s="822" t="s">
        <v>1434</v>
      </c>
      <c r="ASU37" s="821" t="s">
        <v>1434</v>
      </c>
      <c r="ASV37" s="821" t="s">
        <v>1434</v>
      </c>
      <c r="ASW37" s="821" t="s">
        <v>1434</v>
      </c>
      <c r="ASX37" s="822" t="s">
        <v>1434</v>
      </c>
      <c r="ASY37" s="821" t="s">
        <v>1434</v>
      </c>
      <c r="ASZ37" s="821" t="s">
        <v>1434</v>
      </c>
      <c r="ATA37" s="821" t="s">
        <v>1434</v>
      </c>
      <c r="ATB37" s="822" t="s">
        <v>1434</v>
      </c>
      <c r="ATC37" s="821" t="s">
        <v>1434</v>
      </c>
      <c r="ATD37" s="821" t="s">
        <v>1434</v>
      </c>
      <c r="ATE37" s="821" t="s">
        <v>1434</v>
      </c>
      <c r="ATF37" s="822" t="s">
        <v>1434</v>
      </c>
      <c r="ATG37" s="821" t="s">
        <v>1434</v>
      </c>
      <c r="ATH37" s="821" t="s">
        <v>1434</v>
      </c>
      <c r="ATI37" s="821" t="s">
        <v>1434</v>
      </c>
      <c r="ATJ37" s="822" t="s">
        <v>1434</v>
      </c>
      <c r="ATK37" s="821" t="s">
        <v>1434</v>
      </c>
      <c r="ATL37" s="821" t="s">
        <v>1434</v>
      </c>
      <c r="ATM37" s="821" t="s">
        <v>1434</v>
      </c>
      <c r="ATN37" s="822" t="s">
        <v>1434</v>
      </c>
      <c r="ATO37" s="821" t="s">
        <v>1434</v>
      </c>
      <c r="ATP37" s="821" t="s">
        <v>1434</v>
      </c>
      <c r="ATQ37" s="821" t="s">
        <v>1434</v>
      </c>
      <c r="ATR37" s="822">
        <v>11.87</v>
      </c>
      <c r="ATS37" s="822">
        <v>11.87</v>
      </c>
      <c r="ATT37" s="822">
        <v>3.6</v>
      </c>
      <c r="ATU37" s="822" t="s">
        <v>1434</v>
      </c>
      <c r="ATV37" s="822" t="s">
        <v>1434</v>
      </c>
      <c r="ATW37" s="821">
        <v>2.23</v>
      </c>
      <c r="ATX37" s="821">
        <v>2.23</v>
      </c>
      <c r="ATY37" s="821" t="s">
        <v>1434</v>
      </c>
      <c r="ATZ37" s="821" t="s">
        <v>1434</v>
      </c>
      <c r="AUA37" s="821" t="s">
        <v>1434</v>
      </c>
      <c r="AUB37" s="822">
        <v>14.09</v>
      </c>
      <c r="AUC37" s="822">
        <v>14.09</v>
      </c>
      <c r="AUD37" s="822">
        <v>3.6</v>
      </c>
      <c r="AUE37" s="822" t="s">
        <v>1434</v>
      </c>
      <c r="AUF37" s="822" t="s">
        <v>1434</v>
      </c>
      <c r="AUG37" s="822">
        <v>30.99</v>
      </c>
      <c r="AUH37" s="822">
        <v>30.99</v>
      </c>
      <c r="AUI37" s="822">
        <v>9.3800000000000008</v>
      </c>
      <c r="AUJ37" s="822" t="s">
        <v>1434</v>
      </c>
      <c r="AUK37" s="822" t="s">
        <v>1434</v>
      </c>
      <c r="AUL37" s="821">
        <v>5.82</v>
      </c>
      <c r="AUM37" s="821">
        <v>5.82</v>
      </c>
      <c r="AUN37" s="821" t="s">
        <v>1434</v>
      </c>
      <c r="AUO37" s="821" t="s">
        <v>1434</v>
      </c>
      <c r="AUP37" s="821" t="s">
        <v>1434</v>
      </c>
      <c r="AUQ37" s="822">
        <v>36.81</v>
      </c>
      <c r="AUR37" s="822">
        <v>36.81</v>
      </c>
      <c r="AUS37" s="822">
        <v>9.3800000000000008</v>
      </c>
      <c r="AUT37" s="822" t="s">
        <v>1434</v>
      </c>
      <c r="AUU37" s="822" t="s">
        <v>1434</v>
      </c>
      <c r="AUV37" s="822">
        <v>120.58</v>
      </c>
      <c r="AUW37" s="822">
        <v>120.58</v>
      </c>
      <c r="AUX37" s="822" t="s">
        <v>1434</v>
      </c>
      <c r="AUY37" s="822" t="s">
        <v>1434</v>
      </c>
      <c r="AUZ37" s="822" t="s">
        <v>1434</v>
      </c>
      <c r="AVA37" s="821">
        <v>21.05</v>
      </c>
      <c r="AVB37" s="821">
        <v>21.05</v>
      </c>
      <c r="AVC37" s="821" t="s">
        <v>1434</v>
      </c>
      <c r="AVD37" s="821" t="s">
        <v>1434</v>
      </c>
      <c r="AVE37" s="821" t="s">
        <v>1434</v>
      </c>
      <c r="AVF37" s="822">
        <v>141.63</v>
      </c>
      <c r="AVG37" s="822">
        <v>141.63</v>
      </c>
      <c r="AVH37" s="822" t="s">
        <v>1434</v>
      </c>
      <c r="AVI37" s="822" t="s">
        <v>1434</v>
      </c>
      <c r="AVJ37" s="822" t="s">
        <v>1434</v>
      </c>
      <c r="AVK37" s="822">
        <v>0</v>
      </c>
      <c r="AVL37" s="822">
        <v>0</v>
      </c>
      <c r="AVM37" s="822">
        <v>0</v>
      </c>
      <c r="AVN37" s="822">
        <v>0</v>
      </c>
      <c r="AVO37" s="822">
        <v>0</v>
      </c>
      <c r="AVP37" s="821">
        <v>0</v>
      </c>
      <c r="AVQ37" s="821">
        <v>0</v>
      </c>
      <c r="AVR37" s="821">
        <v>0</v>
      </c>
      <c r="AVS37" s="821">
        <v>0</v>
      </c>
      <c r="AVT37" s="821">
        <v>0</v>
      </c>
      <c r="AVU37" s="822">
        <v>0</v>
      </c>
      <c r="AVV37" s="822">
        <v>0</v>
      </c>
      <c r="AVW37" s="822">
        <v>0</v>
      </c>
      <c r="AVX37" s="822">
        <v>0</v>
      </c>
      <c r="AVY37" s="822">
        <v>0</v>
      </c>
      <c r="AVZ37" s="822" t="s">
        <v>1434</v>
      </c>
      <c r="AWA37" s="822" t="s">
        <v>1434</v>
      </c>
      <c r="AWB37" s="822" t="s">
        <v>1434</v>
      </c>
      <c r="AWC37" s="822" t="s">
        <v>1434</v>
      </c>
      <c r="AWD37" s="822" t="s">
        <v>1434</v>
      </c>
      <c r="AWE37" s="821" t="s">
        <v>1434</v>
      </c>
      <c r="AWF37" s="821" t="s">
        <v>1434</v>
      </c>
      <c r="AWG37" s="821" t="s">
        <v>1434</v>
      </c>
      <c r="AWH37" s="821" t="s">
        <v>1434</v>
      </c>
      <c r="AWI37" s="821" t="s">
        <v>1434</v>
      </c>
      <c r="AWJ37" s="822" t="s">
        <v>1434</v>
      </c>
      <c r="AWK37" s="822" t="s">
        <v>1434</v>
      </c>
      <c r="AWL37" s="822" t="s">
        <v>1434</v>
      </c>
      <c r="AWM37" s="822" t="s">
        <v>1434</v>
      </c>
      <c r="AWN37" s="822" t="s">
        <v>1434</v>
      </c>
      <c r="AWO37" s="822" t="s">
        <v>1434</v>
      </c>
      <c r="AWP37" s="822" t="s">
        <v>1434</v>
      </c>
      <c r="AWQ37" s="822" t="s">
        <v>1434</v>
      </c>
      <c r="AWR37" s="822" t="s">
        <v>1434</v>
      </c>
      <c r="AWS37" s="822" t="s">
        <v>1434</v>
      </c>
      <c r="AWT37" s="822" t="s">
        <v>1434</v>
      </c>
      <c r="AWU37" s="822" t="s">
        <v>1434</v>
      </c>
      <c r="AWV37" s="822" t="s">
        <v>1434</v>
      </c>
      <c r="AWW37" s="822" t="s">
        <v>1434</v>
      </c>
      <c r="AWX37" s="822" t="s">
        <v>1434</v>
      </c>
      <c r="AWY37" s="822" t="s">
        <v>1434</v>
      </c>
      <c r="AWZ37" s="822" t="s">
        <v>1434</v>
      </c>
      <c r="AXA37" s="822" t="s">
        <v>1434</v>
      </c>
      <c r="AXB37" s="822" t="s">
        <v>1434</v>
      </c>
      <c r="AXC37" s="822" t="s">
        <v>1434</v>
      </c>
      <c r="AXD37" s="821">
        <v>66</v>
      </c>
      <c r="AXE37" s="821">
        <v>66</v>
      </c>
      <c r="AXF37" s="821">
        <v>66</v>
      </c>
      <c r="AXG37" s="821">
        <v>52</v>
      </c>
      <c r="AXH37" s="821" t="s">
        <v>1434</v>
      </c>
      <c r="AXI37" s="821" t="s">
        <v>1434</v>
      </c>
      <c r="AXJ37" s="821" t="s">
        <v>1434</v>
      </c>
      <c r="AXK37" s="821" t="s">
        <v>1434</v>
      </c>
      <c r="AXL37" s="821" t="s">
        <v>1434</v>
      </c>
      <c r="AXM37" s="821" t="s">
        <v>1434</v>
      </c>
      <c r="AXN37" s="821">
        <v>66</v>
      </c>
      <c r="AXO37" s="821">
        <v>66</v>
      </c>
      <c r="AXP37" s="821">
        <v>66</v>
      </c>
      <c r="AXQ37" s="821">
        <v>52</v>
      </c>
      <c r="AXR37" s="821" t="s">
        <v>1434</v>
      </c>
      <c r="AXS37" s="822">
        <v>433</v>
      </c>
      <c r="AXT37" s="822">
        <v>381</v>
      </c>
      <c r="AXU37" s="822">
        <v>381</v>
      </c>
      <c r="AXV37" s="822" t="s">
        <v>1434</v>
      </c>
      <c r="AXW37" s="822">
        <v>394</v>
      </c>
      <c r="AXX37" s="822">
        <v>245</v>
      </c>
      <c r="AXY37" s="822">
        <v>245</v>
      </c>
      <c r="AXZ37" s="822" t="s">
        <v>1434</v>
      </c>
      <c r="AYA37" s="821">
        <v>0</v>
      </c>
      <c r="AYB37" s="821">
        <v>0</v>
      </c>
      <c r="AYC37" s="821">
        <v>0</v>
      </c>
      <c r="AYD37" s="822">
        <v>0</v>
      </c>
      <c r="AYE37" s="822">
        <v>20</v>
      </c>
      <c r="AYF37" s="822">
        <v>19</v>
      </c>
      <c r="AYG37" s="822">
        <v>18</v>
      </c>
      <c r="AYH37" s="822" t="s">
        <v>1434</v>
      </c>
      <c r="AYI37" s="822" t="s">
        <v>1434</v>
      </c>
      <c r="AYJ37" s="822" t="s">
        <v>1434</v>
      </c>
      <c r="AYK37" s="822" t="s">
        <v>1434</v>
      </c>
      <c r="AYL37" s="822" t="s">
        <v>1434</v>
      </c>
      <c r="AYM37" s="821">
        <v>0</v>
      </c>
      <c r="AYN37" s="821">
        <v>0</v>
      </c>
      <c r="AYO37" s="821">
        <v>0</v>
      </c>
      <c r="AYP37" s="821">
        <v>0</v>
      </c>
      <c r="AYQ37" s="822">
        <v>0</v>
      </c>
      <c r="AYR37" s="821">
        <v>0</v>
      </c>
      <c r="AYS37" s="821">
        <v>0</v>
      </c>
      <c r="AYT37" s="821" t="s">
        <v>1434</v>
      </c>
      <c r="AYU37" s="822" t="s">
        <v>1434</v>
      </c>
      <c r="AYV37" s="821" t="s">
        <v>1434</v>
      </c>
      <c r="AYW37" s="821" t="s">
        <v>1434</v>
      </c>
      <c r="AYX37" s="821" t="s">
        <v>1434</v>
      </c>
      <c r="AYY37" s="821">
        <v>0</v>
      </c>
      <c r="AYZ37" s="821">
        <v>0</v>
      </c>
      <c r="AZA37" s="821">
        <v>0</v>
      </c>
      <c r="AZB37" s="821">
        <v>0</v>
      </c>
      <c r="AZC37" s="822">
        <v>0</v>
      </c>
      <c r="AZD37" s="821">
        <v>0</v>
      </c>
      <c r="AZE37" s="821">
        <v>0</v>
      </c>
      <c r="AZF37" s="821" t="s">
        <v>1434</v>
      </c>
      <c r="AZG37" s="822" t="s">
        <v>1434</v>
      </c>
      <c r="AZH37" s="821" t="s">
        <v>1434</v>
      </c>
      <c r="AZI37" s="821" t="s">
        <v>1434</v>
      </c>
      <c r="AZJ37" s="821" t="s">
        <v>1434</v>
      </c>
      <c r="AZK37" s="821">
        <v>0</v>
      </c>
      <c r="AZL37" s="821">
        <v>0</v>
      </c>
      <c r="AZM37" s="821">
        <v>0</v>
      </c>
      <c r="AZN37" s="821">
        <v>0</v>
      </c>
      <c r="AZO37" s="821">
        <v>0</v>
      </c>
      <c r="AZP37" s="821">
        <v>0</v>
      </c>
      <c r="AZQ37" s="821">
        <v>0</v>
      </c>
      <c r="AZR37" s="821" t="s">
        <v>1434</v>
      </c>
      <c r="AZS37" s="821" t="s">
        <v>1434</v>
      </c>
      <c r="AZT37" s="821" t="s">
        <v>1434</v>
      </c>
      <c r="AZU37" s="821" t="s">
        <v>1434</v>
      </c>
      <c r="AZV37" s="821" t="s">
        <v>1434</v>
      </c>
      <c r="AZW37" s="821">
        <v>0</v>
      </c>
      <c r="AZX37" s="821">
        <v>0</v>
      </c>
      <c r="AZY37" s="821">
        <v>0</v>
      </c>
      <c r="AZZ37" s="821">
        <v>0</v>
      </c>
      <c r="BAA37" s="822">
        <v>0</v>
      </c>
      <c r="BAB37" s="821">
        <v>0</v>
      </c>
      <c r="BAC37" s="821">
        <v>0</v>
      </c>
      <c r="BAD37" s="821" t="s">
        <v>1434</v>
      </c>
      <c r="BAE37" s="822" t="s">
        <v>1434</v>
      </c>
      <c r="BAF37" s="821" t="s">
        <v>1434</v>
      </c>
      <c r="BAG37" s="821" t="s">
        <v>1434</v>
      </c>
      <c r="BAH37" s="821" t="s">
        <v>1434</v>
      </c>
      <c r="BAI37" s="821">
        <v>0</v>
      </c>
      <c r="BAJ37" s="821">
        <v>0</v>
      </c>
      <c r="BAK37" s="821">
        <v>0</v>
      </c>
      <c r="BAL37" s="821">
        <v>0</v>
      </c>
      <c r="BAM37" s="821">
        <v>433</v>
      </c>
      <c r="BAN37" s="821">
        <v>381</v>
      </c>
      <c r="BAO37" s="821">
        <v>381</v>
      </c>
      <c r="BAP37" s="821" t="s">
        <v>1434</v>
      </c>
      <c r="BAQ37" s="821" t="s">
        <v>1434</v>
      </c>
      <c r="BAR37" s="821" t="s">
        <v>1434</v>
      </c>
      <c r="BAS37" s="821" t="s">
        <v>1434</v>
      </c>
      <c r="BAT37" s="821" t="s">
        <v>1434</v>
      </c>
      <c r="BAU37" s="821">
        <v>0</v>
      </c>
      <c r="BAV37" s="821">
        <v>0</v>
      </c>
      <c r="BAW37" s="821">
        <v>0</v>
      </c>
      <c r="BAX37" s="821">
        <v>0</v>
      </c>
      <c r="BAY37" s="822">
        <v>20</v>
      </c>
      <c r="BAZ37" s="821">
        <v>19</v>
      </c>
      <c r="BBA37" s="821">
        <v>18</v>
      </c>
      <c r="BBB37" s="821" t="s">
        <v>1434</v>
      </c>
      <c r="BBC37" s="822" t="s">
        <v>1434</v>
      </c>
      <c r="BBD37" s="821" t="s">
        <v>1434</v>
      </c>
      <c r="BBE37" s="821" t="s">
        <v>1434</v>
      </c>
      <c r="BBF37" s="821" t="s">
        <v>1434</v>
      </c>
      <c r="BBG37" s="821">
        <v>0</v>
      </c>
      <c r="BBH37" s="821">
        <v>0</v>
      </c>
      <c r="BBI37" s="821">
        <v>0</v>
      </c>
      <c r="BBJ37" s="821">
        <v>0</v>
      </c>
      <c r="BBK37" s="826" t="s">
        <v>1434</v>
      </c>
      <c r="BBL37" s="826" t="s">
        <v>1434</v>
      </c>
      <c r="BBM37" s="826" t="s">
        <v>1434</v>
      </c>
      <c r="BBN37" s="826" t="s">
        <v>1434</v>
      </c>
      <c r="BBO37" s="826" t="s">
        <v>1434</v>
      </c>
      <c r="BBP37" s="826" t="s">
        <v>1434</v>
      </c>
      <c r="BBQ37" s="826" t="s">
        <v>1434</v>
      </c>
      <c r="BBR37" s="826" t="s">
        <v>1434</v>
      </c>
      <c r="BBS37" s="826" t="s">
        <v>1434</v>
      </c>
      <c r="BBT37" s="826" t="s">
        <v>1434</v>
      </c>
      <c r="BBU37" s="826" t="s">
        <v>1434</v>
      </c>
      <c r="BBV37" s="826" t="s">
        <v>1434</v>
      </c>
      <c r="BBW37" s="826" t="s">
        <v>1434</v>
      </c>
      <c r="BBX37" s="826" t="s">
        <v>1434</v>
      </c>
      <c r="BBY37" s="826" t="s">
        <v>1434</v>
      </c>
      <c r="BBZ37" s="826" t="s">
        <v>1434</v>
      </c>
      <c r="BCA37" s="826" t="s">
        <v>1434</v>
      </c>
      <c r="BCB37" s="826" t="s">
        <v>1434</v>
      </c>
      <c r="BCC37" s="826" t="s">
        <v>1434</v>
      </c>
      <c r="BCD37" s="826" t="s">
        <v>1434</v>
      </c>
      <c r="BCE37" s="826" t="s">
        <v>1434</v>
      </c>
      <c r="BCF37" s="826" t="s">
        <v>1434</v>
      </c>
      <c r="BCG37" s="826" t="s">
        <v>1434</v>
      </c>
      <c r="BCH37" s="826" t="s">
        <v>1434</v>
      </c>
      <c r="BCI37" s="826" t="s">
        <v>1434</v>
      </c>
      <c r="BCJ37" s="826" t="s">
        <v>1434</v>
      </c>
      <c r="BCK37" s="826" t="s">
        <v>1434</v>
      </c>
      <c r="BCL37" s="826" t="s">
        <v>1434</v>
      </c>
      <c r="BCM37" s="826" t="s">
        <v>1434</v>
      </c>
      <c r="BCN37" s="826" t="s">
        <v>1434</v>
      </c>
      <c r="BCO37" s="818"/>
      <c r="BCP37" s="818"/>
      <c r="BCQ37" s="818"/>
      <c r="BCR37" s="818"/>
      <c r="BCS37" s="818"/>
      <c r="BCT37" s="818"/>
      <c r="BCU37" s="818"/>
      <c r="BCV37" s="818"/>
      <c r="BCW37" s="818"/>
      <c r="BCX37" s="818"/>
      <c r="BCY37" s="818"/>
      <c r="BCZ37" s="818"/>
      <c r="BDA37" s="818"/>
      <c r="BDB37" s="818"/>
      <c r="BDC37" s="818"/>
      <c r="BDD37" s="818"/>
      <c r="BDE37" s="818"/>
      <c r="BDF37" s="818"/>
      <c r="BDG37" s="818"/>
      <c r="BDH37" s="818"/>
      <c r="BDI37" s="818"/>
      <c r="BDJ37" s="818"/>
      <c r="BDK37" s="818"/>
      <c r="BDL37" s="818"/>
      <c r="BDM37" s="818"/>
      <c r="BDN37" s="818"/>
      <c r="BDO37" s="818"/>
      <c r="BDP37" s="818"/>
      <c r="BDQ37" s="818"/>
      <c r="BDR37" s="818"/>
      <c r="BDS37" s="818"/>
      <c r="BDT37" s="818"/>
      <c r="BDU37" s="818"/>
      <c r="BDV37" s="818"/>
      <c r="BDW37" s="818"/>
      <c r="BDX37" s="818"/>
      <c r="BDY37" s="818"/>
      <c r="BDZ37" s="818"/>
      <c r="BEA37" s="818"/>
      <c r="BEB37" s="818"/>
      <c r="BEC37" s="818" t="s">
        <v>1434</v>
      </c>
      <c r="BED37" s="818" t="s">
        <v>1434</v>
      </c>
      <c r="BEE37" s="818" t="s">
        <v>1434</v>
      </c>
      <c r="BEF37" s="818" t="s">
        <v>1434</v>
      </c>
      <c r="BEG37" s="818" t="s">
        <v>1434</v>
      </c>
      <c r="BEH37" s="818" t="s">
        <v>1434</v>
      </c>
      <c r="BEI37" s="818" t="s">
        <v>1434</v>
      </c>
      <c r="BEJ37" s="818" t="s">
        <v>1434</v>
      </c>
      <c r="BEK37" s="818" t="s">
        <v>1434</v>
      </c>
      <c r="BEL37" s="818" t="s">
        <v>1434</v>
      </c>
      <c r="BEM37" s="818" t="s">
        <v>1434</v>
      </c>
      <c r="BEN37" s="818" t="s">
        <v>1434</v>
      </c>
      <c r="BEO37" s="818" t="s">
        <v>1434</v>
      </c>
      <c r="BEP37" s="818" t="s">
        <v>1434</v>
      </c>
      <c r="BEQ37" s="818" t="s">
        <v>1434</v>
      </c>
      <c r="BER37" s="818" t="s">
        <v>1434</v>
      </c>
      <c r="BES37" s="818" t="s">
        <v>1434</v>
      </c>
      <c r="BET37" s="818" t="s">
        <v>1434</v>
      </c>
      <c r="BEU37" s="818">
        <v>1.6</v>
      </c>
      <c r="BEV37" s="818">
        <v>1.9</v>
      </c>
      <c r="BEW37" s="818" t="s">
        <v>1434</v>
      </c>
      <c r="BEX37" s="818" t="s">
        <v>1434</v>
      </c>
      <c r="BEY37" s="818" t="s">
        <v>1434</v>
      </c>
      <c r="BEZ37" s="818">
        <v>1.2</v>
      </c>
      <c r="BFA37" s="818">
        <v>1.5</v>
      </c>
      <c r="BFB37" s="818" t="s">
        <v>1434</v>
      </c>
      <c r="BFC37" s="818" t="s">
        <v>1434</v>
      </c>
      <c r="BFD37" s="818" t="s">
        <v>1434</v>
      </c>
      <c r="BFE37" s="818" t="s">
        <v>1434</v>
      </c>
      <c r="BFF37" s="818" t="s">
        <v>1434</v>
      </c>
      <c r="BFG37" s="818" t="s">
        <v>1434</v>
      </c>
      <c r="BFH37" s="818" t="s">
        <v>1434</v>
      </c>
      <c r="BFI37" s="818" t="s">
        <v>1434</v>
      </c>
      <c r="BFJ37" s="818" t="s">
        <v>1434</v>
      </c>
      <c r="BFK37" s="818" t="s">
        <v>1434</v>
      </c>
      <c r="BFL37" s="818" t="s">
        <v>1434</v>
      </c>
      <c r="BFM37" s="818" t="s">
        <v>1434</v>
      </c>
      <c r="BFN37" s="818" t="s">
        <v>1434</v>
      </c>
      <c r="BFO37" s="818" t="s">
        <v>1434</v>
      </c>
      <c r="BFP37" s="818" t="s">
        <v>1434</v>
      </c>
      <c r="BFQ37" s="818" t="s">
        <v>1434</v>
      </c>
      <c r="BFR37" s="818" t="s">
        <v>1434</v>
      </c>
      <c r="BFS37" s="818" t="s">
        <v>1434</v>
      </c>
      <c r="BFT37" s="818" t="s">
        <v>1434</v>
      </c>
      <c r="BFU37" s="818" t="s">
        <v>1434</v>
      </c>
      <c r="BFV37" s="819" t="s">
        <v>1434</v>
      </c>
      <c r="BFW37" s="819" t="s">
        <v>1434</v>
      </c>
      <c r="BFX37" s="819" t="s">
        <v>1434</v>
      </c>
      <c r="BFY37" s="819" t="s">
        <v>1434</v>
      </c>
      <c r="BFZ37" s="819" t="s">
        <v>1434</v>
      </c>
      <c r="BGA37" s="819" t="s">
        <v>1434</v>
      </c>
      <c r="BGB37" s="819" t="s">
        <v>1434</v>
      </c>
      <c r="BGC37" s="819" t="s">
        <v>1434</v>
      </c>
      <c r="BGD37" s="819" t="s">
        <v>1434</v>
      </c>
      <c r="BGE37" s="819" t="s">
        <v>1434</v>
      </c>
      <c r="BGF37" s="819" t="s">
        <v>1434</v>
      </c>
      <c r="BGG37" s="819" t="s">
        <v>1434</v>
      </c>
      <c r="BGH37" s="819" t="s">
        <v>1434</v>
      </c>
      <c r="BGI37" s="819" t="s">
        <v>1434</v>
      </c>
      <c r="BGJ37" s="819" t="s">
        <v>1434</v>
      </c>
      <c r="BGK37" s="819" t="s">
        <v>1434</v>
      </c>
      <c r="BGL37" s="819" t="s">
        <v>1434</v>
      </c>
      <c r="BGM37" s="819" t="s">
        <v>1434</v>
      </c>
      <c r="BGN37" s="819" t="s">
        <v>1434</v>
      </c>
      <c r="BGO37" s="819" t="s">
        <v>1434</v>
      </c>
      <c r="BGP37" s="819" t="s">
        <v>1434</v>
      </c>
      <c r="BGQ37" s="819" t="s">
        <v>1434</v>
      </c>
      <c r="BGR37" s="819" t="s">
        <v>1434</v>
      </c>
      <c r="BGS37" s="819">
        <v>1.3</v>
      </c>
      <c r="BGT37" s="819">
        <v>1.55</v>
      </c>
      <c r="BGU37" s="819" t="s">
        <v>1434</v>
      </c>
      <c r="BGV37" s="819" t="s">
        <v>1434</v>
      </c>
      <c r="BGW37" s="819" t="s">
        <v>1434</v>
      </c>
      <c r="BGX37" s="819" t="s">
        <v>1434</v>
      </c>
      <c r="BGY37" s="819" t="s">
        <v>1434</v>
      </c>
      <c r="BGZ37" s="819" t="s">
        <v>1434</v>
      </c>
      <c r="BHA37" s="819" t="s">
        <v>1434</v>
      </c>
      <c r="BHB37" s="819" t="s">
        <v>1434</v>
      </c>
      <c r="BHC37" s="819" t="s">
        <v>1434</v>
      </c>
      <c r="BHD37" s="819" t="s">
        <v>1434</v>
      </c>
      <c r="BHE37" s="819" t="s">
        <v>1434</v>
      </c>
      <c r="BHF37" s="819" t="s">
        <v>1434</v>
      </c>
      <c r="BHG37" s="819" t="s">
        <v>1434</v>
      </c>
      <c r="BHH37" s="819" t="s">
        <v>1434</v>
      </c>
      <c r="BHI37" s="819" t="s">
        <v>1434</v>
      </c>
      <c r="BHJ37" s="819" t="s">
        <v>1434</v>
      </c>
      <c r="BHK37" s="819" t="s">
        <v>1434</v>
      </c>
      <c r="BHL37" s="819" t="s">
        <v>1434</v>
      </c>
      <c r="BHM37" s="819" t="s">
        <v>1434</v>
      </c>
      <c r="BHN37" s="819" t="s">
        <v>1434</v>
      </c>
      <c r="BHO37" s="819" t="s">
        <v>1434</v>
      </c>
      <c r="BHP37" s="819" t="s">
        <v>1434</v>
      </c>
      <c r="BHQ37" s="819" t="s">
        <v>1434</v>
      </c>
      <c r="BHR37" s="819" t="s">
        <v>1434</v>
      </c>
      <c r="BHS37" s="819" t="s">
        <v>1434</v>
      </c>
      <c r="BHT37" s="819" t="s">
        <v>1434</v>
      </c>
      <c r="BHU37" s="819" t="s">
        <v>1434</v>
      </c>
      <c r="BHV37" s="819" t="s">
        <v>1434</v>
      </c>
      <c r="BHW37" s="819" t="s">
        <v>1434</v>
      </c>
      <c r="BHX37" s="819" t="s">
        <v>1434</v>
      </c>
      <c r="BHY37" s="819" t="s">
        <v>1434</v>
      </c>
      <c r="BHZ37" s="819" t="s">
        <v>1434</v>
      </c>
      <c r="BIA37" s="819" t="s">
        <v>1434</v>
      </c>
      <c r="BIB37" s="819">
        <v>1.2</v>
      </c>
      <c r="BIC37" s="819">
        <v>1.55</v>
      </c>
      <c r="BID37" s="819" t="s">
        <v>1434</v>
      </c>
      <c r="BIE37" s="819" t="s">
        <v>1434</v>
      </c>
      <c r="BIF37" s="819" t="s">
        <v>1434</v>
      </c>
      <c r="BIG37" s="819" t="s">
        <v>1434</v>
      </c>
      <c r="BIH37" s="819" t="s">
        <v>1434</v>
      </c>
      <c r="BII37" s="819" t="s">
        <v>1434</v>
      </c>
      <c r="BIJ37" s="819" t="s">
        <v>1434</v>
      </c>
      <c r="BIK37" s="819" t="s">
        <v>1434</v>
      </c>
      <c r="BIL37" s="819" t="s">
        <v>1434</v>
      </c>
      <c r="BIM37" s="819" t="s">
        <v>1434</v>
      </c>
      <c r="BIN37" s="819" t="s">
        <v>1434</v>
      </c>
      <c r="BIO37" s="819" t="s">
        <v>1434</v>
      </c>
      <c r="BIP37" s="819" t="s">
        <v>1434</v>
      </c>
      <c r="BIQ37" s="819" t="s">
        <v>1434</v>
      </c>
      <c r="BIR37" s="819" t="s">
        <v>1434</v>
      </c>
      <c r="BIS37" s="822" t="s">
        <v>1434</v>
      </c>
      <c r="BIT37" s="822" t="s">
        <v>1434</v>
      </c>
      <c r="BIU37" s="822" t="s">
        <v>1434</v>
      </c>
      <c r="BIV37" s="822" t="s">
        <v>1434</v>
      </c>
      <c r="BIW37" s="822" t="s">
        <v>1434</v>
      </c>
      <c r="BIX37" s="822" t="s">
        <v>1434</v>
      </c>
      <c r="BIY37" s="822" t="s">
        <v>1434</v>
      </c>
      <c r="BIZ37" s="822" t="s">
        <v>1434</v>
      </c>
      <c r="BJA37" s="822" t="s">
        <v>1434</v>
      </c>
      <c r="BJB37" s="822" t="s">
        <v>1434</v>
      </c>
      <c r="BJC37" s="822" t="s">
        <v>1434</v>
      </c>
      <c r="BJD37" s="822" t="s">
        <v>1434</v>
      </c>
      <c r="BJE37" s="822" t="s">
        <v>1434</v>
      </c>
      <c r="BJF37" s="822" t="s">
        <v>1434</v>
      </c>
      <c r="BJG37" s="822" t="s">
        <v>1434</v>
      </c>
      <c r="BJH37" s="822" t="s">
        <v>1434</v>
      </c>
      <c r="BJI37" s="827" t="s">
        <v>1434</v>
      </c>
      <c r="BJJ37" s="827" t="s">
        <v>1434</v>
      </c>
      <c r="BJK37" s="827" t="s">
        <v>1434</v>
      </c>
      <c r="BJL37" s="827" t="s">
        <v>1434</v>
      </c>
      <c r="BJM37" s="827" t="s">
        <v>1434</v>
      </c>
      <c r="BJN37" s="827" t="s">
        <v>1434</v>
      </c>
      <c r="BJO37" s="827" t="s">
        <v>1434</v>
      </c>
      <c r="BJP37" s="827" t="s">
        <v>1434</v>
      </c>
      <c r="BJQ37" s="827" t="s">
        <v>1434</v>
      </c>
      <c r="BJR37" s="827" t="s">
        <v>1434</v>
      </c>
      <c r="BJS37" s="827" t="s">
        <v>1434</v>
      </c>
      <c r="BJT37" s="827" t="s">
        <v>1434</v>
      </c>
      <c r="BJU37" s="827" t="s">
        <v>1434</v>
      </c>
      <c r="BJV37" s="827" t="s">
        <v>1434</v>
      </c>
      <c r="BJW37" s="827" t="s">
        <v>1434</v>
      </c>
      <c r="BJX37" s="827" t="s">
        <v>1434</v>
      </c>
      <c r="BJY37" s="827" t="s">
        <v>1434</v>
      </c>
      <c r="BJZ37" s="827" t="s">
        <v>1434</v>
      </c>
      <c r="BKA37" s="827" t="s">
        <v>1434</v>
      </c>
      <c r="BKB37" s="827" t="s">
        <v>1434</v>
      </c>
      <c r="BKC37" s="827" t="s">
        <v>1434</v>
      </c>
      <c r="BKD37" s="827" t="s">
        <v>1434</v>
      </c>
      <c r="BKE37" s="827" t="s">
        <v>1434</v>
      </c>
      <c r="BKF37" s="827" t="s">
        <v>1434</v>
      </c>
      <c r="BKG37" s="827" t="s">
        <v>1434</v>
      </c>
      <c r="BKH37" s="827" t="s">
        <v>1434</v>
      </c>
      <c r="BKI37" s="827" t="s">
        <v>1434</v>
      </c>
      <c r="BKJ37" s="827" t="s">
        <v>1434</v>
      </c>
      <c r="BKK37" s="827" t="s">
        <v>1434</v>
      </c>
      <c r="BKL37" s="827" t="s">
        <v>1434</v>
      </c>
      <c r="BKM37" s="827" t="s">
        <v>1434</v>
      </c>
      <c r="BKN37" s="827" t="s">
        <v>1434</v>
      </c>
      <c r="BKO37" s="827" t="s">
        <v>1434</v>
      </c>
      <c r="BKP37" s="827" t="s">
        <v>1434</v>
      </c>
      <c r="BKQ37" s="827" t="s">
        <v>1434</v>
      </c>
      <c r="BKR37" s="827" t="s">
        <v>1434</v>
      </c>
      <c r="BKS37" s="827" t="s">
        <v>1434</v>
      </c>
      <c r="BKT37" s="827" t="s">
        <v>1434</v>
      </c>
      <c r="BKU37" s="827" t="s">
        <v>1434</v>
      </c>
      <c r="BKV37" s="827" t="s">
        <v>1434</v>
      </c>
      <c r="BKW37" s="827" t="s">
        <v>1434</v>
      </c>
      <c r="BKX37" s="827" t="s">
        <v>1434</v>
      </c>
      <c r="BKY37" s="827" t="s">
        <v>1434</v>
      </c>
      <c r="BKZ37" s="827" t="s">
        <v>1434</v>
      </c>
      <c r="BLA37" s="827" t="s">
        <v>1434</v>
      </c>
      <c r="BLB37" s="827" t="s">
        <v>2978</v>
      </c>
      <c r="BLC37" s="827" t="s">
        <v>1434</v>
      </c>
      <c r="BLD37" s="827" t="s">
        <v>1434</v>
      </c>
      <c r="BLE37" s="827" t="s">
        <v>1434</v>
      </c>
      <c r="BLF37" s="827" t="s">
        <v>1434</v>
      </c>
      <c r="BLG37" s="827" t="s">
        <v>1434</v>
      </c>
      <c r="BLH37" s="827" t="s">
        <v>1434</v>
      </c>
      <c r="BLI37" s="827" t="s">
        <v>1434</v>
      </c>
      <c r="BLJ37" s="827" t="s">
        <v>1434</v>
      </c>
      <c r="BLK37" s="827" t="s">
        <v>1434</v>
      </c>
      <c r="BLL37" s="827" t="s">
        <v>1434</v>
      </c>
      <c r="BLM37" s="827" t="s">
        <v>1434</v>
      </c>
      <c r="BLN37" s="827" t="s">
        <v>1434</v>
      </c>
      <c r="BLO37" s="827" t="s">
        <v>1434</v>
      </c>
      <c r="BLP37" s="827" t="s">
        <v>1434</v>
      </c>
      <c r="BLQ37" s="827" t="s">
        <v>1434</v>
      </c>
      <c r="BLR37" s="827" t="s">
        <v>1434</v>
      </c>
      <c r="BLS37" s="827" t="s">
        <v>1434</v>
      </c>
      <c r="BLT37" s="827" t="s">
        <v>1434</v>
      </c>
      <c r="BLU37" s="827" t="s">
        <v>1434</v>
      </c>
      <c r="BLV37" s="827" t="s">
        <v>1434</v>
      </c>
      <c r="BLW37" s="827" t="s">
        <v>1434</v>
      </c>
      <c r="BLX37" s="827" t="s">
        <v>1434</v>
      </c>
      <c r="BLY37" s="827" t="s">
        <v>1434</v>
      </c>
      <c r="BLZ37" s="827" t="s">
        <v>1434</v>
      </c>
      <c r="BMA37" s="827" t="s">
        <v>1434</v>
      </c>
      <c r="BMB37" s="827" t="s">
        <v>1434</v>
      </c>
      <c r="BMC37" s="827" t="s">
        <v>1434</v>
      </c>
      <c r="BMD37" s="827" t="s">
        <v>1434</v>
      </c>
      <c r="BME37" s="827" t="s">
        <v>1434</v>
      </c>
      <c r="BMF37" s="827" t="s">
        <v>1434</v>
      </c>
      <c r="BMG37" s="827" t="s">
        <v>1434</v>
      </c>
      <c r="BMH37" s="827" t="s">
        <v>1434</v>
      </c>
      <c r="BMI37" s="827" t="s">
        <v>1434</v>
      </c>
      <c r="BMJ37" s="827" t="s">
        <v>1434</v>
      </c>
      <c r="BMK37" s="827" t="s">
        <v>1434</v>
      </c>
      <c r="BML37" s="827" t="s">
        <v>1434</v>
      </c>
      <c r="BMM37" s="827" t="s">
        <v>1434</v>
      </c>
      <c r="BMN37" s="827" t="s">
        <v>1434</v>
      </c>
      <c r="BMO37" s="827" t="s">
        <v>1434</v>
      </c>
      <c r="BMP37" s="827" t="s">
        <v>1434</v>
      </c>
      <c r="BMQ37" s="827" t="s">
        <v>1434</v>
      </c>
      <c r="BMR37" s="827" t="s">
        <v>1434</v>
      </c>
      <c r="BMS37" s="827" t="s">
        <v>1434</v>
      </c>
      <c r="BMT37" s="827" t="s">
        <v>1434</v>
      </c>
      <c r="BMU37" s="827" t="s">
        <v>1434</v>
      </c>
      <c r="BMV37" s="827" t="s">
        <v>1434</v>
      </c>
      <c r="BMW37" s="827" t="s">
        <v>1434</v>
      </c>
      <c r="BMX37" s="827" t="s">
        <v>1434</v>
      </c>
      <c r="BMY37" s="827" t="s">
        <v>1434</v>
      </c>
      <c r="BMZ37" s="827" t="s">
        <v>1434</v>
      </c>
      <c r="BNA37" s="827" t="s">
        <v>1434</v>
      </c>
      <c r="BNB37" s="827" t="s">
        <v>1434</v>
      </c>
      <c r="BNC37" s="827" t="s">
        <v>1434</v>
      </c>
      <c r="BND37" s="827" t="s">
        <v>1434</v>
      </c>
      <c r="BNE37" s="827" t="s">
        <v>1434</v>
      </c>
      <c r="BNF37" s="827" t="s">
        <v>1434</v>
      </c>
      <c r="BNG37" s="827" t="s">
        <v>1434</v>
      </c>
      <c r="BNH37" s="827" t="s">
        <v>1434</v>
      </c>
      <c r="BNI37" s="827" t="s">
        <v>1434</v>
      </c>
      <c r="BNJ37" s="822">
        <v>964.26</v>
      </c>
      <c r="BNK37" s="821" t="s">
        <v>1434</v>
      </c>
      <c r="BNL37" s="821" t="s">
        <v>1434</v>
      </c>
      <c r="BNM37" s="821" t="s">
        <v>1434</v>
      </c>
      <c r="BNN37" s="822">
        <v>100</v>
      </c>
      <c r="BNO37" s="821" t="s">
        <v>1434</v>
      </c>
      <c r="BNP37" s="821" t="s">
        <v>1434</v>
      </c>
      <c r="BNQ37" s="821" t="s">
        <v>1434</v>
      </c>
      <c r="BNR37" s="822" t="s">
        <v>1434</v>
      </c>
      <c r="BNS37" s="821" t="s">
        <v>1434</v>
      </c>
      <c r="BNT37" s="821" t="s">
        <v>1434</v>
      </c>
      <c r="BNU37" s="821" t="s">
        <v>1434</v>
      </c>
      <c r="BNV37" s="822" t="s">
        <v>1434</v>
      </c>
      <c r="BNW37" s="821" t="s">
        <v>1434</v>
      </c>
      <c r="BNX37" s="821" t="s">
        <v>1434</v>
      </c>
      <c r="BNY37" s="821" t="s">
        <v>1434</v>
      </c>
    </row>
    <row r="38" spans="1:1741" s="789" customFormat="1" ht="12">
      <c r="A38" s="607" t="s">
        <v>1969</v>
      </c>
      <c r="B38" s="821" t="s">
        <v>1202</v>
      </c>
      <c r="C38" s="822">
        <v>376</v>
      </c>
      <c r="D38" s="822">
        <v>373.48</v>
      </c>
      <c r="E38" s="822">
        <v>365</v>
      </c>
      <c r="F38" s="822">
        <v>360</v>
      </c>
      <c r="G38" s="822">
        <v>345</v>
      </c>
      <c r="H38" s="822">
        <v>301</v>
      </c>
      <c r="I38" s="822">
        <v>298.8</v>
      </c>
      <c r="J38" s="822">
        <v>293.39999999999998</v>
      </c>
      <c r="K38" s="822">
        <v>288</v>
      </c>
      <c r="L38" s="822">
        <v>276</v>
      </c>
      <c r="M38" s="822">
        <v>0</v>
      </c>
      <c r="N38" s="822">
        <v>0</v>
      </c>
      <c r="O38" s="822">
        <v>0</v>
      </c>
      <c r="P38" s="822">
        <v>0</v>
      </c>
      <c r="Q38" s="822">
        <v>0</v>
      </c>
      <c r="R38" s="822">
        <v>376</v>
      </c>
      <c r="S38" s="822">
        <v>373.48</v>
      </c>
      <c r="T38" s="822">
        <v>365</v>
      </c>
      <c r="U38" s="822">
        <v>360</v>
      </c>
      <c r="V38" s="822">
        <v>345</v>
      </c>
      <c r="W38" s="821">
        <v>2999</v>
      </c>
      <c r="X38" s="822">
        <v>2999</v>
      </c>
      <c r="Y38" s="822">
        <v>3012</v>
      </c>
      <c r="Z38" s="822">
        <v>3021</v>
      </c>
      <c r="AA38" s="822">
        <v>3043</v>
      </c>
      <c r="AB38" s="821" t="s">
        <v>1434</v>
      </c>
      <c r="AC38" s="821" t="s">
        <v>1434</v>
      </c>
      <c r="AD38" s="821" t="s">
        <v>1434</v>
      </c>
      <c r="AE38" s="821" t="s">
        <v>1434</v>
      </c>
      <c r="AF38" s="821" t="s">
        <v>1434</v>
      </c>
      <c r="AG38" s="821">
        <v>119.78</v>
      </c>
      <c r="AH38" s="821">
        <v>142.19999999999999</v>
      </c>
      <c r="AI38" s="821">
        <v>150.5</v>
      </c>
      <c r="AJ38" s="821">
        <v>152.9</v>
      </c>
      <c r="AK38" s="821">
        <v>159.27000000000001</v>
      </c>
      <c r="AL38" s="821">
        <v>137.6</v>
      </c>
      <c r="AM38" s="821">
        <v>127.6</v>
      </c>
      <c r="AN38" s="821">
        <v>118.1</v>
      </c>
      <c r="AO38" s="821">
        <v>94.43</v>
      </c>
      <c r="AP38" s="821">
        <v>85.2</v>
      </c>
      <c r="AQ38" s="821">
        <v>81.900000000000006</v>
      </c>
      <c r="AR38" s="821">
        <v>74</v>
      </c>
      <c r="AS38" s="822">
        <v>80.900000000000006</v>
      </c>
      <c r="AT38" s="822">
        <v>76</v>
      </c>
      <c r="AU38" s="822">
        <v>70</v>
      </c>
      <c r="AV38" s="822">
        <v>61.1</v>
      </c>
      <c r="AW38" s="822">
        <v>52.4</v>
      </c>
      <c r="AX38" s="822">
        <v>64.7</v>
      </c>
      <c r="AY38" s="822">
        <v>60.8</v>
      </c>
      <c r="AZ38" s="822">
        <v>56</v>
      </c>
      <c r="BA38" s="822">
        <v>48.9</v>
      </c>
      <c r="BB38" s="822">
        <v>42</v>
      </c>
      <c r="BC38" s="822">
        <v>0</v>
      </c>
      <c r="BD38" s="822">
        <v>0</v>
      </c>
      <c r="BE38" s="822">
        <v>0</v>
      </c>
      <c r="BF38" s="822">
        <v>0</v>
      </c>
      <c r="BG38" s="822">
        <v>0</v>
      </c>
      <c r="BH38" s="822">
        <v>80.900000000000006</v>
      </c>
      <c r="BI38" s="822">
        <v>76</v>
      </c>
      <c r="BJ38" s="822">
        <v>70</v>
      </c>
      <c r="BK38" s="822">
        <v>61.1</v>
      </c>
      <c r="BL38" s="822">
        <v>52.4</v>
      </c>
      <c r="BM38" s="821">
        <v>40.85</v>
      </c>
      <c r="BN38" s="821">
        <v>39.049999999999997</v>
      </c>
      <c r="BO38" s="821">
        <v>38.9</v>
      </c>
      <c r="BP38" s="821">
        <v>34</v>
      </c>
      <c r="BQ38" s="821">
        <v>31</v>
      </c>
      <c r="BR38" s="821">
        <v>33</v>
      </c>
      <c r="BS38" s="821">
        <v>29</v>
      </c>
      <c r="BT38" s="821">
        <v>28</v>
      </c>
      <c r="BU38" s="821">
        <v>27</v>
      </c>
      <c r="BV38" s="821">
        <v>25</v>
      </c>
      <c r="BW38" s="821">
        <v>0</v>
      </c>
      <c r="BX38" s="821">
        <v>0</v>
      </c>
      <c r="BY38" s="821">
        <v>0</v>
      </c>
      <c r="BZ38" s="821">
        <v>0</v>
      </c>
      <c r="CA38" s="821">
        <v>0</v>
      </c>
      <c r="CB38" s="821">
        <v>40.85</v>
      </c>
      <c r="CC38" s="821">
        <v>39.049999999999997</v>
      </c>
      <c r="CD38" s="821">
        <v>38.9</v>
      </c>
      <c r="CE38" s="821">
        <v>34</v>
      </c>
      <c r="CF38" s="821">
        <v>31</v>
      </c>
      <c r="CG38" s="821">
        <v>40.85</v>
      </c>
      <c r="CH38" s="821">
        <v>36.950000000000003</v>
      </c>
      <c r="CI38" s="821">
        <v>32.200000000000003</v>
      </c>
      <c r="CJ38" s="821">
        <v>27</v>
      </c>
      <c r="CK38" s="821">
        <v>21</v>
      </c>
      <c r="CL38" s="821">
        <v>33</v>
      </c>
      <c r="CM38" s="821">
        <v>27</v>
      </c>
      <c r="CN38" s="821">
        <v>24</v>
      </c>
      <c r="CO38" s="821">
        <v>22</v>
      </c>
      <c r="CP38" s="821">
        <v>17</v>
      </c>
      <c r="CQ38" s="821">
        <v>0</v>
      </c>
      <c r="CR38" s="821">
        <v>0</v>
      </c>
      <c r="CS38" s="821">
        <v>0</v>
      </c>
      <c r="CT38" s="821">
        <v>0</v>
      </c>
      <c r="CU38" s="821">
        <v>0</v>
      </c>
      <c r="CV38" s="821">
        <v>40.85</v>
      </c>
      <c r="CW38" s="821">
        <v>36.950000000000003</v>
      </c>
      <c r="CX38" s="821">
        <v>32.200000000000003</v>
      </c>
      <c r="CY38" s="821">
        <v>27</v>
      </c>
      <c r="CZ38" s="821">
        <v>21</v>
      </c>
      <c r="DA38" s="821">
        <v>33.04</v>
      </c>
      <c r="DB38" s="821">
        <v>29.8</v>
      </c>
      <c r="DC38" s="821">
        <v>28.63</v>
      </c>
      <c r="DD38" s="821">
        <v>22.81</v>
      </c>
      <c r="DE38" s="821">
        <v>27.14</v>
      </c>
      <c r="DF38" s="821">
        <v>24.6</v>
      </c>
      <c r="DG38" s="821">
        <v>23.17</v>
      </c>
      <c r="DH38" s="821">
        <v>20.440000000000001</v>
      </c>
      <c r="DI38" s="821">
        <v>15.82</v>
      </c>
      <c r="DJ38" s="821">
        <v>15.6</v>
      </c>
      <c r="DK38" s="821">
        <v>9.3000000000000007</v>
      </c>
      <c r="DL38" s="821">
        <v>9.14</v>
      </c>
      <c r="DM38" s="821" t="s">
        <v>2121</v>
      </c>
      <c r="DN38" s="821" t="s">
        <v>2122</v>
      </c>
      <c r="DO38" s="821">
        <v>19.850000000000001</v>
      </c>
      <c r="DP38" s="821">
        <v>19.52</v>
      </c>
      <c r="DQ38" s="821">
        <v>16.760000000000002</v>
      </c>
      <c r="DR38" s="821">
        <v>16.75</v>
      </c>
      <c r="DS38" s="821" t="s">
        <v>2267</v>
      </c>
      <c r="DT38" s="821" t="s">
        <v>2268</v>
      </c>
      <c r="DU38" s="821">
        <v>14.42</v>
      </c>
      <c r="DV38" s="821">
        <v>12.84</v>
      </c>
      <c r="DW38" s="821">
        <v>11.58</v>
      </c>
      <c r="DX38" s="821">
        <v>7.37</v>
      </c>
      <c r="DY38" s="821" t="s">
        <v>2269</v>
      </c>
      <c r="DZ38" s="821" t="s">
        <v>2260</v>
      </c>
      <c r="EA38" s="821">
        <v>6.37</v>
      </c>
      <c r="EB38" s="821">
        <v>6.06</v>
      </c>
      <c r="EC38" s="821">
        <v>5.29</v>
      </c>
      <c r="ED38" s="821">
        <v>3.13</v>
      </c>
      <c r="EE38" s="821" t="s">
        <v>2270</v>
      </c>
      <c r="EF38" s="821" t="s">
        <v>2271</v>
      </c>
      <c r="EG38" s="821">
        <v>4.95</v>
      </c>
      <c r="EH38" s="821">
        <v>4.96</v>
      </c>
      <c r="EI38" s="821">
        <v>2.1</v>
      </c>
      <c r="EJ38" s="821">
        <v>3.13</v>
      </c>
      <c r="EK38" s="821" t="s">
        <v>2109</v>
      </c>
      <c r="EL38" s="821" t="s">
        <v>2272</v>
      </c>
      <c r="EM38" s="821">
        <v>4.7</v>
      </c>
      <c r="EN38" s="821">
        <v>4.05</v>
      </c>
      <c r="EO38" s="821">
        <v>3.19</v>
      </c>
      <c r="EP38" s="821">
        <v>3.13</v>
      </c>
      <c r="EQ38" s="821" t="s">
        <v>2273</v>
      </c>
      <c r="ER38" s="821" t="s">
        <v>2274</v>
      </c>
      <c r="ES38" s="821">
        <v>4.2699999999999996</v>
      </c>
      <c r="ET38" s="821">
        <v>4.05</v>
      </c>
      <c r="EU38" s="821">
        <v>3.19</v>
      </c>
      <c r="EV38" s="821">
        <v>2.62</v>
      </c>
      <c r="EW38" s="821" t="s">
        <v>2275</v>
      </c>
      <c r="EX38" s="821" t="s">
        <v>2276</v>
      </c>
      <c r="EY38" s="821">
        <v>4.0599999999999996</v>
      </c>
      <c r="EZ38" s="821">
        <v>4.2699999999999996</v>
      </c>
      <c r="FA38" s="821">
        <v>4.1900000000000004</v>
      </c>
      <c r="FB38" s="821">
        <v>4.24</v>
      </c>
      <c r="FC38" s="821" t="s">
        <v>2277</v>
      </c>
      <c r="FD38" s="821" t="s">
        <v>2278</v>
      </c>
      <c r="FE38" s="821">
        <v>3.87</v>
      </c>
      <c r="FF38" s="821">
        <v>4.05</v>
      </c>
      <c r="FG38" s="821">
        <v>4.1900000000000004</v>
      </c>
      <c r="FH38" s="821">
        <v>3.13</v>
      </c>
      <c r="FI38" s="821" t="s">
        <v>2279</v>
      </c>
      <c r="FJ38" s="821" t="s">
        <v>2280</v>
      </c>
      <c r="FK38" s="821">
        <v>3.8</v>
      </c>
      <c r="FL38" s="821">
        <v>3.72</v>
      </c>
      <c r="FM38" s="821">
        <v>3.19</v>
      </c>
      <c r="FN38" s="821">
        <v>3.13</v>
      </c>
      <c r="FO38" s="821" t="s">
        <v>2281</v>
      </c>
      <c r="FP38" s="821" t="s">
        <v>2282</v>
      </c>
      <c r="FQ38" s="821">
        <v>3.14</v>
      </c>
      <c r="FR38" s="821">
        <v>3.03</v>
      </c>
      <c r="FS38" s="821">
        <v>2.1</v>
      </c>
      <c r="FT38" s="821">
        <v>1.61</v>
      </c>
      <c r="FU38" s="821">
        <v>6.54</v>
      </c>
      <c r="FV38" s="821">
        <v>4.5199999999999996</v>
      </c>
      <c r="FW38" s="821">
        <v>5.29</v>
      </c>
      <c r="FX38" s="821">
        <v>4.1399999999999997</v>
      </c>
      <c r="FY38" s="821">
        <v>76</v>
      </c>
      <c r="FZ38" s="821">
        <v>71.099999999999994</v>
      </c>
      <c r="GA38" s="821">
        <v>61.1</v>
      </c>
      <c r="GB38" s="821">
        <v>52.4</v>
      </c>
      <c r="GC38" s="822">
        <v>302.27</v>
      </c>
      <c r="GD38" s="822">
        <v>315.97000000000003</v>
      </c>
      <c r="GE38" s="822" t="s">
        <v>1434</v>
      </c>
      <c r="GF38" s="822" t="s">
        <v>1434</v>
      </c>
      <c r="GG38" s="822">
        <v>241.81</v>
      </c>
      <c r="GH38" s="822">
        <v>252.78000000000003</v>
      </c>
      <c r="GI38" s="822" t="s">
        <v>1434</v>
      </c>
      <c r="GJ38" s="822" t="s">
        <v>1434</v>
      </c>
      <c r="GK38" s="821">
        <v>90.639999999999986</v>
      </c>
      <c r="GL38" s="821">
        <v>107.72</v>
      </c>
      <c r="GM38" s="821" t="s">
        <v>1434</v>
      </c>
      <c r="GN38" s="821" t="s">
        <v>1434</v>
      </c>
      <c r="GO38" s="821">
        <v>87.9</v>
      </c>
      <c r="GP38" s="821">
        <v>89.58</v>
      </c>
      <c r="GQ38" s="821" t="s">
        <v>1434</v>
      </c>
      <c r="GR38" s="821" t="s">
        <v>1434</v>
      </c>
      <c r="GS38" s="821">
        <v>51.37</v>
      </c>
      <c r="GT38" s="821">
        <v>55.46</v>
      </c>
      <c r="GU38" s="821" t="s">
        <v>1434</v>
      </c>
      <c r="GV38" s="821" t="s">
        <v>1434</v>
      </c>
      <c r="GW38" s="822">
        <v>34.700000000000003</v>
      </c>
      <c r="GX38" s="821">
        <v>33.880000000000003</v>
      </c>
      <c r="GY38" s="821" t="s">
        <v>1434</v>
      </c>
      <c r="GZ38" s="821" t="s">
        <v>1434</v>
      </c>
      <c r="HA38" s="821">
        <v>27.76</v>
      </c>
      <c r="HB38" s="821">
        <v>27.1</v>
      </c>
      <c r="HC38" s="821" t="s">
        <v>1434</v>
      </c>
      <c r="HD38" s="821" t="s">
        <v>1434</v>
      </c>
      <c r="HE38" s="821">
        <v>8</v>
      </c>
      <c r="HF38" s="821">
        <v>9.9499999999999993</v>
      </c>
      <c r="HG38" s="821" t="s">
        <v>1434</v>
      </c>
      <c r="HH38" s="821" t="s">
        <v>1434</v>
      </c>
      <c r="HI38" s="821">
        <v>12.77</v>
      </c>
      <c r="HJ38" s="821">
        <v>11.63</v>
      </c>
      <c r="HK38" s="821" t="s">
        <v>1434</v>
      </c>
      <c r="HL38" s="821" t="s">
        <v>1434</v>
      </c>
      <c r="HM38" s="821">
        <v>7.32</v>
      </c>
      <c r="HN38" s="821">
        <v>5.52</v>
      </c>
      <c r="HO38" s="821" t="s">
        <v>1434</v>
      </c>
      <c r="HP38" s="821" t="s">
        <v>1434</v>
      </c>
      <c r="HQ38" s="821">
        <v>54.44</v>
      </c>
      <c r="HR38" s="821">
        <v>63.56</v>
      </c>
      <c r="HS38" s="821" t="s">
        <v>1434</v>
      </c>
      <c r="HT38" s="821" t="s">
        <v>1434</v>
      </c>
      <c r="HU38" s="821">
        <v>43.55</v>
      </c>
      <c r="HV38" s="821">
        <v>50.85</v>
      </c>
      <c r="HW38" s="821" t="s">
        <v>1434</v>
      </c>
      <c r="HX38" s="821" t="s">
        <v>1434</v>
      </c>
      <c r="HY38" s="821">
        <v>14.07</v>
      </c>
      <c r="HZ38" s="821">
        <v>20.7</v>
      </c>
      <c r="IA38" s="821" t="s">
        <v>1434</v>
      </c>
      <c r="IB38" s="821" t="s">
        <v>1434</v>
      </c>
      <c r="IC38" s="821">
        <v>18.84</v>
      </c>
      <c r="ID38" s="821">
        <v>25.23</v>
      </c>
      <c r="IE38" s="821" t="s">
        <v>1434</v>
      </c>
      <c r="IF38" s="821" t="s">
        <v>1434</v>
      </c>
      <c r="IG38" s="821">
        <v>4.29</v>
      </c>
      <c r="IH38" s="821">
        <v>4.9000000000000004</v>
      </c>
      <c r="II38" s="821" t="s">
        <v>1434</v>
      </c>
      <c r="IJ38" s="821" t="s">
        <v>1434</v>
      </c>
      <c r="IK38" s="821">
        <v>213.13</v>
      </c>
      <c r="IL38" s="821">
        <v>218.53</v>
      </c>
      <c r="IM38" s="821" t="s">
        <v>1434</v>
      </c>
      <c r="IN38" s="821" t="s">
        <v>1434</v>
      </c>
      <c r="IO38" s="821">
        <v>170.5</v>
      </c>
      <c r="IP38" s="821">
        <v>174.83</v>
      </c>
      <c r="IQ38" s="821" t="s">
        <v>1434</v>
      </c>
      <c r="IR38" s="821" t="s">
        <v>1434</v>
      </c>
      <c r="IS38" s="821">
        <v>68.569999999999993</v>
      </c>
      <c r="IT38" s="821">
        <v>77.069999999999993</v>
      </c>
      <c r="IU38" s="821" t="s">
        <v>1434</v>
      </c>
      <c r="IV38" s="821" t="s">
        <v>1434</v>
      </c>
      <c r="IW38" s="821">
        <v>56.29</v>
      </c>
      <c r="IX38" s="821">
        <v>52.72</v>
      </c>
      <c r="IY38" s="821" t="s">
        <v>1434</v>
      </c>
      <c r="IZ38" s="821" t="s">
        <v>1434</v>
      </c>
      <c r="JA38" s="821">
        <v>39.76</v>
      </c>
      <c r="JB38" s="821">
        <v>45.04</v>
      </c>
      <c r="JC38" s="821" t="s">
        <v>1434</v>
      </c>
      <c r="JD38" s="821" t="s">
        <v>1434</v>
      </c>
      <c r="JE38" s="822">
        <v>0</v>
      </c>
      <c r="JF38" s="822">
        <v>0</v>
      </c>
      <c r="JG38" s="822" t="s">
        <v>1434</v>
      </c>
      <c r="JH38" s="822" t="s">
        <v>1434</v>
      </c>
      <c r="JI38" s="822">
        <v>0</v>
      </c>
      <c r="JJ38" s="822">
        <v>0</v>
      </c>
      <c r="JK38" s="822" t="s">
        <v>1434</v>
      </c>
      <c r="JL38" s="822" t="s">
        <v>1434</v>
      </c>
      <c r="JM38" s="821">
        <v>0</v>
      </c>
      <c r="JN38" s="821">
        <v>0</v>
      </c>
      <c r="JO38" s="821" t="s">
        <v>1434</v>
      </c>
      <c r="JP38" s="821" t="s">
        <v>1434</v>
      </c>
      <c r="JQ38" s="821">
        <v>0</v>
      </c>
      <c r="JR38" s="821">
        <v>0</v>
      </c>
      <c r="JS38" s="821" t="s">
        <v>1434</v>
      </c>
      <c r="JT38" s="821" t="s">
        <v>1434</v>
      </c>
      <c r="JU38" s="821">
        <v>0</v>
      </c>
      <c r="JV38" s="821">
        <v>0</v>
      </c>
      <c r="JW38" s="821" t="s">
        <v>1434</v>
      </c>
      <c r="JX38" s="821" t="s">
        <v>1434</v>
      </c>
      <c r="JY38" s="821">
        <v>48716.759999999995</v>
      </c>
      <c r="JZ38" s="821">
        <v>48480.829999999994</v>
      </c>
      <c r="KA38" s="821" t="s">
        <v>1434</v>
      </c>
      <c r="KB38" s="821" t="s">
        <v>1434</v>
      </c>
      <c r="KC38" s="821">
        <v>21627.129999999997</v>
      </c>
      <c r="KD38" s="821">
        <v>22922.84</v>
      </c>
      <c r="KE38" s="821" t="s">
        <v>1434</v>
      </c>
      <c r="KF38" s="821" t="s">
        <v>1434</v>
      </c>
      <c r="KG38" s="821">
        <v>16722.920000000002</v>
      </c>
      <c r="KH38" s="821">
        <v>15071.470000000001</v>
      </c>
      <c r="KI38" s="821" t="s">
        <v>1434</v>
      </c>
      <c r="KJ38" s="821" t="s">
        <v>1434</v>
      </c>
      <c r="KK38" s="821">
        <v>10366.705118149008</v>
      </c>
      <c r="KL38" s="821">
        <v>10486.519999999999</v>
      </c>
      <c r="KM38" s="821" t="s">
        <v>1434</v>
      </c>
      <c r="KN38" s="821" t="s">
        <v>1434</v>
      </c>
      <c r="KO38" s="821">
        <v>1934.36</v>
      </c>
      <c r="KP38" s="821">
        <v>2332.11</v>
      </c>
      <c r="KQ38" s="821" t="s">
        <v>1434</v>
      </c>
      <c r="KR38" s="821" t="s">
        <v>1434</v>
      </c>
      <c r="KS38" s="821">
        <v>863.24</v>
      </c>
      <c r="KT38" s="821">
        <v>1216.3599999999999</v>
      </c>
      <c r="KU38" s="821" t="s">
        <v>1434</v>
      </c>
      <c r="KV38" s="821" t="s">
        <v>1434</v>
      </c>
      <c r="KW38" s="821">
        <v>600.4</v>
      </c>
      <c r="KX38" s="821">
        <v>678.81</v>
      </c>
      <c r="KY38" s="821" t="s">
        <v>1434</v>
      </c>
      <c r="KZ38" s="821" t="s">
        <v>1434</v>
      </c>
      <c r="LA38" s="821">
        <v>470.71</v>
      </c>
      <c r="LB38" s="821">
        <v>436.94</v>
      </c>
      <c r="LC38" s="821" t="s">
        <v>1434</v>
      </c>
      <c r="LD38" s="821" t="s">
        <v>1434</v>
      </c>
      <c r="LE38" s="821">
        <v>7926.52</v>
      </c>
      <c r="LF38" s="821">
        <v>9008.2199999999993</v>
      </c>
      <c r="LG38" s="821" t="s">
        <v>1434</v>
      </c>
      <c r="LH38" s="821" t="s">
        <v>1434</v>
      </c>
      <c r="LI38" s="821">
        <v>3788.93</v>
      </c>
      <c r="LJ38" s="821">
        <v>4608.55</v>
      </c>
      <c r="LK38" s="821" t="s">
        <v>1434</v>
      </c>
      <c r="LL38" s="821" t="s">
        <v>1434</v>
      </c>
      <c r="LM38" s="821">
        <v>3178.82</v>
      </c>
      <c r="LN38" s="821">
        <v>3455.31</v>
      </c>
      <c r="LO38" s="821" t="s">
        <v>1434</v>
      </c>
      <c r="LP38" s="821" t="s">
        <v>1434</v>
      </c>
      <c r="LQ38" s="821">
        <v>958.77511814900902</v>
      </c>
      <c r="LR38" s="821">
        <v>944.37</v>
      </c>
      <c r="LS38" s="821" t="s">
        <v>1434</v>
      </c>
      <c r="LT38" s="821" t="s">
        <v>1434</v>
      </c>
      <c r="LU38" s="821">
        <v>38855.879999999997</v>
      </c>
      <c r="LV38" s="821">
        <v>37140.49</v>
      </c>
      <c r="LW38" s="821" t="s">
        <v>1434</v>
      </c>
      <c r="LX38" s="821" t="s">
        <v>1434</v>
      </c>
      <c r="LY38" s="821">
        <v>16974.96</v>
      </c>
      <c r="LZ38" s="821">
        <v>17097.93</v>
      </c>
      <c r="MA38" s="821" t="s">
        <v>1434</v>
      </c>
      <c r="MB38" s="821" t="s">
        <v>1434</v>
      </c>
      <c r="MC38" s="821">
        <v>12943.7</v>
      </c>
      <c r="MD38" s="821">
        <v>10937.35</v>
      </c>
      <c r="ME38" s="821" t="s">
        <v>1434</v>
      </c>
      <c r="MF38" s="821" t="s">
        <v>1434</v>
      </c>
      <c r="MG38" s="821">
        <v>8937.2199999999993</v>
      </c>
      <c r="MH38" s="821">
        <v>9105.2099999999991</v>
      </c>
      <c r="MI38" s="821" t="s">
        <v>1434</v>
      </c>
      <c r="MJ38" s="821" t="s">
        <v>1434</v>
      </c>
      <c r="MK38" s="821">
        <v>0</v>
      </c>
      <c r="ML38" s="821">
        <v>0</v>
      </c>
      <c r="MM38" s="821" t="s">
        <v>1434</v>
      </c>
      <c r="MN38" s="821" t="s">
        <v>1434</v>
      </c>
      <c r="MO38" s="821">
        <v>0</v>
      </c>
      <c r="MP38" s="821">
        <v>0</v>
      </c>
      <c r="MQ38" s="821" t="s">
        <v>1434</v>
      </c>
      <c r="MR38" s="821" t="s">
        <v>1434</v>
      </c>
      <c r="MS38" s="821">
        <v>0</v>
      </c>
      <c r="MT38" s="821">
        <v>0</v>
      </c>
      <c r="MU38" s="821" t="s">
        <v>1434</v>
      </c>
      <c r="MV38" s="821" t="s">
        <v>1434</v>
      </c>
      <c r="MW38" s="821">
        <v>0</v>
      </c>
      <c r="MX38" s="821">
        <v>0</v>
      </c>
      <c r="MY38" s="821" t="s">
        <v>1434</v>
      </c>
      <c r="MZ38" s="821" t="s">
        <v>1434</v>
      </c>
      <c r="NA38" s="822">
        <v>71.209999999999994</v>
      </c>
      <c r="NB38" s="822">
        <v>49.03</v>
      </c>
      <c r="NC38" s="822" t="s">
        <v>1434</v>
      </c>
      <c r="ND38" s="822" t="s">
        <v>1434</v>
      </c>
      <c r="NE38" s="821">
        <v>56.97</v>
      </c>
      <c r="NF38" s="821">
        <v>39.22</v>
      </c>
      <c r="NG38" s="821" t="s">
        <v>1434</v>
      </c>
      <c r="NH38" s="821" t="s">
        <v>1434</v>
      </c>
      <c r="NI38" s="822">
        <v>15104.06</v>
      </c>
      <c r="NJ38" s="822">
        <v>9436.6</v>
      </c>
      <c r="NK38" s="822" t="s">
        <v>1434</v>
      </c>
      <c r="NL38" s="822" t="s">
        <v>1434</v>
      </c>
      <c r="NM38" s="821">
        <v>12083.24</v>
      </c>
      <c r="NN38" s="821">
        <v>7549.27</v>
      </c>
      <c r="NO38" s="821" t="s">
        <v>1434</v>
      </c>
      <c r="NP38" s="821" t="s">
        <v>1434</v>
      </c>
      <c r="NQ38" s="822">
        <v>2590.3567764576214</v>
      </c>
      <c r="NR38" s="822">
        <v>1812.8904788732395</v>
      </c>
      <c r="NS38" s="822" t="s">
        <v>1434</v>
      </c>
      <c r="NT38" s="822" t="s">
        <v>1434</v>
      </c>
      <c r="NU38" s="821">
        <v>2072.2099635583722</v>
      </c>
      <c r="NV38" s="821">
        <v>1450.3123830985915</v>
      </c>
      <c r="NW38" s="821" t="s">
        <v>1434</v>
      </c>
      <c r="NX38" s="821" t="s">
        <v>1434</v>
      </c>
      <c r="NY38" s="822">
        <v>6725.3526930581174</v>
      </c>
      <c r="NZ38" s="822">
        <v>4302.5679914961474</v>
      </c>
      <c r="OA38" s="822" t="s">
        <v>1434</v>
      </c>
      <c r="OB38" s="822" t="s">
        <v>1434</v>
      </c>
      <c r="OC38" s="821">
        <v>5380.086243585899</v>
      </c>
      <c r="OD38" s="821">
        <v>3442.0543931969173</v>
      </c>
      <c r="OE38" s="821" t="s">
        <v>1434</v>
      </c>
      <c r="OF38" s="821" t="s">
        <v>1434</v>
      </c>
      <c r="OG38" s="822">
        <v>4103.5497647463208</v>
      </c>
      <c r="OH38" s="822">
        <v>2271.6050342811586</v>
      </c>
      <c r="OI38" s="822" t="s">
        <v>1434</v>
      </c>
      <c r="OJ38" s="822" t="s">
        <v>1434</v>
      </c>
      <c r="OK38" s="821">
        <v>3282.72027457684</v>
      </c>
      <c r="OL38" s="821">
        <v>1817.2840274249268</v>
      </c>
      <c r="OM38" s="821" t="s">
        <v>1434</v>
      </c>
      <c r="ON38" s="821" t="s">
        <v>1434</v>
      </c>
      <c r="OO38" s="822">
        <v>1685.3407657379407</v>
      </c>
      <c r="OP38" s="822">
        <v>1049.5364953494552</v>
      </c>
      <c r="OQ38" s="822" t="s">
        <v>1434</v>
      </c>
      <c r="OR38" s="822" t="s">
        <v>1434</v>
      </c>
      <c r="OS38" s="821">
        <v>1348.2235182788895</v>
      </c>
      <c r="OT38" s="821">
        <v>839.62919627956398</v>
      </c>
      <c r="OU38" s="821" t="s">
        <v>1434</v>
      </c>
      <c r="OV38" s="821" t="s">
        <v>1434</v>
      </c>
      <c r="OW38" s="822">
        <v>0</v>
      </c>
      <c r="OX38" s="822">
        <v>0</v>
      </c>
      <c r="OY38" s="822" t="s">
        <v>1434</v>
      </c>
      <c r="OZ38" s="822" t="s">
        <v>1434</v>
      </c>
      <c r="PA38" s="821">
        <v>0</v>
      </c>
      <c r="PB38" s="821">
        <v>0</v>
      </c>
      <c r="PC38" s="821" t="s">
        <v>1434</v>
      </c>
      <c r="PD38" s="821" t="s">
        <v>1434</v>
      </c>
      <c r="PE38" s="822">
        <v>26.9</v>
      </c>
      <c r="PF38" s="822">
        <v>24.1</v>
      </c>
      <c r="PG38" s="822">
        <v>21</v>
      </c>
      <c r="PH38" s="822">
        <v>20</v>
      </c>
      <c r="PI38" s="822">
        <v>17.100000000000001</v>
      </c>
      <c r="PJ38" s="822">
        <v>0</v>
      </c>
      <c r="PK38" s="821">
        <v>0</v>
      </c>
      <c r="PL38" s="821">
        <v>0</v>
      </c>
      <c r="PM38" s="821">
        <v>0</v>
      </c>
      <c r="PN38" s="821">
        <v>0</v>
      </c>
      <c r="PO38" s="821">
        <v>26.9</v>
      </c>
      <c r="PP38" s="821">
        <v>24.1</v>
      </c>
      <c r="PQ38" s="821">
        <v>21</v>
      </c>
      <c r="PR38" s="821">
        <v>20</v>
      </c>
      <c r="PS38" s="821">
        <v>17.100000000000001</v>
      </c>
      <c r="PT38" s="822">
        <v>5.4</v>
      </c>
      <c r="PU38" s="822">
        <v>4.8</v>
      </c>
      <c r="PV38" s="822">
        <v>4.2</v>
      </c>
      <c r="PW38" s="822">
        <v>4</v>
      </c>
      <c r="PX38" s="822">
        <v>3.4</v>
      </c>
      <c r="PY38" s="822">
        <v>0</v>
      </c>
      <c r="PZ38" s="821">
        <v>0</v>
      </c>
      <c r="QA38" s="821">
        <v>0</v>
      </c>
      <c r="QB38" s="821">
        <v>0</v>
      </c>
      <c r="QC38" s="821">
        <v>0</v>
      </c>
      <c r="QD38" s="821">
        <v>5.4</v>
      </c>
      <c r="QE38" s="821">
        <v>4.8</v>
      </c>
      <c r="QF38" s="821">
        <v>4.2</v>
      </c>
      <c r="QG38" s="821">
        <v>4</v>
      </c>
      <c r="QH38" s="821">
        <v>3.4</v>
      </c>
      <c r="QI38" s="822">
        <v>2</v>
      </c>
      <c r="QJ38" s="822">
        <v>1.7</v>
      </c>
      <c r="QK38" s="822">
        <v>1.4</v>
      </c>
      <c r="QL38" s="822">
        <v>0.6</v>
      </c>
      <c r="QM38" s="822">
        <v>0.5</v>
      </c>
      <c r="QN38" s="822">
        <v>0</v>
      </c>
      <c r="QO38" s="821">
        <v>0</v>
      </c>
      <c r="QP38" s="821">
        <v>0</v>
      </c>
      <c r="QQ38" s="821">
        <v>0</v>
      </c>
      <c r="QR38" s="821">
        <v>0</v>
      </c>
      <c r="QS38" s="821">
        <v>2</v>
      </c>
      <c r="QT38" s="821">
        <v>1.7</v>
      </c>
      <c r="QU38" s="821">
        <v>1.4</v>
      </c>
      <c r="QV38" s="821">
        <v>0.6</v>
      </c>
      <c r="QW38" s="821">
        <v>0.5</v>
      </c>
      <c r="QX38" s="822">
        <v>9</v>
      </c>
      <c r="QY38" s="822">
        <v>9</v>
      </c>
      <c r="QZ38" s="822">
        <v>9</v>
      </c>
      <c r="RA38" s="822">
        <v>9</v>
      </c>
      <c r="RB38" s="822">
        <v>9</v>
      </c>
      <c r="RC38" s="822">
        <v>0</v>
      </c>
      <c r="RD38" s="821">
        <v>0</v>
      </c>
      <c r="RE38" s="821">
        <v>0</v>
      </c>
      <c r="RF38" s="821">
        <v>0</v>
      </c>
      <c r="RG38" s="821">
        <v>0</v>
      </c>
      <c r="RH38" s="821">
        <v>9</v>
      </c>
      <c r="RI38" s="821">
        <v>9</v>
      </c>
      <c r="RJ38" s="821">
        <v>9</v>
      </c>
      <c r="RK38" s="821">
        <v>9</v>
      </c>
      <c r="RL38" s="821">
        <v>9</v>
      </c>
      <c r="RM38" s="822">
        <v>40.5</v>
      </c>
      <c r="RN38" s="822">
        <v>40.5</v>
      </c>
      <c r="RO38" s="822">
        <v>40</v>
      </c>
      <c r="RP38" s="822">
        <v>39</v>
      </c>
      <c r="RQ38" s="822">
        <v>37</v>
      </c>
      <c r="RR38" s="822">
        <v>0</v>
      </c>
      <c r="RS38" s="821">
        <v>0</v>
      </c>
      <c r="RT38" s="821">
        <v>0</v>
      </c>
      <c r="RU38" s="821">
        <v>0</v>
      </c>
      <c r="RV38" s="821">
        <v>0</v>
      </c>
      <c r="RW38" s="821">
        <v>40.5</v>
      </c>
      <c r="RX38" s="821">
        <v>40.5</v>
      </c>
      <c r="RY38" s="821">
        <v>40</v>
      </c>
      <c r="RZ38" s="821">
        <v>39</v>
      </c>
      <c r="SA38" s="821">
        <v>37</v>
      </c>
      <c r="SB38" s="822" t="s">
        <v>1434</v>
      </c>
      <c r="SC38" s="822" t="s">
        <v>1434</v>
      </c>
      <c r="SD38" s="822" t="s">
        <v>1434</v>
      </c>
      <c r="SE38" s="822" t="s">
        <v>1434</v>
      </c>
      <c r="SF38" s="822">
        <v>0</v>
      </c>
      <c r="SG38" s="821">
        <v>0</v>
      </c>
      <c r="SH38" s="821">
        <v>0</v>
      </c>
      <c r="SI38" s="821">
        <v>0</v>
      </c>
      <c r="SJ38" s="821" t="s">
        <v>1434</v>
      </c>
      <c r="SK38" s="821" t="s">
        <v>1434</v>
      </c>
      <c r="SL38" s="821" t="s">
        <v>1434</v>
      </c>
      <c r="SM38" s="821" t="s">
        <v>1434</v>
      </c>
      <c r="SN38" s="822" t="s">
        <v>1434</v>
      </c>
      <c r="SO38" s="822" t="s">
        <v>1434</v>
      </c>
      <c r="SP38" s="822" t="s">
        <v>1434</v>
      </c>
      <c r="SQ38" s="822" t="s">
        <v>1434</v>
      </c>
      <c r="SR38" s="822">
        <v>0</v>
      </c>
      <c r="SS38" s="821">
        <v>0</v>
      </c>
      <c r="ST38" s="821">
        <v>0</v>
      </c>
      <c r="SU38" s="821">
        <v>0</v>
      </c>
      <c r="SV38" s="821" t="s">
        <v>1434</v>
      </c>
      <c r="SW38" s="821" t="s">
        <v>1434</v>
      </c>
      <c r="SX38" s="821" t="s">
        <v>1434</v>
      </c>
      <c r="SY38" s="821" t="s">
        <v>1434</v>
      </c>
      <c r="SZ38" s="822" t="s">
        <v>1434</v>
      </c>
      <c r="TA38" s="822" t="s">
        <v>1434</v>
      </c>
      <c r="TB38" s="822" t="s">
        <v>1434</v>
      </c>
      <c r="TC38" s="822" t="s">
        <v>1434</v>
      </c>
      <c r="TD38" s="822">
        <v>0</v>
      </c>
      <c r="TE38" s="821">
        <v>0</v>
      </c>
      <c r="TF38" s="821">
        <v>0</v>
      </c>
      <c r="TG38" s="821">
        <v>0</v>
      </c>
      <c r="TH38" s="821" t="s">
        <v>1434</v>
      </c>
      <c r="TI38" s="821" t="s">
        <v>1434</v>
      </c>
      <c r="TJ38" s="821" t="s">
        <v>1434</v>
      </c>
      <c r="TK38" s="821" t="s">
        <v>1434</v>
      </c>
      <c r="TL38" s="822" t="s">
        <v>1434</v>
      </c>
      <c r="TM38" s="822" t="s">
        <v>1434</v>
      </c>
      <c r="TN38" s="822" t="s">
        <v>1434</v>
      </c>
      <c r="TO38" s="822" t="s">
        <v>1434</v>
      </c>
      <c r="TP38" s="822">
        <v>0</v>
      </c>
      <c r="TQ38" s="821">
        <v>0</v>
      </c>
      <c r="TR38" s="821">
        <v>0</v>
      </c>
      <c r="TS38" s="821">
        <v>0</v>
      </c>
      <c r="TT38" s="821" t="s">
        <v>1434</v>
      </c>
      <c r="TU38" s="821" t="s">
        <v>1434</v>
      </c>
      <c r="TV38" s="821" t="s">
        <v>1434</v>
      </c>
      <c r="TW38" s="821" t="s">
        <v>1434</v>
      </c>
      <c r="TX38" s="822" t="s">
        <v>1434</v>
      </c>
      <c r="TY38" s="822" t="s">
        <v>1434</v>
      </c>
      <c r="TZ38" s="822" t="s">
        <v>1434</v>
      </c>
      <c r="UA38" s="822" t="s">
        <v>1434</v>
      </c>
      <c r="UB38" s="822">
        <v>0</v>
      </c>
      <c r="UC38" s="821">
        <v>0</v>
      </c>
      <c r="UD38" s="821">
        <v>0</v>
      </c>
      <c r="UE38" s="821">
        <v>0</v>
      </c>
      <c r="UF38" s="821" t="s">
        <v>1434</v>
      </c>
      <c r="UG38" s="821" t="s">
        <v>1434</v>
      </c>
      <c r="UH38" s="821" t="s">
        <v>1434</v>
      </c>
      <c r="UI38" s="821" t="s">
        <v>1434</v>
      </c>
      <c r="UJ38" s="822" t="s">
        <v>1434</v>
      </c>
      <c r="UK38" s="822" t="s">
        <v>1434</v>
      </c>
      <c r="UL38" s="822" t="s">
        <v>1434</v>
      </c>
      <c r="UM38" s="822" t="s">
        <v>1434</v>
      </c>
      <c r="UN38" s="822">
        <v>0</v>
      </c>
      <c r="UO38" s="821">
        <v>0</v>
      </c>
      <c r="UP38" s="821">
        <v>0</v>
      </c>
      <c r="UQ38" s="821">
        <v>0</v>
      </c>
      <c r="UR38" s="821" t="s">
        <v>1434</v>
      </c>
      <c r="US38" s="821" t="s">
        <v>1434</v>
      </c>
      <c r="UT38" s="821" t="s">
        <v>1434</v>
      </c>
      <c r="UU38" s="821" t="s">
        <v>1434</v>
      </c>
      <c r="UV38" s="822">
        <v>0.04</v>
      </c>
      <c r="UW38" s="822">
        <v>0.1</v>
      </c>
      <c r="UX38" s="822">
        <v>0.28999999999999998</v>
      </c>
      <c r="UY38" s="822">
        <v>0.04</v>
      </c>
      <c r="UZ38" s="822">
        <v>0</v>
      </c>
      <c r="VA38" s="821">
        <v>0</v>
      </c>
      <c r="VB38" s="821">
        <v>0</v>
      </c>
      <c r="VC38" s="821">
        <v>0</v>
      </c>
      <c r="VD38" s="821">
        <v>0.04</v>
      </c>
      <c r="VE38" s="821">
        <v>0.1</v>
      </c>
      <c r="VF38" s="821">
        <v>0.28999999999999998</v>
      </c>
      <c r="VG38" s="821">
        <v>0.04</v>
      </c>
      <c r="VH38" s="821" t="s">
        <v>1434</v>
      </c>
      <c r="VI38" s="821" t="s">
        <v>1434</v>
      </c>
      <c r="VJ38" s="821" t="s">
        <v>1434</v>
      </c>
      <c r="VK38" s="821" t="s">
        <v>1434</v>
      </c>
      <c r="VL38" s="821">
        <v>0</v>
      </c>
      <c r="VM38" s="821">
        <v>0</v>
      </c>
      <c r="VN38" s="821">
        <v>0</v>
      </c>
      <c r="VO38" s="821">
        <v>0</v>
      </c>
      <c r="VP38" s="821" t="s">
        <v>1434</v>
      </c>
      <c r="VQ38" s="821" t="s">
        <v>1434</v>
      </c>
      <c r="VR38" s="821" t="s">
        <v>1434</v>
      </c>
      <c r="VS38" s="821" t="s">
        <v>1434</v>
      </c>
      <c r="VT38" s="821" t="s">
        <v>1434</v>
      </c>
      <c r="VU38" s="821" t="s">
        <v>1434</v>
      </c>
      <c r="VV38" s="821" t="s">
        <v>1434</v>
      </c>
      <c r="VW38" s="821" t="s">
        <v>1434</v>
      </c>
      <c r="VX38" s="821">
        <v>0</v>
      </c>
      <c r="VY38" s="821">
        <v>0</v>
      </c>
      <c r="VZ38" s="821">
        <v>0</v>
      </c>
      <c r="WA38" s="821">
        <v>0</v>
      </c>
      <c r="WB38" s="821" t="s">
        <v>1434</v>
      </c>
      <c r="WC38" s="821" t="s">
        <v>1434</v>
      </c>
      <c r="WD38" s="821" t="s">
        <v>1434</v>
      </c>
      <c r="WE38" s="821" t="s">
        <v>1434</v>
      </c>
      <c r="WF38" s="821">
        <v>2895</v>
      </c>
      <c r="WG38" s="821">
        <v>2894.5</v>
      </c>
      <c r="WH38" s="821">
        <v>2381.9</v>
      </c>
      <c r="WI38" s="821">
        <v>2325</v>
      </c>
      <c r="WJ38" s="822">
        <v>157</v>
      </c>
      <c r="WK38" s="822">
        <v>157</v>
      </c>
      <c r="WL38" s="822">
        <v>155</v>
      </c>
      <c r="WM38" s="822">
        <v>121</v>
      </c>
      <c r="WN38" s="822">
        <v>2738</v>
      </c>
      <c r="WO38" s="822">
        <v>2737.5</v>
      </c>
      <c r="WP38" s="822">
        <v>2226.9</v>
      </c>
      <c r="WQ38" s="822">
        <v>2204</v>
      </c>
      <c r="WR38" s="822">
        <v>1295</v>
      </c>
      <c r="WS38" s="822">
        <v>1314</v>
      </c>
      <c r="WT38" s="822">
        <v>1354.1</v>
      </c>
      <c r="WU38" s="822">
        <v>1278.0999999999999</v>
      </c>
      <c r="WV38" s="821" t="s">
        <v>1434</v>
      </c>
      <c r="WW38" s="821" t="s">
        <v>1434</v>
      </c>
      <c r="WX38" s="821" t="s">
        <v>1434</v>
      </c>
      <c r="WY38" s="821" t="s">
        <v>1434</v>
      </c>
      <c r="WZ38" s="824">
        <v>2271.48</v>
      </c>
      <c r="XA38" s="824">
        <v>2245.6999999999998</v>
      </c>
      <c r="XB38" s="824">
        <v>1251.1399999999999</v>
      </c>
      <c r="XC38" s="824">
        <v>1108.2</v>
      </c>
      <c r="XD38" s="829">
        <v>955</v>
      </c>
      <c r="XE38" s="829">
        <v>982</v>
      </c>
      <c r="XF38" s="832">
        <v>1081</v>
      </c>
      <c r="XG38" s="829">
        <v>1016</v>
      </c>
      <c r="XH38" s="829">
        <v>1117</v>
      </c>
      <c r="XI38" s="829">
        <v>1022</v>
      </c>
      <c r="XJ38" s="829">
        <v>1107</v>
      </c>
      <c r="XK38" s="832">
        <v>1110</v>
      </c>
      <c r="XL38" s="829">
        <v>1026</v>
      </c>
      <c r="XM38" s="829">
        <v>1044</v>
      </c>
      <c r="XN38" s="829">
        <v>839</v>
      </c>
      <c r="XO38" s="829">
        <v>865</v>
      </c>
      <c r="XP38" s="832">
        <v>1039</v>
      </c>
      <c r="XQ38" s="829">
        <v>1044</v>
      </c>
      <c r="XR38" s="829">
        <v>1023</v>
      </c>
      <c r="XS38" s="829">
        <v>1109</v>
      </c>
      <c r="XT38" s="829">
        <v>952</v>
      </c>
      <c r="XU38" s="829">
        <v>1104</v>
      </c>
      <c r="XV38" s="829">
        <v>1043</v>
      </c>
      <c r="XW38" s="829">
        <v>1075</v>
      </c>
      <c r="XX38" s="829">
        <v>1253</v>
      </c>
      <c r="XY38" s="829">
        <v>1123</v>
      </c>
      <c r="XZ38" s="832">
        <v>1420</v>
      </c>
      <c r="YA38" s="829">
        <v>1325</v>
      </c>
      <c r="YB38" s="829">
        <v>1310</v>
      </c>
      <c r="YC38" s="824">
        <v>874.48</v>
      </c>
      <c r="YD38" s="824">
        <v>848.7</v>
      </c>
      <c r="YE38" s="824">
        <v>894.14</v>
      </c>
      <c r="YF38" s="824">
        <v>818.2</v>
      </c>
      <c r="YG38" s="829">
        <v>665</v>
      </c>
      <c r="YH38" s="829">
        <v>692</v>
      </c>
      <c r="YI38" s="832">
        <v>791</v>
      </c>
      <c r="YJ38" s="829">
        <v>726</v>
      </c>
      <c r="YK38" s="829">
        <v>827</v>
      </c>
      <c r="YL38" s="829">
        <v>732</v>
      </c>
      <c r="YM38" s="829">
        <v>817</v>
      </c>
      <c r="YN38" s="832">
        <v>820</v>
      </c>
      <c r="YO38" s="829">
        <v>736</v>
      </c>
      <c r="YP38" s="829">
        <v>754</v>
      </c>
      <c r="YQ38" s="829">
        <v>703</v>
      </c>
      <c r="YR38" s="829">
        <v>729</v>
      </c>
      <c r="YS38" s="832">
        <v>879</v>
      </c>
      <c r="YT38" s="829">
        <v>882</v>
      </c>
      <c r="YU38" s="829">
        <v>873</v>
      </c>
      <c r="YV38" s="829">
        <v>986</v>
      </c>
      <c r="YW38" s="829">
        <v>829</v>
      </c>
      <c r="YX38" s="829">
        <v>941</v>
      </c>
      <c r="YY38" s="829">
        <v>863</v>
      </c>
      <c r="YZ38" s="829">
        <v>900</v>
      </c>
      <c r="ZA38" s="829">
        <v>1092</v>
      </c>
      <c r="ZB38" s="829">
        <v>996</v>
      </c>
      <c r="ZC38" s="832">
        <v>1275</v>
      </c>
      <c r="ZD38" s="829">
        <v>1215</v>
      </c>
      <c r="ZE38" s="829">
        <v>1200</v>
      </c>
      <c r="ZF38" s="824">
        <v>1397</v>
      </c>
      <c r="ZG38" s="824">
        <v>1397</v>
      </c>
      <c r="ZH38" s="824">
        <v>357</v>
      </c>
      <c r="ZI38" s="824">
        <v>290</v>
      </c>
      <c r="ZJ38" s="829">
        <v>290</v>
      </c>
      <c r="ZK38" s="829">
        <v>290</v>
      </c>
      <c r="ZL38" s="832">
        <v>290</v>
      </c>
      <c r="ZM38" s="829">
        <v>290</v>
      </c>
      <c r="ZN38" s="829">
        <v>290</v>
      </c>
      <c r="ZO38" s="829">
        <v>290</v>
      </c>
      <c r="ZP38" s="829">
        <v>290</v>
      </c>
      <c r="ZQ38" s="832">
        <v>290</v>
      </c>
      <c r="ZR38" s="829">
        <v>290</v>
      </c>
      <c r="ZS38" s="829">
        <v>290</v>
      </c>
      <c r="ZT38" s="829">
        <v>136</v>
      </c>
      <c r="ZU38" s="829">
        <v>136</v>
      </c>
      <c r="ZV38" s="832">
        <v>160</v>
      </c>
      <c r="ZW38" s="829">
        <v>162</v>
      </c>
      <c r="ZX38" s="829">
        <v>150</v>
      </c>
      <c r="ZY38" s="829">
        <v>123</v>
      </c>
      <c r="ZZ38" s="829">
        <v>123</v>
      </c>
      <c r="AAA38" s="829">
        <v>163</v>
      </c>
      <c r="AAB38" s="829">
        <v>180</v>
      </c>
      <c r="AAC38" s="829">
        <v>175</v>
      </c>
      <c r="AAD38" s="829">
        <v>161</v>
      </c>
      <c r="AAE38" s="829">
        <v>127</v>
      </c>
      <c r="AAF38" s="832">
        <v>145</v>
      </c>
      <c r="AAG38" s="829">
        <v>110</v>
      </c>
      <c r="AAH38" s="829">
        <v>110</v>
      </c>
      <c r="AAI38" s="821" t="s">
        <v>2549</v>
      </c>
      <c r="AAJ38" s="821" t="s">
        <v>2589</v>
      </c>
      <c r="AAK38" s="821" t="s">
        <v>2590</v>
      </c>
      <c r="AAL38" s="821">
        <v>669.12</v>
      </c>
      <c r="AAM38" s="821">
        <v>535.29</v>
      </c>
      <c r="AAN38" s="821">
        <v>2700</v>
      </c>
      <c r="AAO38" s="821" t="s">
        <v>772</v>
      </c>
      <c r="AAP38" s="821" t="s">
        <v>2498</v>
      </c>
      <c r="AAQ38" s="821" t="s">
        <v>2111</v>
      </c>
      <c r="AAR38" s="821" t="s">
        <v>2591</v>
      </c>
      <c r="AAS38" s="821">
        <v>114.5</v>
      </c>
      <c r="AAT38" s="821">
        <v>114.5</v>
      </c>
      <c r="AAU38" s="821">
        <v>363</v>
      </c>
      <c r="AAV38" s="821" t="s">
        <v>766</v>
      </c>
      <c r="AAW38" s="821" t="s">
        <v>1434</v>
      </c>
      <c r="AAX38" s="821" t="s">
        <v>1434</v>
      </c>
      <c r="AAY38" s="821" t="s">
        <v>1434</v>
      </c>
      <c r="AAZ38" s="821" t="s">
        <v>1434</v>
      </c>
      <c r="ABA38" s="821" t="s">
        <v>1434</v>
      </c>
      <c r="ABB38" s="821" t="s">
        <v>1434</v>
      </c>
      <c r="ABC38" s="821" t="s">
        <v>1434</v>
      </c>
      <c r="ABD38" s="821" t="s">
        <v>1434</v>
      </c>
      <c r="ABE38" s="821" t="s">
        <v>1434</v>
      </c>
      <c r="ABF38" s="821" t="s">
        <v>1434</v>
      </c>
      <c r="ABG38" s="821" t="s">
        <v>1434</v>
      </c>
      <c r="ABH38" s="821" t="s">
        <v>1434</v>
      </c>
      <c r="ABI38" s="821" t="s">
        <v>1434</v>
      </c>
      <c r="ABJ38" s="821" t="s">
        <v>1434</v>
      </c>
      <c r="ABK38" s="821" t="s">
        <v>1434</v>
      </c>
      <c r="ABL38" s="821" t="s">
        <v>1434</v>
      </c>
      <c r="ABM38" s="821" t="s">
        <v>1434</v>
      </c>
      <c r="ABN38" s="821" t="s">
        <v>1434</v>
      </c>
      <c r="ABO38" s="821" t="s">
        <v>1434</v>
      </c>
      <c r="ABP38" s="821" t="s">
        <v>1434</v>
      </c>
      <c r="ABQ38" s="821" t="s">
        <v>1434</v>
      </c>
      <c r="ABR38" s="821" t="s">
        <v>1434</v>
      </c>
      <c r="ABS38" s="821" t="s">
        <v>1434</v>
      </c>
      <c r="ABT38" s="821" t="s">
        <v>1434</v>
      </c>
      <c r="ABU38" s="821" t="s">
        <v>1434</v>
      </c>
      <c r="ABV38" s="821" t="s">
        <v>1434</v>
      </c>
      <c r="ABW38" s="821" t="s">
        <v>1434</v>
      </c>
      <c r="ABX38" s="821" t="s">
        <v>1434</v>
      </c>
      <c r="ABY38" s="821" t="s">
        <v>1434</v>
      </c>
      <c r="ABZ38" s="821" t="s">
        <v>1434</v>
      </c>
      <c r="ACA38" s="821" t="s">
        <v>1434</v>
      </c>
      <c r="ACB38" s="821" t="s">
        <v>1434</v>
      </c>
      <c r="ACC38" s="821" t="s">
        <v>1434</v>
      </c>
      <c r="ACD38" s="821" t="s">
        <v>1434</v>
      </c>
      <c r="ACE38" s="821" t="s">
        <v>1434</v>
      </c>
      <c r="ACF38" s="821" t="s">
        <v>1434</v>
      </c>
      <c r="ACG38" s="821" t="s">
        <v>1434</v>
      </c>
      <c r="ACH38" s="821" t="s">
        <v>1434</v>
      </c>
      <c r="ACI38" s="821" t="s">
        <v>1434</v>
      </c>
      <c r="ACJ38" s="821" t="s">
        <v>1434</v>
      </c>
      <c r="ACK38" s="821" t="s">
        <v>1434</v>
      </c>
      <c r="ACL38" s="821" t="s">
        <v>1434</v>
      </c>
      <c r="ACM38" s="821" t="s">
        <v>1434</v>
      </c>
      <c r="ACN38" s="821" t="s">
        <v>1434</v>
      </c>
      <c r="ACO38" s="821" t="s">
        <v>1434</v>
      </c>
      <c r="ACP38" s="821" t="s">
        <v>1434</v>
      </c>
      <c r="ACQ38" s="821" t="s">
        <v>1434</v>
      </c>
      <c r="ACR38" s="821" t="s">
        <v>1434</v>
      </c>
      <c r="ACS38" s="821" t="s">
        <v>1434</v>
      </c>
      <c r="ACT38" s="821" t="s">
        <v>1434</v>
      </c>
      <c r="ACU38" s="821" t="s">
        <v>1434</v>
      </c>
      <c r="ACV38" s="821" t="s">
        <v>1434</v>
      </c>
      <c r="ACW38" s="821" t="s">
        <v>1434</v>
      </c>
      <c r="ACX38" s="821" t="s">
        <v>1434</v>
      </c>
      <c r="ACY38" s="821" t="s">
        <v>1434</v>
      </c>
      <c r="ACZ38" s="821" t="s">
        <v>1434</v>
      </c>
      <c r="ADA38" s="821" t="s">
        <v>1434</v>
      </c>
      <c r="ADB38" s="821" t="s">
        <v>1434</v>
      </c>
      <c r="ADC38" s="821" t="s">
        <v>1434</v>
      </c>
      <c r="ADD38" s="821" t="s">
        <v>2810</v>
      </c>
      <c r="ADE38" s="821" t="s">
        <v>2790</v>
      </c>
      <c r="ADF38" s="821">
        <v>158</v>
      </c>
      <c r="ADG38" s="821">
        <v>632</v>
      </c>
      <c r="ADH38" s="821" t="s">
        <v>785</v>
      </c>
      <c r="ADI38" s="821" t="s">
        <v>1434</v>
      </c>
      <c r="ADJ38" s="821" t="s">
        <v>1434</v>
      </c>
      <c r="ADK38" s="821" t="s">
        <v>1434</v>
      </c>
      <c r="ADL38" s="821" t="s">
        <v>1434</v>
      </c>
      <c r="ADM38" s="821" t="s">
        <v>1434</v>
      </c>
      <c r="ADN38" s="821" t="s">
        <v>1434</v>
      </c>
      <c r="ADO38" s="821" t="s">
        <v>1434</v>
      </c>
      <c r="ADP38" s="821" t="s">
        <v>1434</v>
      </c>
      <c r="ADQ38" s="821" t="s">
        <v>1434</v>
      </c>
      <c r="ADR38" s="821" t="s">
        <v>1434</v>
      </c>
      <c r="ADS38" s="821" t="s">
        <v>1434</v>
      </c>
      <c r="ADT38" s="821" t="s">
        <v>1434</v>
      </c>
      <c r="ADU38" s="821" t="s">
        <v>1434</v>
      </c>
      <c r="ADV38" s="821" t="s">
        <v>1434</v>
      </c>
      <c r="ADW38" s="821" t="s">
        <v>1434</v>
      </c>
      <c r="ADX38" s="821" t="s">
        <v>1434</v>
      </c>
      <c r="ADY38" s="821" t="s">
        <v>1434</v>
      </c>
      <c r="ADZ38" s="821" t="s">
        <v>1434</v>
      </c>
      <c r="AEA38" s="821" t="s">
        <v>1434</v>
      </c>
      <c r="AEB38" s="821" t="s">
        <v>1434</v>
      </c>
      <c r="AEC38" s="821" t="s">
        <v>1434</v>
      </c>
      <c r="AED38" s="821" t="s">
        <v>1434</v>
      </c>
      <c r="AEE38" s="821" t="s">
        <v>1434</v>
      </c>
      <c r="AEF38" s="821" t="s">
        <v>1434</v>
      </c>
      <c r="AEG38" s="821" t="s">
        <v>1434</v>
      </c>
      <c r="AEH38" s="821" t="s">
        <v>1434</v>
      </c>
      <c r="AEI38" s="821" t="s">
        <v>1434</v>
      </c>
      <c r="AEJ38" s="821" t="s">
        <v>1434</v>
      </c>
      <c r="AEK38" s="821" t="s">
        <v>1434</v>
      </c>
      <c r="AEL38" s="821" t="s">
        <v>1434</v>
      </c>
      <c r="AEM38" s="821" t="s">
        <v>1434</v>
      </c>
      <c r="AEN38" s="821" t="s">
        <v>1434</v>
      </c>
      <c r="AEO38" s="821" t="s">
        <v>1434</v>
      </c>
      <c r="AEP38" s="821" t="s">
        <v>1434</v>
      </c>
      <c r="AEQ38" s="821" t="s">
        <v>1434</v>
      </c>
      <c r="AER38" s="821" t="s">
        <v>1434</v>
      </c>
      <c r="AES38" s="821" t="s">
        <v>1434</v>
      </c>
      <c r="AET38" s="821" t="s">
        <v>1434</v>
      </c>
      <c r="AEU38" s="821" t="s">
        <v>1434</v>
      </c>
      <c r="AEV38" s="821" t="s">
        <v>1434</v>
      </c>
      <c r="AEW38" s="821" t="s">
        <v>1434</v>
      </c>
      <c r="AEX38" s="821" t="s">
        <v>1434</v>
      </c>
      <c r="AEY38" s="821" t="s">
        <v>1434</v>
      </c>
      <c r="AEZ38" s="821" t="s">
        <v>1434</v>
      </c>
      <c r="AFA38" s="821" t="s">
        <v>1434</v>
      </c>
      <c r="AFB38" s="821" t="s">
        <v>1434</v>
      </c>
      <c r="AFC38" s="821" t="s">
        <v>1434</v>
      </c>
      <c r="AFD38" s="822">
        <v>63.02</v>
      </c>
      <c r="AFE38" s="822">
        <v>67</v>
      </c>
      <c r="AFF38" s="822">
        <v>70</v>
      </c>
      <c r="AFG38" s="822" t="s">
        <v>1434</v>
      </c>
      <c r="AFH38" s="821">
        <v>0</v>
      </c>
      <c r="AFI38" s="822">
        <v>0</v>
      </c>
      <c r="AFJ38" s="822">
        <v>0</v>
      </c>
      <c r="AFK38" s="822">
        <v>0</v>
      </c>
      <c r="AFL38" s="821">
        <v>63.02</v>
      </c>
      <c r="AFM38" s="821">
        <v>67</v>
      </c>
      <c r="AFN38" s="821">
        <v>70</v>
      </c>
      <c r="AFO38" s="821" t="s">
        <v>1434</v>
      </c>
      <c r="AFP38" s="822">
        <v>192.61</v>
      </c>
      <c r="AFQ38" s="822">
        <v>192</v>
      </c>
      <c r="AFR38" s="822">
        <v>194</v>
      </c>
      <c r="AFS38" s="822" t="s">
        <v>1434</v>
      </c>
      <c r="AFT38" s="821">
        <v>0</v>
      </c>
      <c r="AFU38" s="821">
        <v>0</v>
      </c>
      <c r="AFV38" s="821">
        <v>0</v>
      </c>
      <c r="AFW38" s="821">
        <v>0</v>
      </c>
      <c r="AFX38" s="821">
        <v>192.61</v>
      </c>
      <c r="AFY38" s="821">
        <v>192</v>
      </c>
      <c r="AFZ38" s="821">
        <v>194</v>
      </c>
      <c r="AGA38" s="821" t="s">
        <v>1434</v>
      </c>
      <c r="AGB38" s="822">
        <v>102.3</v>
      </c>
      <c r="AGC38" s="822">
        <v>91</v>
      </c>
      <c r="AGD38" s="822">
        <v>81</v>
      </c>
      <c r="AGE38" s="822" t="s">
        <v>1434</v>
      </c>
      <c r="AGF38" s="821">
        <v>0</v>
      </c>
      <c r="AGG38" s="821">
        <v>0</v>
      </c>
      <c r="AGH38" s="821">
        <v>0</v>
      </c>
      <c r="AGI38" s="821">
        <v>0</v>
      </c>
      <c r="AGJ38" s="821">
        <v>102.3</v>
      </c>
      <c r="AGK38" s="821">
        <v>91</v>
      </c>
      <c r="AGL38" s="821">
        <v>81</v>
      </c>
      <c r="AGM38" s="821" t="s">
        <v>1434</v>
      </c>
      <c r="AGN38" s="822">
        <v>15.54</v>
      </c>
      <c r="AGO38" s="822">
        <v>15</v>
      </c>
      <c r="AGP38" s="822">
        <v>15</v>
      </c>
      <c r="AGQ38" s="822" t="s">
        <v>1434</v>
      </c>
      <c r="AGR38" s="821">
        <v>0</v>
      </c>
      <c r="AGS38" s="821">
        <v>0</v>
      </c>
      <c r="AGT38" s="821">
        <v>0</v>
      </c>
      <c r="AGU38" s="821">
        <v>0</v>
      </c>
      <c r="AGV38" s="821">
        <v>15.54</v>
      </c>
      <c r="AGW38" s="821">
        <v>15</v>
      </c>
      <c r="AGX38" s="821">
        <v>15</v>
      </c>
      <c r="AGY38" s="821" t="s">
        <v>1434</v>
      </c>
      <c r="AGZ38" s="822">
        <v>40.869999999999997</v>
      </c>
      <c r="AHA38" s="822">
        <v>44.06</v>
      </c>
      <c r="AHB38" s="822">
        <v>45.94</v>
      </c>
      <c r="AHC38" s="822" t="s">
        <v>1434</v>
      </c>
      <c r="AHD38" s="822">
        <v>304.67</v>
      </c>
      <c r="AHE38" s="822">
        <v>296.97000000000003</v>
      </c>
      <c r="AHF38" s="822">
        <v>292.44</v>
      </c>
      <c r="AHG38" s="822" t="s">
        <v>1434</v>
      </c>
      <c r="AHH38" s="822">
        <v>27.94</v>
      </c>
      <c r="AHI38" s="822">
        <v>23.96</v>
      </c>
      <c r="AHJ38" s="822">
        <v>21.62</v>
      </c>
      <c r="AHK38" s="822" t="s">
        <v>1434</v>
      </c>
      <c r="AHL38" s="822">
        <v>1</v>
      </c>
      <c r="AHM38" s="822">
        <v>1</v>
      </c>
      <c r="AHN38" s="821">
        <v>1</v>
      </c>
      <c r="AHO38" s="821">
        <v>1.4</v>
      </c>
      <c r="AHP38" s="822" t="s">
        <v>1434</v>
      </c>
      <c r="AHQ38" s="822" t="s">
        <v>1434</v>
      </c>
      <c r="AHR38" s="821" t="s">
        <v>1434</v>
      </c>
      <c r="AHS38" s="821" t="s">
        <v>1434</v>
      </c>
      <c r="AHT38" s="822" t="s">
        <v>1434</v>
      </c>
      <c r="AHU38" s="822" t="s">
        <v>1434</v>
      </c>
      <c r="AHV38" s="821" t="s">
        <v>1434</v>
      </c>
      <c r="AHW38" s="821" t="s">
        <v>1434</v>
      </c>
      <c r="AHX38" s="822" t="s">
        <v>1434</v>
      </c>
      <c r="AHY38" s="822" t="s">
        <v>1434</v>
      </c>
      <c r="AHZ38" s="821" t="s">
        <v>1434</v>
      </c>
      <c r="AIA38" s="821" t="s">
        <v>1434</v>
      </c>
      <c r="AIB38" s="822" t="s">
        <v>1434</v>
      </c>
      <c r="AIC38" s="822" t="s">
        <v>1434</v>
      </c>
      <c r="AID38" s="821" t="s">
        <v>1434</v>
      </c>
      <c r="AIE38" s="821" t="s">
        <v>1434</v>
      </c>
      <c r="AIF38" s="822">
        <v>0</v>
      </c>
      <c r="AIG38" s="822">
        <v>0</v>
      </c>
      <c r="AIH38" s="822">
        <v>0</v>
      </c>
      <c r="AII38" s="822">
        <v>0</v>
      </c>
      <c r="AIJ38" s="822">
        <v>0</v>
      </c>
      <c r="AIK38" s="822">
        <v>0</v>
      </c>
      <c r="AIL38" s="821">
        <v>0</v>
      </c>
      <c r="AIM38" s="821">
        <v>0</v>
      </c>
      <c r="AIN38" s="821">
        <v>0</v>
      </c>
      <c r="AIO38" s="821">
        <v>0</v>
      </c>
      <c r="AIP38" s="822">
        <v>0</v>
      </c>
      <c r="AIQ38" s="821">
        <v>0</v>
      </c>
      <c r="AIR38" s="821">
        <v>0</v>
      </c>
      <c r="AIS38" s="821">
        <v>0</v>
      </c>
      <c r="AIT38" s="821">
        <v>0</v>
      </c>
      <c r="AIU38" s="822">
        <v>373</v>
      </c>
      <c r="AIV38" s="822">
        <v>369.5</v>
      </c>
      <c r="AIW38" s="822">
        <v>361</v>
      </c>
      <c r="AIX38" s="822">
        <v>356</v>
      </c>
      <c r="AIY38" s="822">
        <v>314</v>
      </c>
      <c r="AIZ38" s="822">
        <v>0</v>
      </c>
      <c r="AJA38" s="821">
        <v>0</v>
      </c>
      <c r="AJB38" s="821">
        <v>0</v>
      </c>
      <c r="AJC38" s="821">
        <v>0</v>
      </c>
      <c r="AJD38" s="821">
        <v>0</v>
      </c>
      <c r="AJE38" s="822">
        <v>373</v>
      </c>
      <c r="AJF38" s="821">
        <v>369.5</v>
      </c>
      <c r="AJG38" s="821">
        <v>361</v>
      </c>
      <c r="AJH38" s="821">
        <v>356</v>
      </c>
      <c r="AJI38" s="821">
        <v>314</v>
      </c>
      <c r="AJJ38" s="822">
        <v>3</v>
      </c>
      <c r="AJK38" s="822">
        <v>4</v>
      </c>
      <c r="AJL38" s="822">
        <v>4</v>
      </c>
      <c r="AJM38" s="822">
        <v>4</v>
      </c>
      <c r="AJN38" s="822">
        <v>31</v>
      </c>
      <c r="AJO38" s="822">
        <v>0</v>
      </c>
      <c r="AJP38" s="821">
        <v>0</v>
      </c>
      <c r="AJQ38" s="821">
        <v>0</v>
      </c>
      <c r="AJR38" s="821">
        <v>0</v>
      </c>
      <c r="AJS38" s="821">
        <v>0</v>
      </c>
      <c r="AJT38" s="822">
        <v>3</v>
      </c>
      <c r="AJU38" s="821">
        <v>4</v>
      </c>
      <c r="AJV38" s="821">
        <v>4</v>
      </c>
      <c r="AJW38" s="821">
        <v>4</v>
      </c>
      <c r="AJX38" s="821">
        <v>31</v>
      </c>
      <c r="AJY38" s="822">
        <v>95</v>
      </c>
      <c r="AJZ38" s="822">
        <v>99.5</v>
      </c>
      <c r="AKA38" s="822">
        <v>105</v>
      </c>
      <c r="AKB38" s="822">
        <v>106</v>
      </c>
      <c r="AKC38" s="822">
        <v>107</v>
      </c>
      <c r="AKD38" s="821">
        <v>0</v>
      </c>
      <c r="AKE38" s="821">
        <v>0</v>
      </c>
      <c r="AKF38" s="821">
        <v>0</v>
      </c>
      <c r="AKG38" s="821">
        <v>0</v>
      </c>
      <c r="AKH38" s="821">
        <v>99.5</v>
      </c>
      <c r="AKI38" s="821">
        <v>105</v>
      </c>
      <c r="AKJ38" s="821">
        <v>106</v>
      </c>
      <c r="AKK38" s="821">
        <v>107</v>
      </c>
      <c r="AKL38" s="822">
        <v>0</v>
      </c>
      <c r="AKM38" s="822">
        <v>0</v>
      </c>
      <c r="AKN38" s="822">
        <v>0</v>
      </c>
      <c r="AKO38" s="822">
        <v>0</v>
      </c>
      <c r="AKP38" s="822">
        <v>0</v>
      </c>
      <c r="AKQ38" s="821">
        <v>0</v>
      </c>
      <c r="AKR38" s="821">
        <v>0</v>
      </c>
      <c r="AKS38" s="821">
        <v>0</v>
      </c>
      <c r="AKT38" s="821">
        <v>0</v>
      </c>
      <c r="AKU38" s="821">
        <v>0</v>
      </c>
      <c r="AKV38" s="821">
        <v>0</v>
      </c>
      <c r="AKW38" s="821">
        <v>0</v>
      </c>
      <c r="AKX38" s="821">
        <v>0</v>
      </c>
      <c r="AKY38" s="821" t="s">
        <v>2253</v>
      </c>
      <c r="AKZ38" s="821">
        <v>18.600000000000001</v>
      </c>
      <c r="ALA38" s="821">
        <v>19.3</v>
      </c>
      <c r="ALB38" s="821" t="s">
        <v>2257</v>
      </c>
      <c r="ALC38" s="821">
        <v>15.3</v>
      </c>
      <c r="ALD38" s="821">
        <v>16.3</v>
      </c>
      <c r="ALE38" s="821" t="s">
        <v>2876</v>
      </c>
      <c r="ALF38" s="821">
        <v>11.4</v>
      </c>
      <c r="ALG38" s="821">
        <v>17</v>
      </c>
      <c r="ALH38" s="821" t="s">
        <v>2111</v>
      </c>
      <c r="ALI38" s="821">
        <v>11.2</v>
      </c>
      <c r="ALJ38" s="821">
        <v>13.1</v>
      </c>
      <c r="ALK38" s="821" t="s">
        <v>2281</v>
      </c>
      <c r="ALL38" s="821">
        <v>10.1</v>
      </c>
      <c r="ALM38" s="821">
        <v>10.3</v>
      </c>
      <c r="ALN38" s="821" t="s">
        <v>2877</v>
      </c>
      <c r="ALO38" s="821">
        <v>10</v>
      </c>
      <c r="ALP38" s="821">
        <v>11.7</v>
      </c>
      <c r="ALQ38" s="821" t="s">
        <v>2878</v>
      </c>
      <c r="ALR38" s="821">
        <v>4.3</v>
      </c>
      <c r="ALS38" s="821">
        <v>4.7</v>
      </c>
      <c r="ALT38" s="821" t="s">
        <v>1434</v>
      </c>
      <c r="ALU38" s="821" t="s">
        <v>1434</v>
      </c>
      <c r="ALV38" s="821" t="s">
        <v>1434</v>
      </c>
      <c r="ALW38" s="821"/>
      <c r="ALX38" s="821"/>
      <c r="ALY38" s="821"/>
      <c r="ALZ38" s="821"/>
      <c r="AMA38" s="821"/>
      <c r="AMB38" s="821"/>
      <c r="AMC38" s="821"/>
      <c r="AMD38" s="821"/>
      <c r="AME38" s="821"/>
      <c r="AMF38" s="821"/>
      <c r="AMG38" s="821"/>
      <c r="AMH38" s="821"/>
      <c r="AMI38" s="821"/>
      <c r="AMJ38" s="821"/>
      <c r="AMK38" s="821"/>
      <c r="AML38" s="821"/>
      <c r="AMM38" s="821"/>
      <c r="AMN38" s="821"/>
      <c r="AMO38" s="821"/>
      <c r="AMP38" s="821"/>
      <c r="AMQ38" s="821"/>
      <c r="AMR38" s="822">
        <v>11.9</v>
      </c>
      <c r="AMS38" s="822">
        <v>9.8000000000000007</v>
      </c>
      <c r="AMT38" s="822">
        <v>7.67</v>
      </c>
      <c r="AMU38" s="822">
        <v>5.71</v>
      </c>
      <c r="AMV38" s="822">
        <v>0</v>
      </c>
      <c r="AMW38" s="822">
        <v>0</v>
      </c>
      <c r="AMX38" s="822">
        <v>0</v>
      </c>
      <c r="AMY38" s="822">
        <v>0</v>
      </c>
      <c r="AMZ38" s="821">
        <v>11.9</v>
      </c>
      <c r="ANA38" s="821">
        <v>9.8000000000000007</v>
      </c>
      <c r="ANB38" s="821">
        <v>7.67</v>
      </c>
      <c r="ANC38" s="821">
        <v>5.71</v>
      </c>
      <c r="AND38" s="822">
        <v>5.7</v>
      </c>
      <c r="ANE38" s="822">
        <v>4.5999999999999996</v>
      </c>
      <c r="ANF38" s="822">
        <v>3.6</v>
      </c>
      <c r="ANG38" s="822">
        <v>2.68</v>
      </c>
      <c r="ANH38" s="821">
        <v>0</v>
      </c>
      <c r="ANI38" s="821">
        <v>0</v>
      </c>
      <c r="ANJ38" s="821">
        <v>0</v>
      </c>
      <c r="ANK38" s="821">
        <v>0</v>
      </c>
      <c r="ANL38" s="821">
        <v>5.7</v>
      </c>
      <c r="ANM38" s="821">
        <v>4.5999999999999996</v>
      </c>
      <c r="ANN38" s="821">
        <v>3.6</v>
      </c>
      <c r="ANO38" s="821">
        <v>2.68</v>
      </c>
      <c r="ANP38" s="822">
        <v>6.2</v>
      </c>
      <c r="ANQ38" s="822">
        <v>5.2</v>
      </c>
      <c r="ANR38" s="822">
        <v>4.07</v>
      </c>
      <c r="ANS38" s="822">
        <v>3.03</v>
      </c>
      <c r="ANT38" s="821">
        <v>0</v>
      </c>
      <c r="ANU38" s="821">
        <v>0</v>
      </c>
      <c r="ANV38" s="821">
        <v>0</v>
      </c>
      <c r="ANW38" s="821">
        <v>0</v>
      </c>
      <c r="ANX38" s="821">
        <v>6.2</v>
      </c>
      <c r="ANY38" s="821">
        <v>5.2</v>
      </c>
      <c r="ANZ38" s="821">
        <v>4.07</v>
      </c>
      <c r="AOA38" s="821">
        <v>3.03</v>
      </c>
      <c r="AOB38" s="821">
        <v>6</v>
      </c>
      <c r="AOC38" s="821">
        <v>5.9</v>
      </c>
      <c r="AOD38" s="821">
        <v>2.7</v>
      </c>
      <c r="AOE38" s="821">
        <v>3</v>
      </c>
      <c r="AOF38" s="821">
        <v>3.3</v>
      </c>
      <c r="AOG38" s="821">
        <v>2.9</v>
      </c>
      <c r="AOH38" s="822">
        <v>0</v>
      </c>
      <c r="AOI38" s="821">
        <v>0</v>
      </c>
      <c r="AOJ38" s="821">
        <v>0</v>
      </c>
      <c r="AOK38" s="821">
        <v>0</v>
      </c>
      <c r="AOL38" s="822">
        <v>0</v>
      </c>
      <c r="AOM38" s="821">
        <v>0</v>
      </c>
      <c r="AON38" s="821">
        <v>0</v>
      </c>
      <c r="AOO38" s="821">
        <v>0</v>
      </c>
      <c r="AOP38" s="822">
        <v>0</v>
      </c>
      <c r="AOQ38" s="821">
        <v>0</v>
      </c>
      <c r="AOR38" s="821">
        <v>0</v>
      </c>
      <c r="AOS38" s="821">
        <v>0</v>
      </c>
      <c r="AOT38" s="822">
        <v>0</v>
      </c>
      <c r="AOU38" s="821">
        <v>0</v>
      </c>
      <c r="AOV38" s="821">
        <v>0</v>
      </c>
      <c r="AOW38" s="821">
        <v>0</v>
      </c>
      <c r="AOX38" s="822">
        <v>0</v>
      </c>
      <c r="AOY38" s="821">
        <v>0</v>
      </c>
      <c r="AOZ38" s="821">
        <v>0</v>
      </c>
      <c r="APA38" s="821">
        <v>0</v>
      </c>
      <c r="APB38" s="822">
        <v>0</v>
      </c>
      <c r="APC38" s="821">
        <v>0</v>
      </c>
      <c r="APD38" s="821">
        <v>0</v>
      </c>
      <c r="APE38" s="821">
        <v>0</v>
      </c>
      <c r="APF38" s="822">
        <v>0</v>
      </c>
      <c r="APG38" s="821">
        <v>0</v>
      </c>
      <c r="APH38" s="821">
        <v>0</v>
      </c>
      <c r="API38" s="821">
        <v>0</v>
      </c>
      <c r="APJ38" s="822">
        <v>0</v>
      </c>
      <c r="APK38" s="821">
        <v>0</v>
      </c>
      <c r="APL38" s="821">
        <v>0</v>
      </c>
      <c r="APM38" s="821">
        <v>0</v>
      </c>
      <c r="APN38" s="822">
        <v>0</v>
      </c>
      <c r="APO38" s="821">
        <v>0</v>
      </c>
      <c r="APP38" s="821">
        <v>0</v>
      </c>
      <c r="APQ38" s="821">
        <v>0</v>
      </c>
      <c r="APR38" s="822">
        <v>0</v>
      </c>
      <c r="APS38" s="821">
        <v>0</v>
      </c>
      <c r="APT38" s="821">
        <v>0</v>
      </c>
      <c r="APU38" s="821">
        <v>0</v>
      </c>
      <c r="APV38" s="822">
        <v>0</v>
      </c>
      <c r="APW38" s="821">
        <v>0</v>
      </c>
      <c r="APX38" s="821">
        <v>0</v>
      </c>
      <c r="APY38" s="821">
        <v>0</v>
      </c>
      <c r="APZ38" s="822">
        <v>0</v>
      </c>
      <c r="AQA38" s="821">
        <v>0</v>
      </c>
      <c r="AQB38" s="821">
        <v>0</v>
      </c>
      <c r="AQC38" s="821">
        <v>0</v>
      </c>
      <c r="AQD38" s="822">
        <v>0</v>
      </c>
      <c r="AQE38" s="821">
        <v>0</v>
      </c>
      <c r="AQF38" s="821">
        <v>0</v>
      </c>
      <c r="AQG38" s="821">
        <v>0</v>
      </c>
      <c r="AQH38" s="822">
        <v>0</v>
      </c>
      <c r="AQI38" s="821">
        <v>0</v>
      </c>
      <c r="AQJ38" s="821">
        <v>0</v>
      </c>
      <c r="AQK38" s="821">
        <v>0</v>
      </c>
      <c r="AQL38" s="822">
        <v>0</v>
      </c>
      <c r="AQM38" s="821">
        <v>0</v>
      </c>
      <c r="AQN38" s="821">
        <v>0</v>
      </c>
      <c r="AQO38" s="821">
        <v>0</v>
      </c>
      <c r="AQP38" s="822">
        <v>0</v>
      </c>
      <c r="AQQ38" s="821">
        <v>0</v>
      </c>
      <c r="AQR38" s="821">
        <v>0</v>
      </c>
      <c r="AQS38" s="821">
        <v>0</v>
      </c>
      <c r="AQT38" s="822">
        <v>0</v>
      </c>
      <c r="AQU38" s="821">
        <v>0</v>
      </c>
      <c r="AQV38" s="821">
        <v>0</v>
      </c>
      <c r="AQW38" s="821">
        <v>0</v>
      </c>
      <c r="AQX38" s="822">
        <v>0</v>
      </c>
      <c r="AQY38" s="821">
        <v>0</v>
      </c>
      <c r="AQZ38" s="821">
        <v>0</v>
      </c>
      <c r="ARA38" s="821">
        <v>0</v>
      </c>
      <c r="ARB38" s="822">
        <v>0</v>
      </c>
      <c r="ARC38" s="821">
        <v>0</v>
      </c>
      <c r="ARD38" s="821">
        <v>0</v>
      </c>
      <c r="ARE38" s="821">
        <v>0</v>
      </c>
      <c r="ARF38" s="822">
        <v>0</v>
      </c>
      <c r="ARG38" s="821">
        <v>0</v>
      </c>
      <c r="ARH38" s="821">
        <v>0</v>
      </c>
      <c r="ARI38" s="821">
        <v>0</v>
      </c>
      <c r="ARJ38" s="822">
        <v>0</v>
      </c>
      <c r="ARK38" s="821">
        <v>0</v>
      </c>
      <c r="ARL38" s="821">
        <v>0</v>
      </c>
      <c r="ARM38" s="821">
        <v>0</v>
      </c>
      <c r="ARN38" s="822">
        <v>0</v>
      </c>
      <c r="ARO38" s="821">
        <v>0</v>
      </c>
      <c r="ARP38" s="821">
        <v>0</v>
      </c>
      <c r="ARQ38" s="821">
        <v>0</v>
      </c>
      <c r="ARR38" s="822">
        <v>0</v>
      </c>
      <c r="ARS38" s="821">
        <v>0</v>
      </c>
      <c r="ART38" s="821">
        <v>0</v>
      </c>
      <c r="ARU38" s="821">
        <v>0</v>
      </c>
      <c r="ARV38" s="822">
        <v>0</v>
      </c>
      <c r="ARW38" s="821">
        <v>0</v>
      </c>
      <c r="ARX38" s="821">
        <v>0</v>
      </c>
      <c r="ARY38" s="821">
        <v>0</v>
      </c>
      <c r="ARZ38" s="822">
        <v>0</v>
      </c>
      <c r="ASA38" s="821">
        <v>0</v>
      </c>
      <c r="ASB38" s="821">
        <v>0</v>
      </c>
      <c r="ASC38" s="821">
        <v>0</v>
      </c>
      <c r="ASD38" s="822">
        <v>0</v>
      </c>
      <c r="ASE38" s="821">
        <v>0</v>
      </c>
      <c r="ASF38" s="821">
        <v>0</v>
      </c>
      <c r="ASG38" s="821">
        <v>0</v>
      </c>
      <c r="ASH38" s="822">
        <v>0</v>
      </c>
      <c r="ASI38" s="821">
        <v>0</v>
      </c>
      <c r="ASJ38" s="821">
        <v>0</v>
      </c>
      <c r="ASK38" s="821">
        <v>0</v>
      </c>
      <c r="ASL38" s="822">
        <v>0</v>
      </c>
      <c r="ASM38" s="821">
        <v>0</v>
      </c>
      <c r="ASN38" s="821">
        <v>0</v>
      </c>
      <c r="ASO38" s="821">
        <v>0</v>
      </c>
      <c r="ASP38" s="822">
        <v>0</v>
      </c>
      <c r="ASQ38" s="821">
        <v>0</v>
      </c>
      <c r="ASR38" s="821">
        <v>0</v>
      </c>
      <c r="ASS38" s="821">
        <v>0</v>
      </c>
      <c r="AST38" s="822">
        <v>0</v>
      </c>
      <c r="ASU38" s="821">
        <v>0</v>
      </c>
      <c r="ASV38" s="821">
        <v>0</v>
      </c>
      <c r="ASW38" s="821">
        <v>0</v>
      </c>
      <c r="ASX38" s="822">
        <v>0</v>
      </c>
      <c r="ASY38" s="821">
        <v>0</v>
      </c>
      <c r="ASZ38" s="821">
        <v>0</v>
      </c>
      <c r="ATA38" s="821">
        <v>0</v>
      </c>
      <c r="ATB38" s="822">
        <v>0</v>
      </c>
      <c r="ATC38" s="821">
        <v>0</v>
      </c>
      <c r="ATD38" s="821">
        <v>0</v>
      </c>
      <c r="ATE38" s="821">
        <v>0</v>
      </c>
      <c r="ATF38" s="822">
        <v>0</v>
      </c>
      <c r="ATG38" s="821">
        <v>0</v>
      </c>
      <c r="ATH38" s="821">
        <v>0</v>
      </c>
      <c r="ATI38" s="821">
        <v>0</v>
      </c>
      <c r="ATJ38" s="822">
        <v>0</v>
      </c>
      <c r="ATK38" s="821">
        <v>0</v>
      </c>
      <c r="ATL38" s="821">
        <v>0</v>
      </c>
      <c r="ATM38" s="821">
        <v>0</v>
      </c>
      <c r="ATN38" s="822">
        <v>0</v>
      </c>
      <c r="ATO38" s="821">
        <v>0</v>
      </c>
      <c r="ATP38" s="821">
        <v>0</v>
      </c>
      <c r="ATQ38" s="821">
        <v>0</v>
      </c>
      <c r="ATR38" s="822">
        <v>3</v>
      </c>
      <c r="ATS38" s="822">
        <v>3</v>
      </c>
      <c r="ATT38" s="822">
        <v>3</v>
      </c>
      <c r="ATU38" s="822">
        <v>3</v>
      </c>
      <c r="ATV38" s="822" t="s">
        <v>1434</v>
      </c>
      <c r="ATW38" s="821">
        <v>0</v>
      </c>
      <c r="ATX38" s="821">
        <v>0</v>
      </c>
      <c r="ATY38" s="821">
        <v>0</v>
      </c>
      <c r="ATZ38" s="821">
        <v>0</v>
      </c>
      <c r="AUA38" s="821">
        <v>0</v>
      </c>
      <c r="AUB38" s="822">
        <v>3</v>
      </c>
      <c r="AUC38" s="822">
        <v>3</v>
      </c>
      <c r="AUD38" s="822">
        <v>3</v>
      </c>
      <c r="AUE38" s="822">
        <v>3</v>
      </c>
      <c r="AUF38" s="822" t="s">
        <v>1434</v>
      </c>
      <c r="AUG38" s="822">
        <v>33</v>
      </c>
      <c r="AUH38" s="822">
        <v>31</v>
      </c>
      <c r="AUI38" s="822">
        <v>28</v>
      </c>
      <c r="AUJ38" s="822">
        <v>24</v>
      </c>
      <c r="AUK38" s="822" t="s">
        <v>1434</v>
      </c>
      <c r="AUL38" s="821">
        <v>0</v>
      </c>
      <c r="AUM38" s="821">
        <v>0</v>
      </c>
      <c r="AUN38" s="821">
        <v>0</v>
      </c>
      <c r="AUO38" s="821">
        <v>0</v>
      </c>
      <c r="AUP38" s="821">
        <v>0</v>
      </c>
      <c r="AUQ38" s="822">
        <v>33</v>
      </c>
      <c r="AUR38" s="822">
        <v>31</v>
      </c>
      <c r="AUS38" s="822">
        <v>28</v>
      </c>
      <c r="AUT38" s="822">
        <v>24</v>
      </c>
      <c r="AUU38" s="822" t="s">
        <v>1434</v>
      </c>
      <c r="AUV38" s="822">
        <v>23</v>
      </c>
      <c r="AUW38" s="822">
        <v>23</v>
      </c>
      <c r="AUX38" s="822">
        <v>23</v>
      </c>
      <c r="AUY38" s="822">
        <v>23</v>
      </c>
      <c r="AUZ38" s="822" t="s">
        <v>1434</v>
      </c>
      <c r="AVA38" s="821">
        <v>0</v>
      </c>
      <c r="AVB38" s="821">
        <v>0</v>
      </c>
      <c r="AVC38" s="821">
        <v>0</v>
      </c>
      <c r="AVD38" s="821">
        <v>0</v>
      </c>
      <c r="AVE38" s="821">
        <v>0</v>
      </c>
      <c r="AVF38" s="822">
        <v>23</v>
      </c>
      <c r="AVG38" s="822">
        <v>23</v>
      </c>
      <c r="AVH38" s="822">
        <v>23</v>
      </c>
      <c r="AVI38" s="822">
        <v>23</v>
      </c>
      <c r="AVJ38" s="822" t="s">
        <v>1434</v>
      </c>
      <c r="AVK38" s="822">
        <v>33</v>
      </c>
      <c r="AVL38" s="822">
        <v>33</v>
      </c>
      <c r="AVM38" s="822">
        <v>33</v>
      </c>
      <c r="AVN38" s="822">
        <v>33</v>
      </c>
      <c r="AVO38" s="822" t="s">
        <v>1434</v>
      </c>
      <c r="AVP38" s="821">
        <v>0</v>
      </c>
      <c r="AVQ38" s="821">
        <v>0</v>
      </c>
      <c r="AVR38" s="821">
        <v>0</v>
      </c>
      <c r="AVS38" s="821">
        <v>0</v>
      </c>
      <c r="AVT38" s="821">
        <v>0</v>
      </c>
      <c r="AVU38" s="822">
        <v>33</v>
      </c>
      <c r="AVV38" s="822">
        <v>33</v>
      </c>
      <c r="AVW38" s="822">
        <v>33</v>
      </c>
      <c r="AVX38" s="822">
        <v>33</v>
      </c>
      <c r="AVY38" s="822" t="s">
        <v>1434</v>
      </c>
      <c r="AVZ38" s="822">
        <v>4.5</v>
      </c>
      <c r="AWA38" s="822">
        <v>4.5</v>
      </c>
      <c r="AWB38" s="822" t="s">
        <v>1434</v>
      </c>
      <c r="AWC38" s="822" t="s">
        <v>1434</v>
      </c>
      <c r="AWD38" s="822" t="s">
        <v>1434</v>
      </c>
      <c r="AWE38" s="821">
        <v>0</v>
      </c>
      <c r="AWF38" s="821">
        <v>0</v>
      </c>
      <c r="AWG38" s="821">
        <v>0</v>
      </c>
      <c r="AWH38" s="821">
        <v>0</v>
      </c>
      <c r="AWI38" s="821">
        <v>0</v>
      </c>
      <c r="AWJ38" s="822">
        <v>4.5</v>
      </c>
      <c r="AWK38" s="822">
        <v>4.5</v>
      </c>
      <c r="AWL38" s="822" t="s">
        <v>1434</v>
      </c>
      <c r="AWM38" s="822" t="s">
        <v>1434</v>
      </c>
      <c r="AWN38" s="822" t="s">
        <v>1434</v>
      </c>
      <c r="AWO38" s="822">
        <v>0</v>
      </c>
      <c r="AWP38" s="822">
        <v>0</v>
      </c>
      <c r="AWQ38" s="822" t="s">
        <v>1434</v>
      </c>
      <c r="AWR38" s="822" t="s">
        <v>1434</v>
      </c>
      <c r="AWS38" s="822" t="s">
        <v>1434</v>
      </c>
      <c r="AWT38" s="822">
        <v>0</v>
      </c>
      <c r="AWU38" s="822">
        <v>0</v>
      </c>
      <c r="AWV38" s="822">
        <v>0</v>
      </c>
      <c r="AWW38" s="822">
        <v>0</v>
      </c>
      <c r="AWX38" s="822">
        <v>0</v>
      </c>
      <c r="AWY38" s="822">
        <v>0</v>
      </c>
      <c r="AWZ38" s="822">
        <v>0</v>
      </c>
      <c r="AXA38" s="822" t="s">
        <v>1434</v>
      </c>
      <c r="AXB38" s="822" t="s">
        <v>1434</v>
      </c>
      <c r="AXC38" s="822" t="s">
        <v>1434</v>
      </c>
      <c r="AXD38" s="821">
        <v>4.5</v>
      </c>
      <c r="AXE38" s="821">
        <v>4.5</v>
      </c>
      <c r="AXF38" s="821" t="s">
        <v>1434</v>
      </c>
      <c r="AXG38" s="821" t="s">
        <v>1434</v>
      </c>
      <c r="AXH38" s="821" t="s">
        <v>1434</v>
      </c>
      <c r="AXI38" s="821">
        <v>0</v>
      </c>
      <c r="AXJ38" s="821">
        <v>0</v>
      </c>
      <c r="AXK38" s="821">
        <v>0</v>
      </c>
      <c r="AXL38" s="821">
        <v>0</v>
      </c>
      <c r="AXM38" s="821">
        <v>0</v>
      </c>
      <c r="AXN38" s="821">
        <v>4.5</v>
      </c>
      <c r="AXO38" s="821">
        <v>4.5</v>
      </c>
      <c r="AXP38" s="821" t="s">
        <v>1434</v>
      </c>
      <c r="AXQ38" s="821" t="s">
        <v>1434</v>
      </c>
      <c r="AXR38" s="821" t="s">
        <v>1434</v>
      </c>
      <c r="AXS38" s="822">
        <v>181.25</v>
      </c>
      <c r="AXT38" s="822">
        <v>182</v>
      </c>
      <c r="AXU38" s="822">
        <v>178.2</v>
      </c>
      <c r="AXV38" s="822">
        <v>176</v>
      </c>
      <c r="AXW38" s="822">
        <v>192.25</v>
      </c>
      <c r="AXX38" s="822">
        <v>183</v>
      </c>
      <c r="AXY38" s="822">
        <v>181.8</v>
      </c>
      <c r="AXZ38" s="822">
        <v>169</v>
      </c>
      <c r="AYA38" s="821">
        <v>0</v>
      </c>
      <c r="AYB38" s="821">
        <v>0</v>
      </c>
      <c r="AYC38" s="821">
        <v>0</v>
      </c>
      <c r="AYD38" s="822">
        <v>0</v>
      </c>
      <c r="AYE38" s="822">
        <v>2110</v>
      </c>
      <c r="AYF38" s="822">
        <v>2295</v>
      </c>
      <c r="AYG38" s="822">
        <v>2333</v>
      </c>
      <c r="AYH38" s="822">
        <v>2992</v>
      </c>
      <c r="AYI38" s="822">
        <v>27727</v>
      </c>
      <c r="AYJ38" s="822">
        <v>29579</v>
      </c>
      <c r="AYK38" s="822">
        <v>29432</v>
      </c>
      <c r="AYL38" s="822">
        <v>34751</v>
      </c>
      <c r="AYM38" s="821">
        <v>0</v>
      </c>
      <c r="AYN38" s="821">
        <v>0</v>
      </c>
      <c r="AYO38" s="821">
        <v>0</v>
      </c>
      <c r="AYP38" s="821">
        <v>0</v>
      </c>
      <c r="AYQ38" s="822">
        <v>21.5</v>
      </c>
      <c r="AYR38" s="821" t="s">
        <v>1434</v>
      </c>
      <c r="AYS38" s="821" t="s">
        <v>1434</v>
      </c>
      <c r="AYT38" s="821" t="s">
        <v>1434</v>
      </c>
      <c r="AYU38" s="822">
        <v>57.3</v>
      </c>
      <c r="AYV38" s="821" t="s">
        <v>1434</v>
      </c>
      <c r="AYW38" s="821" t="s">
        <v>1434</v>
      </c>
      <c r="AYX38" s="821" t="s">
        <v>1434</v>
      </c>
      <c r="AYY38" s="821">
        <v>0</v>
      </c>
      <c r="AYZ38" s="821" t="s">
        <v>1434</v>
      </c>
      <c r="AZA38" s="821" t="s">
        <v>1434</v>
      </c>
      <c r="AZB38" s="821" t="s">
        <v>1434</v>
      </c>
      <c r="AZC38" s="822">
        <v>1625</v>
      </c>
      <c r="AZD38" s="821">
        <v>2007</v>
      </c>
      <c r="AZE38" s="821">
        <v>2011</v>
      </c>
      <c r="AZF38" s="821">
        <v>2438</v>
      </c>
      <c r="AZG38" s="822">
        <v>23036</v>
      </c>
      <c r="AZH38" s="821">
        <v>28637</v>
      </c>
      <c r="AZI38" s="821">
        <v>28458</v>
      </c>
      <c r="AZJ38" s="821">
        <v>33818</v>
      </c>
      <c r="AZK38" s="821">
        <v>0</v>
      </c>
      <c r="AZL38" s="821">
        <v>0</v>
      </c>
      <c r="AZM38" s="821">
        <v>0</v>
      </c>
      <c r="AZN38" s="821">
        <v>0</v>
      </c>
      <c r="AZO38" s="821">
        <v>23.8</v>
      </c>
      <c r="AZP38" s="821" t="s">
        <v>1434</v>
      </c>
      <c r="AZQ38" s="821" t="s">
        <v>1434</v>
      </c>
      <c r="AZR38" s="821" t="s">
        <v>1434</v>
      </c>
      <c r="AZS38" s="821">
        <v>45.4</v>
      </c>
      <c r="AZT38" s="821" t="s">
        <v>1434</v>
      </c>
      <c r="AZU38" s="821" t="s">
        <v>1434</v>
      </c>
      <c r="AZV38" s="821" t="s">
        <v>1434</v>
      </c>
      <c r="AZW38" s="821">
        <v>0</v>
      </c>
      <c r="AZX38" s="821" t="s">
        <v>1434</v>
      </c>
      <c r="AZY38" s="821" t="s">
        <v>1434</v>
      </c>
      <c r="AZZ38" s="821" t="s">
        <v>1434</v>
      </c>
      <c r="BAA38" s="822">
        <v>205</v>
      </c>
      <c r="BAB38" s="821">
        <v>257</v>
      </c>
      <c r="BAC38" s="821">
        <v>286</v>
      </c>
      <c r="BAD38" s="821">
        <v>466</v>
      </c>
      <c r="BAE38" s="822">
        <v>1060</v>
      </c>
      <c r="BAF38" s="821">
        <v>914</v>
      </c>
      <c r="BAG38" s="821">
        <v>946</v>
      </c>
      <c r="BAH38" s="821">
        <v>912</v>
      </c>
      <c r="BAI38" s="821">
        <v>0</v>
      </c>
      <c r="BAJ38" s="821">
        <v>0</v>
      </c>
      <c r="BAK38" s="821">
        <v>0</v>
      </c>
      <c r="BAL38" s="821">
        <v>0</v>
      </c>
      <c r="BAM38" s="821">
        <v>135.69999999999999</v>
      </c>
      <c r="BAN38" s="821" t="s">
        <v>1434</v>
      </c>
      <c r="BAO38" s="821" t="s">
        <v>1434</v>
      </c>
      <c r="BAP38" s="821" t="s">
        <v>1434</v>
      </c>
      <c r="BAQ38" s="821">
        <v>89.3</v>
      </c>
      <c r="BAR38" s="821" t="s">
        <v>1434</v>
      </c>
      <c r="BAS38" s="821" t="s">
        <v>1434</v>
      </c>
      <c r="BAT38" s="821" t="s">
        <v>1434</v>
      </c>
      <c r="BAU38" s="821">
        <v>0</v>
      </c>
      <c r="BAV38" s="821" t="s">
        <v>1434</v>
      </c>
      <c r="BAW38" s="821" t="s">
        <v>1434</v>
      </c>
      <c r="BAX38" s="821" t="s">
        <v>1434</v>
      </c>
      <c r="BAY38" s="822">
        <v>31</v>
      </c>
      <c r="BAZ38" s="821">
        <v>31</v>
      </c>
      <c r="BBA38" s="821">
        <v>36</v>
      </c>
      <c r="BBB38" s="821">
        <v>88</v>
      </c>
      <c r="BBC38" s="822">
        <v>40</v>
      </c>
      <c r="BBD38" s="821">
        <v>28</v>
      </c>
      <c r="BBE38" s="821">
        <v>28</v>
      </c>
      <c r="BBF38" s="821">
        <v>21</v>
      </c>
      <c r="BBG38" s="821">
        <v>0</v>
      </c>
      <c r="BBH38" s="821">
        <v>0</v>
      </c>
      <c r="BBI38" s="821">
        <v>0</v>
      </c>
      <c r="BBJ38" s="821">
        <v>0</v>
      </c>
      <c r="BBK38" s="826" t="s">
        <v>1434</v>
      </c>
      <c r="BBL38" s="826">
        <v>66</v>
      </c>
      <c r="BBM38" s="826">
        <v>86</v>
      </c>
      <c r="BBN38" s="826">
        <v>104</v>
      </c>
      <c r="BBO38" s="826">
        <v>111</v>
      </c>
      <c r="BBP38" s="826" t="s">
        <v>1434</v>
      </c>
      <c r="BBQ38" s="826">
        <v>0.02</v>
      </c>
      <c r="BBR38" s="826">
        <v>0.02</v>
      </c>
      <c r="BBS38" s="826">
        <v>0.02</v>
      </c>
      <c r="BBT38" s="826">
        <v>0.02</v>
      </c>
      <c r="BBU38" s="826" t="s">
        <v>1434</v>
      </c>
      <c r="BBV38" s="826">
        <v>960</v>
      </c>
      <c r="BBW38" s="826">
        <v>981</v>
      </c>
      <c r="BBX38" s="826">
        <v>878</v>
      </c>
      <c r="BBY38" s="826">
        <v>923</v>
      </c>
      <c r="BBZ38" s="826" t="s">
        <v>1434</v>
      </c>
      <c r="BCA38" s="826">
        <v>0.24</v>
      </c>
      <c r="BCB38" s="826">
        <v>0.2</v>
      </c>
      <c r="BCC38" s="826">
        <v>0.15</v>
      </c>
      <c r="BCD38" s="826">
        <v>0.15</v>
      </c>
      <c r="BCE38" s="826" t="s">
        <v>1434</v>
      </c>
      <c r="BCF38" s="826">
        <v>1451</v>
      </c>
      <c r="BCG38" s="826">
        <v>1622</v>
      </c>
      <c r="BCH38" s="826">
        <v>1580</v>
      </c>
      <c r="BCI38" s="826">
        <v>1526</v>
      </c>
      <c r="BCJ38" s="826" t="s">
        <v>1434</v>
      </c>
      <c r="BCK38" s="826">
        <v>0.36</v>
      </c>
      <c r="BCL38" s="826">
        <v>0.33</v>
      </c>
      <c r="BCM38" s="826">
        <v>0.28000000000000003</v>
      </c>
      <c r="BCN38" s="826">
        <v>0.25</v>
      </c>
      <c r="BCO38" s="818" t="s">
        <v>1434</v>
      </c>
      <c r="BCP38" s="818" t="s">
        <v>1434</v>
      </c>
      <c r="BCQ38" s="818">
        <v>49.1</v>
      </c>
      <c r="BCR38" s="818" t="s">
        <v>1434</v>
      </c>
      <c r="BCS38" s="818" t="s">
        <v>1434</v>
      </c>
      <c r="BCT38" s="818" t="s">
        <v>1434</v>
      </c>
      <c r="BCU38" s="818" t="s">
        <v>1434</v>
      </c>
      <c r="BCV38" s="818">
        <v>-1.9</v>
      </c>
      <c r="BCW38" s="818" t="s">
        <v>1434</v>
      </c>
      <c r="BCX38" s="818" t="s">
        <v>1434</v>
      </c>
      <c r="BCY38" s="818" t="s">
        <v>1434</v>
      </c>
      <c r="BCZ38" s="818" t="s">
        <v>1434</v>
      </c>
      <c r="BDA38" s="818">
        <v>0</v>
      </c>
      <c r="BDB38" s="818" t="s">
        <v>1434</v>
      </c>
      <c r="BDC38" s="818" t="s">
        <v>1434</v>
      </c>
      <c r="BDD38" s="818" t="s">
        <v>1434</v>
      </c>
      <c r="BDE38" s="818" t="s">
        <v>1434</v>
      </c>
      <c r="BDF38" s="818">
        <v>10</v>
      </c>
      <c r="BDG38" s="818" t="s">
        <v>1434</v>
      </c>
      <c r="BDH38" s="818" t="s">
        <v>1434</v>
      </c>
      <c r="BDI38" s="818" t="s">
        <v>1434</v>
      </c>
      <c r="BDJ38" s="818" t="s">
        <v>1434</v>
      </c>
      <c r="BDK38" s="818">
        <v>0</v>
      </c>
      <c r="BDL38" s="818" t="s">
        <v>1434</v>
      </c>
      <c r="BDM38" s="818" t="s">
        <v>1434</v>
      </c>
      <c r="BDN38" s="818" t="s">
        <v>1434</v>
      </c>
      <c r="BDO38" s="818" t="s">
        <v>1434</v>
      </c>
      <c r="BDP38" s="818">
        <v>10</v>
      </c>
      <c r="BDQ38" s="818" t="s">
        <v>1434</v>
      </c>
      <c r="BDR38" s="818" t="s">
        <v>1434</v>
      </c>
      <c r="BDS38" s="818" t="s">
        <v>1434</v>
      </c>
      <c r="BDT38" s="818" t="s">
        <v>1434</v>
      </c>
      <c r="BDU38" s="818">
        <v>5</v>
      </c>
      <c r="BDV38" s="818" t="s">
        <v>1434</v>
      </c>
      <c r="BDW38" s="818" t="s">
        <v>1434</v>
      </c>
      <c r="BDX38" s="818" t="s">
        <v>1434</v>
      </c>
      <c r="BDY38" s="818" t="s">
        <v>1434</v>
      </c>
      <c r="BDZ38" s="818">
        <v>0</v>
      </c>
      <c r="BEA38" s="818" t="s">
        <v>1434</v>
      </c>
      <c r="BEB38" s="818" t="s">
        <v>1434</v>
      </c>
      <c r="BEC38" s="818">
        <v>2.2000000000000002</v>
      </c>
      <c r="BED38" s="818">
        <v>1.7</v>
      </c>
      <c r="BEE38" s="818" t="s">
        <v>1434</v>
      </c>
      <c r="BEF38" s="818">
        <v>2.2999999999999998</v>
      </c>
      <c r="BEG38" s="818">
        <v>2.1</v>
      </c>
      <c r="BEH38" s="818">
        <v>2.6</v>
      </c>
      <c r="BEI38" s="818">
        <v>1.7</v>
      </c>
      <c r="BEJ38" s="818" t="s">
        <v>1434</v>
      </c>
      <c r="BEK38" s="818">
        <v>1.6</v>
      </c>
      <c r="BEL38" s="818">
        <v>1.8</v>
      </c>
      <c r="BEM38" s="818" t="s">
        <v>1434</v>
      </c>
      <c r="BEN38" s="818" t="s">
        <v>1434</v>
      </c>
      <c r="BEO38" s="818" t="s">
        <v>1434</v>
      </c>
      <c r="BEP38" s="818" t="s">
        <v>1434</v>
      </c>
      <c r="BEQ38" s="818" t="s">
        <v>1434</v>
      </c>
      <c r="BER38" s="818">
        <v>21.95</v>
      </c>
      <c r="BES38" s="818">
        <v>21.766999999999999</v>
      </c>
      <c r="BET38" s="818">
        <v>19.266999999999999</v>
      </c>
      <c r="BEU38" s="818">
        <v>19.600000000000001</v>
      </c>
      <c r="BEV38" s="818">
        <v>12.967000000000001</v>
      </c>
      <c r="BEW38" s="818">
        <v>19.3</v>
      </c>
      <c r="BEX38" s="818">
        <v>19.832999999999998</v>
      </c>
      <c r="BEY38" s="818">
        <v>16.899999999999999</v>
      </c>
      <c r="BEZ38" s="818">
        <v>17.3</v>
      </c>
      <c r="BFA38" s="818">
        <v>11.3</v>
      </c>
      <c r="BFB38" s="818">
        <v>2.65</v>
      </c>
      <c r="BFC38" s="818">
        <v>3.7</v>
      </c>
      <c r="BFD38" s="818">
        <v>2.95</v>
      </c>
      <c r="BFE38" s="818">
        <v>2.2999999999999998</v>
      </c>
      <c r="BFF38" s="818">
        <v>2.1</v>
      </c>
      <c r="BFG38" s="818">
        <v>27</v>
      </c>
      <c r="BFH38" s="818">
        <v>27.5</v>
      </c>
      <c r="BFI38" s="818">
        <v>24.466999999999999</v>
      </c>
      <c r="BFJ38" s="818">
        <v>17.399999999999999</v>
      </c>
      <c r="BFK38" s="818">
        <v>17.466999999999999</v>
      </c>
      <c r="BFL38" s="818">
        <v>22.45</v>
      </c>
      <c r="BFM38" s="818">
        <v>21.332999999999998</v>
      </c>
      <c r="BFN38" s="818">
        <v>19.899999999999999</v>
      </c>
      <c r="BFO38" s="818">
        <v>14.467000000000001</v>
      </c>
      <c r="BFP38" s="818">
        <v>14.032999999999999</v>
      </c>
      <c r="BFQ38" s="818">
        <v>4.55</v>
      </c>
      <c r="BFR38" s="818">
        <v>6.2</v>
      </c>
      <c r="BFS38" s="818">
        <v>4.5999999999999996</v>
      </c>
      <c r="BFT38" s="818">
        <v>2.9329999999999998</v>
      </c>
      <c r="BFU38" s="818">
        <v>3.4670000000000001</v>
      </c>
      <c r="BFV38" s="819" t="s">
        <v>1434</v>
      </c>
      <c r="BFW38" s="819" t="s">
        <v>1434</v>
      </c>
      <c r="BFX38" s="819" t="s">
        <v>1434</v>
      </c>
      <c r="BFY38" s="819" t="s">
        <v>1434</v>
      </c>
      <c r="BFZ38" s="819" t="s">
        <v>1434</v>
      </c>
      <c r="BGA38" s="819" t="s">
        <v>1434</v>
      </c>
      <c r="BGB38" s="819" t="s">
        <v>1434</v>
      </c>
      <c r="BGC38" s="819" t="s">
        <v>1434</v>
      </c>
      <c r="BGD38" s="819" t="s">
        <v>1434</v>
      </c>
      <c r="BGE38" s="819" t="s">
        <v>1434</v>
      </c>
      <c r="BGF38" s="819" t="s">
        <v>1434</v>
      </c>
      <c r="BGG38" s="819" t="s">
        <v>1434</v>
      </c>
      <c r="BGH38" s="819" t="s">
        <v>1434</v>
      </c>
      <c r="BGI38" s="819" t="s">
        <v>1434</v>
      </c>
      <c r="BGJ38" s="819" t="s">
        <v>1434</v>
      </c>
      <c r="BGK38" s="819" t="s">
        <v>1434</v>
      </c>
      <c r="BGL38" s="819">
        <v>9.3670000000000009</v>
      </c>
      <c r="BGM38" s="819">
        <v>8.4</v>
      </c>
      <c r="BGN38" s="819">
        <v>9.0329999999999995</v>
      </c>
      <c r="BGO38" s="819">
        <v>5.633</v>
      </c>
      <c r="BGP38" s="819" t="s">
        <v>1434</v>
      </c>
      <c r="BGQ38" s="819">
        <v>10.667</v>
      </c>
      <c r="BGR38" s="819">
        <v>9.2330000000000005</v>
      </c>
      <c r="BGS38" s="819">
        <v>9.2669999999999995</v>
      </c>
      <c r="BGT38" s="819">
        <v>6.0330000000000004</v>
      </c>
      <c r="BGU38" s="819" t="s">
        <v>1434</v>
      </c>
      <c r="BGV38" s="819">
        <v>1.8</v>
      </c>
      <c r="BGW38" s="819">
        <v>1.65</v>
      </c>
      <c r="BGX38" s="819" t="s">
        <v>1434</v>
      </c>
      <c r="BGY38" s="819" t="s">
        <v>1434</v>
      </c>
      <c r="BGZ38" s="819" t="s">
        <v>1434</v>
      </c>
      <c r="BHA38" s="819">
        <v>12.532999999999999</v>
      </c>
      <c r="BHB38" s="819">
        <v>8.8000000000000007</v>
      </c>
      <c r="BHC38" s="819">
        <v>6.633</v>
      </c>
      <c r="BHD38" s="819">
        <v>5.1669999999999998</v>
      </c>
      <c r="BHE38" s="819" t="s">
        <v>1434</v>
      </c>
      <c r="BHF38" s="819">
        <v>11.967000000000001</v>
      </c>
      <c r="BHG38" s="819">
        <v>11.266999999999999</v>
      </c>
      <c r="BHH38" s="819">
        <v>7.8</v>
      </c>
      <c r="BHI38" s="819">
        <v>9.3000000000000007</v>
      </c>
      <c r="BHJ38" s="819" t="s">
        <v>1434</v>
      </c>
      <c r="BHK38" s="819">
        <v>2.9670000000000001</v>
      </c>
      <c r="BHL38" s="819">
        <v>4</v>
      </c>
      <c r="BHM38" s="819">
        <v>2.867</v>
      </c>
      <c r="BHN38" s="819">
        <v>2.867</v>
      </c>
      <c r="BHO38" s="819">
        <v>2.2000000000000002</v>
      </c>
      <c r="BHP38" s="819" t="s">
        <v>1434</v>
      </c>
      <c r="BHQ38" s="819" t="s">
        <v>1434</v>
      </c>
      <c r="BHR38" s="819">
        <v>1.8</v>
      </c>
      <c r="BHS38" s="819" t="s">
        <v>1434</v>
      </c>
      <c r="BHT38" s="819" t="s">
        <v>1434</v>
      </c>
      <c r="BHU38" s="819" t="s">
        <v>1434</v>
      </c>
      <c r="BHV38" s="819" t="s">
        <v>1434</v>
      </c>
      <c r="BHW38" s="819" t="s">
        <v>1434</v>
      </c>
      <c r="BHX38" s="819" t="s">
        <v>1434</v>
      </c>
      <c r="BHY38" s="819">
        <v>20.6</v>
      </c>
      <c r="BHZ38" s="819">
        <v>19.632999999999999</v>
      </c>
      <c r="BIA38" s="819">
        <v>15.132999999999999</v>
      </c>
      <c r="BIB38" s="819">
        <v>14.067</v>
      </c>
      <c r="BIC38" s="819">
        <v>10.7</v>
      </c>
      <c r="BID38" s="819" t="s">
        <v>1434</v>
      </c>
      <c r="BIE38" s="819">
        <v>2</v>
      </c>
      <c r="BIF38" s="819">
        <v>4.133</v>
      </c>
      <c r="BIG38" s="819">
        <v>5.5</v>
      </c>
      <c r="BIH38" s="819">
        <v>2.2669999999999999</v>
      </c>
      <c r="BII38" s="819">
        <v>26.85</v>
      </c>
      <c r="BIJ38" s="819">
        <v>27.167000000000002</v>
      </c>
      <c r="BIK38" s="819">
        <v>24.233000000000001</v>
      </c>
      <c r="BIL38" s="819">
        <v>17.167000000000002</v>
      </c>
      <c r="BIM38" s="819">
        <v>17.2</v>
      </c>
      <c r="BIN38" s="819" t="s">
        <v>1434</v>
      </c>
      <c r="BIO38" s="819" t="s">
        <v>1434</v>
      </c>
      <c r="BIP38" s="819" t="s">
        <v>1434</v>
      </c>
      <c r="BIQ38" s="819" t="s">
        <v>1434</v>
      </c>
      <c r="BIR38" s="819" t="s">
        <v>1434</v>
      </c>
      <c r="BIS38" s="822" t="s">
        <v>1434</v>
      </c>
      <c r="BIT38" s="822" t="s">
        <v>1434</v>
      </c>
      <c r="BIU38" s="822" t="s">
        <v>1434</v>
      </c>
      <c r="BIV38" s="822" t="s">
        <v>1434</v>
      </c>
      <c r="BIW38" s="822" t="s">
        <v>1434</v>
      </c>
      <c r="BIX38" s="822" t="s">
        <v>1434</v>
      </c>
      <c r="BIY38" s="822" t="s">
        <v>1434</v>
      </c>
      <c r="BIZ38" s="822" t="s">
        <v>1434</v>
      </c>
      <c r="BJA38" s="822" t="s">
        <v>1434</v>
      </c>
      <c r="BJB38" s="822" t="s">
        <v>1434</v>
      </c>
      <c r="BJC38" s="822" t="s">
        <v>1434</v>
      </c>
      <c r="BJD38" s="822" t="s">
        <v>1434</v>
      </c>
      <c r="BJE38" s="822" t="s">
        <v>1434</v>
      </c>
      <c r="BJF38" s="822" t="s">
        <v>1434</v>
      </c>
      <c r="BJG38" s="822" t="s">
        <v>1434</v>
      </c>
      <c r="BJH38" s="822" t="s">
        <v>1434</v>
      </c>
      <c r="BJI38" s="824">
        <v>3091163</v>
      </c>
      <c r="BJJ38" s="824">
        <v>3238181</v>
      </c>
      <c r="BJK38" s="824">
        <v>3241333</v>
      </c>
      <c r="BJL38" s="824">
        <v>3267983</v>
      </c>
      <c r="BJM38" s="824">
        <v>3367340</v>
      </c>
      <c r="BJN38" s="824">
        <v>152624</v>
      </c>
      <c r="BJO38" s="824">
        <v>144050</v>
      </c>
      <c r="BJP38" s="824">
        <v>143733</v>
      </c>
      <c r="BJQ38" s="824">
        <v>136703</v>
      </c>
      <c r="BJR38" s="824">
        <v>105373</v>
      </c>
      <c r="BJS38" s="827">
        <v>2017.328</v>
      </c>
      <c r="BJT38" s="827">
        <v>1831</v>
      </c>
      <c r="BJU38" s="827">
        <v>2157.5</v>
      </c>
      <c r="BJV38" s="827" t="s">
        <v>1434</v>
      </c>
      <c r="BJW38" s="827">
        <v>1354</v>
      </c>
      <c r="BJX38" s="827">
        <v>896.30000000000007</v>
      </c>
      <c r="BJY38" s="827">
        <v>429</v>
      </c>
      <c r="BJZ38" s="827">
        <v>411.5</v>
      </c>
      <c r="BKA38" s="827" t="s">
        <v>1434</v>
      </c>
      <c r="BKB38" s="827">
        <v>230</v>
      </c>
      <c r="BKC38" s="827">
        <v>172.49999999999997</v>
      </c>
      <c r="BKD38" s="827">
        <v>130</v>
      </c>
      <c r="BKE38" s="827">
        <v>134</v>
      </c>
      <c r="BKF38" s="827" t="s">
        <v>1434</v>
      </c>
      <c r="BKG38" s="827">
        <v>80</v>
      </c>
      <c r="BKH38" s="827">
        <v>723.80000000000007</v>
      </c>
      <c r="BKI38" s="827">
        <v>299</v>
      </c>
      <c r="BKJ38" s="827">
        <v>277.5</v>
      </c>
      <c r="BKK38" s="827" t="s">
        <v>1434</v>
      </c>
      <c r="BKL38" s="827">
        <v>150</v>
      </c>
      <c r="BKM38" s="827">
        <v>174.8</v>
      </c>
      <c r="BKN38" s="827">
        <v>124</v>
      </c>
      <c r="BKO38" s="827">
        <v>191</v>
      </c>
      <c r="BKP38" s="827" t="s">
        <v>1434</v>
      </c>
      <c r="BKQ38" s="827">
        <v>290</v>
      </c>
      <c r="BKR38" s="827">
        <v>174.8</v>
      </c>
      <c r="BKS38" s="827">
        <v>124</v>
      </c>
      <c r="BKT38" s="827">
        <v>191</v>
      </c>
      <c r="BKU38" s="827" t="s">
        <v>1434</v>
      </c>
      <c r="BKV38" s="827">
        <v>290</v>
      </c>
      <c r="BKW38" s="827">
        <v>90.927999999999997</v>
      </c>
      <c r="BKX38" s="827">
        <v>725</v>
      </c>
      <c r="BKY38" s="827">
        <v>1124</v>
      </c>
      <c r="BKZ38" s="827" t="s">
        <v>1434</v>
      </c>
      <c r="BLA38" s="827">
        <v>717</v>
      </c>
      <c r="BLB38" s="827">
        <v>178.16719999999998</v>
      </c>
      <c r="BLC38" s="827">
        <v>747.96</v>
      </c>
      <c r="BLD38" s="827">
        <v>1096.6400000000001</v>
      </c>
      <c r="BLE38" s="827">
        <v>38.078800000000001</v>
      </c>
      <c r="BLF38" s="827">
        <v>604.44000000000005</v>
      </c>
      <c r="BLG38" s="827">
        <v>855.3</v>
      </c>
      <c r="BLH38" s="827">
        <v>553</v>
      </c>
      <c r="BLI38" s="827">
        <v>431</v>
      </c>
      <c r="BLJ38" s="827" t="s">
        <v>1434</v>
      </c>
      <c r="BLK38" s="827">
        <v>117</v>
      </c>
      <c r="BLL38" s="827" t="s">
        <v>1434</v>
      </c>
      <c r="BLM38" s="827" t="s">
        <v>1434</v>
      </c>
      <c r="BLN38" s="827" t="s">
        <v>1434</v>
      </c>
      <c r="BLO38" s="827" t="s">
        <v>1434</v>
      </c>
      <c r="BLP38" s="827" t="s">
        <v>1434</v>
      </c>
      <c r="BLQ38" s="827">
        <v>40770.198880000004</v>
      </c>
      <c r="BLR38" s="827">
        <v>37004.51</v>
      </c>
      <c r="BLS38" s="827">
        <v>43603.075000000004</v>
      </c>
      <c r="BLT38" s="827" t="s">
        <v>1434</v>
      </c>
      <c r="BLU38" s="827">
        <v>27364.34</v>
      </c>
      <c r="BLV38" s="827">
        <v>18114.223000000002</v>
      </c>
      <c r="BLW38" s="827">
        <v>8670.09</v>
      </c>
      <c r="BLX38" s="827">
        <v>8316.4150000000009</v>
      </c>
      <c r="BLY38" s="827" t="s">
        <v>1434</v>
      </c>
      <c r="BLZ38" s="827">
        <v>4648.3</v>
      </c>
      <c r="BMA38" s="827">
        <v>3486.2249999999995</v>
      </c>
      <c r="BMB38" s="827">
        <v>2627.3</v>
      </c>
      <c r="BMC38" s="827">
        <v>2708.1400000000003</v>
      </c>
      <c r="BMD38" s="827" t="s">
        <v>1434</v>
      </c>
      <c r="BME38" s="827">
        <v>1616.8000000000002</v>
      </c>
      <c r="BMF38" s="827">
        <v>14627.998000000001</v>
      </c>
      <c r="BMG38" s="827">
        <v>6042.79</v>
      </c>
      <c r="BMH38" s="827">
        <v>5608.2750000000005</v>
      </c>
      <c r="BMI38" s="827" t="s">
        <v>1434</v>
      </c>
      <c r="BMJ38" s="827">
        <v>3031.5</v>
      </c>
      <c r="BMK38" s="827">
        <v>3532.7080000000005</v>
      </c>
      <c r="BML38" s="827">
        <v>2506.04</v>
      </c>
      <c r="BMM38" s="827">
        <v>3860.11</v>
      </c>
      <c r="BMN38" s="827" t="s">
        <v>1434</v>
      </c>
      <c r="BMO38" s="827">
        <v>5860.9000000000005</v>
      </c>
      <c r="BMP38" s="827">
        <v>3532.7080000000005</v>
      </c>
      <c r="BMQ38" s="827">
        <v>2506.04</v>
      </c>
      <c r="BMR38" s="827">
        <v>3860.11</v>
      </c>
      <c r="BMS38" s="827" t="s">
        <v>1434</v>
      </c>
      <c r="BMT38" s="827">
        <v>5860.9000000000005</v>
      </c>
      <c r="BMU38" s="827">
        <v>1837.65488</v>
      </c>
      <c r="BMV38" s="827">
        <v>14652.25</v>
      </c>
      <c r="BMW38" s="827">
        <v>22716.04</v>
      </c>
      <c r="BMX38" s="827" t="s">
        <v>1434</v>
      </c>
      <c r="BMY38" s="827">
        <v>14490.57</v>
      </c>
      <c r="BMZ38" s="827">
        <v>17285.613000000001</v>
      </c>
      <c r="BNA38" s="827">
        <v>11176.130000000001</v>
      </c>
      <c r="BNB38" s="827">
        <v>8710.51</v>
      </c>
      <c r="BNC38" s="827" t="s">
        <v>1434</v>
      </c>
      <c r="BND38" s="827">
        <v>2364.5700000000002</v>
      </c>
      <c r="BNE38" s="827" t="s">
        <v>1434</v>
      </c>
      <c r="BNF38" s="827" t="s">
        <v>1434</v>
      </c>
      <c r="BNG38" s="827" t="s">
        <v>1434</v>
      </c>
      <c r="BNH38" s="827" t="s">
        <v>1434</v>
      </c>
      <c r="BNI38" s="827" t="s">
        <v>1434</v>
      </c>
      <c r="BNJ38" s="822">
        <v>309.60000000000002</v>
      </c>
      <c r="BNK38" s="821">
        <v>301</v>
      </c>
      <c r="BNL38" s="821">
        <v>296</v>
      </c>
      <c r="BNM38" s="821">
        <v>269</v>
      </c>
      <c r="BNN38" s="822">
        <v>83</v>
      </c>
      <c r="BNO38" s="821">
        <v>82</v>
      </c>
      <c r="BNP38" s="821">
        <v>82</v>
      </c>
      <c r="BNQ38" s="821">
        <v>78</v>
      </c>
      <c r="BNR38" s="822">
        <v>37.299999999999997</v>
      </c>
      <c r="BNS38" s="821">
        <v>36.5</v>
      </c>
      <c r="BNT38" s="821">
        <v>36</v>
      </c>
      <c r="BNU38" s="821">
        <v>34.5</v>
      </c>
      <c r="BNV38" s="822">
        <v>10</v>
      </c>
      <c r="BNW38" s="821">
        <v>10</v>
      </c>
      <c r="BNX38" s="821">
        <v>10</v>
      </c>
      <c r="BNY38" s="821">
        <v>10</v>
      </c>
    </row>
    <row r="39" spans="1:1741" s="789" customFormat="1" ht="12">
      <c r="A39" s="607" t="s">
        <v>1960</v>
      </c>
      <c r="B39" s="821" t="s">
        <v>1203</v>
      </c>
      <c r="C39" s="822">
        <v>12112</v>
      </c>
      <c r="D39" s="822">
        <v>12102</v>
      </c>
      <c r="E39" s="822">
        <v>12092</v>
      </c>
      <c r="F39" s="822">
        <v>12113</v>
      </c>
      <c r="G39" s="822">
        <v>12132</v>
      </c>
      <c r="H39" s="822">
        <v>8259</v>
      </c>
      <c r="I39" s="822">
        <v>8326</v>
      </c>
      <c r="J39" s="822">
        <v>8393</v>
      </c>
      <c r="K39" s="822">
        <v>8448</v>
      </c>
      <c r="L39" s="822">
        <v>8510</v>
      </c>
      <c r="M39" s="822">
        <v>2012</v>
      </c>
      <c r="N39" s="822">
        <v>1941</v>
      </c>
      <c r="O39" s="822">
        <v>1870</v>
      </c>
      <c r="P39" s="822">
        <v>1869</v>
      </c>
      <c r="Q39" s="822">
        <v>1868</v>
      </c>
      <c r="R39" s="822">
        <v>14124</v>
      </c>
      <c r="S39" s="822">
        <v>14043</v>
      </c>
      <c r="T39" s="822">
        <v>13962</v>
      </c>
      <c r="U39" s="822">
        <v>13982</v>
      </c>
      <c r="V39" s="822">
        <v>14000</v>
      </c>
      <c r="W39" s="821">
        <v>16303</v>
      </c>
      <c r="X39" s="822">
        <v>16384</v>
      </c>
      <c r="Y39" s="822">
        <v>16465</v>
      </c>
      <c r="Z39" s="822">
        <v>16445</v>
      </c>
      <c r="AA39" s="822">
        <v>16427</v>
      </c>
      <c r="AB39" s="821" t="s">
        <v>1434</v>
      </c>
      <c r="AC39" s="821" t="s">
        <v>1434</v>
      </c>
      <c r="AD39" s="821" t="s">
        <v>1434</v>
      </c>
      <c r="AE39" s="821" t="s">
        <v>1434</v>
      </c>
      <c r="AF39" s="821" t="s">
        <v>1434</v>
      </c>
      <c r="AG39" s="821">
        <v>5713</v>
      </c>
      <c r="AH39" s="821" t="s">
        <v>1434</v>
      </c>
      <c r="AI39" s="821" t="s">
        <v>1434</v>
      </c>
      <c r="AJ39" s="821" t="s">
        <v>1434</v>
      </c>
      <c r="AK39" s="821">
        <v>4318</v>
      </c>
      <c r="AL39" s="821" t="s">
        <v>1434</v>
      </c>
      <c r="AM39" s="821" t="s">
        <v>1434</v>
      </c>
      <c r="AN39" s="821" t="s">
        <v>1434</v>
      </c>
      <c r="AO39" s="821">
        <v>2071</v>
      </c>
      <c r="AP39" s="821" t="s">
        <v>1434</v>
      </c>
      <c r="AQ39" s="821" t="s">
        <v>1434</v>
      </c>
      <c r="AR39" s="821" t="s">
        <v>1434</v>
      </c>
      <c r="AS39" s="822">
        <v>1157</v>
      </c>
      <c r="AT39" s="822">
        <v>1069</v>
      </c>
      <c r="AU39" s="822">
        <v>981</v>
      </c>
      <c r="AV39" s="822">
        <v>898</v>
      </c>
      <c r="AW39" s="822">
        <v>788</v>
      </c>
      <c r="AX39" s="822">
        <v>1033</v>
      </c>
      <c r="AY39" s="822">
        <v>963</v>
      </c>
      <c r="AZ39" s="822">
        <v>893</v>
      </c>
      <c r="BA39" s="822">
        <v>821</v>
      </c>
      <c r="BB39" s="822">
        <v>727</v>
      </c>
      <c r="BC39" s="822">
        <v>7.98</v>
      </c>
      <c r="BD39" s="822">
        <v>7.18</v>
      </c>
      <c r="BE39" s="822">
        <v>6.38</v>
      </c>
      <c r="BF39" s="822">
        <v>5.87</v>
      </c>
      <c r="BG39" s="822">
        <v>4.8600000000000003</v>
      </c>
      <c r="BH39" s="822">
        <v>1164.98</v>
      </c>
      <c r="BI39" s="822">
        <v>1076.18</v>
      </c>
      <c r="BJ39" s="822">
        <v>987.38</v>
      </c>
      <c r="BK39" s="822">
        <v>903.87</v>
      </c>
      <c r="BL39" s="822">
        <v>792.86</v>
      </c>
      <c r="BM39" s="821">
        <v>841</v>
      </c>
      <c r="BN39" s="821">
        <v>773</v>
      </c>
      <c r="BO39" s="821">
        <v>705</v>
      </c>
      <c r="BP39" s="821">
        <v>645</v>
      </c>
      <c r="BQ39" s="821">
        <v>573</v>
      </c>
      <c r="BR39" s="821">
        <v>772</v>
      </c>
      <c r="BS39" s="821">
        <v>712</v>
      </c>
      <c r="BT39" s="821">
        <v>652</v>
      </c>
      <c r="BU39" s="821">
        <v>600</v>
      </c>
      <c r="BV39" s="821">
        <v>539</v>
      </c>
      <c r="BW39" s="821">
        <v>3.72</v>
      </c>
      <c r="BX39" s="821">
        <v>3.33</v>
      </c>
      <c r="BY39" s="821">
        <v>2.94</v>
      </c>
      <c r="BZ39" s="821">
        <v>2.68</v>
      </c>
      <c r="CA39" s="821">
        <v>2.27</v>
      </c>
      <c r="CB39" s="821">
        <v>844.72</v>
      </c>
      <c r="CC39" s="821">
        <v>776.33</v>
      </c>
      <c r="CD39" s="821">
        <v>707.94</v>
      </c>
      <c r="CE39" s="821">
        <v>647.67999999999995</v>
      </c>
      <c r="CF39" s="821">
        <v>575.27</v>
      </c>
      <c r="CG39" s="821">
        <v>316</v>
      </c>
      <c r="CH39" s="821">
        <v>296</v>
      </c>
      <c r="CI39" s="821">
        <v>276</v>
      </c>
      <c r="CJ39" s="821">
        <v>253</v>
      </c>
      <c r="CK39" s="821">
        <v>215</v>
      </c>
      <c r="CL39" s="821">
        <v>261</v>
      </c>
      <c r="CM39" s="821">
        <v>251</v>
      </c>
      <c r="CN39" s="821">
        <v>241</v>
      </c>
      <c r="CO39" s="821">
        <v>221</v>
      </c>
      <c r="CP39" s="821">
        <v>188</v>
      </c>
      <c r="CQ39" s="821">
        <v>4.26</v>
      </c>
      <c r="CR39" s="821">
        <v>3.85</v>
      </c>
      <c r="CS39" s="821">
        <v>3.44</v>
      </c>
      <c r="CT39" s="821">
        <v>3.19</v>
      </c>
      <c r="CU39" s="821">
        <v>2.59</v>
      </c>
      <c r="CV39" s="821">
        <v>320.26</v>
      </c>
      <c r="CW39" s="821">
        <v>299.85000000000002</v>
      </c>
      <c r="CX39" s="821">
        <v>279.44</v>
      </c>
      <c r="CY39" s="821">
        <v>256.19</v>
      </c>
      <c r="CZ39" s="821">
        <v>217.59</v>
      </c>
      <c r="DA39" s="821">
        <v>722</v>
      </c>
      <c r="DB39" s="821" t="s">
        <v>1434</v>
      </c>
      <c r="DC39" s="821" t="s">
        <v>1434</v>
      </c>
      <c r="DD39" s="821" t="s">
        <v>1434</v>
      </c>
      <c r="DE39" s="821">
        <v>182</v>
      </c>
      <c r="DF39" s="821" t="s">
        <v>1434</v>
      </c>
      <c r="DG39" s="821" t="s">
        <v>1434</v>
      </c>
      <c r="DH39" s="821" t="s">
        <v>1434</v>
      </c>
      <c r="DI39" s="821">
        <v>165</v>
      </c>
      <c r="DJ39" s="821" t="s">
        <v>1434</v>
      </c>
      <c r="DK39" s="821" t="s">
        <v>1434</v>
      </c>
      <c r="DL39" s="821" t="s">
        <v>1434</v>
      </c>
      <c r="DM39" s="821" t="s">
        <v>2111</v>
      </c>
      <c r="DN39" s="821" t="s">
        <v>2112</v>
      </c>
      <c r="DO39" s="821">
        <v>439.8</v>
      </c>
      <c r="DP39" s="821">
        <v>393.2</v>
      </c>
      <c r="DQ39" s="821">
        <v>354.4</v>
      </c>
      <c r="DR39" s="821">
        <v>323.60000000000002</v>
      </c>
      <c r="DS39" s="821" t="s">
        <v>2121</v>
      </c>
      <c r="DT39" s="821" t="s">
        <v>2122</v>
      </c>
      <c r="DU39" s="821">
        <v>317.8</v>
      </c>
      <c r="DV39" s="821">
        <v>287.39999999999998</v>
      </c>
      <c r="DW39" s="821">
        <v>265.60000000000002</v>
      </c>
      <c r="DX39" s="821">
        <v>223.2</v>
      </c>
      <c r="DY39" s="821" t="s">
        <v>2145</v>
      </c>
      <c r="DZ39" s="821" t="s">
        <v>2146</v>
      </c>
      <c r="EA39" s="821">
        <v>181.5</v>
      </c>
      <c r="EB39" s="821">
        <v>132.9</v>
      </c>
      <c r="EC39" s="821">
        <v>119.5</v>
      </c>
      <c r="ED39" s="821">
        <v>105.6</v>
      </c>
      <c r="EE39" s="821" t="s">
        <v>2149</v>
      </c>
      <c r="EF39" s="821" t="s">
        <v>2150</v>
      </c>
      <c r="EG39" s="821">
        <v>18.8</v>
      </c>
      <c r="EH39" s="821">
        <v>16.2</v>
      </c>
      <c r="EI39" s="821">
        <v>14.3</v>
      </c>
      <c r="EJ39" s="821">
        <v>12.3</v>
      </c>
      <c r="EK39" s="821" t="s">
        <v>2135</v>
      </c>
      <c r="EL39" s="821" t="s">
        <v>2151</v>
      </c>
      <c r="EM39" s="821">
        <v>18.5</v>
      </c>
      <c r="EN39" s="821">
        <v>15.2</v>
      </c>
      <c r="EO39" s="821">
        <v>13.9</v>
      </c>
      <c r="EP39" s="821">
        <v>13.1</v>
      </c>
      <c r="EQ39" s="821" t="s">
        <v>2155</v>
      </c>
      <c r="ER39" s="821" t="s">
        <v>2185</v>
      </c>
      <c r="ES39" s="821">
        <v>10.1</v>
      </c>
      <c r="ET39" s="821">
        <v>8.6</v>
      </c>
      <c r="EU39" s="821">
        <v>7.8</v>
      </c>
      <c r="EV39" s="821" t="s">
        <v>1434</v>
      </c>
      <c r="EW39" s="821" t="s">
        <v>2153</v>
      </c>
      <c r="EX39" s="821" t="s">
        <v>2154</v>
      </c>
      <c r="EY39" s="821">
        <v>9.8000000000000007</v>
      </c>
      <c r="EZ39" s="821">
        <v>7.8</v>
      </c>
      <c r="FA39" s="821">
        <v>6.1</v>
      </c>
      <c r="FB39" s="821" t="s">
        <v>1434</v>
      </c>
      <c r="FC39" s="821" t="s">
        <v>2113</v>
      </c>
      <c r="FD39" s="821" t="s">
        <v>2186</v>
      </c>
      <c r="FE39" s="821">
        <v>9.6</v>
      </c>
      <c r="FF39" s="821">
        <v>8.6999999999999993</v>
      </c>
      <c r="FG39" s="821">
        <v>7.4</v>
      </c>
      <c r="FH39" s="821">
        <v>6.1</v>
      </c>
      <c r="FI39" s="821" t="s">
        <v>2147</v>
      </c>
      <c r="FJ39" s="821" t="s">
        <v>2148</v>
      </c>
      <c r="FK39" s="821">
        <v>9.1</v>
      </c>
      <c r="FL39" s="821">
        <v>7.7</v>
      </c>
      <c r="FM39" s="821">
        <v>5.7</v>
      </c>
      <c r="FN39" s="821" t="s">
        <v>1434</v>
      </c>
      <c r="FO39" s="821" t="s">
        <v>2115</v>
      </c>
      <c r="FP39" s="821" t="s">
        <v>2116</v>
      </c>
      <c r="FQ39" s="821">
        <v>6.8</v>
      </c>
      <c r="FR39" s="821">
        <v>4.7</v>
      </c>
      <c r="FS39" s="821">
        <v>3.1</v>
      </c>
      <c r="FT39" s="821" t="s">
        <v>1434</v>
      </c>
      <c r="FU39" s="821">
        <v>47.2</v>
      </c>
      <c r="FV39" s="821">
        <v>98.6</v>
      </c>
      <c r="FW39" s="821">
        <v>100.2</v>
      </c>
      <c r="FX39" s="821">
        <v>104.1</v>
      </c>
      <c r="FY39" s="821">
        <v>1069</v>
      </c>
      <c r="FZ39" s="821">
        <v>981</v>
      </c>
      <c r="GA39" s="821">
        <v>898</v>
      </c>
      <c r="GB39" s="821">
        <v>788</v>
      </c>
      <c r="GC39" s="822">
        <v>4827</v>
      </c>
      <c r="GD39" s="822" t="s">
        <v>1434</v>
      </c>
      <c r="GE39" s="822" t="s">
        <v>1434</v>
      </c>
      <c r="GF39" s="822" t="s">
        <v>1434</v>
      </c>
      <c r="GG39" s="822">
        <v>4725</v>
      </c>
      <c r="GH39" s="822" t="s">
        <v>1434</v>
      </c>
      <c r="GI39" s="822" t="s">
        <v>1434</v>
      </c>
      <c r="GJ39" s="822" t="s">
        <v>1434</v>
      </c>
      <c r="GK39" s="821">
        <v>2592</v>
      </c>
      <c r="GL39" s="821" t="s">
        <v>1434</v>
      </c>
      <c r="GM39" s="821" t="s">
        <v>1434</v>
      </c>
      <c r="GN39" s="821" t="s">
        <v>1434</v>
      </c>
      <c r="GO39" s="821">
        <v>1215</v>
      </c>
      <c r="GP39" s="821" t="s">
        <v>1434</v>
      </c>
      <c r="GQ39" s="821" t="s">
        <v>1434</v>
      </c>
      <c r="GR39" s="821" t="s">
        <v>1434</v>
      </c>
      <c r="GS39" s="821">
        <v>919</v>
      </c>
      <c r="GT39" s="821" t="s">
        <v>1434</v>
      </c>
      <c r="GU39" s="821" t="s">
        <v>1434</v>
      </c>
      <c r="GV39" s="821" t="s">
        <v>1434</v>
      </c>
      <c r="GW39" s="822">
        <v>1646</v>
      </c>
      <c r="GX39" s="821" t="s">
        <v>1434</v>
      </c>
      <c r="GY39" s="821" t="s">
        <v>1434</v>
      </c>
      <c r="GZ39" s="821" t="s">
        <v>1434</v>
      </c>
      <c r="HA39" s="821">
        <v>1632</v>
      </c>
      <c r="HB39" s="821" t="s">
        <v>1434</v>
      </c>
      <c r="HC39" s="821" t="s">
        <v>1434</v>
      </c>
      <c r="HD39" s="821" t="s">
        <v>1434</v>
      </c>
      <c r="HE39" s="821">
        <v>610</v>
      </c>
      <c r="HF39" s="821" t="s">
        <v>1434</v>
      </c>
      <c r="HG39" s="821" t="s">
        <v>1434</v>
      </c>
      <c r="HH39" s="821" t="s">
        <v>1434</v>
      </c>
      <c r="HI39" s="821">
        <v>428</v>
      </c>
      <c r="HJ39" s="821" t="s">
        <v>1434</v>
      </c>
      <c r="HK39" s="821" t="s">
        <v>1434</v>
      </c>
      <c r="HL39" s="821" t="s">
        <v>1434</v>
      </c>
      <c r="HM39" s="821">
        <v>593</v>
      </c>
      <c r="HN39" s="821" t="s">
        <v>1434</v>
      </c>
      <c r="HO39" s="821" t="s">
        <v>1434</v>
      </c>
      <c r="HP39" s="821" t="s">
        <v>1434</v>
      </c>
      <c r="HQ39" s="821">
        <v>1594</v>
      </c>
      <c r="HR39" s="821" t="s">
        <v>1434</v>
      </c>
      <c r="HS39" s="821" t="s">
        <v>1434</v>
      </c>
      <c r="HT39" s="821" t="s">
        <v>1434</v>
      </c>
      <c r="HU39" s="821">
        <v>1580</v>
      </c>
      <c r="HV39" s="821" t="s">
        <v>1434</v>
      </c>
      <c r="HW39" s="821" t="s">
        <v>1434</v>
      </c>
      <c r="HX39" s="821" t="s">
        <v>1434</v>
      </c>
      <c r="HY39" s="821">
        <v>1078</v>
      </c>
      <c r="HZ39" s="821" t="s">
        <v>1434</v>
      </c>
      <c r="IA39" s="821" t="s">
        <v>1434</v>
      </c>
      <c r="IB39" s="821" t="s">
        <v>1434</v>
      </c>
      <c r="IC39" s="821">
        <v>290</v>
      </c>
      <c r="ID39" s="821" t="s">
        <v>1434</v>
      </c>
      <c r="IE39" s="821" t="s">
        <v>1434</v>
      </c>
      <c r="IF39" s="821" t="s">
        <v>1434</v>
      </c>
      <c r="IG39" s="821">
        <v>212</v>
      </c>
      <c r="IH39" s="821" t="s">
        <v>1434</v>
      </c>
      <c r="II39" s="821" t="s">
        <v>1434</v>
      </c>
      <c r="IJ39" s="821" t="s">
        <v>1434</v>
      </c>
      <c r="IK39" s="821">
        <v>1586</v>
      </c>
      <c r="IL39" s="821" t="s">
        <v>1434</v>
      </c>
      <c r="IM39" s="821" t="s">
        <v>1434</v>
      </c>
      <c r="IN39" s="821" t="s">
        <v>1434</v>
      </c>
      <c r="IO39" s="821">
        <v>1514</v>
      </c>
      <c r="IP39" s="821" t="s">
        <v>1434</v>
      </c>
      <c r="IQ39" s="821" t="s">
        <v>1434</v>
      </c>
      <c r="IR39" s="821" t="s">
        <v>1434</v>
      </c>
      <c r="IS39" s="821">
        <v>903</v>
      </c>
      <c r="IT39" s="821" t="s">
        <v>1434</v>
      </c>
      <c r="IU39" s="821" t="s">
        <v>1434</v>
      </c>
      <c r="IV39" s="821" t="s">
        <v>1434</v>
      </c>
      <c r="IW39" s="821">
        <v>497</v>
      </c>
      <c r="IX39" s="821" t="s">
        <v>1434</v>
      </c>
      <c r="IY39" s="821" t="s">
        <v>1434</v>
      </c>
      <c r="IZ39" s="821" t="s">
        <v>1434</v>
      </c>
      <c r="JA39" s="821">
        <v>114</v>
      </c>
      <c r="JB39" s="821" t="s">
        <v>1434</v>
      </c>
      <c r="JC39" s="821" t="s">
        <v>1434</v>
      </c>
      <c r="JD39" s="821" t="s">
        <v>1434</v>
      </c>
      <c r="JE39" s="822">
        <v>0</v>
      </c>
      <c r="JF39" s="822" t="s">
        <v>1434</v>
      </c>
      <c r="JG39" s="822" t="s">
        <v>1434</v>
      </c>
      <c r="JH39" s="822" t="s">
        <v>1434</v>
      </c>
      <c r="JI39" s="822">
        <v>0</v>
      </c>
      <c r="JJ39" s="822" t="s">
        <v>1434</v>
      </c>
      <c r="JK39" s="822" t="s">
        <v>1434</v>
      </c>
      <c r="JL39" s="822" t="s">
        <v>1434</v>
      </c>
      <c r="JM39" s="821">
        <v>0</v>
      </c>
      <c r="JN39" s="821" t="s">
        <v>1434</v>
      </c>
      <c r="JO39" s="821" t="s">
        <v>1434</v>
      </c>
      <c r="JP39" s="821" t="s">
        <v>1434</v>
      </c>
      <c r="JQ39" s="821">
        <v>0</v>
      </c>
      <c r="JR39" s="821" t="s">
        <v>1434</v>
      </c>
      <c r="JS39" s="821" t="s">
        <v>1434</v>
      </c>
      <c r="JT39" s="821" t="s">
        <v>1434</v>
      </c>
      <c r="JU39" s="821">
        <v>0</v>
      </c>
      <c r="JV39" s="821" t="s">
        <v>1434</v>
      </c>
      <c r="JW39" s="821" t="s">
        <v>1434</v>
      </c>
      <c r="JX39" s="821" t="s">
        <v>1434</v>
      </c>
      <c r="JY39" s="821">
        <v>530347</v>
      </c>
      <c r="JZ39" s="821" t="s">
        <v>1434</v>
      </c>
      <c r="KA39" s="821" t="s">
        <v>1434</v>
      </c>
      <c r="KB39" s="821" t="s">
        <v>1434</v>
      </c>
      <c r="KC39" s="821">
        <v>407296</v>
      </c>
      <c r="KD39" s="821" t="s">
        <v>1434</v>
      </c>
      <c r="KE39" s="821" t="s">
        <v>1434</v>
      </c>
      <c r="KF39" s="821" t="s">
        <v>1434</v>
      </c>
      <c r="KG39" s="821">
        <v>64806</v>
      </c>
      <c r="KH39" s="821" t="s">
        <v>1434</v>
      </c>
      <c r="KI39" s="821" t="s">
        <v>1434</v>
      </c>
      <c r="KJ39" s="821" t="s">
        <v>1434</v>
      </c>
      <c r="KK39" s="821">
        <v>58245</v>
      </c>
      <c r="KL39" s="821" t="s">
        <v>1434</v>
      </c>
      <c r="KM39" s="821" t="s">
        <v>1434</v>
      </c>
      <c r="KN39" s="821" t="s">
        <v>1434</v>
      </c>
      <c r="KO39" s="821">
        <v>46815</v>
      </c>
      <c r="KP39" s="821" t="s">
        <v>1434</v>
      </c>
      <c r="KQ39" s="821" t="s">
        <v>1434</v>
      </c>
      <c r="KR39" s="821" t="s">
        <v>1434</v>
      </c>
      <c r="KS39" s="821">
        <v>19902</v>
      </c>
      <c r="KT39" s="821" t="s">
        <v>1434</v>
      </c>
      <c r="KU39" s="821" t="s">
        <v>1434</v>
      </c>
      <c r="KV39" s="821" t="s">
        <v>1434</v>
      </c>
      <c r="KW39" s="821">
        <v>8882</v>
      </c>
      <c r="KX39" s="821" t="s">
        <v>1434</v>
      </c>
      <c r="KY39" s="821" t="s">
        <v>1434</v>
      </c>
      <c r="KZ39" s="821" t="s">
        <v>1434</v>
      </c>
      <c r="LA39" s="821">
        <v>18031</v>
      </c>
      <c r="LB39" s="821" t="s">
        <v>1434</v>
      </c>
      <c r="LC39" s="821" t="s">
        <v>1434</v>
      </c>
      <c r="LD39" s="821" t="s">
        <v>1434</v>
      </c>
      <c r="LE39" s="821">
        <v>255852</v>
      </c>
      <c r="LF39" s="821" t="s">
        <v>1434</v>
      </c>
      <c r="LG39" s="821" t="s">
        <v>1434</v>
      </c>
      <c r="LH39" s="821" t="s">
        <v>1434</v>
      </c>
      <c r="LI39" s="821">
        <v>209781</v>
      </c>
      <c r="LJ39" s="821" t="s">
        <v>1434</v>
      </c>
      <c r="LK39" s="821" t="s">
        <v>1434</v>
      </c>
      <c r="LL39" s="821" t="s">
        <v>1434</v>
      </c>
      <c r="LM39" s="821">
        <v>19869</v>
      </c>
      <c r="LN39" s="821" t="s">
        <v>1434</v>
      </c>
      <c r="LO39" s="821" t="s">
        <v>1434</v>
      </c>
      <c r="LP39" s="821" t="s">
        <v>1434</v>
      </c>
      <c r="LQ39" s="821">
        <v>26202</v>
      </c>
      <c r="LR39" s="821" t="s">
        <v>1434</v>
      </c>
      <c r="LS39" s="821" t="s">
        <v>1434</v>
      </c>
      <c r="LT39" s="821" t="s">
        <v>1434</v>
      </c>
      <c r="LU39" s="821">
        <v>227680</v>
      </c>
      <c r="LV39" s="821" t="s">
        <v>1434</v>
      </c>
      <c r="LW39" s="821" t="s">
        <v>1434</v>
      </c>
      <c r="LX39" s="821" t="s">
        <v>1434</v>
      </c>
      <c r="LY39" s="821">
        <v>177612</v>
      </c>
      <c r="LZ39" s="821" t="s">
        <v>1434</v>
      </c>
      <c r="MA39" s="821" t="s">
        <v>1434</v>
      </c>
      <c r="MB39" s="821" t="s">
        <v>1434</v>
      </c>
      <c r="MC39" s="821">
        <v>36055</v>
      </c>
      <c r="MD39" s="821" t="s">
        <v>1434</v>
      </c>
      <c r="ME39" s="821" t="s">
        <v>1434</v>
      </c>
      <c r="MF39" s="821" t="s">
        <v>1434</v>
      </c>
      <c r="MG39" s="821">
        <v>14013</v>
      </c>
      <c r="MH39" s="821" t="s">
        <v>1434</v>
      </c>
      <c r="MI39" s="821" t="s">
        <v>1434</v>
      </c>
      <c r="MJ39" s="821" t="s">
        <v>1434</v>
      </c>
      <c r="MK39" s="821">
        <v>0</v>
      </c>
      <c r="ML39" s="821" t="s">
        <v>1434</v>
      </c>
      <c r="MM39" s="821" t="s">
        <v>1434</v>
      </c>
      <c r="MN39" s="821" t="s">
        <v>1434</v>
      </c>
      <c r="MO39" s="821">
        <v>0</v>
      </c>
      <c r="MP39" s="821" t="s">
        <v>1434</v>
      </c>
      <c r="MQ39" s="821" t="s">
        <v>1434</v>
      </c>
      <c r="MR39" s="821" t="s">
        <v>1434</v>
      </c>
      <c r="MS39" s="821">
        <v>0</v>
      </c>
      <c r="MT39" s="821" t="s">
        <v>1434</v>
      </c>
      <c r="MU39" s="821" t="s">
        <v>1434</v>
      </c>
      <c r="MV39" s="821" t="s">
        <v>1434</v>
      </c>
      <c r="MW39" s="821">
        <v>0</v>
      </c>
      <c r="MX39" s="821" t="s">
        <v>1434</v>
      </c>
      <c r="MY39" s="821" t="s">
        <v>1434</v>
      </c>
      <c r="MZ39" s="821" t="s">
        <v>1434</v>
      </c>
      <c r="NA39" s="822">
        <v>7277</v>
      </c>
      <c r="NB39" s="822" t="s">
        <v>1434</v>
      </c>
      <c r="NC39" s="822" t="s">
        <v>1434</v>
      </c>
      <c r="ND39" s="822" t="s">
        <v>1434</v>
      </c>
      <c r="NE39" s="821">
        <v>3601</v>
      </c>
      <c r="NF39" s="821" t="s">
        <v>1434</v>
      </c>
      <c r="NG39" s="821" t="s">
        <v>1434</v>
      </c>
      <c r="NH39" s="821" t="s">
        <v>1434</v>
      </c>
      <c r="NI39" s="822">
        <v>527901</v>
      </c>
      <c r="NJ39" s="822" t="s">
        <v>1434</v>
      </c>
      <c r="NK39" s="822" t="s">
        <v>1434</v>
      </c>
      <c r="NL39" s="822" t="s">
        <v>1434</v>
      </c>
      <c r="NM39" s="821">
        <v>431668</v>
      </c>
      <c r="NN39" s="821" t="s">
        <v>1434</v>
      </c>
      <c r="NO39" s="821" t="s">
        <v>1434</v>
      </c>
      <c r="NP39" s="821" t="s">
        <v>1434</v>
      </c>
      <c r="NQ39" s="822">
        <v>238501</v>
      </c>
      <c r="NR39" s="822" t="s">
        <v>1434</v>
      </c>
      <c r="NS39" s="822" t="s">
        <v>1434</v>
      </c>
      <c r="NT39" s="822" t="s">
        <v>1434</v>
      </c>
      <c r="NU39" s="821">
        <v>181451</v>
      </c>
      <c r="NV39" s="821" t="s">
        <v>1434</v>
      </c>
      <c r="NW39" s="821" t="s">
        <v>1434</v>
      </c>
      <c r="NX39" s="821" t="s">
        <v>1434</v>
      </c>
      <c r="NY39" s="822">
        <v>239389</v>
      </c>
      <c r="NZ39" s="822" t="s">
        <v>1434</v>
      </c>
      <c r="OA39" s="822" t="s">
        <v>1434</v>
      </c>
      <c r="OB39" s="822" t="s">
        <v>1434</v>
      </c>
      <c r="OC39" s="821">
        <v>206430</v>
      </c>
      <c r="OD39" s="821" t="s">
        <v>1434</v>
      </c>
      <c r="OE39" s="821" t="s">
        <v>1434</v>
      </c>
      <c r="OF39" s="821" t="s">
        <v>1434</v>
      </c>
      <c r="OG39" s="822">
        <v>47073</v>
      </c>
      <c r="OH39" s="822" t="s">
        <v>1434</v>
      </c>
      <c r="OI39" s="822" t="s">
        <v>1434</v>
      </c>
      <c r="OJ39" s="822" t="s">
        <v>1434</v>
      </c>
      <c r="OK39" s="821">
        <v>41216</v>
      </c>
      <c r="OL39" s="821" t="s">
        <v>1434</v>
      </c>
      <c r="OM39" s="821" t="s">
        <v>1434</v>
      </c>
      <c r="ON39" s="821" t="s">
        <v>1434</v>
      </c>
      <c r="OO39" s="822">
        <v>2937</v>
      </c>
      <c r="OP39" s="822" t="s">
        <v>1434</v>
      </c>
      <c r="OQ39" s="822" t="s">
        <v>1434</v>
      </c>
      <c r="OR39" s="822" t="s">
        <v>1434</v>
      </c>
      <c r="OS39" s="821">
        <v>2572</v>
      </c>
      <c r="OT39" s="821" t="s">
        <v>1434</v>
      </c>
      <c r="OU39" s="821" t="s">
        <v>1434</v>
      </c>
      <c r="OV39" s="821" t="s">
        <v>1434</v>
      </c>
      <c r="OW39" s="822">
        <v>0</v>
      </c>
      <c r="OX39" s="822" t="s">
        <v>1434</v>
      </c>
      <c r="OY39" s="822" t="s">
        <v>1434</v>
      </c>
      <c r="OZ39" s="822" t="s">
        <v>1434</v>
      </c>
      <c r="PA39" s="821">
        <v>0</v>
      </c>
      <c r="PB39" s="821" t="s">
        <v>1434</v>
      </c>
      <c r="PC39" s="821" t="s">
        <v>1434</v>
      </c>
      <c r="PD39" s="821" t="s">
        <v>1434</v>
      </c>
      <c r="PE39" s="822">
        <v>372</v>
      </c>
      <c r="PF39" s="822">
        <v>346</v>
      </c>
      <c r="PG39" s="822">
        <v>319</v>
      </c>
      <c r="PH39" s="822">
        <v>293</v>
      </c>
      <c r="PI39" s="822">
        <v>258</v>
      </c>
      <c r="PJ39" s="822">
        <v>2.6</v>
      </c>
      <c r="PK39" s="821">
        <v>2.2999999999999998</v>
      </c>
      <c r="PL39" s="821">
        <v>2.1</v>
      </c>
      <c r="PM39" s="821">
        <v>1.9</v>
      </c>
      <c r="PN39" s="821">
        <v>1.6</v>
      </c>
      <c r="PO39" s="821">
        <v>374.6</v>
      </c>
      <c r="PP39" s="821">
        <v>348.3</v>
      </c>
      <c r="PQ39" s="821">
        <v>321.10000000000002</v>
      </c>
      <c r="PR39" s="821">
        <v>294.89999999999998</v>
      </c>
      <c r="PS39" s="821">
        <v>259.60000000000002</v>
      </c>
      <c r="PT39" s="822">
        <v>104</v>
      </c>
      <c r="PU39" s="822">
        <v>97</v>
      </c>
      <c r="PV39" s="822">
        <v>90</v>
      </c>
      <c r="PW39" s="822">
        <v>84</v>
      </c>
      <c r="PX39" s="822">
        <v>74</v>
      </c>
      <c r="PY39" s="822">
        <v>0.9</v>
      </c>
      <c r="PZ39" s="821">
        <v>0.8</v>
      </c>
      <c r="QA39" s="821">
        <v>0.8</v>
      </c>
      <c r="QB39" s="821">
        <v>0.7</v>
      </c>
      <c r="QC39" s="821">
        <v>0.6</v>
      </c>
      <c r="QD39" s="821">
        <v>104.9</v>
      </c>
      <c r="QE39" s="821">
        <v>97.8</v>
      </c>
      <c r="QF39" s="821">
        <v>90.8</v>
      </c>
      <c r="QG39" s="821">
        <v>84.7</v>
      </c>
      <c r="QH39" s="821">
        <v>74.599999999999994</v>
      </c>
      <c r="QI39" s="822" t="s">
        <v>1434</v>
      </c>
      <c r="QJ39" s="822" t="s">
        <v>1434</v>
      </c>
      <c r="QK39" s="822" t="s">
        <v>1434</v>
      </c>
      <c r="QL39" s="822" t="s">
        <v>1434</v>
      </c>
      <c r="QM39" s="822" t="s">
        <v>1434</v>
      </c>
      <c r="QN39" s="822" t="s">
        <v>1434</v>
      </c>
      <c r="QO39" s="821" t="s">
        <v>1434</v>
      </c>
      <c r="QP39" s="821" t="s">
        <v>1434</v>
      </c>
      <c r="QQ39" s="821" t="s">
        <v>1434</v>
      </c>
      <c r="QR39" s="821" t="s">
        <v>1434</v>
      </c>
      <c r="QS39" s="821" t="s">
        <v>1434</v>
      </c>
      <c r="QT39" s="821" t="s">
        <v>1434</v>
      </c>
      <c r="QU39" s="821" t="s">
        <v>1434</v>
      </c>
      <c r="QV39" s="821" t="s">
        <v>1434</v>
      </c>
      <c r="QW39" s="821" t="s">
        <v>1434</v>
      </c>
      <c r="QX39" s="822" t="s">
        <v>1434</v>
      </c>
      <c r="QY39" s="822" t="s">
        <v>1434</v>
      </c>
      <c r="QZ39" s="822" t="s">
        <v>1434</v>
      </c>
      <c r="RA39" s="822" t="s">
        <v>1434</v>
      </c>
      <c r="RB39" s="822" t="s">
        <v>1434</v>
      </c>
      <c r="RC39" s="822" t="s">
        <v>1434</v>
      </c>
      <c r="RD39" s="821" t="s">
        <v>1434</v>
      </c>
      <c r="RE39" s="821" t="s">
        <v>1434</v>
      </c>
      <c r="RF39" s="821" t="s">
        <v>1434</v>
      </c>
      <c r="RG39" s="821" t="s">
        <v>1434</v>
      </c>
      <c r="RH39" s="821" t="s">
        <v>1434</v>
      </c>
      <c r="RI39" s="821" t="s">
        <v>1434</v>
      </c>
      <c r="RJ39" s="821" t="s">
        <v>1434</v>
      </c>
      <c r="RK39" s="821" t="s">
        <v>1434</v>
      </c>
      <c r="RL39" s="821" t="s">
        <v>1434</v>
      </c>
      <c r="RM39" s="822" t="s">
        <v>1434</v>
      </c>
      <c r="RN39" s="822" t="s">
        <v>1434</v>
      </c>
      <c r="RO39" s="822" t="s">
        <v>1434</v>
      </c>
      <c r="RP39" s="822" t="s">
        <v>1434</v>
      </c>
      <c r="RQ39" s="822" t="s">
        <v>1434</v>
      </c>
      <c r="RR39" s="822" t="s">
        <v>1434</v>
      </c>
      <c r="RS39" s="821" t="s">
        <v>1434</v>
      </c>
      <c r="RT39" s="821" t="s">
        <v>1434</v>
      </c>
      <c r="RU39" s="821" t="s">
        <v>1434</v>
      </c>
      <c r="RV39" s="821" t="s">
        <v>1434</v>
      </c>
      <c r="RW39" s="821" t="s">
        <v>1434</v>
      </c>
      <c r="RX39" s="821" t="s">
        <v>1434</v>
      </c>
      <c r="RY39" s="821" t="s">
        <v>1434</v>
      </c>
      <c r="RZ39" s="821" t="s">
        <v>1434</v>
      </c>
      <c r="SA39" s="821" t="s">
        <v>1434</v>
      </c>
      <c r="SB39" s="822" t="s">
        <v>1434</v>
      </c>
      <c r="SC39" s="822" t="s">
        <v>1434</v>
      </c>
      <c r="SD39" s="822" t="s">
        <v>1434</v>
      </c>
      <c r="SE39" s="822" t="s">
        <v>1434</v>
      </c>
      <c r="SF39" s="822" t="s">
        <v>1434</v>
      </c>
      <c r="SG39" s="821" t="s">
        <v>1434</v>
      </c>
      <c r="SH39" s="821" t="s">
        <v>1434</v>
      </c>
      <c r="SI39" s="821" t="s">
        <v>1434</v>
      </c>
      <c r="SJ39" s="821" t="s">
        <v>1434</v>
      </c>
      <c r="SK39" s="821" t="s">
        <v>1434</v>
      </c>
      <c r="SL39" s="821" t="s">
        <v>1434</v>
      </c>
      <c r="SM39" s="821" t="s">
        <v>1434</v>
      </c>
      <c r="SN39" s="822" t="s">
        <v>1434</v>
      </c>
      <c r="SO39" s="822" t="s">
        <v>1434</v>
      </c>
      <c r="SP39" s="822" t="s">
        <v>1434</v>
      </c>
      <c r="SQ39" s="822" t="s">
        <v>1434</v>
      </c>
      <c r="SR39" s="822" t="s">
        <v>1434</v>
      </c>
      <c r="SS39" s="821" t="s">
        <v>1434</v>
      </c>
      <c r="ST39" s="821" t="s">
        <v>1434</v>
      </c>
      <c r="SU39" s="821" t="s">
        <v>1434</v>
      </c>
      <c r="SV39" s="821" t="s">
        <v>1434</v>
      </c>
      <c r="SW39" s="821" t="s">
        <v>1434</v>
      </c>
      <c r="SX39" s="821" t="s">
        <v>1434</v>
      </c>
      <c r="SY39" s="821" t="s">
        <v>1434</v>
      </c>
      <c r="SZ39" s="822" t="s">
        <v>1434</v>
      </c>
      <c r="TA39" s="822" t="s">
        <v>1434</v>
      </c>
      <c r="TB39" s="822" t="s">
        <v>1434</v>
      </c>
      <c r="TC39" s="822" t="s">
        <v>1434</v>
      </c>
      <c r="TD39" s="822" t="s">
        <v>1434</v>
      </c>
      <c r="TE39" s="821" t="s">
        <v>1434</v>
      </c>
      <c r="TF39" s="821" t="s">
        <v>1434</v>
      </c>
      <c r="TG39" s="821" t="s">
        <v>1434</v>
      </c>
      <c r="TH39" s="821" t="s">
        <v>1434</v>
      </c>
      <c r="TI39" s="821" t="s">
        <v>1434</v>
      </c>
      <c r="TJ39" s="821" t="s">
        <v>1434</v>
      </c>
      <c r="TK39" s="821" t="s">
        <v>1434</v>
      </c>
      <c r="TL39" s="822" t="s">
        <v>1434</v>
      </c>
      <c r="TM39" s="822" t="s">
        <v>1434</v>
      </c>
      <c r="TN39" s="822" t="s">
        <v>1434</v>
      </c>
      <c r="TO39" s="822" t="s">
        <v>1434</v>
      </c>
      <c r="TP39" s="822" t="s">
        <v>1434</v>
      </c>
      <c r="TQ39" s="821" t="s">
        <v>1434</v>
      </c>
      <c r="TR39" s="821" t="s">
        <v>1434</v>
      </c>
      <c r="TS39" s="821" t="s">
        <v>1434</v>
      </c>
      <c r="TT39" s="821" t="s">
        <v>1434</v>
      </c>
      <c r="TU39" s="821" t="s">
        <v>1434</v>
      </c>
      <c r="TV39" s="821" t="s">
        <v>1434</v>
      </c>
      <c r="TW39" s="821" t="s">
        <v>1434</v>
      </c>
      <c r="TX39" s="822" t="s">
        <v>1434</v>
      </c>
      <c r="TY39" s="822" t="s">
        <v>1434</v>
      </c>
      <c r="TZ39" s="822" t="s">
        <v>1434</v>
      </c>
      <c r="UA39" s="822" t="s">
        <v>1434</v>
      </c>
      <c r="UB39" s="822" t="s">
        <v>1434</v>
      </c>
      <c r="UC39" s="821" t="s">
        <v>1434</v>
      </c>
      <c r="UD39" s="821" t="s">
        <v>1434</v>
      </c>
      <c r="UE39" s="821" t="s">
        <v>1434</v>
      </c>
      <c r="UF39" s="821" t="s">
        <v>1434</v>
      </c>
      <c r="UG39" s="821" t="s">
        <v>1434</v>
      </c>
      <c r="UH39" s="821" t="s">
        <v>1434</v>
      </c>
      <c r="UI39" s="821" t="s">
        <v>1434</v>
      </c>
      <c r="UJ39" s="822" t="s">
        <v>1434</v>
      </c>
      <c r="UK39" s="822" t="s">
        <v>1434</v>
      </c>
      <c r="UL39" s="822" t="s">
        <v>1434</v>
      </c>
      <c r="UM39" s="822" t="s">
        <v>1434</v>
      </c>
      <c r="UN39" s="822" t="s">
        <v>1434</v>
      </c>
      <c r="UO39" s="821" t="s">
        <v>1434</v>
      </c>
      <c r="UP39" s="821" t="s">
        <v>1434</v>
      </c>
      <c r="UQ39" s="821" t="s">
        <v>1434</v>
      </c>
      <c r="UR39" s="821" t="s">
        <v>1434</v>
      </c>
      <c r="US39" s="821" t="s">
        <v>1434</v>
      </c>
      <c r="UT39" s="821" t="s">
        <v>1434</v>
      </c>
      <c r="UU39" s="821" t="s">
        <v>1434</v>
      </c>
      <c r="UV39" s="822" t="s">
        <v>1434</v>
      </c>
      <c r="UW39" s="822" t="s">
        <v>1434</v>
      </c>
      <c r="UX39" s="822" t="s">
        <v>1434</v>
      </c>
      <c r="UY39" s="822" t="s">
        <v>1434</v>
      </c>
      <c r="UZ39" s="822" t="s">
        <v>1434</v>
      </c>
      <c r="VA39" s="821" t="s">
        <v>1434</v>
      </c>
      <c r="VB39" s="821" t="s">
        <v>1434</v>
      </c>
      <c r="VC39" s="821" t="s">
        <v>1434</v>
      </c>
      <c r="VD39" s="821" t="s">
        <v>1434</v>
      </c>
      <c r="VE39" s="821" t="s">
        <v>1434</v>
      </c>
      <c r="VF39" s="821" t="s">
        <v>1434</v>
      </c>
      <c r="VG39" s="821" t="s">
        <v>1434</v>
      </c>
      <c r="VH39" s="821" t="s">
        <v>1434</v>
      </c>
      <c r="VI39" s="821" t="s">
        <v>1434</v>
      </c>
      <c r="VJ39" s="821" t="s">
        <v>1434</v>
      </c>
      <c r="VK39" s="821" t="s">
        <v>1434</v>
      </c>
      <c r="VL39" s="821" t="s">
        <v>1434</v>
      </c>
      <c r="VM39" s="821" t="s">
        <v>1434</v>
      </c>
      <c r="VN39" s="821" t="s">
        <v>1434</v>
      </c>
      <c r="VO39" s="821" t="s">
        <v>1434</v>
      </c>
      <c r="VP39" s="821" t="s">
        <v>1434</v>
      </c>
      <c r="VQ39" s="821" t="s">
        <v>1434</v>
      </c>
      <c r="VR39" s="821" t="s">
        <v>1434</v>
      </c>
      <c r="VS39" s="821" t="s">
        <v>1434</v>
      </c>
      <c r="VT39" s="821" t="s">
        <v>1434</v>
      </c>
      <c r="VU39" s="821" t="s">
        <v>1434</v>
      </c>
      <c r="VV39" s="821" t="s">
        <v>1434</v>
      </c>
      <c r="VW39" s="821" t="s">
        <v>1434</v>
      </c>
      <c r="VX39" s="821" t="s">
        <v>1434</v>
      </c>
      <c r="VY39" s="821" t="s">
        <v>1434</v>
      </c>
      <c r="VZ39" s="821" t="s">
        <v>1434</v>
      </c>
      <c r="WA39" s="821" t="s">
        <v>1434</v>
      </c>
      <c r="WB39" s="821" t="s">
        <v>1434</v>
      </c>
      <c r="WC39" s="821" t="s">
        <v>1434</v>
      </c>
      <c r="WD39" s="821" t="s">
        <v>1434</v>
      </c>
      <c r="WE39" s="821" t="s">
        <v>1434</v>
      </c>
      <c r="WF39" s="821">
        <v>29305</v>
      </c>
      <c r="WG39" s="821">
        <v>31280</v>
      </c>
      <c r="WH39" s="821">
        <v>29869</v>
      </c>
      <c r="WI39" s="821">
        <v>26412</v>
      </c>
      <c r="WJ39" s="822">
        <v>3554</v>
      </c>
      <c r="WK39" s="822">
        <v>3885</v>
      </c>
      <c r="WL39" s="822">
        <v>3709</v>
      </c>
      <c r="WM39" s="822">
        <v>3240</v>
      </c>
      <c r="WN39" s="822">
        <v>25750</v>
      </c>
      <c r="WO39" s="822">
        <v>27395</v>
      </c>
      <c r="WP39" s="822">
        <v>26159</v>
      </c>
      <c r="WQ39" s="822">
        <v>23172</v>
      </c>
      <c r="WR39" s="822">
        <v>12902</v>
      </c>
      <c r="WS39" s="822">
        <v>11710</v>
      </c>
      <c r="WT39" s="822">
        <v>11151</v>
      </c>
      <c r="WU39" s="822">
        <v>13640</v>
      </c>
      <c r="WV39" s="821">
        <v>271</v>
      </c>
      <c r="WW39" s="821">
        <v>246</v>
      </c>
      <c r="WX39" s="821">
        <v>234</v>
      </c>
      <c r="WY39" s="821">
        <v>286</v>
      </c>
      <c r="WZ39" s="824">
        <v>12062.79</v>
      </c>
      <c r="XA39" s="824">
        <v>11876.490000000002</v>
      </c>
      <c r="XB39" s="824">
        <v>12386.88</v>
      </c>
      <c r="XC39" s="824">
        <v>11598.289999999999</v>
      </c>
      <c r="XD39" s="829">
        <v>11222</v>
      </c>
      <c r="XE39" s="829">
        <v>10703</v>
      </c>
      <c r="XF39" s="832">
        <v>10891</v>
      </c>
      <c r="XG39" s="829">
        <v>8991</v>
      </c>
      <c r="XH39" s="829">
        <v>10362</v>
      </c>
      <c r="XI39" s="829">
        <v>10478</v>
      </c>
      <c r="XJ39" s="829">
        <v>9589</v>
      </c>
      <c r="XK39" s="832">
        <v>9846</v>
      </c>
      <c r="XL39" s="829">
        <v>8960</v>
      </c>
      <c r="XM39" s="829">
        <v>8476</v>
      </c>
      <c r="XN39" s="829">
        <v>8830</v>
      </c>
      <c r="XO39" s="829">
        <v>9174</v>
      </c>
      <c r="XP39" s="832">
        <v>8935</v>
      </c>
      <c r="XQ39" s="829">
        <v>9202</v>
      </c>
      <c r="XR39" s="829">
        <v>8950</v>
      </c>
      <c r="XS39" s="829">
        <v>9322</v>
      </c>
      <c r="XT39" s="829">
        <v>8988</v>
      </c>
      <c r="XU39" s="829">
        <v>10119</v>
      </c>
      <c r="XV39" s="829">
        <v>9294</v>
      </c>
      <c r="XW39" s="829">
        <v>10278</v>
      </c>
      <c r="XX39" s="829">
        <v>10112</v>
      </c>
      <c r="XY39" s="829">
        <v>10666</v>
      </c>
      <c r="XZ39" s="832">
        <v>11747</v>
      </c>
      <c r="YA39" s="829">
        <v>11436</v>
      </c>
      <c r="YB39" s="829">
        <v>11193</v>
      </c>
      <c r="YC39" s="824">
        <v>10345</v>
      </c>
      <c r="YD39" s="824">
        <v>10158.700000000001</v>
      </c>
      <c r="YE39" s="824">
        <v>9808.07</v>
      </c>
      <c r="YF39" s="824">
        <v>9019.48</v>
      </c>
      <c r="YG39" s="829">
        <v>8986</v>
      </c>
      <c r="YH39" s="829">
        <v>8705</v>
      </c>
      <c r="YI39" s="832">
        <v>8521</v>
      </c>
      <c r="YJ39" s="829">
        <v>6830</v>
      </c>
      <c r="YK39" s="829">
        <v>8270</v>
      </c>
      <c r="YL39" s="829">
        <v>8411</v>
      </c>
      <c r="YM39" s="829">
        <v>7481</v>
      </c>
      <c r="YN39" s="832">
        <v>8489</v>
      </c>
      <c r="YO39" s="829">
        <v>7552</v>
      </c>
      <c r="YP39" s="829">
        <v>6988</v>
      </c>
      <c r="YQ39" s="829">
        <v>7462</v>
      </c>
      <c r="YR39" s="829">
        <v>7883</v>
      </c>
      <c r="YS39" s="832">
        <v>7677</v>
      </c>
      <c r="YT39" s="829">
        <v>7905</v>
      </c>
      <c r="YU39" s="829">
        <v>7869</v>
      </c>
      <c r="YV39" s="829">
        <v>8241</v>
      </c>
      <c r="YW39" s="829">
        <v>7944</v>
      </c>
      <c r="YX39" s="829">
        <v>9069</v>
      </c>
      <c r="YY39" s="829">
        <v>8244</v>
      </c>
      <c r="YZ39" s="829">
        <v>9242</v>
      </c>
      <c r="ZA39" s="829">
        <v>9088</v>
      </c>
      <c r="ZB39" s="829">
        <v>9643</v>
      </c>
      <c r="ZC39" s="832">
        <v>10733</v>
      </c>
      <c r="ZD39" s="829">
        <v>10424</v>
      </c>
      <c r="ZE39" s="829">
        <v>10162</v>
      </c>
      <c r="ZF39" s="824">
        <v>1717.79</v>
      </c>
      <c r="ZG39" s="824">
        <v>1717.79</v>
      </c>
      <c r="ZH39" s="824">
        <v>2578.81</v>
      </c>
      <c r="ZI39" s="824">
        <v>2578.81</v>
      </c>
      <c r="ZJ39" s="829">
        <v>2236</v>
      </c>
      <c r="ZK39" s="829">
        <v>1998</v>
      </c>
      <c r="ZL39" s="832">
        <v>2370</v>
      </c>
      <c r="ZM39" s="829">
        <v>2161</v>
      </c>
      <c r="ZN39" s="829">
        <v>2092</v>
      </c>
      <c r="ZO39" s="829">
        <v>2067</v>
      </c>
      <c r="ZP39" s="829">
        <v>2108</v>
      </c>
      <c r="ZQ39" s="832">
        <v>1357</v>
      </c>
      <c r="ZR39" s="829">
        <v>1408</v>
      </c>
      <c r="ZS39" s="829">
        <v>1488</v>
      </c>
      <c r="ZT39" s="829">
        <v>1368</v>
      </c>
      <c r="ZU39" s="829">
        <v>1291</v>
      </c>
      <c r="ZV39" s="832">
        <v>1258</v>
      </c>
      <c r="ZW39" s="829">
        <v>1297</v>
      </c>
      <c r="ZX39" s="829">
        <v>1081</v>
      </c>
      <c r="ZY39" s="829">
        <v>1081</v>
      </c>
      <c r="ZZ39" s="829">
        <v>1044</v>
      </c>
      <c r="AAA39" s="829">
        <v>1050</v>
      </c>
      <c r="AAB39" s="829">
        <v>1050</v>
      </c>
      <c r="AAC39" s="829">
        <v>1036</v>
      </c>
      <c r="AAD39" s="829">
        <v>1024</v>
      </c>
      <c r="AAE39" s="829">
        <v>1023</v>
      </c>
      <c r="AAF39" s="832">
        <v>1014</v>
      </c>
      <c r="AAG39" s="829">
        <v>1012</v>
      </c>
      <c r="AAH39" s="829">
        <v>1031</v>
      </c>
      <c r="AAI39" s="821" t="s">
        <v>1530</v>
      </c>
      <c r="AAJ39" s="821" t="s">
        <v>2539</v>
      </c>
      <c r="AAK39" s="821" t="s">
        <v>2502</v>
      </c>
      <c r="AAL39" s="821">
        <v>8000</v>
      </c>
      <c r="AAM39" s="821" t="s">
        <v>1434</v>
      </c>
      <c r="AAN39" s="821" t="s">
        <v>1434</v>
      </c>
      <c r="AAO39" s="821" t="s">
        <v>772</v>
      </c>
      <c r="AAP39" s="821" t="s">
        <v>2498</v>
      </c>
      <c r="AAQ39" s="821" t="s">
        <v>2540</v>
      </c>
      <c r="AAR39" s="821" t="s">
        <v>2534</v>
      </c>
      <c r="AAS39" s="821">
        <v>900</v>
      </c>
      <c r="AAT39" s="821">
        <v>900</v>
      </c>
      <c r="AAU39" s="821">
        <v>100000</v>
      </c>
      <c r="AAV39" s="821" t="s">
        <v>766</v>
      </c>
      <c r="AAW39" s="821" t="s">
        <v>2518</v>
      </c>
      <c r="AAX39" s="821" t="s">
        <v>2541</v>
      </c>
      <c r="AAY39" s="821" t="s">
        <v>2502</v>
      </c>
      <c r="AAZ39" s="821">
        <v>1500</v>
      </c>
      <c r="ABA39" s="821">
        <v>500</v>
      </c>
      <c r="ABB39" s="821">
        <v>15000</v>
      </c>
      <c r="ABC39" s="821" t="s">
        <v>761</v>
      </c>
      <c r="ABD39" s="821" t="s">
        <v>2509</v>
      </c>
      <c r="ABE39" s="821" t="s">
        <v>2542</v>
      </c>
      <c r="ABF39" s="821" t="s">
        <v>2502</v>
      </c>
      <c r="ABG39" s="821">
        <v>17500</v>
      </c>
      <c r="ABH39" s="821">
        <v>350</v>
      </c>
      <c r="ABI39" s="821">
        <v>4200</v>
      </c>
      <c r="ABJ39" s="821" t="s">
        <v>761</v>
      </c>
      <c r="ABK39" s="821" t="s">
        <v>2543</v>
      </c>
      <c r="ABL39" s="821" t="s">
        <v>2544</v>
      </c>
      <c r="ABM39" s="821" t="s">
        <v>2502</v>
      </c>
      <c r="ABN39" s="821">
        <v>300</v>
      </c>
      <c r="ABO39" s="821">
        <v>300</v>
      </c>
      <c r="ABP39" s="821">
        <v>3250</v>
      </c>
      <c r="ABQ39" s="821" t="s">
        <v>766</v>
      </c>
      <c r="ABR39" s="821" t="s">
        <v>2545</v>
      </c>
      <c r="ABS39" s="821" t="s">
        <v>2546</v>
      </c>
      <c r="ABT39" s="821" t="s">
        <v>2502</v>
      </c>
      <c r="ABU39" s="821">
        <v>100</v>
      </c>
      <c r="ABV39" s="821">
        <v>100</v>
      </c>
      <c r="ABW39" s="821">
        <v>1500</v>
      </c>
      <c r="ABX39" s="821" t="s">
        <v>766</v>
      </c>
      <c r="ABY39" s="821" t="s">
        <v>2547</v>
      </c>
      <c r="ABZ39" s="821" t="s">
        <v>2548</v>
      </c>
      <c r="ACA39" s="821" t="s">
        <v>2534</v>
      </c>
      <c r="ACB39" s="821">
        <v>9</v>
      </c>
      <c r="ACC39" s="821">
        <v>9</v>
      </c>
      <c r="ACD39" s="821">
        <v>1100</v>
      </c>
      <c r="ACE39" s="821" t="s">
        <v>770</v>
      </c>
      <c r="ACF39" s="821"/>
      <c r="ACG39" s="821"/>
      <c r="ACH39" s="821"/>
      <c r="ACI39" s="821"/>
      <c r="ACJ39" s="821"/>
      <c r="ACK39" s="821"/>
      <c r="ACL39" s="821"/>
      <c r="ACM39" s="821"/>
      <c r="ACN39" s="821"/>
      <c r="ACO39" s="821"/>
      <c r="ACP39" s="821"/>
      <c r="ACQ39" s="821"/>
      <c r="ACR39" s="821"/>
      <c r="ACS39" s="821"/>
      <c r="ACT39" s="821"/>
      <c r="ACU39" s="821"/>
      <c r="ACV39" s="821"/>
      <c r="ACW39" s="821"/>
      <c r="ACX39" s="821"/>
      <c r="ACY39" s="821"/>
      <c r="ACZ39" s="821"/>
      <c r="ADA39" s="821" t="s">
        <v>1434</v>
      </c>
      <c r="ADB39" s="821" t="s">
        <v>1434</v>
      </c>
      <c r="ADC39" s="821" t="s">
        <v>1434</v>
      </c>
      <c r="ADD39" s="821" t="s">
        <v>2788</v>
      </c>
      <c r="ADE39" s="821" t="s">
        <v>1434</v>
      </c>
      <c r="ADF39" s="821" t="s">
        <v>1434</v>
      </c>
      <c r="ADG39" s="821">
        <v>553000</v>
      </c>
      <c r="ADH39" s="821" t="s">
        <v>788</v>
      </c>
      <c r="ADI39" s="821" t="s">
        <v>1434</v>
      </c>
      <c r="ADJ39" s="821" t="s">
        <v>1434</v>
      </c>
      <c r="ADK39" s="821" t="s">
        <v>1434</v>
      </c>
      <c r="ADL39" s="821" t="s">
        <v>1434</v>
      </c>
      <c r="ADM39" s="821" t="s">
        <v>1434</v>
      </c>
      <c r="ADN39" s="821" t="s">
        <v>1434</v>
      </c>
      <c r="ADO39" s="821" t="s">
        <v>1434</v>
      </c>
      <c r="ADP39" s="821" t="s">
        <v>1434</v>
      </c>
      <c r="ADQ39" s="821" t="s">
        <v>1434</v>
      </c>
      <c r="ADR39" s="821" t="s">
        <v>1434</v>
      </c>
      <c r="ADS39" s="821" t="s">
        <v>1434</v>
      </c>
      <c r="ADT39" s="821" t="s">
        <v>1434</v>
      </c>
      <c r="ADU39" s="821" t="s">
        <v>1434</v>
      </c>
      <c r="ADV39" s="821" t="s">
        <v>1434</v>
      </c>
      <c r="ADW39" s="821" t="s">
        <v>1434</v>
      </c>
      <c r="ADX39" s="821" t="s">
        <v>1434</v>
      </c>
      <c r="ADY39" s="821" t="s">
        <v>1434</v>
      </c>
      <c r="ADZ39" s="821" t="s">
        <v>1434</v>
      </c>
      <c r="AEA39" s="821" t="s">
        <v>1434</v>
      </c>
      <c r="AEB39" s="821" t="s">
        <v>1434</v>
      </c>
      <c r="AEC39" s="821" t="s">
        <v>1434</v>
      </c>
      <c r="AED39" s="821" t="s">
        <v>1434</v>
      </c>
      <c r="AEE39" s="821" t="s">
        <v>1434</v>
      </c>
      <c r="AEF39" s="821" t="s">
        <v>1434</v>
      </c>
      <c r="AEG39" s="821" t="s">
        <v>1434</v>
      </c>
      <c r="AEH39" s="821" t="s">
        <v>1434</v>
      </c>
      <c r="AEI39" s="821" t="s">
        <v>1434</v>
      </c>
      <c r="AEJ39" s="821" t="s">
        <v>1434</v>
      </c>
      <c r="AEK39" s="821" t="s">
        <v>1434</v>
      </c>
      <c r="AEL39" s="821" t="s">
        <v>1434</v>
      </c>
      <c r="AEM39" s="821" t="s">
        <v>1434</v>
      </c>
      <c r="AEN39" s="821" t="s">
        <v>1434</v>
      </c>
      <c r="AEO39" s="821" t="s">
        <v>1434</v>
      </c>
      <c r="AEP39" s="821" t="s">
        <v>1434</v>
      </c>
      <c r="AEQ39" s="821" t="s">
        <v>1434</v>
      </c>
      <c r="AER39" s="821" t="s">
        <v>1434</v>
      </c>
      <c r="AES39" s="821" t="s">
        <v>1434</v>
      </c>
      <c r="AET39" s="821" t="s">
        <v>1434</v>
      </c>
      <c r="AEU39" s="821" t="s">
        <v>1434</v>
      </c>
      <c r="AEV39" s="821" t="s">
        <v>1434</v>
      </c>
      <c r="AEW39" s="821" t="s">
        <v>1434</v>
      </c>
      <c r="AEX39" s="821" t="s">
        <v>1434</v>
      </c>
      <c r="AEY39" s="821" t="s">
        <v>1434</v>
      </c>
      <c r="AEZ39" s="821" t="s">
        <v>1434</v>
      </c>
      <c r="AFA39" s="821" t="s">
        <v>1434</v>
      </c>
      <c r="AFB39" s="821" t="s">
        <v>1434</v>
      </c>
      <c r="AFC39" s="821" t="s">
        <v>1434</v>
      </c>
      <c r="AFD39" s="822">
        <v>5674</v>
      </c>
      <c r="AFE39" s="822" t="s">
        <v>1434</v>
      </c>
      <c r="AFF39" s="822" t="s">
        <v>1434</v>
      </c>
      <c r="AFG39" s="822" t="s">
        <v>1434</v>
      </c>
      <c r="AFH39" s="821">
        <v>1605</v>
      </c>
      <c r="AFI39" s="822" t="s">
        <v>1434</v>
      </c>
      <c r="AFJ39" s="822" t="s">
        <v>1434</v>
      </c>
      <c r="AFK39" s="822" t="s">
        <v>1434</v>
      </c>
      <c r="AFL39" s="821">
        <v>7279</v>
      </c>
      <c r="AFM39" s="821" t="s">
        <v>1434</v>
      </c>
      <c r="AFN39" s="821" t="s">
        <v>1434</v>
      </c>
      <c r="AFO39" s="821" t="s">
        <v>1434</v>
      </c>
      <c r="AFP39" s="822">
        <v>6046</v>
      </c>
      <c r="AFQ39" s="822" t="s">
        <v>1434</v>
      </c>
      <c r="AFR39" s="822" t="s">
        <v>1434</v>
      </c>
      <c r="AFS39" s="822" t="s">
        <v>1434</v>
      </c>
      <c r="AFT39" s="821">
        <v>299</v>
      </c>
      <c r="AFU39" s="821" t="s">
        <v>1434</v>
      </c>
      <c r="AFV39" s="821" t="s">
        <v>1434</v>
      </c>
      <c r="AFW39" s="821" t="s">
        <v>1434</v>
      </c>
      <c r="AFX39" s="821">
        <v>6345</v>
      </c>
      <c r="AFY39" s="821" t="s">
        <v>1434</v>
      </c>
      <c r="AFZ39" s="821" t="s">
        <v>1434</v>
      </c>
      <c r="AGA39" s="821" t="s">
        <v>1434</v>
      </c>
      <c r="AGB39" s="822">
        <v>369</v>
      </c>
      <c r="AGC39" s="822" t="s">
        <v>1434</v>
      </c>
      <c r="AGD39" s="822" t="s">
        <v>1434</v>
      </c>
      <c r="AGE39" s="822" t="s">
        <v>1434</v>
      </c>
      <c r="AGF39" s="821">
        <v>37</v>
      </c>
      <c r="AGG39" s="821" t="s">
        <v>1434</v>
      </c>
      <c r="AGH39" s="821" t="s">
        <v>1434</v>
      </c>
      <c r="AGI39" s="821" t="s">
        <v>1434</v>
      </c>
      <c r="AGJ39" s="821">
        <v>406</v>
      </c>
      <c r="AGK39" s="821" t="s">
        <v>1434</v>
      </c>
      <c r="AGL39" s="821" t="s">
        <v>1434</v>
      </c>
      <c r="AGM39" s="821" t="s">
        <v>1434</v>
      </c>
      <c r="AGN39" s="822">
        <v>13</v>
      </c>
      <c r="AGO39" s="822" t="s">
        <v>1434</v>
      </c>
      <c r="AGP39" s="822" t="s">
        <v>1434</v>
      </c>
      <c r="AGQ39" s="822" t="s">
        <v>1434</v>
      </c>
      <c r="AGR39" s="821">
        <v>0</v>
      </c>
      <c r="AGS39" s="821" t="s">
        <v>1434</v>
      </c>
      <c r="AGT39" s="821" t="s">
        <v>1434</v>
      </c>
      <c r="AGU39" s="821" t="s">
        <v>1434</v>
      </c>
      <c r="AGV39" s="821">
        <v>13</v>
      </c>
      <c r="AGW39" s="821" t="s">
        <v>1434</v>
      </c>
      <c r="AGX39" s="821" t="s">
        <v>1434</v>
      </c>
      <c r="AGY39" s="821" t="s">
        <v>1434</v>
      </c>
      <c r="AGZ39" s="822">
        <v>10639</v>
      </c>
      <c r="AHA39" s="822">
        <v>10692</v>
      </c>
      <c r="AHB39" s="822">
        <v>10788</v>
      </c>
      <c r="AHC39" s="822">
        <v>11043</v>
      </c>
      <c r="AHD39" s="822">
        <v>1463</v>
      </c>
      <c r="AHE39" s="822">
        <v>1400</v>
      </c>
      <c r="AHF39" s="822">
        <v>1325</v>
      </c>
      <c r="AHG39" s="822">
        <v>1089</v>
      </c>
      <c r="AHH39" s="822">
        <v>0</v>
      </c>
      <c r="AHI39" s="822">
        <v>0</v>
      </c>
      <c r="AHJ39" s="822">
        <v>0</v>
      </c>
      <c r="AHK39" s="822">
        <v>0</v>
      </c>
      <c r="AHL39" s="822">
        <v>0.2</v>
      </c>
      <c r="AHM39" s="822">
        <v>0.17299999999999999</v>
      </c>
      <c r="AHN39" s="821">
        <v>0.65600000000000003</v>
      </c>
      <c r="AHO39" s="821">
        <v>1.39</v>
      </c>
      <c r="AHP39" s="822" t="s">
        <v>1434</v>
      </c>
      <c r="AHQ39" s="822" t="s">
        <v>1434</v>
      </c>
      <c r="AHR39" s="821" t="s">
        <v>1434</v>
      </c>
      <c r="AHS39" s="821" t="s">
        <v>1434</v>
      </c>
      <c r="AHT39" s="822" t="s">
        <v>1434</v>
      </c>
      <c r="AHU39" s="822" t="s">
        <v>1434</v>
      </c>
      <c r="AHV39" s="821" t="s">
        <v>1434</v>
      </c>
      <c r="AHW39" s="821" t="s">
        <v>1434</v>
      </c>
      <c r="AHX39" s="822">
        <v>13.234</v>
      </c>
      <c r="AHY39" s="822">
        <v>11.361000000000001</v>
      </c>
      <c r="AHZ39" s="821">
        <v>17.823</v>
      </c>
      <c r="AIA39" s="821">
        <v>28.856000000000002</v>
      </c>
      <c r="AIB39" s="822">
        <v>0</v>
      </c>
      <c r="AIC39" s="822">
        <v>0</v>
      </c>
      <c r="AID39" s="821">
        <v>0</v>
      </c>
      <c r="AIE39" s="821">
        <v>0</v>
      </c>
      <c r="AIF39" s="822">
        <v>160</v>
      </c>
      <c r="AIG39" s="822">
        <v>160</v>
      </c>
      <c r="AIH39" s="822">
        <v>160</v>
      </c>
      <c r="AII39" s="822">
        <v>160</v>
      </c>
      <c r="AIJ39" s="822">
        <v>160</v>
      </c>
      <c r="AIK39" s="822" t="s">
        <v>1434</v>
      </c>
      <c r="AIL39" s="821" t="s">
        <v>1434</v>
      </c>
      <c r="AIM39" s="821" t="s">
        <v>1434</v>
      </c>
      <c r="AIN39" s="821" t="s">
        <v>1434</v>
      </c>
      <c r="AIO39" s="821" t="s">
        <v>1434</v>
      </c>
      <c r="AIP39" s="822" t="s">
        <v>1434</v>
      </c>
      <c r="AIQ39" s="821" t="s">
        <v>1434</v>
      </c>
      <c r="AIR39" s="821" t="s">
        <v>1434</v>
      </c>
      <c r="AIS39" s="821" t="s">
        <v>1434</v>
      </c>
      <c r="AIT39" s="821" t="s">
        <v>1434</v>
      </c>
      <c r="AIU39" s="822" t="s">
        <v>1434</v>
      </c>
      <c r="AIV39" s="822">
        <v>11827</v>
      </c>
      <c r="AIW39" s="822" t="s">
        <v>1434</v>
      </c>
      <c r="AIX39" s="822" t="s">
        <v>1434</v>
      </c>
      <c r="AIY39" s="822" t="s">
        <v>1434</v>
      </c>
      <c r="AIZ39" s="822" t="s">
        <v>1434</v>
      </c>
      <c r="AJA39" s="821" t="s">
        <v>1434</v>
      </c>
      <c r="AJB39" s="821" t="s">
        <v>1434</v>
      </c>
      <c r="AJC39" s="821" t="s">
        <v>1434</v>
      </c>
      <c r="AJD39" s="821" t="s">
        <v>1434</v>
      </c>
      <c r="AJE39" s="822" t="s">
        <v>1434</v>
      </c>
      <c r="AJF39" s="821" t="s">
        <v>1434</v>
      </c>
      <c r="AJG39" s="821" t="s">
        <v>1434</v>
      </c>
      <c r="AJH39" s="821" t="s">
        <v>1434</v>
      </c>
      <c r="AJI39" s="821" t="s">
        <v>1434</v>
      </c>
      <c r="AJJ39" s="822" t="s">
        <v>1434</v>
      </c>
      <c r="AJK39" s="822">
        <v>115</v>
      </c>
      <c r="AJL39" s="822" t="s">
        <v>1434</v>
      </c>
      <c r="AJM39" s="822" t="s">
        <v>1434</v>
      </c>
      <c r="AJN39" s="822" t="s">
        <v>1434</v>
      </c>
      <c r="AJO39" s="822" t="s">
        <v>1434</v>
      </c>
      <c r="AJP39" s="821" t="s">
        <v>1434</v>
      </c>
      <c r="AJQ39" s="821" t="s">
        <v>1434</v>
      </c>
      <c r="AJR39" s="821" t="s">
        <v>1434</v>
      </c>
      <c r="AJS39" s="821" t="s">
        <v>1434</v>
      </c>
      <c r="AJT39" s="822" t="s">
        <v>1434</v>
      </c>
      <c r="AJU39" s="821" t="s">
        <v>1434</v>
      </c>
      <c r="AJV39" s="821" t="s">
        <v>1434</v>
      </c>
      <c r="AJW39" s="821" t="s">
        <v>1434</v>
      </c>
      <c r="AJX39" s="821" t="s">
        <v>1434</v>
      </c>
      <c r="AJY39" s="822">
        <v>83</v>
      </c>
      <c r="AJZ39" s="822">
        <v>76</v>
      </c>
      <c r="AKA39" s="822">
        <v>69</v>
      </c>
      <c r="AKB39" s="822">
        <v>63</v>
      </c>
      <c r="AKC39" s="822" t="s">
        <v>1434</v>
      </c>
      <c r="AKD39" s="821">
        <v>0</v>
      </c>
      <c r="AKE39" s="821">
        <v>0</v>
      </c>
      <c r="AKF39" s="821">
        <v>0</v>
      </c>
      <c r="AKG39" s="821">
        <v>0</v>
      </c>
      <c r="AKH39" s="821">
        <v>76</v>
      </c>
      <c r="AKI39" s="821">
        <v>69</v>
      </c>
      <c r="AKJ39" s="821">
        <v>63</v>
      </c>
      <c r="AKK39" s="821" t="s">
        <v>1434</v>
      </c>
      <c r="AKL39" s="822">
        <v>0</v>
      </c>
      <c r="AKM39" s="822">
        <v>0</v>
      </c>
      <c r="AKN39" s="822">
        <v>0</v>
      </c>
      <c r="AKO39" s="822">
        <v>0</v>
      </c>
      <c r="AKP39" s="822">
        <v>0</v>
      </c>
      <c r="AKQ39" s="821">
        <v>0</v>
      </c>
      <c r="AKR39" s="821">
        <v>0</v>
      </c>
      <c r="AKS39" s="821">
        <v>0</v>
      </c>
      <c r="AKT39" s="821">
        <v>0</v>
      </c>
      <c r="AKU39" s="821">
        <v>0</v>
      </c>
      <c r="AKV39" s="821">
        <v>0</v>
      </c>
      <c r="AKW39" s="821">
        <v>0</v>
      </c>
      <c r="AKX39" s="821">
        <v>0</v>
      </c>
      <c r="AKY39" s="821" t="s">
        <v>2852</v>
      </c>
      <c r="AKZ39" s="821">
        <v>40</v>
      </c>
      <c r="ALA39" s="821">
        <v>35</v>
      </c>
      <c r="ALB39" s="821" t="s">
        <v>2194</v>
      </c>
      <c r="ALC39" s="821">
        <v>16</v>
      </c>
      <c r="ALD39" s="821">
        <v>17</v>
      </c>
      <c r="ALE39" s="821" t="s">
        <v>2853</v>
      </c>
      <c r="ALF39" s="821">
        <v>10</v>
      </c>
      <c r="ALG39" s="821">
        <v>8</v>
      </c>
      <c r="ALH39" s="821" t="s">
        <v>2854</v>
      </c>
      <c r="ALI39" s="821">
        <v>5</v>
      </c>
      <c r="ALJ39" s="821">
        <v>5</v>
      </c>
      <c r="ALK39" s="821" t="s">
        <v>2125</v>
      </c>
      <c r="ALL39" s="821">
        <v>3</v>
      </c>
      <c r="ALM39" s="821">
        <v>3</v>
      </c>
      <c r="ALN39" s="821" t="s">
        <v>2119</v>
      </c>
      <c r="ALO39" s="821">
        <v>2</v>
      </c>
      <c r="ALP39" s="821">
        <v>1</v>
      </c>
      <c r="ALQ39" s="821"/>
      <c r="ALR39" s="821"/>
      <c r="ALS39" s="821"/>
      <c r="ALT39" s="821"/>
      <c r="ALU39" s="821"/>
      <c r="ALV39" s="821"/>
      <c r="ALW39" s="821" t="s">
        <v>1434</v>
      </c>
      <c r="ALX39" s="821">
        <v>0</v>
      </c>
      <c r="ALY39" s="821">
        <v>0</v>
      </c>
      <c r="ALZ39" s="821"/>
      <c r="AMA39" s="821"/>
      <c r="AMB39" s="821"/>
      <c r="AMC39" s="821"/>
      <c r="AMD39" s="821"/>
      <c r="AME39" s="821"/>
      <c r="AMF39" s="821"/>
      <c r="AMG39" s="821"/>
      <c r="AMH39" s="821"/>
      <c r="AMI39" s="821"/>
      <c r="AMJ39" s="821"/>
      <c r="AMK39" s="821"/>
      <c r="AML39" s="821"/>
      <c r="AMM39" s="821"/>
      <c r="AMN39" s="821"/>
      <c r="AMO39" s="821"/>
      <c r="AMP39" s="821"/>
      <c r="AMQ39" s="821"/>
      <c r="AMR39" s="822">
        <v>9.4</v>
      </c>
      <c r="AMS39" s="822" t="s">
        <v>1434</v>
      </c>
      <c r="AMT39" s="822">
        <v>6.8</v>
      </c>
      <c r="AMU39" s="822" t="s">
        <v>1434</v>
      </c>
      <c r="AMV39" s="822" t="s">
        <v>1434</v>
      </c>
      <c r="AMW39" s="822" t="s">
        <v>1434</v>
      </c>
      <c r="AMX39" s="822" t="s">
        <v>1434</v>
      </c>
      <c r="AMY39" s="822" t="s">
        <v>1434</v>
      </c>
      <c r="AMZ39" s="821" t="s">
        <v>1434</v>
      </c>
      <c r="ANA39" s="821" t="s">
        <v>1434</v>
      </c>
      <c r="ANB39" s="821" t="s">
        <v>1434</v>
      </c>
      <c r="ANC39" s="821" t="s">
        <v>1434</v>
      </c>
      <c r="AND39" s="822">
        <v>3.4</v>
      </c>
      <c r="ANE39" s="822" t="s">
        <v>1434</v>
      </c>
      <c r="ANF39" s="822">
        <v>2.2999999999999998</v>
      </c>
      <c r="ANG39" s="822" t="s">
        <v>1434</v>
      </c>
      <c r="ANH39" s="821" t="s">
        <v>1434</v>
      </c>
      <c r="ANI39" s="821" t="s">
        <v>1434</v>
      </c>
      <c r="ANJ39" s="821" t="s">
        <v>1434</v>
      </c>
      <c r="ANK39" s="821" t="s">
        <v>1434</v>
      </c>
      <c r="ANL39" s="821" t="s">
        <v>1434</v>
      </c>
      <c r="ANM39" s="821" t="s">
        <v>1434</v>
      </c>
      <c r="ANN39" s="821" t="s">
        <v>1434</v>
      </c>
      <c r="ANO39" s="821" t="s">
        <v>1434</v>
      </c>
      <c r="ANP39" s="822">
        <v>6</v>
      </c>
      <c r="ANQ39" s="822" t="s">
        <v>1434</v>
      </c>
      <c r="ANR39" s="822">
        <v>4.5</v>
      </c>
      <c r="ANS39" s="822" t="s">
        <v>1434</v>
      </c>
      <c r="ANT39" s="821" t="s">
        <v>1434</v>
      </c>
      <c r="ANU39" s="821" t="s">
        <v>1434</v>
      </c>
      <c r="ANV39" s="821" t="s">
        <v>1434</v>
      </c>
      <c r="ANW39" s="821" t="s">
        <v>1434</v>
      </c>
      <c r="ANX39" s="821" t="s">
        <v>1434</v>
      </c>
      <c r="ANY39" s="821" t="s">
        <v>1434</v>
      </c>
      <c r="ANZ39" s="821" t="s">
        <v>1434</v>
      </c>
      <c r="AOA39" s="821" t="s">
        <v>1434</v>
      </c>
      <c r="AOB39" s="821" t="s">
        <v>1434</v>
      </c>
      <c r="AOC39" s="821" t="s">
        <v>1434</v>
      </c>
      <c r="AOD39" s="821" t="s">
        <v>1434</v>
      </c>
      <c r="AOE39" s="821" t="s">
        <v>1434</v>
      </c>
      <c r="AOF39" s="821" t="s">
        <v>1434</v>
      </c>
      <c r="AOG39" s="821" t="s">
        <v>1434</v>
      </c>
      <c r="AOH39" s="822" t="s">
        <v>1434</v>
      </c>
      <c r="AOI39" s="821" t="s">
        <v>1434</v>
      </c>
      <c r="AOJ39" s="821" t="s">
        <v>1434</v>
      </c>
      <c r="AOK39" s="821" t="s">
        <v>1434</v>
      </c>
      <c r="AOL39" s="822" t="s">
        <v>1434</v>
      </c>
      <c r="AOM39" s="821" t="s">
        <v>1434</v>
      </c>
      <c r="AON39" s="821" t="s">
        <v>1434</v>
      </c>
      <c r="AOO39" s="821" t="s">
        <v>1434</v>
      </c>
      <c r="AOP39" s="822" t="s">
        <v>1434</v>
      </c>
      <c r="AOQ39" s="821" t="s">
        <v>1434</v>
      </c>
      <c r="AOR39" s="821" t="s">
        <v>1434</v>
      </c>
      <c r="AOS39" s="821" t="s">
        <v>1434</v>
      </c>
      <c r="AOT39" s="822" t="s">
        <v>1434</v>
      </c>
      <c r="AOU39" s="821" t="s">
        <v>1434</v>
      </c>
      <c r="AOV39" s="821" t="s">
        <v>1434</v>
      </c>
      <c r="AOW39" s="821" t="s">
        <v>1434</v>
      </c>
      <c r="AOX39" s="822" t="s">
        <v>1434</v>
      </c>
      <c r="AOY39" s="821" t="s">
        <v>1434</v>
      </c>
      <c r="AOZ39" s="821" t="s">
        <v>1434</v>
      </c>
      <c r="APA39" s="821" t="s">
        <v>1434</v>
      </c>
      <c r="APB39" s="822" t="s">
        <v>1434</v>
      </c>
      <c r="APC39" s="821" t="s">
        <v>1434</v>
      </c>
      <c r="APD39" s="821" t="s">
        <v>1434</v>
      </c>
      <c r="APE39" s="821" t="s">
        <v>1434</v>
      </c>
      <c r="APF39" s="822" t="s">
        <v>1434</v>
      </c>
      <c r="APG39" s="821" t="s">
        <v>1434</v>
      </c>
      <c r="APH39" s="821" t="s">
        <v>1434</v>
      </c>
      <c r="API39" s="821" t="s">
        <v>1434</v>
      </c>
      <c r="APJ39" s="822">
        <v>0</v>
      </c>
      <c r="APK39" s="821" t="s">
        <v>1434</v>
      </c>
      <c r="APL39" s="821" t="s">
        <v>1434</v>
      </c>
      <c r="APM39" s="821" t="s">
        <v>1434</v>
      </c>
      <c r="APN39" s="822">
        <v>7</v>
      </c>
      <c r="APO39" s="821" t="s">
        <v>1434</v>
      </c>
      <c r="APP39" s="821" t="s">
        <v>1434</v>
      </c>
      <c r="APQ39" s="821" t="s">
        <v>1434</v>
      </c>
      <c r="APR39" s="822">
        <v>4</v>
      </c>
      <c r="APS39" s="821" t="s">
        <v>1434</v>
      </c>
      <c r="APT39" s="821" t="s">
        <v>1434</v>
      </c>
      <c r="APU39" s="821" t="s">
        <v>1434</v>
      </c>
      <c r="APV39" s="822">
        <v>0</v>
      </c>
      <c r="APW39" s="821" t="s">
        <v>1434</v>
      </c>
      <c r="APX39" s="821" t="s">
        <v>1434</v>
      </c>
      <c r="APY39" s="821" t="s">
        <v>1434</v>
      </c>
      <c r="APZ39" s="822">
        <v>318</v>
      </c>
      <c r="AQA39" s="821" t="s">
        <v>1434</v>
      </c>
      <c r="AQB39" s="821" t="s">
        <v>1434</v>
      </c>
      <c r="AQC39" s="821" t="s">
        <v>1434</v>
      </c>
      <c r="AQD39" s="822">
        <v>27</v>
      </c>
      <c r="AQE39" s="821" t="s">
        <v>1434</v>
      </c>
      <c r="AQF39" s="821" t="s">
        <v>1434</v>
      </c>
      <c r="AQG39" s="821" t="s">
        <v>1434</v>
      </c>
      <c r="AQH39" s="822">
        <v>271</v>
      </c>
      <c r="AQI39" s="821" t="s">
        <v>1434</v>
      </c>
      <c r="AQJ39" s="821" t="s">
        <v>1434</v>
      </c>
      <c r="AQK39" s="821" t="s">
        <v>1434</v>
      </c>
      <c r="AQL39" s="822">
        <v>0</v>
      </c>
      <c r="AQM39" s="821" t="s">
        <v>1434</v>
      </c>
      <c r="AQN39" s="821" t="s">
        <v>1434</v>
      </c>
      <c r="AQO39" s="821" t="s">
        <v>1434</v>
      </c>
      <c r="AQP39" s="822">
        <v>3</v>
      </c>
      <c r="AQQ39" s="821" t="s">
        <v>1434</v>
      </c>
      <c r="AQR39" s="821" t="s">
        <v>1434</v>
      </c>
      <c r="AQS39" s="821" t="s">
        <v>1434</v>
      </c>
      <c r="AQT39" s="822">
        <v>2</v>
      </c>
      <c r="AQU39" s="821" t="s">
        <v>1434</v>
      </c>
      <c r="AQV39" s="821" t="s">
        <v>1434</v>
      </c>
      <c r="AQW39" s="821" t="s">
        <v>1434</v>
      </c>
      <c r="AQX39" s="822">
        <v>0</v>
      </c>
      <c r="AQY39" s="821" t="s">
        <v>1434</v>
      </c>
      <c r="AQZ39" s="821" t="s">
        <v>1434</v>
      </c>
      <c r="ARA39" s="821" t="s">
        <v>1434</v>
      </c>
      <c r="ARB39" s="822">
        <v>210</v>
      </c>
      <c r="ARC39" s="821" t="s">
        <v>1434</v>
      </c>
      <c r="ARD39" s="821" t="s">
        <v>1434</v>
      </c>
      <c r="ARE39" s="821" t="s">
        <v>1434</v>
      </c>
      <c r="ARF39" s="822">
        <v>10</v>
      </c>
      <c r="ARG39" s="821" t="s">
        <v>1434</v>
      </c>
      <c r="ARH39" s="821" t="s">
        <v>1434</v>
      </c>
      <c r="ARI39" s="821" t="s">
        <v>1434</v>
      </c>
      <c r="ARJ39" s="822">
        <v>166</v>
      </c>
      <c r="ARK39" s="821" t="s">
        <v>1434</v>
      </c>
      <c r="ARL39" s="821" t="s">
        <v>1434</v>
      </c>
      <c r="ARM39" s="821" t="s">
        <v>1434</v>
      </c>
      <c r="ARN39" s="822">
        <v>0</v>
      </c>
      <c r="ARO39" s="821" t="s">
        <v>1434</v>
      </c>
      <c r="ARP39" s="821" t="s">
        <v>1434</v>
      </c>
      <c r="ARQ39" s="821" t="s">
        <v>1434</v>
      </c>
      <c r="ARR39" s="822">
        <v>0</v>
      </c>
      <c r="ARS39" s="821" t="s">
        <v>1434</v>
      </c>
      <c r="ART39" s="821" t="s">
        <v>1434</v>
      </c>
      <c r="ARU39" s="821" t="s">
        <v>1434</v>
      </c>
      <c r="ARV39" s="822">
        <v>3</v>
      </c>
      <c r="ARW39" s="821" t="s">
        <v>1434</v>
      </c>
      <c r="ARX39" s="821" t="s">
        <v>1434</v>
      </c>
      <c r="ARY39" s="821" t="s">
        <v>1434</v>
      </c>
      <c r="ARZ39" s="822">
        <v>0</v>
      </c>
      <c r="ASA39" s="821" t="s">
        <v>1434</v>
      </c>
      <c r="ASB39" s="821" t="s">
        <v>1434</v>
      </c>
      <c r="ASC39" s="821" t="s">
        <v>1434</v>
      </c>
      <c r="ASD39" s="822">
        <v>43</v>
      </c>
      <c r="ASE39" s="821" t="s">
        <v>1434</v>
      </c>
      <c r="ASF39" s="821" t="s">
        <v>1434</v>
      </c>
      <c r="ASG39" s="821" t="s">
        <v>1434</v>
      </c>
      <c r="ASH39" s="822">
        <v>6</v>
      </c>
      <c r="ASI39" s="821" t="s">
        <v>1434</v>
      </c>
      <c r="ASJ39" s="821" t="s">
        <v>1434</v>
      </c>
      <c r="ASK39" s="821" t="s">
        <v>1434</v>
      </c>
      <c r="ASL39" s="822">
        <v>64</v>
      </c>
      <c r="ASM39" s="821" t="s">
        <v>1434</v>
      </c>
      <c r="ASN39" s="821" t="s">
        <v>1434</v>
      </c>
      <c r="ASO39" s="821" t="s">
        <v>1434</v>
      </c>
      <c r="ASP39" s="822">
        <v>0</v>
      </c>
      <c r="ASQ39" s="821" t="s">
        <v>1434</v>
      </c>
      <c r="ASR39" s="821" t="s">
        <v>1434</v>
      </c>
      <c r="ASS39" s="821" t="s">
        <v>1434</v>
      </c>
      <c r="AST39" s="822">
        <v>0</v>
      </c>
      <c r="ASU39" s="821" t="s">
        <v>1434</v>
      </c>
      <c r="ASV39" s="821" t="s">
        <v>1434</v>
      </c>
      <c r="ASW39" s="821" t="s">
        <v>1434</v>
      </c>
      <c r="ASX39" s="822">
        <v>0</v>
      </c>
      <c r="ASY39" s="821" t="s">
        <v>1434</v>
      </c>
      <c r="ASZ39" s="821" t="s">
        <v>1434</v>
      </c>
      <c r="ATA39" s="821" t="s">
        <v>1434</v>
      </c>
      <c r="ATB39" s="822">
        <v>0</v>
      </c>
      <c r="ATC39" s="821" t="s">
        <v>1434</v>
      </c>
      <c r="ATD39" s="821" t="s">
        <v>1434</v>
      </c>
      <c r="ATE39" s="821" t="s">
        <v>1434</v>
      </c>
      <c r="ATF39" s="822">
        <v>0</v>
      </c>
      <c r="ATG39" s="821" t="s">
        <v>1434</v>
      </c>
      <c r="ATH39" s="821" t="s">
        <v>1434</v>
      </c>
      <c r="ATI39" s="821" t="s">
        <v>1434</v>
      </c>
      <c r="ATJ39" s="822">
        <v>0</v>
      </c>
      <c r="ATK39" s="821" t="s">
        <v>1434</v>
      </c>
      <c r="ATL39" s="821" t="s">
        <v>1434</v>
      </c>
      <c r="ATM39" s="821" t="s">
        <v>1434</v>
      </c>
      <c r="ATN39" s="822">
        <v>0</v>
      </c>
      <c r="ATO39" s="821" t="s">
        <v>1434</v>
      </c>
      <c r="ATP39" s="821" t="s">
        <v>1434</v>
      </c>
      <c r="ATQ39" s="821" t="s">
        <v>1434</v>
      </c>
      <c r="ATR39" s="822">
        <v>0</v>
      </c>
      <c r="ATS39" s="822">
        <v>0</v>
      </c>
      <c r="ATT39" s="822">
        <v>0</v>
      </c>
      <c r="ATU39" s="822">
        <v>0</v>
      </c>
      <c r="ATV39" s="822">
        <v>0</v>
      </c>
      <c r="ATW39" s="821">
        <v>0</v>
      </c>
      <c r="ATX39" s="821">
        <v>0</v>
      </c>
      <c r="ATY39" s="821">
        <v>0</v>
      </c>
      <c r="ATZ39" s="821">
        <v>0</v>
      </c>
      <c r="AUA39" s="821">
        <v>0</v>
      </c>
      <c r="AUB39" s="822">
        <v>0</v>
      </c>
      <c r="AUC39" s="822">
        <v>0</v>
      </c>
      <c r="AUD39" s="822">
        <v>0</v>
      </c>
      <c r="AUE39" s="822">
        <v>0</v>
      </c>
      <c r="AUF39" s="822">
        <v>0</v>
      </c>
      <c r="AUG39" s="822">
        <v>581</v>
      </c>
      <c r="AUH39" s="822">
        <v>428</v>
      </c>
      <c r="AUI39" s="822">
        <v>277</v>
      </c>
      <c r="AUJ39" s="822">
        <v>158</v>
      </c>
      <c r="AUK39" s="822">
        <v>108</v>
      </c>
      <c r="AUL39" s="821">
        <v>229</v>
      </c>
      <c r="AUM39" s="821">
        <v>189</v>
      </c>
      <c r="AUN39" s="821">
        <v>139</v>
      </c>
      <c r="AUO39" s="821">
        <v>71</v>
      </c>
      <c r="AUP39" s="821">
        <v>67</v>
      </c>
      <c r="AUQ39" s="822">
        <v>810</v>
      </c>
      <c r="AUR39" s="822">
        <v>617</v>
      </c>
      <c r="AUS39" s="822">
        <v>416</v>
      </c>
      <c r="AUT39" s="822">
        <v>229</v>
      </c>
      <c r="AUU39" s="822">
        <v>175</v>
      </c>
      <c r="AUV39" s="822">
        <v>0</v>
      </c>
      <c r="AUW39" s="822">
        <v>0</v>
      </c>
      <c r="AUX39" s="822">
        <v>0</v>
      </c>
      <c r="AUY39" s="822">
        <v>0</v>
      </c>
      <c r="AUZ39" s="822">
        <v>0</v>
      </c>
      <c r="AVA39" s="821">
        <v>0</v>
      </c>
      <c r="AVB39" s="821">
        <v>0</v>
      </c>
      <c r="AVC39" s="821">
        <v>0</v>
      </c>
      <c r="AVD39" s="821">
        <v>0</v>
      </c>
      <c r="AVE39" s="821">
        <v>0</v>
      </c>
      <c r="AVF39" s="822">
        <v>0</v>
      </c>
      <c r="AVG39" s="822">
        <v>0</v>
      </c>
      <c r="AVH39" s="822">
        <v>0</v>
      </c>
      <c r="AVI39" s="822">
        <v>0</v>
      </c>
      <c r="AVJ39" s="822">
        <v>0</v>
      </c>
      <c r="AVK39" s="822">
        <v>301</v>
      </c>
      <c r="AVL39" s="822">
        <v>209</v>
      </c>
      <c r="AVM39" s="822">
        <v>166</v>
      </c>
      <c r="AVN39" s="822">
        <v>68</v>
      </c>
      <c r="AVO39" s="822">
        <v>53</v>
      </c>
      <c r="AVP39" s="821">
        <v>65</v>
      </c>
      <c r="AVQ39" s="821">
        <v>54</v>
      </c>
      <c r="AVR39" s="821">
        <v>46</v>
      </c>
      <c r="AVS39" s="821">
        <v>13</v>
      </c>
      <c r="AVT39" s="821">
        <v>6</v>
      </c>
      <c r="AVU39" s="822">
        <v>366</v>
      </c>
      <c r="AVV39" s="822">
        <v>263</v>
      </c>
      <c r="AVW39" s="822">
        <v>212</v>
      </c>
      <c r="AVX39" s="822">
        <v>81</v>
      </c>
      <c r="AVY39" s="822">
        <v>59</v>
      </c>
      <c r="AVZ39" s="822" t="s">
        <v>1434</v>
      </c>
      <c r="AWA39" s="822" t="s">
        <v>1434</v>
      </c>
      <c r="AWB39" s="822" t="s">
        <v>1434</v>
      </c>
      <c r="AWC39" s="822" t="s">
        <v>1434</v>
      </c>
      <c r="AWD39" s="822" t="s">
        <v>1434</v>
      </c>
      <c r="AWE39" s="821" t="s">
        <v>1434</v>
      </c>
      <c r="AWF39" s="821" t="s">
        <v>1434</v>
      </c>
      <c r="AWG39" s="821" t="s">
        <v>1434</v>
      </c>
      <c r="AWH39" s="821" t="s">
        <v>1434</v>
      </c>
      <c r="AWI39" s="821" t="s">
        <v>1434</v>
      </c>
      <c r="AWJ39" s="822" t="s">
        <v>1434</v>
      </c>
      <c r="AWK39" s="822" t="s">
        <v>1434</v>
      </c>
      <c r="AWL39" s="822" t="s">
        <v>1434</v>
      </c>
      <c r="AWM39" s="822" t="s">
        <v>1434</v>
      </c>
      <c r="AWN39" s="822" t="s">
        <v>1434</v>
      </c>
      <c r="AWO39" s="822" t="s">
        <v>1434</v>
      </c>
      <c r="AWP39" s="822" t="s">
        <v>1434</v>
      </c>
      <c r="AWQ39" s="822" t="s">
        <v>1434</v>
      </c>
      <c r="AWR39" s="822" t="s">
        <v>1434</v>
      </c>
      <c r="AWS39" s="822" t="s">
        <v>1434</v>
      </c>
      <c r="AWT39" s="822" t="s">
        <v>1434</v>
      </c>
      <c r="AWU39" s="822" t="s">
        <v>1434</v>
      </c>
      <c r="AWV39" s="822" t="s">
        <v>1434</v>
      </c>
      <c r="AWW39" s="822" t="s">
        <v>1434</v>
      </c>
      <c r="AWX39" s="822" t="s">
        <v>1434</v>
      </c>
      <c r="AWY39" s="822" t="s">
        <v>1434</v>
      </c>
      <c r="AWZ39" s="822" t="s">
        <v>1434</v>
      </c>
      <c r="AXA39" s="822" t="s">
        <v>1434</v>
      </c>
      <c r="AXB39" s="822" t="s">
        <v>1434</v>
      </c>
      <c r="AXC39" s="822" t="s">
        <v>1434</v>
      </c>
      <c r="AXD39" s="821">
        <v>4136</v>
      </c>
      <c r="AXE39" s="821">
        <v>4136</v>
      </c>
      <c r="AXF39" s="821">
        <v>4136</v>
      </c>
      <c r="AXG39" s="821">
        <v>4136</v>
      </c>
      <c r="AXH39" s="821">
        <v>4136</v>
      </c>
      <c r="AXI39" s="821" t="s">
        <v>1434</v>
      </c>
      <c r="AXJ39" s="821" t="s">
        <v>1434</v>
      </c>
      <c r="AXK39" s="821" t="s">
        <v>1434</v>
      </c>
      <c r="AXL39" s="821" t="s">
        <v>1434</v>
      </c>
      <c r="AXM39" s="821" t="s">
        <v>1434</v>
      </c>
      <c r="AXN39" s="821" t="s">
        <v>1434</v>
      </c>
      <c r="AXO39" s="821" t="s">
        <v>1434</v>
      </c>
      <c r="AXP39" s="821" t="s">
        <v>1434</v>
      </c>
      <c r="AXQ39" s="821" t="s">
        <v>1434</v>
      </c>
      <c r="AXR39" s="821" t="s">
        <v>1434</v>
      </c>
      <c r="AXS39" s="822">
        <v>1488</v>
      </c>
      <c r="AXT39" s="822" t="s">
        <v>1434</v>
      </c>
      <c r="AXU39" s="822" t="s">
        <v>1434</v>
      </c>
      <c r="AXV39" s="822" t="s">
        <v>1434</v>
      </c>
      <c r="AXW39" s="822">
        <v>9642</v>
      </c>
      <c r="AXX39" s="822" t="s">
        <v>1434</v>
      </c>
      <c r="AXY39" s="822" t="s">
        <v>1434</v>
      </c>
      <c r="AXZ39" s="822" t="s">
        <v>1434</v>
      </c>
      <c r="AYA39" s="821">
        <v>972</v>
      </c>
      <c r="AYB39" s="821" t="s">
        <v>1434</v>
      </c>
      <c r="AYC39" s="821" t="s">
        <v>1434</v>
      </c>
      <c r="AYD39" s="822" t="s">
        <v>1434</v>
      </c>
      <c r="AYE39" s="822">
        <v>1339</v>
      </c>
      <c r="AYF39" s="822" t="s">
        <v>1434</v>
      </c>
      <c r="AYG39" s="822" t="s">
        <v>1434</v>
      </c>
      <c r="AYH39" s="822" t="s">
        <v>1434</v>
      </c>
      <c r="AYI39" s="822">
        <v>151482</v>
      </c>
      <c r="AYJ39" s="822" t="s">
        <v>1434</v>
      </c>
      <c r="AYK39" s="822" t="s">
        <v>1434</v>
      </c>
      <c r="AYL39" s="822" t="s">
        <v>1434</v>
      </c>
      <c r="AYM39" s="821" t="s">
        <v>1434</v>
      </c>
      <c r="AYN39" s="821" t="s">
        <v>1434</v>
      </c>
      <c r="AYO39" s="821" t="s">
        <v>1434</v>
      </c>
      <c r="AYP39" s="821" t="s">
        <v>1434</v>
      </c>
      <c r="AYQ39" s="822">
        <v>0.89300000000000002</v>
      </c>
      <c r="AYR39" s="821" t="s">
        <v>1434</v>
      </c>
      <c r="AYS39" s="821" t="s">
        <v>1434</v>
      </c>
      <c r="AYT39" s="821" t="s">
        <v>1434</v>
      </c>
      <c r="AYU39" s="822">
        <v>242.01</v>
      </c>
      <c r="AYV39" s="821" t="s">
        <v>1434</v>
      </c>
      <c r="AYW39" s="821" t="s">
        <v>1434</v>
      </c>
      <c r="AYX39" s="821" t="s">
        <v>1434</v>
      </c>
      <c r="AYY39" s="821" t="s">
        <v>1434</v>
      </c>
      <c r="AYZ39" s="821" t="s">
        <v>1434</v>
      </c>
      <c r="AZA39" s="821" t="s">
        <v>1434</v>
      </c>
      <c r="AZB39" s="821" t="s">
        <v>1434</v>
      </c>
      <c r="AZC39" s="822">
        <v>190</v>
      </c>
      <c r="AZD39" s="821" t="s">
        <v>1434</v>
      </c>
      <c r="AZE39" s="821" t="s">
        <v>1434</v>
      </c>
      <c r="AZF39" s="821" t="s">
        <v>1434</v>
      </c>
      <c r="AZG39" s="822">
        <v>56512</v>
      </c>
      <c r="AZH39" s="821" t="s">
        <v>1434</v>
      </c>
      <c r="AZI39" s="821" t="s">
        <v>1434</v>
      </c>
      <c r="AZJ39" s="821" t="s">
        <v>1434</v>
      </c>
      <c r="AZK39" s="821" t="s">
        <v>1434</v>
      </c>
      <c r="AZL39" s="821" t="s">
        <v>1434</v>
      </c>
      <c r="AZM39" s="821" t="s">
        <v>1434</v>
      </c>
      <c r="AZN39" s="821" t="s">
        <v>1434</v>
      </c>
      <c r="AZO39" s="821">
        <v>109.47</v>
      </c>
      <c r="AZP39" s="821" t="s">
        <v>1434</v>
      </c>
      <c r="AZQ39" s="821" t="s">
        <v>1434</v>
      </c>
      <c r="AZR39" s="821" t="s">
        <v>1434</v>
      </c>
      <c r="AZS39" s="821">
        <v>6105.26</v>
      </c>
      <c r="AZT39" s="821" t="s">
        <v>1434</v>
      </c>
      <c r="AZU39" s="821" t="s">
        <v>1434</v>
      </c>
      <c r="AZV39" s="821" t="s">
        <v>1434</v>
      </c>
      <c r="AZW39" s="821" t="s">
        <v>1434</v>
      </c>
      <c r="AZX39" s="821" t="s">
        <v>1434</v>
      </c>
      <c r="AZY39" s="821" t="s">
        <v>1434</v>
      </c>
      <c r="AZZ39" s="821" t="s">
        <v>1434</v>
      </c>
      <c r="BAA39" s="822">
        <v>846</v>
      </c>
      <c r="BAB39" s="821" t="s">
        <v>1434</v>
      </c>
      <c r="BAC39" s="821" t="s">
        <v>1434</v>
      </c>
      <c r="BAD39" s="821" t="s">
        <v>1434</v>
      </c>
      <c r="BAE39" s="822">
        <v>93271</v>
      </c>
      <c r="BAF39" s="821" t="s">
        <v>1434</v>
      </c>
      <c r="BAG39" s="821" t="s">
        <v>1434</v>
      </c>
      <c r="BAH39" s="821" t="s">
        <v>1434</v>
      </c>
      <c r="BAI39" s="821" t="s">
        <v>1434</v>
      </c>
      <c r="BAJ39" s="821" t="s">
        <v>1434</v>
      </c>
      <c r="BAK39" s="821" t="s">
        <v>1434</v>
      </c>
      <c r="BAL39" s="821" t="s">
        <v>1434</v>
      </c>
      <c r="BAM39" s="821">
        <v>1377.58</v>
      </c>
      <c r="BAN39" s="821" t="s">
        <v>1434</v>
      </c>
      <c r="BAO39" s="821" t="s">
        <v>1434</v>
      </c>
      <c r="BAP39" s="821" t="s">
        <v>1434</v>
      </c>
      <c r="BAQ39" s="821">
        <v>3294.7</v>
      </c>
      <c r="BAR39" s="821" t="s">
        <v>1434</v>
      </c>
      <c r="BAS39" s="821" t="s">
        <v>1434</v>
      </c>
      <c r="BAT39" s="821" t="s">
        <v>1434</v>
      </c>
      <c r="BAU39" s="821" t="s">
        <v>1434</v>
      </c>
      <c r="BAV39" s="821" t="s">
        <v>1434</v>
      </c>
      <c r="BAW39" s="821" t="s">
        <v>1434</v>
      </c>
      <c r="BAX39" s="821" t="s">
        <v>1434</v>
      </c>
      <c r="BAY39" s="822">
        <v>303</v>
      </c>
      <c r="BAZ39" s="821" t="s">
        <v>1434</v>
      </c>
      <c r="BBA39" s="821" t="s">
        <v>1434</v>
      </c>
      <c r="BBB39" s="821" t="s">
        <v>1434</v>
      </c>
      <c r="BBC39" s="822">
        <v>1699</v>
      </c>
      <c r="BBD39" s="821" t="s">
        <v>1434</v>
      </c>
      <c r="BBE39" s="821" t="s">
        <v>1434</v>
      </c>
      <c r="BBF39" s="821" t="s">
        <v>1434</v>
      </c>
      <c r="BBG39" s="821" t="s">
        <v>1434</v>
      </c>
      <c r="BBH39" s="821" t="s">
        <v>1434</v>
      </c>
      <c r="BBI39" s="821" t="s">
        <v>1434</v>
      </c>
      <c r="BBJ39" s="821" t="s">
        <v>1434</v>
      </c>
      <c r="BBK39" s="826">
        <v>3725</v>
      </c>
      <c r="BBL39" s="826">
        <v>4752</v>
      </c>
      <c r="BBM39" s="826">
        <v>4794</v>
      </c>
      <c r="BBN39" s="826">
        <v>5570</v>
      </c>
      <c r="BBO39" s="826">
        <v>5160</v>
      </c>
      <c r="BBP39" s="826">
        <v>0.56000000000000005</v>
      </c>
      <c r="BBQ39" s="826">
        <v>0.36</v>
      </c>
      <c r="BBR39" s="826">
        <v>0.27</v>
      </c>
      <c r="BBS39" s="826">
        <v>0.24</v>
      </c>
      <c r="BBT39" s="826">
        <v>0.19</v>
      </c>
      <c r="BBU39" s="826">
        <v>4190</v>
      </c>
      <c r="BBV39" s="826">
        <v>5551</v>
      </c>
      <c r="BBW39" s="826">
        <v>7462</v>
      </c>
      <c r="BBX39" s="826">
        <v>7017</v>
      </c>
      <c r="BBY39" s="826">
        <v>8223</v>
      </c>
      <c r="BBZ39" s="826">
        <v>0.63</v>
      </c>
      <c r="BCA39" s="826">
        <v>0.42</v>
      </c>
      <c r="BCB39" s="826">
        <v>0.42</v>
      </c>
      <c r="BCC39" s="826">
        <v>0.3</v>
      </c>
      <c r="BCD39" s="826">
        <v>0.3</v>
      </c>
      <c r="BCE39" s="826">
        <v>4662</v>
      </c>
      <c r="BCF39" s="826">
        <v>6546</v>
      </c>
      <c r="BCG39" s="826">
        <v>4685</v>
      </c>
      <c r="BCH39" s="826">
        <v>2679</v>
      </c>
      <c r="BCI39" s="826">
        <v>2557</v>
      </c>
      <c r="BCJ39" s="826">
        <v>0.7</v>
      </c>
      <c r="BCK39" s="826">
        <v>0.49</v>
      </c>
      <c r="BCL39" s="826">
        <v>0.26</v>
      </c>
      <c r="BCM39" s="826">
        <v>0.12</v>
      </c>
      <c r="BCN39" s="826">
        <v>0.09</v>
      </c>
      <c r="BCO39" s="818" t="s">
        <v>1434</v>
      </c>
      <c r="BCP39" s="818" t="s">
        <v>1434</v>
      </c>
      <c r="BCQ39" s="818" t="s">
        <v>1434</v>
      </c>
      <c r="BCR39" s="818">
        <v>3621.9</v>
      </c>
      <c r="BCS39" s="818">
        <v>4123.34</v>
      </c>
      <c r="BCT39" s="818" t="s">
        <v>1434</v>
      </c>
      <c r="BCU39" s="818" t="s">
        <v>1434</v>
      </c>
      <c r="BCV39" s="818" t="s">
        <v>1434</v>
      </c>
      <c r="BCW39" s="818">
        <v>2085.9</v>
      </c>
      <c r="BCX39" s="818">
        <v>2873.34</v>
      </c>
      <c r="BCY39" s="818" t="s">
        <v>1434</v>
      </c>
      <c r="BCZ39" s="818" t="s">
        <v>1434</v>
      </c>
      <c r="BDA39" s="818" t="s">
        <v>1434</v>
      </c>
      <c r="BDB39" s="818">
        <v>2.0299999999999998</v>
      </c>
      <c r="BDC39" s="818" t="s">
        <v>1434</v>
      </c>
      <c r="BDD39" s="818" t="s">
        <v>1434</v>
      </c>
      <c r="BDE39" s="818" t="s">
        <v>1434</v>
      </c>
      <c r="BDF39" s="818" t="s">
        <v>1434</v>
      </c>
      <c r="BDG39" s="818">
        <v>561</v>
      </c>
      <c r="BDH39" s="818" t="s">
        <v>1434</v>
      </c>
      <c r="BDI39" s="818" t="s">
        <v>1434</v>
      </c>
      <c r="BDJ39" s="818" t="s">
        <v>1434</v>
      </c>
      <c r="BDK39" s="818" t="s">
        <v>1434</v>
      </c>
      <c r="BDL39" s="818">
        <v>36.5</v>
      </c>
      <c r="BDM39" s="818" t="s">
        <v>1434</v>
      </c>
      <c r="BDN39" s="818" t="s">
        <v>1434</v>
      </c>
      <c r="BDO39" s="818" t="s">
        <v>1434</v>
      </c>
      <c r="BDP39" s="818" t="s">
        <v>1434</v>
      </c>
      <c r="BDQ39" s="818">
        <v>597.5</v>
      </c>
      <c r="BDR39" s="818" t="s">
        <v>1434</v>
      </c>
      <c r="BDS39" s="818" t="s">
        <v>1434</v>
      </c>
      <c r="BDT39" s="818" t="s">
        <v>1434</v>
      </c>
      <c r="BDU39" s="818">
        <v>848</v>
      </c>
      <c r="BDV39" s="818">
        <v>937</v>
      </c>
      <c r="BDW39" s="818">
        <v>1179</v>
      </c>
      <c r="BDX39" s="818" t="s">
        <v>1434</v>
      </c>
      <c r="BDY39" s="818" t="s">
        <v>1434</v>
      </c>
      <c r="BDZ39" s="818" t="s">
        <v>1434</v>
      </c>
      <c r="BEA39" s="818">
        <v>13</v>
      </c>
      <c r="BEB39" s="818" t="s">
        <v>1434</v>
      </c>
      <c r="BEC39" s="818" t="s">
        <v>1434</v>
      </c>
      <c r="BED39" s="818">
        <v>5.3330000000000002</v>
      </c>
      <c r="BEE39" s="818">
        <v>3.9670000000000001</v>
      </c>
      <c r="BEF39" s="818">
        <v>3.133</v>
      </c>
      <c r="BEG39" s="818">
        <v>3.5670000000000002</v>
      </c>
      <c r="BEH39" s="818" t="s">
        <v>1434</v>
      </c>
      <c r="BEI39" s="818">
        <v>4.9329999999999998</v>
      </c>
      <c r="BEJ39" s="818">
        <v>3.867</v>
      </c>
      <c r="BEK39" s="818">
        <v>2.7330000000000001</v>
      </c>
      <c r="BEL39" s="818">
        <v>3.2330000000000001</v>
      </c>
      <c r="BEM39" s="818" t="s">
        <v>1434</v>
      </c>
      <c r="BEN39" s="818" t="s">
        <v>1434</v>
      </c>
      <c r="BEO39" s="818" t="s">
        <v>1434</v>
      </c>
      <c r="BEP39" s="818" t="s">
        <v>1434</v>
      </c>
      <c r="BEQ39" s="818" t="s">
        <v>1434</v>
      </c>
      <c r="BER39" s="818" t="s">
        <v>1434</v>
      </c>
      <c r="BES39" s="818">
        <v>14.9</v>
      </c>
      <c r="BET39" s="818">
        <v>16.2</v>
      </c>
      <c r="BEU39" s="818">
        <v>12.766999999999999</v>
      </c>
      <c r="BEV39" s="818">
        <v>11.867000000000001</v>
      </c>
      <c r="BEW39" s="818" t="s">
        <v>1434</v>
      </c>
      <c r="BEX39" s="818">
        <v>12.532999999999999</v>
      </c>
      <c r="BEY39" s="818">
        <v>13.3</v>
      </c>
      <c r="BEZ39" s="818">
        <v>10.766999999999999</v>
      </c>
      <c r="BFA39" s="818">
        <v>10.233000000000001</v>
      </c>
      <c r="BFB39" s="818" t="s">
        <v>1434</v>
      </c>
      <c r="BFC39" s="818">
        <v>2.367</v>
      </c>
      <c r="BFD39" s="818">
        <v>2.9329999999999998</v>
      </c>
      <c r="BFE39" s="818">
        <v>1.9670000000000001</v>
      </c>
      <c r="BFF39" s="818">
        <v>1.633</v>
      </c>
      <c r="BFG39" s="818" t="s">
        <v>1434</v>
      </c>
      <c r="BFH39" s="818">
        <v>11.132999999999999</v>
      </c>
      <c r="BFI39" s="818">
        <v>7.133</v>
      </c>
      <c r="BFJ39" s="818">
        <v>5.8</v>
      </c>
      <c r="BFK39" s="818">
        <v>2.4</v>
      </c>
      <c r="BFL39" s="818" t="s">
        <v>1434</v>
      </c>
      <c r="BFM39" s="818">
        <v>8.9</v>
      </c>
      <c r="BFN39" s="818">
        <v>5.3330000000000002</v>
      </c>
      <c r="BFO39" s="818">
        <v>4.5</v>
      </c>
      <c r="BFP39" s="818">
        <v>1.7669999999999999</v>
      </c>
      <c r="BFQ39" s="818" t="s">
        <v>1434</v>
      </c>
      <c r="BFR39" s="818">
        <v>2.2669999999999999</v>
      </c>
      <c r="BFS39" s="818">
        <v>1.7669999999999999</v>
      </c>
      <c r="BFT39" s="818">
        <v>1.2669999999999999</v>
      </c>
      <c r="BFU39" s="818">
        <v>0.63300000000000001</v>
      </c>
      <c r="BFV39" s="819" t="s">
        <v>1434</v>
      </c>
      <c r="BFW39" s="819" t="s">
        <v>1434</v>
      </c>
      <c r="BFX39" s="819">
        <v>1.5</v>
      </c>
      <c r="BFY39" s="819">
        <v>0.95</v>
      </c>
      <c r="BFZ39" s="819">
        <v>0.9</v>
      </c>
      <c r="BGA39" s="819" t="s">
        <v>1434</v>
      </c>
      <c r="BGB39" s="819">
        <v>3.6</v>
      </c>
      <c r="BGC39" s="819">
        <v>2.8330000000000002</v>
      </c>
      <c r="BGD39" s="819">
        <v>1.833</v>
      </c>
      <c r="BGE39" s="819">
        <v>2.133</v>
      </c>
      <c r="BGF39" s="819" t="s">
        <v>1434</v>
      </c>
      <c r="BGG39" s="819" t="s">
        <v>1434</v>
      </c>
      <c r="BGH39" s="819" t="s">
        <v>1434</v>
      </c>
      <c r="BGI39" s="819" t="s">
        <v>1434</v>
      </c>
      <c r="BGJ39" s="819">
        <v>0.7</v>
      </c>
      <c r="BGK39" s="819" t="s">
        <v>1434</v>
      </c>
      <c r="BGL39" s="819">
        <v>3</v>
      </c>
      <c r="BGM39" s="819">
        <v>3.867</v>
      </c>
      <c r="BGN39" s="819">
        <v>3.633</v>
      </c>
      <c r="BGO39" s="819">
        <v>2.9670000000000001</v>
      </c>
      <c r="BGP39" s="819" t="s">
        <v>1434</v>
      </c>
      <c r="BGQ39" s="819">
        <v>10.4</v>
      </c>
      <c r="BGR39" s="819">
        <v>10.967000000000001</v>
      </c>
      <c r="BGS39" s="819">
        <v>8.3330000000000002</v>
      </c>
      <c r="BGT39" s="819">
        <v>6.7329999999999997</v>
      </c>
      <c r="BGU39" s="819" t="s">
        <v>1434</v>
      </c>
      <c r="BGV39" s="819">
        <v>1.5</v>
      </c>
      <c r="BGW39" s="819">
        <v>1.5</v>
      </c>
      <c r="BGX39" s="819">
        <v>1.2</v>
      </c>
      <c r="BGY39" s="819">
        <v>2.2000000000000002</v>
      </c>
      <c r="BGZ39" s="819" t="s">
        <v>1434</v>
      </c>
      <c r="BHA39" s="819">
        <v>2.7330000000000001</v>
      </c>
      <c r="BHB39" s="819">
        <v>1.3</v>
      </c>
      <c r="BHC39" s="819">
        <v>1.4</v>
      </c>
      <c r="BHD39" s="819">
        <v>0.63300000000000001</v>
      </c>
      <c r="BHE39" s="819" t="s">
        <v>1434</v>
      </c>
      <c r="BHF39" s="819">
        <v>6.9329999999999998</v>
      </c>
      <c r="BHG39" s="819">
        <v>4.7670000000000003</v>
      </c>
      <c r="BHH39" s="819">
        <v>3.7330000000000001</v>
      </c>
      <c r="BHI39" s="819">
        <v>1.3</v>
      </c>
      <c r="BHJ39" s="819" t="s">
        <v>1434</v>
      </c>
      <c r="BHK39" s="819">
        <v>2.5</v>
      </c>
      <c r="BHL39" s="819">
        <v>1.5</v>
      </c>
      <c r="BHM39" s="819">
        <v>0.9</v>
      </c>
      <c r="BHN39" s="819">
        <v>0.6</v>
      </c>
      <c r="BHO39" s="819" t="s">
        <v>1434</v>
      </c>
      <c r="BHP39" s="819">
        <v>3.367</v>
      </c>
      <c r="BHQ39" s="819">
        <v>2.3330000000000002</v>
      </c>
      <c r="BHR39" s="819">
        <v>1.3</v>
      </c>
      <c r="BHS39" s="819">
        <v>2.4</v>
      </c>
      <c r="BHT39" s="819" t="s">
        <v>1434</v>
      </c>
      <c r="BHU39" s="819">
        <v>2.2000000000000002</v>
      </c>
      <c r="BHV39" s="819">
        <v>1.633</v>
      </c>
      <c r="BHW39" s="819">
        <v>1.833</v>
      </c>
      <c r="BHX39" s="819">
        <v>1.2</v>
      </c>
      <c r="BHY39" s="819" t="s">
        <v>1434</v>
      </c>
      <c r="BHZ39" s="819">
        <v>14.2</v>
      </c>
      <c r="BIA39" s="819">
        <v>15.3</v>
      </c>
      <c r="BIB39" s="819">
        <v>12.132999999999999</v>
      </c>
      <c r="BIC39" s="819">
        <v>11.167</v>
      </c>
      <c r="BID39" s="819" t="s">
        <v>1434</v>
      </c>
      <c r="BIE39" s="819" t="s">
        <v>1434</v>
      </c>
      <c r="BIF39" s="819" t="s">
        <v>1434</v>
      </c>
      <c r="BIG39" s="819">
        <v>0.7</v>
      </c>
      <c r="BIH39" s="819">
        <v>0.73299999999999998</v>
      </c>
      <c r="BII39" s="819" t="s">
        <v>1434</v>
      </c>
      <c r="BIJ39" s="819">
        <v>11.032999999999999</v>
      </c>
      <c r="BIK39" s="819">
        <v>7.1</v>
      </c>
      <c r="BIL39" s="819">
        <v>5.7670000000000003</v>
      </c>
      <c r="BIM39" s="819">
        <v>2.4</v>
      </c>
      <c r="BIN39" s="819" t="s">
        <v>1434</v>
      </c>
      <c r="BIO39" s="819" t="s">
        <v>1434</v>
      </c>
      <c r="BIP39" s="819" t="s">
        <v>1434</v>
      </c>
      <c r="BIQ39" s="819" t="s">
        <v>1434</v>
      </c>
      <c r="BIR39" s="819" t="s">
        <v>1434</v>
      </c>
      <c r="BIS39" s="822">
        <v>0.4</v>
      </c>
      <c r="BIT39" s="822">
        <v>0.4</v>
      </c>
      <c r="BIU39" s="822">
        <v>1.6</v>
      </c>
      <c r="BIV39" s="822">
        <v>8.6</v>
      </c>
      <c r="BIW39" s="822">
        <v>0.1</v>
      </c>
      <c r="BIX39" s="822">
        <v>0.1</v>
      </c>
      <c r="BIY39" s="822">
        <v>0.3</v>
      </c>
      <c r="BIZ39" s="822" t="s">
        <v>1434</v>
      </c>
      <c r="BJA39" s="822">
        <v>12.3</v>
      </c>
      <c r="BJB39" s="822">
        <v>23.2</v>
      </c>
      <c r="BJC39" s="822">
        <v>42.2</v>
      </c>
      <c r="BJD39" s="822">
        <v>68.2</v>
      </c>
      <c r="BJE39" s="822">
        <v>3.4</v>
      </c>
      <c r="BJF39" s="822">
        <v>5.7</v>
      </c>
      <c r="BJG39" s="822">
        <v>7.7</v>
      </c>
      <c r="BJH39" s="822" t="s">
        <v>1434</v>
      </c>
      <c r="BJI39" s="824">
        <v>1239979</v>
      </c>
      <c r="BJJ39" s="824">
        <v>1365284</v>
      </c>
      <c r="BJK39" s="824">
        <v>1171611</v>
      </c>
      <c r="BJL39" s="824">
        <v>1310888</v>
      </c>
      <c r="BJM39" s="824">
        <v>1155811</v>
      </c>
      <c r="BJN39" s="824">
        <v>561988</v>
      </c>
      <c r="BJO39" s="824">
        <v>527482</v>
      </c>
      <c r="BJP39" s="824">
        <v>502395</v>
      </c>
      <c r="BJQ39" s="824">
        <v>509405</v>
      </c>
      <c r="BJR39" s="824">
        <v>536224</v>
      </c>
      <c r="BJS39" s="827">
        <v>1725.6999999999998</v>
      </c>
      <c r="BJT39" s="827">
        <v>2391.9217999999996</v>
      </c>
      <c r="BJU39" s="827">
        <v>2691.6</v>
      </c>
      <c r="BJV39" s="827">
        <v>2097</v>
      </c>
      <c r="BJW39" s="827">
        <v>1210</v>
      </c>
      <c r="BJX39" s="827">
        <v>761</v>
      </c>
      <c r="BJY39" s="827">
        <v>1122</v>
      </c>
      <c r="BJZ39" s="827">
        <v>1003</v>
      </c>
      <c r="BKA39" s="827">
        <v>1127</v>
      </c>
      <c r="BKB39" s="827">
        <v>1024</v>
      </c>
      <c r="BKC39" s="827">
        <v>761</v>
      </c>
      <c r="BKD39" s="827">
        <v>1122</v>
      </c>
      <c r="BKE39" s="827">
        <v>1003</v>
      </c>
      <c r="BKF39" s="827">
        <v>1127</v>
      </c>
      <c r="BKG39" s="827">
        <v>1024</v>
      </c>
      <c r="BKH39" s="827" t="s">
        <v>1434</v>
      </c>
      <c r="BKI39" s="827" t="s">
        <v>1434</v>
      </c>
      <c r="BKJ39" s="827" t="s">
        <v>1434</v>
      </c>
      <c r="BKK39" s="827" t="s">
        <v>1434</v>
      </c>
      <c r="BKL39" s="827" t="s">
        <v>1434</v>
      </c>
      <c r="BKM39" s="827">
        <v>490.9</v>
      </c>
      <c r="BKN39" s="827">
        <v>774.7</v>
      </c>
      <c r="BKO39" s="827">
        <v>1339.6</v>
      </c>
      <c r="BKP39" s="827">
        <v>733</v>
      </c>
      <c r="BKQ39" s="827" t="s">
        <v>1434</v>
      </c>
      <c r="BKR39" s="827">
        <v>446.79999999999995</v>
      </c>
      <c r="BKS39" s="827">
        <v>467.7</v>
      </c>
      <c r="BKT39" s="827">
        <v>554</v>
      </c>
      <c r="BKU39" s="827">
        <v>435</v>
      </c>
      <c r="BKV39" s="827" t="s">
        <v>1434</v>
      </c>
      <c r="BKW39" s="827">
        <v>137.10000000000002</v>
      </c>
      <c r="BKX39" s="827">
        <v>162.2218</v>
      </c>
      <c r="BKY39" s="827">
        <v>91</v>
      </c>
      <c r="BKZ39" s="827">
        <v>86</v>
      </c>
      <c r="BLA39" s="827">
        <v>73</v>
      </c>
      <c r="BLB39" s="827">
        <v>112.97600000000001</v>
      </c>
      <c r="BLC39" s="827">
        <v>86.700800000000001</v>
      </c>
      <c r="BLD39" s="827">
        <v>68.742400000000004</v>
      </c>
      <c r="BLE39" s="827">
        <v>42.32</v>
      </c>
      <c r="BLF39" s="827">
        <v>30.360000000000003</v>
      </c>
      <c r="BLG39" s="827" t="s">
        <v>1434</v>
      </c>
      <c r="BLH39" s="827">
        <v>53</v>
      </c>
      <c r="BLI39" s="827">
        <v>32</v>
      </c>
      <c r="BLJ39" s="827" t="s">
        <v>1434</v>
      </c>
      <c r="BLK39" s="827" t="s">
        <v>1434</v>
      </c>
      <c r="BLL39" s="827">
        <v>336.7</v>
      </c>
      <c r="BLM39" s="827">
        <v>280</v>
      </c>
      <c r="BLN39" s="827">
        <v>226</v>
      </c>
      <c r="BLO39" s="827">
        <v>151</v>
      </c>
      <c r="BLP39" s="827">
        <v>113</v>
      </c>
      <c r="BLQ39" s="827">
        <v>34876.396999999997</v>
      </c>
      <c r="BLR39" s="827">
        <v>48340.739577999993</v>
      </c>
      <c r="BLS39" s="827">
        <v>54397.235999999997</v>
      </c>
      <c r="BLT39" s="827">
        <v>42380.37</v>
      </c>
      <c r="BLU39" s="827">
        <v>24454.100000000002</v>
      </c>
      <c r="BLV39" s="827">
        <v>15379.810000000001</v>
      </c>
      <c r="BLW39" s="827">
        <v>22675.620000000003</v>
      </c>
      <c r="BLX39" s="827">
        <v>20270.63</v>
      </c>
      <c r="BLY39" s="827">
        <v>22776.670000000002</v>
      </c>
      <c r="BLZ39" s="827">
        <v>20695.04</v>
      </c>
      <c r="BMA39" s="827">
        <v>15379.810000000001</v>
      </c>
      <c r="BMB39" s="827">
        <v>22675.620000000003</v>
      </c>
      <c r="BMC39" s="827">
        <v>20270.63</v>
      </c>
      <c r="BMD39" s="827">
        <v>22776.670000000002</v>
      </c>
      <c r="BME39" s="827">
        <v>20695.04</v>
      </c>
      <c r="BMF39" s="827" t="s">
        <v>1434</v>
      </c>
      <c r="BMG39" s="827" t="s">
        <v>1434</v>
      </c>
      <c r="BMH39" s="827" t="s">
        <v>1434</v>
      </c>
      <c r="BMI39" s="827" t="s">
        <v>1434</v>
      </c>
      <c r="BMJ39" s="827" t="s">
        <v>1434</v>
      </c>
      <c r="BMK39" s="827">
        <v>9921.0889999999999</v>
      </c>
      <c r="BML39" s="827">
        <v>15656.687000000002</v>
      </c>
      <c r="BMM39" s="827">
        <v>27073.315999999999</v>
      </c>
      <c r="BMN39" s="827">
        <v>14813.93</v>
      </c>
      <c r="BMO39" s="827" t="s">
        <v>1434</v>
      </c>
      <c r="BMP39" s="827">
        <v>9029.8279999999995</v>
      </c>
      <c r="BMQ39" s="827">
        <v>9452.2170000000006</v>
      </c>
      <c r="BMR39" s="827">
        <v>11196.34</v>
      </c>
      <c r="BMS39" s="827">
        <v>8791.35</v>
      </c>
      <c r="BMT39" s="827" t="s">
        <v>1434</v>
      </c>
      <c r="BMU39" s="827">
        <v>2770.7910000000006</v>
      </c>
      <c r="BMV39" s="827">
        <v>3278.5025780000001</v>
      </c>
      <c r="BMW39" s="827">
        <v>1839.1100000000001</v>
      </c>
      <c r="BMX39" s="827">
        <v>1738.0600000000002</v>
      </c>
      <c r="BMY39" s="827">
        <v>1475.3300000000002</v>
      </c>
      <c r="BMZ39" s="827" t="s">
        <v>1434</v>
      </c>
      <c r="BNA39" s="827">
        <v>1071.1300000000001</v>
      </c>
      <c r="BNB39" s="827">
        <v>646.72</v>
      </c>
      <c r="BNC39" s="827" t="s">
        <v>1434</v>
      </c>
      <c r="BND39" s="827" t="s">
        <v>1434</v>
      </c>
      <c r="BNE39" s="827">
        <v>6804.7070000000003</v>
      </c>
      <c r="BNF39" s="827">
        <v>5658.8</v>
      </c>
      <c r="BNG39" s="827">
        <v>4567.46</v>
      </c>
      <c r="BNH39" s="827">
        <v>3051.71</v>
      </c>
      <c r="BNI39" s="827">
        <v>2283.73</v>
      </c>
      <c r="BNJ39" s="822">
        <v>14043</v>
      </c>
      <c r="BNK39" s="821">
        <v>13962</v>
      </c>
      <c r="BNL39" s="821">
        <v>13982</v>
      </c>
      <c r="BNM39" s="821">
        <v>14000</v>
      </c>
      <c r="BNN39" s="822">
        <v>100</v>
      </c>
      <c r="BNO39" s="821">
        <v>100</v>
      </c>
      <c r="BNP39" s="821">
        <v>100</v>
      </c>
      <c r="BNQ39" s="821">
        <v>100</v>
      </c>
      <c r="BNR39" s="822" t="s">
        <v>1434</v>
      </c>
      <c r="BNS39" s="821" t="s">
        <v>1434</v>
      </c>
      <c r="BNT39" s="821" t="s">
        <v>1434</v>
      </c>
      <c r="BNU39" s="821" t="s">
        <v>1434</v>
      </c>
      <c r="BNV39" s="822" t="s">
        <v>1434</v>
      </c>
      <c r="BNW39" s="821" t="s">
        <v>1434</v>
      </c>
      <c r="BNX39" s="821" t="s">
        <v>1434</v>
      </c>
      <c r="BNY39" s="821" t="s">
        <v>1434</v>
      </c>
    </row>
    <row r="40" spans="1:1741" s="789" customFormat="1" ht="12">
      <c r="A40" s="607" t="s">
        <v>1976</v>
      </c>
      <c r="B40" s="821" t="s">
        <v>1204</v>
      </c>
      <c r="C40" s="822">
        <v>9435</v>
      </c>
      <c r="D40" s="822">
        <v>9329</v>
      </c>
      <c r="E40" s="822">
        <v>9200</v>
      </c>
      <c r="F40" s="822">
        <v>9059</v>
      </c>
      <c r="G40" s="822">
        <v>8881</v>
      </c>
      <c r="H40" s="822">
        <v>8234</v>
      </c>
      <c r="I40" s="822">
        <v>8128</v>
      </c>
      <c r="J40" s="822">
        <v>8417</v>
      </c>
      <c r="K40" s="822">
        <v>8342</v>
      </c>
      <c r="L40" s="822">
        <v>8323</v>
      </c>
      <c r="M40" s="822">
        <v>0</v>
      </c>
      <c r="N40" s="822">
        <v>0</v>
      </c>
      <c r="O40" s="822">
        <v>0</v>
      </c>
      <c r="P40" s="822">
        <v>0</v>
      </c>
      <c r="Q40" s="822">
        <v>0</v>
      </c>
      <c r="R40" s="822">
        <v>9435</v>
      </c>
      <c r="S40" s="822">
        <v>9329</v>
      </c>
      <c r="T40" s="822">
        <v>9200</v>
      </c>
      <c r="U40" s="822">
        <v>9059</v>
      </c>
      <c r="V40" s="822">
        <v>8881</v>
      </c>
      <c r="W40" s="821">
        <v>21187</v>
      </c>
      <c r="X40" s="822">
        <v>21294</v>
      </c>
      <c r="Y40" s="822">
        <v>21433</v>
      </c>
      <c r="Z40" s="822">
        <v>21377</v>
      </c>
      <c r="AA40" s="822">
        <v>21561</v>
      </c>
      <c r="AB40" s="821" t="s">
        <v>1434</v>
      </c>
      <c r="AC40" s="821" t="s">
        <v>1434</v>
      </c>
      <c r="AD40" s="821" t="s">
        <v>1434</v>
      </c>
      <c r="AE40" s="821" t="s">
        <v>1434</v>
      </c>
      <c r="AF40" s="821" t="s">
        <v>1434</v>
      </c>
      <c r="AG40" s="821">
        <v>5659</v>
      </c>
      <c r="AH40" s="821" t="s">
        <v>1434</v>
      </c>
      <c r="AI40" s="821" t="s">
        <v>1434</v>
      </c>
      <c r="AJ40" s="821" t="s">
        <v>1434</v>
      </c>
      <c r="AK40" s="821">
        <v>2194</v>
      </c>
      <c r="AL40" s="821" t="s">
        <v>1434</v>
      </c>
      <c r="AM40" s="821" t="s">
        <v>1434</v>
      </c>
      <c r="AN40" s="821" t="s">
        <v>1434</v>
      </c>
      <c r="AO40" s="821">
        <v>1476</v>
      </c>
      <c r="AP40" s="821" t="s">
        <v>1434</v>
      </c>
      <c r="AQ40" s="821" t="s">
        <v>1434</v>
      </c>
      <c r="AR40" s="821" t="s">
        <v>1434</v>
      </c>
      <c r="AS40" s="822">
        <v>2540</v>
      </c>
      <c r="AT40" s="822">
        <v>2372</v>
      </c>
      <c r="AU40" s="822">
        <v>1909</v>
      </c>
      <c r="AV40" s="822">
        <v>1736</v>
      </c>
      <c r="AW40" s="822">
        <v>1485</v>
      </c>
      <c r="AX40" s="822">
        <v>2190</v>
      </c>
      <c r="AY40" s="822">
        <v>2028</v>
      </c>
      <c r="AZ40" s="822">
        <v>1724</v>
      </c>
      <c r="BA40" s="822">
        <v>1584</v>
      </c>
      <c r="BB40" s="822" t="s">
        <v>1434</v>
      </c>
      <c r="BC40" s="822">
        <v>0</v>
      </c>
      <c r="BD40" s="822">
        <v>0</v>
      </c>
      <c r="BE40" s="822">
        <v>0</v>
      </c>
      <c r="BF40" s="822">
        <v>0</v>
      </c>
      <c r="BG40" s="822">
        <v>0</v>
      </c>
      <c r="BH40" s="822">
        <v>2540</v>
      </c>
      <c r="BI40" s="822">
        <v>2372</v>
      </c>
      <c r="BJ40" s="822">
        <v>1909</v>
      </c>
      <c r="BK40" s="822">
        <v>1736</v>
      </c>
      <c r="BL40" s="822">
        <v>1485</v>
      </c>
      <c r="BM40" s="821">
        <v>1751</v>
      </c>
      <c r="BN40" s="821">
        <v>1643</v>
      </c>
      <c r="BO40" s="821">
        <v>1494</v>
      </c>
      <c r="BP40" s="821">
        <v>1355</v>
      </c>
      <c r="BQ40" s="821">
        <v>1156</v>
      </c>
      <c r="BR40" s="821">
        <v>1647</v>
      </c>
      <c r="BS40" s="821">
        <v>1539</v>
      </c>
      <c r="BT40" s="821" t="s">
        <v>1434</v>
      </c>
      <c r="BU40" s="821" t="s">
        <v>1434</v>
      </c>
      <c r="BV40" s="821" t="s">
        <v>1434</v>
      </c>
      <c r="BW40" s="821">
        <v>0</v>
      </c>
      <c r="BX40" s="821">
        <v>0</v>
      </c>
      <c r="BY40" s="821">
        <v>0</v>
      </c>
      <c r="BZ40" s="821">
        <v>0</v>
      </c>
      <c r="CA40" s="821">
        <v>0</v>
      </c>
      <c r="CB40" s="821">
        <v>1751</v>
      </c>
      <c r="CC40" s="821">
        <v>1643</v>
      </c>
      <c r="CD40" s="821">
        <v>1494</v>
      </c>
      <c r="CE40" s="821">
        <v>1355</v>
      </c>
      <c r="CF40" s="821">
        <v>1156</v>
      </c>
      <c r="CG40" s="821">
        <v>789</v>
      </c>
      <c r="CH40" s="821">
        <v>729</v>
      </c>
      <c r="CI40" s="821">
        <v>415</v>
      </c>
      <c r="CJ40" s="821">
        <v>381</v>
      </c>
      <c r="CK40" s="821">
        <v>329</v>
      </c>
      <c r="CL40" s="821">
        <v>543</v>
      </c>
      <c r="CM40" s="821">
        <v>489</v>
      </c>
      <c r="CN40" s="821" t="s">
        <v>1434</v>
      </c>
      <c r="CO40" s="821" t="s">
        <v>1434</v>
      </c>
      <c r="CP40" s="821" t="s">
        <v>1434</v>
      </c>
      <c r="CQ40" s="821">
        <v>0</v>
      </c>
      <c r="CR40" s="821">
        <v>0</v>
      </c>
      <c r="CS40" s="821">
        <v>0</v>
      </c>
      <c r="CT40" s="821">
        <v>0</v>
      </c>
      <c r="CU40" s="821">
        <v>0</v>
      </c>
      <c r="CV40" s="821">
        <v>789</v>
      </c>
      <c r="CW40" s="821">
        <v>729</v>
      </c>
      <c r="CX40" s="821">
        <v>415</v>
      </c>
      <c r="CY40" s="821">
        <v>381</v>
      </c>
      <c r="CZ40" s="821">
        <v>329</v>
      </c>
      <c r="DA40" s="821">
        <v>1476</v>
      </c>
      <c r="DB40" s="821" t="s">
        <v>1434</v>
      </c>
      <c r="DC40" s="821" t="s">
        <v>1434</v>
      </c>
      <c r="DD40" s="821" t="s">
        <v>1434</v>
      </c>
      <c r="DE40" s="821">
        <v>512</v>
      </c>
      <c r="DF40" s="821" t="s">
        <v>1434</v>
      </c>
      <c r="DG40" s="821" t="s">
        <v>1434</v>
      </c>
      <c r="DH40" s="821" t="s">
        <v>1434</v>
      </c>
      <c r="DI40" s="821">
        <v>384</v>
      </c>
      <c r="DJ40" s="821" t="s">
        <v>1434</v>
      </c>
      <c r="DK40" s="821" t="s">
        <v>1434</v>
      </c>
      <c r="DL40" s="821" t="s">
        <v>1434</v>
      </c>
      <c r="DM40" s="821" t="s">
        <v>2343</v>
      </c>
      <c r="DN40" s="821" t="s">
        <v>2344</v>
      </c>
      <c r="DO40" s="821">
        <v>1352</v>
      </c>
      <c r="DP40" s="821" t="s">
        <v>1434</v>
      </c>
      <c r="DQ40" s="821" t="s">
        <v>1434</v>
      </c>
      <c r="DR40" s="821" t="s">
        <v>1434</v>
      </c>
      <c r="DS40" s="821" t="s">
        <v>2345</v>
      </c>
      <c r="DT40" s="821" t="s">
        <v>2346</v>
      </c>
      <c r="DU40" s="821">
        <v>173</v>
      </c>
      <c r="DV40" s="821" t="s">
        <v>1434</v>
      </c>
      <c r="DW40" s="821" t="s">
        <v>1434</v>
      </c>
      <c r="DX40" s="821" t="s">
        <v>1434</v>
      </c>
      <c r="DY40" s="821" t="s">
        <v>2111</v>
      </c>
      <c r="DZ40" s="821" t="s">
        <v>2347</v>
      </c>
      <c r="EA40" s="821">
        <v>168</v>
      </c>
      <c r="EB40" s="821" t="s">
        <v>1434</v>
      </c>
      <c r="EC40" s="821" t="s">
        <v>1434</v>
      </c>
      <c r="ED40" s="821" t="s">
        <v>1434</v>
      </c>
      <c r="EE40" s="821" t="s">
        <v>2109</v>
      </c>
      <c r="EF40" s="821" t="s">
        <v>2348</v>
      </c>
      <c r="EG40" s="821">
        <v>163</v>
      </c>
      <c r="EH40" s="821" t="s">
        <v>1434</v>
      </c>
      <c r="EI40" s="821" t="s">
        <v>1434</v>
      </c>
      <c r="EJ40" s="821" t="s">
        <v>1434</v>
      </c>
      <c r="EK40" s="821" t="s">
        <v>2147</v>
      </c>
      <c r="EL40" s="821" t="s">
        <v>2349</v>
      </c>
      <c r="EM40" s="821">
        <v>148</v>
      </c>
      <c r="EN40" s="821" t="s">
        <v>1434</v>
      </c>
      <c r="EO40" s="821" t="s">
        <v>1434</v>
      </c>
      <c r="EP40" s="821" t="s">
        <v>1434</v>
      </c>
      <c r="EQ40" s="821" t="s">
        <v>2137</v>
      </c>
      <c r="ER40" s="821" t="s">
        <v>2350</v>
      </c>
      <c r="ES40" s="821">
        <v>108</v>
      </c>
      <c r="ET40" s="821" t="s">
        <v>1434</v>
      </c>
      <c r="EU40" s="821" t="s">
        <v>1434</v>
      </c>
      <c r="EV40" s="821" t="s">
        <v>1434</v>
      </c>
      <c r="EW40" s="821" t="s">
        <v>2127</v>
      </c>
      <c r="EX40" s="821" t="s">
        <v>2351</v>
      </c>
      <c r="EY40" s="821">
        <v>86</v>
      </c>
      <c r="EZ40" s="821" t="s">
        <v>1434</v>
      </c>
      <c r="FA40" s="821" t="s">
        <v>1434</v>
      </c>
      <c r="FB40" s="821" t="s">
        <v>1434</v>
      </c>
      <c r="FC40" s="821" t="s">
        <v>2201</v>
      </c>
      <c r="FD40" s="821" t="s">
        <v>2352</v>
      </c>
      <c r="FE40" s="821">
        <v>35</v>
      </c>
      <c r="FF40" s="821" t="s">
        <v>1434</v>
      </c>
      <c r="FG40" s="821" t="s">
        <v>1434</v>
      </c>
      <c r="FH40" s="821" t="s">
        <v>1434</v>
      </c>
      <c r="FI40" s="821" t="s">
        <v>2212</v>
      </c>
      <c r="FJ40" s="821" t="s">
        <v>2319</v>
      </c>
      <c r="FK40" s="821">
        <v>29</v>
      </c>
      <c r="FL40" s="821" t="s">
        <v>1434</v>
      </c>
      <c r="FM40" s="821" t="s">
        <v>1434</v>
      </c>
      <c r="FN40" s="821" t="s">
        <v>1434</v>
      </c>
      <c r="FO40" s="821" t="s">
        <v>2149</v>
      </c>
      <c r="FP40" s="821" t="s">
        <v>2165</v>
      </c>
      <c r="FQ40" s="821">
        <v>22</v>
      </c>
      <c r="FR40" s="821" t="s">
        <v>1434</v>
      </c>
      <c r="FS40" s="821" t="s">
        <v>1434</v>
      </c>
      <c r="FT40" s="821" t="s">
        <v>1434</v>
      </c>
      <c r="FU40" s="821">
        <v>88</v>
      </c>
      <c r="FV40" s="821" t="s">
        <v>1434</v>
      </c>
      <c r="FW40" s="821" t="s">
        <v>1434</v>
      </c>
      <c r="FX40" s="821" t="s">
        <v>1434</v>
      </c>
      <c r="FY40" s="821">
        <v>2372</v>
      </c>
      <c r="FZ40" s="821">
        <v>1909</v>
      </c>
      <c r="GA40" s="821">
        <v>1736</v>
      </c>
      <c r="GB40" s="821">
        <v>1485</v>
      </c>
      <c r="GC40" s="822">
        <v>9329</v>
      </c>
      <c r="GD40" s="822" t="s">
        <v>1434</v>
      </c>
      <c r="GE40" s="822" t="s">
        <v>1434</v>
      </c>
      <c r="GF40" s="822" t="s">
        <v>1434</v>
      </c>
      <c r="GG40" s="822">
        <v>8128</v>
      </c>
      <c r="GH40" s="822" t="s">
        <v>1434</v>
      </c>
      <c r="GI40" s="822" t="s">
        <v>1434</v>
      </c>
      <c r="GJ40" s="822" t="s">
        <v>1434</v>
      </c>
      <c r="GK40" s="821" t="s">
        <v>1434</v>
      </c>
      <c r="GL40" s="821" t="s">
        <v>1434</v>
      </c>
      <c r="GM40" s="821" t="s">
        <v>1434</v>
      </c>
      <c r="GN40" s="821" t="s">
        <v>1434</v>
      </c>
      <c r="GO40" s="821" t="s">
        <v>1434</v>
      </c>
      <c r="GP40" s="821" t="s">
        <v>1434</v>
      </c>
      <c r="GQ40" s="821" t="s">
        <v>1434</v>
      </c>
      <c r="GR40" s="821" t="s">
        <v>1434</v>
      </c>
      <c r="GS40" s="821" t="s">
        <v>1434</v>
      </c>
      <c r="GT40" s="821" t="s">
        <v>1434</v>
      </c>
      <c r="GU40" s="821" t="s">
        <v>1434</v>
      </c>
      <c r="GV40" s="821" t="s">
        <v>1434</v>
      </c>
      <c r="GW40" s="822">
        <v>1397</v>
      </c>
      <c r="GX40" s="821" t="s">
        <v>1434</v>
      </c>
      <c r="GY40" s="821" t="s">
        <v>1434</v>
      </c>
      <c r="GZ40" s="821" t="s">
        <v>1434</v>
      </c>
      <c r="HA40" s="821">
        <v>1254</v>
      </c>
      <c r="HB40" s="821" t="s">
        <v>1434</v>
      </c>
      <c r="HC40" s="821" t="s">
        <v>1434</v>
      </c>
      <c r="HD40" s="821" t="s">
        <v>1434</v>
      </c>
      <c r="HE40" s="821" t="s">
        <v>1434</v>
      </c>
      <c r="HF40" s="821" t="s">
        <v>1434</v>
      </c>
      <c r="HG40" s="821" t="s">
        <v>1434</v>
      </c>
      <c r="HH40" s="821" t="s">
        <v>1434</v>
      </c>
      <c r="HI40" s="821" t="s">
        <v>1434</v>
      </c>
      <c r="HJ40" s="821" t="s">
        <v>1434</v>
      </c>
      <c r="HK40" s="821" t="s">
        <v>1434</v>
      </c>
      <c r="HL40" s="821" t="s">
        <v>1434</v>
      </c>
      <c r="HM40" s="821" t="s">
        <v>1434</v>
      </c>
      <c r="HN40" s="821" t="s">
        <v>1434</v>
      </c>
      <c r="HO40" s="821" t="s">
        <v>1434</v>
      </c>
      <c r="HP40" s="821" t="s">
        <v>1434</v>
      </c>
      <c r="HQ40" s="821">
        <v>6297</v>
      </c>
      <c r="HR40" s="821" t="s">
        <v>1434</v>
      </c>
      <c r="HS40" s="821" t="s">
        <v>1434</v>
      </c>
      <c r="HT40" s="821" t="s">
        <v>1434</v>
      </c>
      <c r="HU40" s="821">
        <v>5594</v>
      </c>
      <c r="HV40" s="821" t="s">
        <v>1434</v>
      </c>
      <c r="HW40" s="821" t="s">
        <v>1434</v>
      </c>
      <c r="HX40" s="821" t="s">
        <v>1434</v>
      </c>
      <c r="HY40" s="821" t="s">
        <v>1434</v>
      </c>
      <c r="HZ40" s="821" t="s">
        <v>1434</v>
      </c>
      <c r="IA40" s="821" t="s">
        <v>1434</v>
      </c>
      <c r="IB40" s="821" t="s">
        <v>1434</v>
      </c>
      <c r="IC40" s="821" t="s">
        <v>1434</v>
      </c>
      <c r="ID40" s="821" t="s">
        <v>1434</v>
      </c>
      <c r="IE40" s="821" t="s">
        <v>1434</v>
      </c>
      <c r="IF40" s="821" t="s">
        <v>1434</v>
      </c>
      <c r="IG40" s="821" t="s">
        <v>1434</v>
      </c>
      <c r="IH40" s="821" t="s">
        <v>1434</v>
      </c>
      <c r="II40" s="821" t="s">
        <v>1434</v>
      </c>
      <c r="IJ40" s="821" t="s">
        <v>1434</v>
      </c>
      <c r="IK40" s="821">
        <v>1635</v>
      </c>
      <c r="IL40" s="821" t="s">
        <v>1434</v>
      </c>
      <c r="IM40" s="821" t="s">
        <v>1434</v>
      </c>
      <c r="IN40" s="821" t="s">
        <v>1434</v>
      </c>
      <c r="IO40" s="821">
        <v>1280</v>
      </c>
      <c r="IP40" s="821" t="s">
        <v>1434</v>
      </c>
      <c r="IQ40" s="821" t="s">
        <v>1434</v>
      </c>
      <c r="IR40" s="821" t="s">
        <v>1434</v>
      </c>
      <c r="IS40" s="821" t="s">
        <v>1434</v>
      </c>
      <c r="IT40" s="821" t="s">
        <v>1434</v>
      </c>
      <c r="IU40" s="821" t="s">
        <v>1434</v>
      </c>
      <c r="IV40" s="821" t="s">
        <v>1434</v>
      </c>
      <c r="IW40" s="821" t="s">
        <v>1434</v>
      </c>
      <c r="IX40" s="821" t="s">
        <v>1434</v>
      </c>
      <c r="IY40" s="821" t="s">
        <v>1434</v>
      </c>
      <c r="IZ40" s="821" t="s">
        <v>1434</v>
      </c>
      <c r="JA40" s="821" t="s">
        <v>1434</v>
      </c>
      <c r="JB40" s="821" t="s">
        <v>1434</v>
      </c>
      <c r="JC40" s="821" t="s">
        <v>1434</v>
      </c>
      <c r="JD40" s="821" t="s">
        <v>1434</v>
      </c>
      <c r="JE40" s="822">
        <v>0</v>
      </c>
      <c r="JF40" s="822" t="s">
        <v>1434</v>
      </c>
      <c r="JG40" s="822" t="s">
        <v>1434</v>
      </c>
      <c r="JH40" s="822" t="s">
        <v>1434</v>
      </c>
      <c r="JI40" s="822">
        <v>0</v>
      </c>
      <c r="JJ40" s="822" t="s">
        <v>1434</v>
      </c>
      <c r="JK40" s="822" t="s">
        <v>1434</v>
      </c>
      <c r="JL40" s="822" t="s">
        <v>1434</v>
      </c>
      <c r="JM40" s="821" t="s">
        <v>1434</v>
      </c>
      <c r="JN40" s="821" t="s">
        <v>1434</v>
      </c>
      <c r="JO40" s="821" t="s">
        <v>1434</v>
      </c>
      <c r="JP40" s="821" t="s">
        <v>1434</v>
      </c>
      <c r="JQ40" s="821" t="s">
        <v>1434</v>
      </c>
      <c r="JR40" s="821" t="s">
        <v>1434</v>
      </c>
      <c r="JS40" s="821" t="s">
        <v>1434</v>
      </c>
      <c r="JT40" s="821" t="s">
        <v>1434</v>
      </c>
      <c r="JU40" s="821" t="s">
        <v>1434</v>
      </c>
      <c r="JV40" s="821" t="s">
        <v>1434</v>
      </c>
      <c r="JW40" s="821" t="s">
        <v>1434</v>
      </c>
      <c r="JX40" s="821" t="s">
        <v>1434</v>
      </c>
      <c r="JY40" s="821">
        <v>2028000</v>
      </c>
      <c r="JZ40" s="821" t="s">
        <v>1434</v>
      </c>
      <c r="KA40" s="821" t="s">
        <v>1434</v>
      </c>
      <c r="KB40" s="821" t="s">
        <v>1434</v>
      </c>
      <c r="KC40" s="821" t="s">
        <v>1434</v>
      </c>
      <c r="KD40" s="821" t="s">
        <v>1434</v>
      </c>
      <c r="KE40" s="821" t="s">
        <v>1434</v>
      </c>
      <c r="KF40" s="821" t="s">
        <v>1434</v>
      </c>
      <c r="KG40" s="821" t="s">
        <v>1434</v>
      </c>
      <c r="KH40" s="821" t="s">
        <v>1434</v>
      </c>
      <c r="KI40" s="821" t="s">
        <v>1434</v>
      </c>
      <c r="KJ40" s="821" t="s">
        <v>1434</v>
      </c>
      <c r="KK40" s="821" t="s">
        <v>1434</v>
      </c>
      <c r="KL40" s="821" t="s">
        <v>1434</v>
      </c>
      <c r="KM40" s="821" t="s">
        <v>1434</v>
      </c>
      <c r="KN40" s="821" t="s">
        <v>1434</v>
      </c>
      <c r="KO40" s="821">
        <v>43000</v>
      </c>
      <c r="KP40" s="821" t="s">
        <v>1434</v>
      </c>
      <c r="KQ40" s="821" t="s">
        <v>1434</v>
      </c>
      <c r="KR40" s="821" t="s">
        <v>1434</v>
      </c>
      <c r="KS40" s="821" t="s">
        <v>1434</v>
      </c>
      <c r="KT40" s="821" t="s">
        <v>1434</v>
      </c>
      <c r="KU40" s="821" t="s">
        <v>1434</v>
      </c>
      <c r="KV40" s="821" t="s">
        <v>1434</v>
      </c>
      <c r="KW40" s="821" t="s">
        <v>1434</v>
      </c>
      <c r="KX40" s="821" t="s">
        <v>1434</v>
      </c>
      <c r="KY40" s="821" t="s">
        <v>1434</v>
      </c>
      <c r="KZ40" s="821" t="s">
        <v>1434</v>
      </c>
      <c r="LA40" s="821" t="s">
        <v>1434</v>
      </c>
      <c r="LB40" s="821" t="s">
        <v>1434</v>
      </c>
      <c r="LC40" s="821" t="s">
        <v>1434</v>
      </c>
      <c r="LD40" s="821" t="s">
        <v>1434</v>
      </c>
      <c r="LE40" s="821">
        <v>1514000</v>
      </c>
      <c r="LF40" s="821" t="s">
        <v>1434</v>
      </c>
      <c r="LG40" s="821" t="s">
        <v>1434</v>
      </c>
      <c r="LH40" s="821" t="s">
        <v>1434</v>
      </c>
      <c r="LI40" s="821" t="s">
        <v>1434</v>
      </c>
      <c r="LJ40" s="821" t="s">
        <v>1434</v>
      </c>
      <c r="LK40" s="821" t="s">
        <v>1434</v>
      </c>
      <c r="LL40" s="821" t="s">
        <v>1434</v>
      </c>
      <c r="LM40" s="821" t="s">
        <v>1434</v>
      </c>
      <c r="LN40" s="821" t="s">
        <v>1434</v>
      </c>
      <c r="LO40" s="821" t="s">
        <v>1434</v>
      </c>
      <c r="LP40" s="821" t="s">
        <v>1434</v>
      </c>
      <c r="LQ40" s="821" t="s">
        <v>1434</v>
      </c>
      <c r="LR40" s="821" t="s">
        <v>1434</v>
      </c>
      <c r="LS40" s="821" t="s">
        <v>1434</v>
      </c>
      <c r="LT40" s="821" t="s">
        <v>1434</v>
      </c>
      <c r="LU40" s="821">
        <v>471000</v>
      </c>
      <c r="LV40" s="821" t="s">
        <v>1434</v>
      </c>
      <c r="LW40" s="821" t="s">
        <v>1434</v>
      </c>
      <c r="LX40" s="821" t="s">
        <v>1434</v>
      </c>
      <c r="LY40" s="821" t="s">
        <v>1434</v>
      </c>
      <c r="LZ40" s="821" t="s">
        <v>1434</v>
      </c>
      <c r="MA40" s="821" t="s">
        <v>1434</v>
      </c>
      <c r="MB40" s="821" t="s">
        <v>1434</v>
      </c>
      <c r="MC40" s="821" t="s">
        <v>1434</v>
      </c>
      <c r="MD40" s="821" t="s">
        <v>1434</v>
      </c>
      <c r="ME40" s="821" t="s">
        <v>1434</v>
      </c>
      <c r="MF40" s="821" t="s">
        <v>1434</v>
      </c>
      <c r="MG40" s="821" t="s">
        <v>1434</v>
      </c>
      <c r="MH40" s="821" t="s">
        <v>1434</v>
      </c>
      <c r="MI40" s="821" t="s">
        <v>1434</v>
      </c>
      <c r="MJ40" s="821" t="s">
        <v>1434</v>
      </c>
      <c r="MK40" s="821">
        <v>0</v>
      </c>
      <c r="ML40" s="821" t="s">
        <v>1434</v>
      </c>
      <c r="MM40" s="821" t="s">
        <v>1434</v>
      </c>
      <c r="MN40" s="821" t="s">
        <v>1434</v>
      </c>
      <c r="MO40" s="821" t="s">
        <v>1434</v>
      </c>
      <c r="MP40" s="821" t="s">
        <v>1434</v>
      </c>
      <c r="MQ40" s="821" t="s">
        <v>1434</v>
      </c>
      <c r="MR40" s="821" t="s">
        <v>1434</v>
      </c>
      <c r="MS40" s="821" t="s">
        <v>1434</v>
      </c>
      <c r="MT40" s="821" t="s">
        <v>1434</v>
      </c>
      <c r="MU40" s="821" t="s">
        <v>1434</v>
      </c>
      <c r="MV40" s="821" t="s">
        <v>1434</v>
      </c>
      <c r="MW40" s="821" t="s">
        <v>1434</v>
      </c>
      <c r="MX40" s="821" t="s">
        <v>1434</v>
      </c>
      <c r="MY40" s="821" t="s">
        <v>1434</v>
      </c>
      <c r="MZ40" s="821" t="s">
        <v>1434</v>
      </c>
      <c r="NA40" s="822" t="s">
        <v>1434</v>
      </c>
      <c r="NB40" s="822" t="s">
        <v>1434</v>
      </c>
      <c r="NC40" s="822" t="s">
        <v>1434</v>
      </c>
      <c r="ND40" s="822" t="s">
        <v>1434</v>
      </c>
      <c r="NE40" s="821" t="s">
        <v>1434</v>
      </c>
      <c r="NF40" s="821" t="s">
        <v>1434</v>
      </c>
      <c r="NG40" s="821" t="s">
        <v>1434</v>
      </c>
      <c r="NH40" s="821" t="s">
        <v>1434</v>
      </c>
      <c r="NI40" s="822" t="s">
        <v>1434</v>
      </c>
      <c r="NJ40" s="822" t="s">
        <v>1434</v>
      </c>
      <c r="NK40" s="822" t="s">
        <v>1434</v>
      </c>
      <c r="NL40" s="822" t="s">
        <v>1434</v>
      </c>
      <c r="NM40" s="821" t="s">
        <v>1434</v>
      </c>
      <c r="NN40" s="821" t="s">
        <v>1434</v>
      </c>
      <c r="NO40" s="821" t="s">
        <v>1434</v>
      </c>
      <c r="NP40" s="821" t="s">
        <v>1434</v>
      </c>
      <c r="NQ40" s="822" t="s">
        <v>1434</v>
      </c>
      <c r="NR40" s="822" t="s">
        <v>1434</v>
      </c>
      <c r="NS40" s="822" t="s">
        <v>1434</v>
      </c>
      <c r="NT40" s="822" t="s">
        <v>1434</v>
      </c>
      <c r="NU40" s="821" t="s">
        <v>1434</v>
      </c>
      <c r="NV40" s="821" t="s">
        <v>1434</v>
      </c>
      <c r="NW40" s="821" t="s">
        <v>1434</v>
      </c>
      <c r="NX40" s="821" t="s">
        <v>1434</v>
      </c>
      <c r="NY40" s="822" t="s">
        <v>1434</v>
      </c>
      <c r="NZ40" s="822" t="s">
        <v>1434</v>
      </c>
      <c r="OA40" s="822" t="s">
        <v>1434</v>
      </c>
      <c r="OB40" s="822" t="s">
        <v>1434</v>
      </c>
      <c r="OC40" s="821" t="s">
        <v>1434</v>
      </c>
      <c r="OD40" s="821" t="s">
        <v>1434</v>
      </c>
      <c r="OE40" s="821" t="s">
        <v>1434</v>
      </c>
      <c r="OF40" s="821" t="s">
        <v>1434</v>
      </c>
      <c r="OG40" s="822" t="s">
        <v>1434</v>
      </c>
      <c r="OH40" s="822" t="s">
        <v>1434</v>
      </c>
      <c r="OI40" s="822" t="s">
        <v>1434</v>
      </c>
      <c r="OJ40" s="822" t="s">
        <v>1434</v>
      </c>
      <c r="OK40" s="821" t="s">
        <v>1434</v>
      </c>
      <c r="OL40" s="821" t="s">
        <v>1434</v>
      </c>
      <c r="OM40" s="821" t="s">
        <v>1434</v>
      </c>
      <c r="ON40" s="821" t="s">
        <v>1434</v>
      </c>
      <c r="OO40" s="822" t="s">
        <v>1434</v>
      </c>
      <c r="OP40" s="822" t="s">
        <v>1434</v>
      </c>
      <c r="OQ40" s="822" t="s">
        <v>1434</v>
      </c>
      <c r="OR40" s="822" t="s">
        <v>1434</v>
      </c>
      <c r="OS40" s="821" t="s">
        <v>1434</v>
      </c>
      <c r="OT40" s="821" t="s">
        <v>1434</v>
      </c>
      <c r="OU40" s="821" t="s">
        <v>1434</v>
      </c>
      <c r="OV40" s="821" t="s">
        <v>1434</v>
      </c>
      <c r="OW40" s="822" t="s">
        <v>1434</v>
      </c>
      <c r="OX40" s="822" t="s">
        <v>1434</v>
      </c>
      <c r="OY40" s="822" t="s">
        <v>1434</v>
      </c>
      <c r="OZ40" s="822" t="s">
        <v>1434</v>
      </c>
      <c r="PA40" s="821" t="s">
        <v>1434</v>
      </c>
      <c r="PB40" s="821" t="s">
        <v>1434</v>
      </c>
      <c r="PC40" s="821" t="s">
        <v>1434</v>
      </c>
      <c r="PD40" s="821" t="s">
        <v>1434</v>
      </c>
      <c r="PE40" s="822">
        <v>685</v>
      </c>
      <c r="PF40" s="822">
        <v>639</v>
      </c>
      <c r="PG40" s="822">
        <v>500</v>
      </c>
      <c r="PH40" s="822">
        <v>455</v>
      </c>
      <c r="PI40" s="822">
        <v>389</v>
      </c>
      <c r="PJ40" s="822" t="s">
        <v>1434</v>
      </c>
      <c r="PK40" s="821" t="s">
        <v>1434</v>
      </c>
      <c r="PL40" s="821" t="s">
        <v>1434</v>
      </c>
      <c r="PM40" s="821" t="s">
        <v>1434</v>
      </c>
      <c r="PN40" s="821" t="s">
        <v>1434</v>
      </c>
      <c r="PO40" s="821" t="s">
        <v>1434</v>
      </c>
      <c r="PP40" s="821" t="s">
        <v>1434</v>
      </c>
      <c r="PQ40" s="821" t="s">
        <v>1434</v>
      </c>
      <c r="PR40" s="821" t="s">
        <v>1434</v>
      </c>
      <c r="PS40" s="821" t="s">
        <v>1434</v>
      </c>
      <c r="PT40" s="822">
        <v>137</v>
      </c>
      <c r="PU40" s="822">
        <v>128</v>
      </c>
      <c r="PV40" s="822">
        <v>100</v>
      </c>
      <c r="PW40" s="822">
        <v>91</v>
      </c>
      <c r="PX40" s="822">
        <v>78</v>
      </c>
      <c r="PY40" s="822" t="s">
        <v>1434</v>
      </c>
      <c r="PZ40" s="821" t="s">
        <v>1434</v>
      </c>
      <c r="QA40" s="821" t="s">
        <v>1434</v>
      </c>
      <c r="QB40" s="821" t="s">
        <v>1434</v>
      </c>
      <c r="QC40" s="821" t="s">
        <v>1434</v>
      </c>
      <c r="QD40" s="821" t="s">
        <v>1434</v>
      </c>
      <c r="QE40" s="821" t="s">
        <v>1434</v>
      </c>
      <c r="QF40" s="821" t="s">
        <v>1434</v>
      </c>
      <c r="QG40" s="821" t="s">
        <v>1434</v>
      </c>
      <c r="QH40" s="821" t="s">
        <v>1434</v>
      </c>
      <c r="QI40" s="822">
        <v>32</v>
      </c>
      <c r="QJ40" s="822">
        <v>32</v>
      </c>
      <c r="QK40" s="822" t="s">
        <v>1434</v>
      </c>
      <c r="QL40" s="822" t="s">
        <v>1434</v>
      </c>
      <c r="QM40" s="822" t="s">
        <v>1434</v>
      </c>
      <c r="QN40" s="822" t="s">
        <v>1434</v>
      </c>
      <c r="QO40" s="821" t="s">
        <v>1434</v>
      </c>
      <c r="QP40" s="821" t="s">
        <v>1434</v>
      </c>
      <c r="QQ40" s="821" t="s">
        <v>1434</v>
      </c>
      <c r="QR40" s="821" t="s">
        <v>1434</v>
      </c>
      <c r="QS40" s="821" t="s">
        <v>1434</v>
      </c>
      <c r="QT40" s="821" t="s">
        <v>1434</v>
      </c>
      <c r="QU40" s="821" t="s">
        <v>1434</v>
      </c>
      <c r="QV40" s="821" t="s">
        <v>1434</v>
      </c>
      <c r="QW40" s="821" t="s">
        <v>1434</v>
      </c>
      <c r="QX40" s="822" t="s">
        <v>1434</v>
      </c>
      <c r="QY40" s="822" t="s">
        <v>1434</v>
      </c>
      <c r="QZ40" s="822" t="s">
        <v>1434</v>
      </c>
      <c r="RA40" s="822" t="s">
        <v>1434</v>
      </c>
      <c r="RB40" s="822" t="s">
        <v>1434</v>
      </c>
      <c r="RC40" s="822" t="s">
        <v>1434</v>
      </c>
      <c r="RD40" s="821" t="s">
        <v>1434</v>
      </c>
      <c r="RE40" s="821" t="s">
        <v>1434</v>
      </c>
      <c r="RF40" s="821" t="s">
        <v>1434</v>
      </c>
      <c r="RG40" s="821" t="s">
        <v>1434</v>
      </c>
      <c r="RH40" s="821" t="s">
        <v>1434</v>
      </c>
      <c r="RI40" s="821" t="s">
        <v>1434</v>
      </c>
      <c r="RJ40" s="821" t="s">
        <v>1434</v>
      </c>
      <c r="RK40" s="821" t="s">
        <v>1434</v>
      </c>
      <c r="RL40" s="821" t="s">
        <v>1434</v>
      </c>
      <c r="RM40" s="822" t="s">
        <v>1434</v>
      </c>
      <c r="RN40" s="822">
        <v>822</v>
      </c>
      <c r="RO40" s="822" t="s">
        <v>1434</v>
      </c>
      <c r="RP40" s="822" t="s">
        <v>1434</v>
      </c>
      <c r="RQ40" s="822" t="s">
        <v>1434</v>
      </c>
      <c r="RR40" s="822" t="s">
        <v>1434</v>
      </c>
      <c r="RS40" s="821" t="s">
        <v>1434</v>
      </c>
      <c r="RT40" s="821" t="s">
        <v>1434</v>
      </c>
      <c r="RU40" s="821" t="s">
        <v>1434</v>
      </c>
      <c r="RV40" s="821" t="s">
        <v>1434</v>
      </c>
      <c r="RW40" s="821" t="s">
        <v>1434</v>
      </c>
      <c r="RX40" s="821" t="s">
        <v>1434</v>
      </c>
      <c r="RY40" s="821" t="s">
        <v>1434</v>
      </c>
      <c r="RZ40" s="821" t="s">
        <v>1434</v>
      </c>
      <c r="SA40" s="821" t="s">
        <v>1434</v>
      </c>
      <c r="SB40" s="822">
        <v>206</v>
      </c>
      <c r="SC40" s="822" t="s">
        <v>1434</v>
      </c>
      <c r="SD40" s="822" t="s">
        <v>1434</v>
      </c>
      <c r="SE40" s="822" t="s">
        <v>1434</v>
      </c>
      <c r="SF40" s="822" t="s">
        <v>1434</v>
      </c>
      <c r="SG40" s="821" t="s">
        <v>1434</v>
      </c>
      <c r="SH40" s="821" t="s">
        <v>1434</v>
      </c>
      <c r="SI40" s="821" t="s">
        <v>1434</v>
      </c>
      <c r="SJ40" s="821">
        <v>206</v>
      </c>
      <c r="SK40" s="821" t="s">
        <v>1434</v>
      </c>
      <c r="SL40" s="821" t="s">
        <v>1434</v>
      </c>
      <c r="SM40" s="821" t="s">
        <v>1434</v>
      </c>
      <c r="SN40" s="822">
        <v>70</v>
      </c>
      <c r="SO40" s="822" t="s">
        <v>1434</v>
      </c>
      <c r="SP40" s="822" t="s">
        <v>1434</v>
      </c>
      <c r="SQ40" s="822" t="s">
        <v>1434</v>
      </c>
      <c r="SR40" s="822" t="s">
        <v>1434</v>
      </c>
      <c r="SS40" s="821" t="s">
        <v>1434</v>
      </c>
      <c r="ST40" s="821" t="s">
        <v>1434</v>
      </c>
      <c r="SU40" s="821" t="s">
        <v>1434</v>
      </c>
      <c r="SV40" s="821">
        <v>70</v>
      </c>
      <c r="SW40" s="821" t="s">
        <v>1434</v>
      </c>
      <c r="SX40" s="821" t="s">
        <v>1434</v>
      </c>
      <c r="SY40" s="821" t="s">
        <v>1434</v>
      </c>
      <c r="SZ40" s="822">
        <v>46</v>
      </c>
      <c r="TA40" s="822" t="s">
        <v>1434</v>
      </c>
      <c r="TB40" s="822" t="s">
        <v>1434</v>
      </c>
      <c r="TC40" s="822" t="s">
        <v>1434</v>
      </c>
      <c r="TD40" s="822" t="s">
        <v>1434</v>
      </c>
      <c r="TE40" s="821" t="s">
        <v>1434</v>
      </c>
      <c r="TF40" s="821" t="s">
        <v>1434</v>
      </c>
      <c r="TG40" s="821" t="s">
        <v>1434</v>
      </c>
      <c r="TH40" s="821">
        <v>46</v>
      </c>
      <c r="TI40" s="821" t="s">
        <v>1434</v>
      </c>
      <c r="TJ40" s="821" t="s">
        <v>1434</v>
      </c>
      <c r="TK40" s="821" t="s">
        <v>1434</v>
      </c>
      <c r="TL40" s="822">
        <v>7</v>
      </c>
      <c r="TM40" s="822" t="s">
        <v>1434</v>
      </c>
      <c r="TN40" s="822" t="s">
        <v>1434</v>
      </c>
      <c r="TO40" s="822" t="s">
        <v>1434</v>
      </c>
      <c r="TP40" s="822" t="s">
        <v>1434</v>
      </c>
      <c r="TQ40" s="821" t="s">
        <v>1434</v>
      </c>
      <c r="TR40" s="821" t="s">
        <v>1434</v>
      </c>
      <c r="TS40" s="821" t="s">
        <v>1434</v>
      </c>
      <c r="TT40" s="821">
        <v>7</v>
      </c>
      <c r="TU40" s="821" t="s">
        <v>1434</v>
      </c>
      <c r="TV40" s="821" t="s">
        <v>1434</v>
      </c>
      <c r="TW40" s="821" t="s">
        <v>1434</v>
      </c>
      <c r="TX40" s="822">
        <v>1</v>
      </c>
      <c r="TY40" s="822" t="s">
        <v>1434</v>
      </c>
      <c r="TZ40" s="822" t="s">
        <v>1434</v>
      </c>
      <c r="UA40" s="822" t="s">
        <v>1434</v>
      </c>
      <c r="UB40" s="822" t="s">
        <v>1434</v>
      </c>
      <c r="UC40" s="821" t="s">
        <v>1434</v>
      </c>
      <c r="UD40" s="821" t="s">
        <v>1434</v>
      </c>
      <c r="UE40" s="821" t="s">
        <v>1434</v>
      </c>
      <c r="UF40" s="821">
        <v>1</v>
      </c>
      <c r="UG40" s="821" t="s">
        <v>1434</v>
      </c>
      <c r="UH40" s="821" t="s">
        <v>1434</v>
      </c>
      <c r="UI40" s="821" t="s">
        <v>1434</v>
      </c>
      <c r="UJ40" s="822">
        <v>10</v>
      </c>
      <c r="UK40" s="822" t="s">
        <v>1434</v>
      </c>
      <c r="UL40" s="822" t="s">
        <v>1434</v>
      </c>
      <c r="UM40" s="822" t="s">
        <v>1434</v>
      </c>
      <c r="UN40" s="822" t="s">
        <v>1434</v>
      </c>
      <c r="UO40" s="821" t="s">
        <v>1434</v>
      </c>
      <c r="UP40" s="821" t="s">
        <v>1434</v>
      </c>
      <c r="UQ40" s="821" t="s">
        <v>1434</v>
      </c>
      <c r="UR40" s="821">
        <v>10</v>
      </c>
      <c r="US40" s="821" t="s">
        <v>1434</v>
      </c>
      <c r="UT40" s="821" t="s">
        <v>1434</v>
      </c>
      <c r="UU40" s="821" t="s">
        <v>1434</v>
      </c>
      <c r="UV40" s="822">
        <v>6</v>
      </c>
      <c r="UW40" s="822" t="s">
        <v>1434</v>
      </c>
      <c r="UX40" s="822" t="s">
        <v>1434</v>
      </c>
      <c r="UY40" s="822" t="s">
        <v>1434</v>
      </c>
      <c r="UZ40" s="822" t="s">
        <v>1434</v>
      </c>
      <c r="VA40" s="821" t="s">
        <v>1434</v>
      </c>
      <c r="VB40" s="821" t="s">
        <v>1434</v>
      </c>
      <c r="VC40" s="821" t="s">
        <v>1434</v>
      </c>
      <c r="VD40" s="821">
        <v>6</v>
      </c>
      <c r="VE40" s="821" t="s">
        <v>1434</v>
      </c>
      <c r="VF40" s="821" t="s">
        <v>1434</v>
      </c>
      <c r="VG40" s="821" t="s">
        <v>1434</v>
      </c>
      <c r="VH40" s="821" t="s">
        <v>1434</v>
      </c>
      <c r="VI40" s="821" t="s">
        <v>1434</v>
      </c>
      <c r="VJ40" s="821" t="s">
        <v>1434</v>
      </c>
      <c r="VK40" s="821" t="s">
        <v>1434</v>
      </c>
      <c r="VL40" s="821" t="s">
        <v>1434</v>
      </c>
      <c r="VM40" s="821" t="s">
        <v>1434</v>
      </c>
      <c r="VN40" s="821" t="s">
        <v>1434</v>
      </c>
      <c r="VO40" s="821" t="s">
        <v>1434</v>
      </c>
      <c r="VP40" s="821" t="s">
        <v>1434</v>
      </c>
      <c r="VQ40" s="821" t="s">
        <v>1434</v>
      </c>
      <c r="VR40" s="821" t="s">
        <v>1434</v>
      </c>
      <c r="VS40" s="821" t="s">
        <v>1434</v>
      </c>
      <c r="VT40" s="821">
        <v>66</v>
      </c>
      <c r="VU40" s="821" t="s">
        <v>1434</v>
      </c>
      <c r="VV40" s="821" t="s">
        <v>1434</v>
      </c>
      <c r="VW40" s="821" t="s">
        <v>1434</v>
      </c>
      <c r="VX40" s="821" t="s">
        <v>1434</v>
      </c>
      <c r="VY40" s="821" t="s">
        <v>1434</v>
      </c>
      <c r="VZ40" s="821" t="s">
        <v>1434</v>
      </c>
      <c r="WA40" s="821" t="s">
        <v>1434</v>
      </c>
      <c r="WB40" s="821">
        <v>66</v>
      </c>
      <c r="WC40" s="821" t="s">
        <v>1434</v>
      </c>
      <c r="WD40" s="821" t="s">
        <v>1434</v>
      </c>
      <c r="WE40" s="821" t="s">
        <v>1434</v>
      </c>
      <c r="WF40" s="821">
        <v>72600</v>
      </c>
      <c r="WG40" s="821" t="s">
        <v>1434</v>
      </c>
      <c r="WH40" s="821" t="s">
        <v>1434</v>
      </c>
      <c r="WI40" s="821" t="s">
        <v>1434</v>
      </c>
      <c r="WJ40" s="822">
        <v>10300</v>
      </c>
      <c r="WK40" s="822" t="s">
        <v>1434</v>
      </c>
      <c r="WL40" s="822" t="s">
        <v>1434</v>
      </c>
      <c r="WM40" s="822" t="s">
        <v>1434</v>
      </c>
      <c r="WN40" s="822">
        <v>62300</v>
      </c>
      <c r="WO40" s="822" t="s">
        <v>1434</v>
      </c>
      <c r="WP40" s="822" t="s">
        <v>1434</v>
      </c>
      <c r="WQ40" s="822" t="s">
        <v>1434</v>
      </c>
      <c r="WR40" s="822">
        <v>46600</v>
      </c>
      <c r="WS40" s="822" t="s">
        <v>1434</v>
      </c>
      <c r="WT40" s="822" t="s">
        <v>1434</v>
      </c>
      <c r="WU40" s="822" t="s">
        <v>1434</v>
      </c>
      <c r="WV40" s="821">
        <v>9300</v>
      </c>
      <c r="WW40" s="821" t="s">
        <v>1434</v>
      </c>
      <c r="WX40" s="821" t="s">
        <v>1434</v>
      </c>
      <c r="WY40" s="821" t="s">
        <v>1434</v>
      </c>
      <c r="WZ40" s="824">
        <v>42136</v>
      </c>
      <c r="XA40" s="824">
        <v>41375.279999999999</v>
      </c>
      <c r="XB40" s="824">
        <v>40862.04</v>
      </c>
      <c r="XC40" s="824">
        <v>38938.840000000004</v>
      </c>
      <c r="XD40" s="829">
        <v>38163</v>
      </c>
      <c r="XE40" s="829">
        <v>38333</v>
      </c>
      <c r="XF40" s="832">
        <v>36550</v>
      </c>
      <c r="XG40" s="829">
        <v>35561</v>
      </c>
      <c r="XH40" s="829">
        <v>35126</v>
      </c>
      <c r="XI40" s="829">
        <v>36703</v>
      </c>
      <c r="XJ40" s="829">
        <v>33136</v>
      </c>
      <c r="XK40" s="832">
        <v>32718</v>
      </c>
      <c r="XL40" s="829">
        <v>33464</v>
      </c>
      <c r="XM40" s="829">
        <v>31501</v>
      </c>
      <c r="XN40" s="829">
        <v>29552</v>
      </c>
      <c r="XO40" s="829">
        <v>27227</v>
      </c>
      <c r="XP40" s="832">
        <v>28271</v>
      </c>
      <c r="XQ40" s="829">
        <v>26685</v>
      </c>
      <c r="XR40" s="829">
        <v>25741</v>
      </c>
      <c r="XS40" s="829">
        <v>24646</v>
      </c>
      <c r="XT40" s="829">
        <v>22814</v>
      </c>
      <c r="XU40" s="829">
        <v>23356</v>
      </c>
      <c r="XV40" s="829">
        <v>22893</v>
      </c>
      <c r="XW40" s="829">
        <v>22532</v>
      </c>
      <c r="XX40" s="829">
        <v>23186</v>
      </c>
      <c r="XY40" s="829">
        <v>19403</v>
      </c>
      <c r="XZ40" s="832">
        <v>20023</v>
      </c>
      <c r="YA40" s="829">
        <v>24457</v>
      </c>
      <c r="YB40" s="829">
        <v>25172</v>
      </c>
      <c r="YC40" s="824">
        <v>36842</v>
      </c>
      <c r="YD40" s="824">
        <v>35878.28</v>
      </c>
      <c r="YE40" s="824">
        <v>35677.17</v>
      </c>
      <c r="YF40" s="824">
        <v>33795.050000000003</v>
      </c>
      <c r="YG40" s="829">
        <v>32481</v>
      </c>
      <c r="YH40" s="829">
        <v>32739</v>
      </c>
      <c r="YI40" s="832">
        <v>31842</v>
      </c>
      <c r="YJ40" s="829">
        <v>30856</v>
      </c>
      <c r="YK40" s="829">
        <v>30848</v>
      </c>
      <c r="YL40" s="829">
        <v>32809</v>
      </c>
      <c r="YM40" s="829">
        <v>29130</v>
      </c>
      <c r="YN40" s="832">
        <v>28943</v>
      </c>
      <c r="YO40" s="829">
        <v>29757</v>
      </c>
      <c r="YP40" s="829">
        <v>27577</v>
      </c>
      <c r="YQ40" s="829">
        <v>26086</v>
      </c>
      <c r="YR40" s="829">
        <v>24396</v>
      </c>
      <c r="YS40" s="832">
        <v>25554</v>
      </c>
      <c r="YT40" s="829">
        <v>24101</v>
      </c>
      <c r="YU40" s="829">
        <v>23249</v>
      </c>
      <c r="YV40" s="829">
        <v>21819</v>
      </c>
      <c r="YW40" s="829">
        <v>20112</v>
      </c>
      <c r="YX40" s="829">
        <v>20806</v>
      </c>
      <c r="YY40" s="829">
        <v>19633</v>
      </c>
      <c r="YZ40" s="829">
        <v>18919</v>
      </c>
      <c r="ZA40" s="829">
        <v>19052</v>
      </c>
      <c r="ZB40" s="829">
        <v>15695</v>
      </c>
      <c r="ZC40" s="832">
        <v>16986</v>
      </c>
      <c r="ZD40" s="829">
        <v>21307</v>
      </c>
      <c r="ZE40" s="829">
        <v>21314</v>
      </c>
      <c r="ZF40" s="824">
        <v>5294</v>
      </c>
      <c r="ZG40" s="824">
        <v>5497</v>
      </c>
      <c r="ZH40" s="824">
        <v>5184.87</v>
      </c>
      <c r="ZI40" s="824">
        <v>5143.79</v>
      </c>
      <c r="ZJ40" s="829">
        <v>5682</v>
      </c>
      <c r="ZK40" s="829">
        <v>5594</v>
      </c>
      <c r="ZL40" s="832">
        <v>4708</v>
      </c>
      <c r="ZM40" s="829">
        <v>4705</v>
      </c>
      <c r="ZN40" s="829">
        <v>4278</v>
      </c>
      <c r="ZO40" s="829">
        <v>3894</v>
      </c>
      <c r="ZP40" s="829">
        <v>4006</v>
      </c>
      <c r="ZQ40" s="832">
        <v>3775</v>
      </c>
      <c r="ZR40" s="829">
        <v>3707</v>
      </c>
      <c r="ZS40" s="829">
        <v>3924</v>
      </c>
      <c r="ZT40" s="829">
        <v>3466</v>
      </c>
      <c r="ZU40" s="829">
        <v>2831</v>
      </c>
      <c r="ZV40" s="832">
        <v>2717</v>
      </c>
      <c r="ZW40" s="829">
        <v>2584</v>
      </c>
      <c r="ZX40" s="829">
        <v>2492</v>
      </c>
      <c r="ZY40" s="829">
        <v>2827</v>
      </c>
      <c r="ZZ40" s="829">
        <v>2702</v>
      </c>
      <c r="AAA40" s="829">
        <v>2550</v>
      </c>
      <c r="AAB40" s="829">
        <v>3260</v>
      </c>
      <c r="AAC40" s="829">
        <v>3613</v>
      </c>
      <c r="AAD40" s="829">
        <v>4134</v>
      </c>
      <c r="AAE40" s="829">
        <v>3708</v>
      </c>
      <c r="AAF40" s="832">
        <v>3037</v>
      </c>
      <c r="AAG40" s="829">
        <v>3150</v>
      </c>
      <c r="AAH40" s="829">
        <v>3858</v>
      </c>
      <c r="AAI40" s="821" t="s">
        <v>2616</v>
      </c>
      <c r="AAJ40" s="821" t="s">
        <v>2617</v>
      </c>
      <c r="AAK40" s="821" t="s">
        <v>2508</v>
      </c>
      <c r="AAL40" s="821" t="s">
        <v>1434</v>
      </c>
      <c r="AAM40" s="821">
        <v>8988</v>
      </c>
      <c r="AAN40" s="821">
        <v>63435.9</v>
      </c>
      <c r="AAO40" s="821" t="s">
        <v>772</v>
      </c>
      <c r="AAP40" s="821" t="s">
        <v>2618</v>
      </c>
      <c r="AAQ40" s="821" t="s">
        <v>2619</v>
      </c>
      <c r="AAR40" s="821" t="s">
        <v>2508</v>
      </c>
      <c r="AAS40" s="821">
        <v>26189</v>
      </c>
      <c r="AAT40" s="821">
        <v>8374</v>
      </c>
      <c r="AAU40" s="821">
        <v>55540.2</v>
      </c>
      <c r="AAV40" s="821" t="s">
        <v>761</v>
      </c>
      <c r="AAW40" s="821" t="s">
        <v>2620</v>
      </c>
      <c r="AAX40" s="821" t="s">
        <v>2621</v>
      </c>
      <c r="AAY40" s="821" t="s">
        <v>2508</v>
      </c>
      <c r="AAZ40" s="821">
        <v>71979</v>
      </c>
      <c r="ABA40" s="821">
        <v>4467</v>
      </c>
      <c r="ABB40" s="821">
        <v>55328.9</v>
      </c>
      <c r="ABC40" s="821" t="s">
        <v>761</v>
      </c>
      <c r="ABD40" s="821"/>
      <c r="ABE40" s="821"/>
      <c r="ABF40" s="821"/>
      <c r="ABG40" s="821"/>
      <c r="ABH40" s="821"/>
      <c r="ABI40" s="821"/>
      <c r="ABJ40" s="821"/>
      <c r="ABK40" s="821"/>
      <c r="ABL40" s="821"/>
      <c r="ABM40" s="821"/>
      <c r="ABN40" s="821"/>
      <c r="ABO40" s="821"/>
      <c r="ABP40" s="821"/>
      <c r="ABQ40" s="821"/>
      <c r="ABR40" s="821"/>
      <c r="ABS40" s="821"/>
      <c r="ABT40" s="821"/>
      <c r="ABU40" s="821"/>
      <c r="ABV40" s="821"/>
      <c r="ABW40" s="821"/>
      <c r="ABX40" s="821"/>
      <c r="ABY40" s="821"/>
      <c r="ABZ40" s="821"/>
      <c r="ACA40" s="821"/>
      <c r="ACB40" s="821"/>
      <c r="ACC40" s="821"/>
      <c r="ACD40" s="821"/>
      <c r="ACE40" s="821"/>
      <c r="ACF40" s="821"/>
      <c r="ACG40" s="821"/>
      <c r="ACH40" s="821"/>
      <c r="ACI40" s="821"/>
      <c r="ACJ40" s="821"/>
      <c r="ACK40" s="821"/>
      <c r="ACL40" s="821"/>
      <c r="ACM40" s="821"/>
      <c r="ACN40" s="821"/>
      <c r="ACO40" s="821"/>
      <c r="ACP40" s="821"/>
      <c r="ACQ40" s="821"/>
      <c r="ACR40" s="821"/>
      <c r="ACS40" s="821"/>
      <c r="ACT40" s="821"/>
      <c r="ACU40" s="821"/>
      <c r="ACV40" s="821"/>
      <c r="ACW40" s="821"/>
      <c r="ACX40" s="821"/>
      <c r="ACY40" s="821"/>
      <c r="ACZ40" s="821"/>
      <c r="ADA40" s="821" t="s">
        <v>1434</v>
      </c>
      <c r="ADB40" s="821" t="s">
        <v>1434</v>
      </c>
      <c r="ADC40" s="821" t="s">
        <v>1434</v>
      </c>
      <c r="ADD40" s="821"/>
      <c r="ADE40" s="821"/>
      <c r="ADF40" s="821"/>
      <c r="ADG40" s="821"/>
      <c r="ADH40" s="821"/>
      <c r="ADI40" s="821"/>
      <c r="ADJ40" s="821"/>
      <c r="ADK40" s="821"/>
      <c r="ADL40" s="821"/>
      <c r="ADM40" s="821"/>
      <c r="ADN40" s="821"/>
      <c r="ADO40" s="821"/>
      <c r="ADP40" s="821"/>
      <c r="ADQ40" s="821"/>
      <c r="ADR40" s="821"/>
      <c r="ADS40" s="821"/>
      <c r="ADT40" s="821"/>
      <c r="ADU40" s="821"/>
      <c r="ADV40" s="821"/>
      <c r="ADW40" s="821"/>
      <c r="ADX40" s="821"/>
      <c r="ADY40" s="821"/>
      <c r="ADZ40" s="821"/>
      <c r="AEA40" s="821"/>
      <c r="AEB40" s="821"/>
      <c r="AEC40" s="821"/>
      <c r="AED40" s="821"/>
      <c r="AEE40" s="821"/>
      <c r="AEF40" s="821"/>
      <c r="AEG40" s="821"/>
      <c r="AEH40" s="821"/>
      <c r="AEI40" s="821"/>
      <c r="AEJ40" s="821"/>
      <c r="AEK40" s="821"/>
      <c r="AEL40" s="821"/>
      <c r="AEM40" s="821"/>
      <c r="AEN40" s="821"/>
      <c r="AEO40" s="821"/>
      <c r="AEP40" s="821"/>
      <c r="AEQ40" s="821"/>
      <c r="AER40" s="821"/>
      <c r="AES40" s="821"/>
      <c r="AET40" s="821"/>
      <c r="AEU40" s="821"/>
      <c r="AEV40" s="821"/>
      <c r="AEW40" s="821"/>
      <c r="AEX40" s="821"/>
      <c r="AEY40" s="821"/>
      <c r="AEZ40" s="821"/>
      <c r="AFA40" s="821"/>
      <c r="AFB40" s="821"/>
      <c r="AFC40" s="821"/>
      <c r="AFD40" s="822">
        <v>4220</v>
      </c>
      <c r="AFE40" s="822" t="s">
        <v>1434</v>
      </c>
      <c r="AFF40" s="822">
        <v>4518</v>
      </c>
      <c r="AFG40" s="822" t="s">
        <v>1434</v>
      </c>
      <c r="AFH40" s="821" t="s">
        <v>1434</v>
      </c>
      <c r="AFI40" s="822" t="s">
        <v>1434</v>
      </c>
      <c r="AFJ40" s="822" t="s">
        <v>1434</v>
      </c>
      <c r="AFK40" s="822" t="s">
        <v>1434</v>
      </c>
      <c r="AFL40" s="821" t="s">
        <v>1434</v>
      </c>
      <c r="AFM40" s="821" t="s">
        <v>1434</v>
      </c>
      <c r="AFN40" s="821" t="s">
        <v>1434</v>
      </c>
      <c r="AFO40" s="821" t="s">
        <v>1434</v>
      </c>
      <c r="AFP40" s="822">
        <v>4484</v>
      </c>
      <c r="AFQ40" s="822" t="s">
        <v>1434</v>
      </c>
      <c r="AFR40" s="822">
        <v>3698</v>
      </c>
      <c r="AFS40" s="822" t="s">
        <v>1434</v>
      </c>
      <c r="AFT40" s="821" t="s">
        <v>1434</v>
      </c>
      <c r="AFU40" s="821" t="s">
        <v>1434</v>
      </c>
      <c r="AFV40" s="821" t="s">
        <v>1434</v>
      </c>
      <c r="AFW40" s="821" t="s">
        <v>1434</v>
      </c>
      <c r="AFX40" s="821" t="s">
        <v>1434</v>
      </c>
      <c r="AFY40" s="821" t="s">
        <v>1434</v>
      </c>
      <c r="AFZ40" s="821" t="s">
        <v>1434</v>
      </c>
      <c r="AGA40" s="821" t="s">
        <v>1434</v>
      </c>
      <c r="AGB40" s="822">
        <v>600</v>
      </c>
      <c r="AGC40" s="822" t="s">
        <v>1434</v>
      </c>
      <c r="AGD40" s="822">
        <v>786</v>
      </c>
      <c r="AGE40" s="822" t="s">
        <v>1434</v>
      </c>
      <c r="AGF40" s="821" t="s">
        <v>1434</v>
      </c>
      <c r="AGG40" s="821" t="s">
        <v>1434</v>
      </c>
      <c r="AGH40" s="821" t="s">
        <v>1434</v>
      </c>
      <c r="AGI40" s="821" t="s">
        <v>1434</v>
      </c>
      <c r="AGJ40" s="821" t="s">
        <v>1434</v>
      </c>
      <c r="AGK40" s="821" t="s">
        <v>1434</v>
      </c>
      <c r="AGL40" s="821" t="s">
        <v>1434</v>
      </c>
      <c r="AGM40" s="821" t="s">
        <v>1434</v>
      </c>
      <c r="AGN40" s="822">
        <v>25</v>
      </c>
      <c r="AGO40" s="822" t="s">
        <v>1434</v>
      </c>
      <c r="AGP40" s="822">
        <v>57</v>
      </c>
      <c r="AGQ40" s="822" t="s">
        <v>1434</v>
      </c>
      <c r="AGR40" s="821" t="s">
        <v>1434</v>
      </c>
      <c r="AGS40" s="821" t="s">
        <v>1434</v>
      </c>
      <c r="AGT40" s="821" t="s">
        <v>1434</v>
      </c>
      <c r="AGU40" s="821" t="s">
        <v>1434</v>
      </c>
      <c r="AGV40" s="821" t="s">
        <v>1434</v>
      </c>
      <c r="AGW40" s="821" t="s">
        <v>1434</v>
      </c>
      <c r="AGX40" s="821" t="s">
        <v>1434</v>
      </c>
      <c r="AGY40" s="821" t="s">
        <v>1434</v>
      </c>
      <c r="AGZ40" s="822" t="s">
        <v>1434</v>
      </c>
      <c r="AHA40" s="822" t="s">
        <v>1434</v>
      </c>
      <c r="AHB40" s="822" t="s">
        <v>1434</v>
      </c>
      <c r="AHC40" s="822" t="s">
        <v>1434</v>
      </c>
      <c r="AHD40" s="822" t="s">
        <v>1434</v>
      </c>
      <c r="AHE40" s="822" t="s">
        <v>1434</v>
      </c>
      <c r="AHF40" s="822" t="s">
        <v>1434</v>
      </c>
      <c r="AHG40" s="822" t="s">
        <v>1434</v>
      </c>
      <c r="AHH40" s="822" t="s">
        <v>1434</v>
      </c>
      <c r="AHI40" s="822" t="s">
        <v>1434</v>
      </c>
      <c r="AHJ40" s="822" t="s">
        <v>1434</v>
      </c>
      <c r="AHK40" s="822" t="s">
        <v>1434</v>
      </c>
      <c r="AHL40" s="822">
        <v>5.907</v>
      </c>
      <c r="AHM40" s="822">
        <v>16.452999999999999</v>
      </c>
      <c r="AHN40" s="821">
        <v>20.648</v>
      </c>
      <c r="AHO40" s="821">
        <v>7.7859999999999996</v>
      </c>
      <c r="AHP40" s="822">
        <v>0.20599999999999999</v>
      </c>
      <c r="AHQ40" s="822">
        <v>0.35799999999999998</v>
      </c>
      <c r="AHR40" s="821" t="s">
        <v>1434</v>
      </c>
      <c r="AHS40" s="821" t="s">
        <v>1434</v>
      </c>
      <c r="AHT40" s="822">
        <v>5.2309999999999999</v>
      </c>
      <c r="AHU40" s="822">
        <v>4.7549999999999999</v>
      </c>
      <c r="AHV40" s="821">
        <v>6.5439999999999996</v>
      </c>
      <c r="AHW40" s="821">
        <v>2.6779999999999999</v>
      </c>
      <c r="AHX40" s="822">
        <v>43.2</v>
      </c>
      <c r="AHY40" s="822">
        <v>42.055999999999997</v>
      </c>
      <c r="AHZ40" s="821">
        <v>42.296999999999997</v>
      </c>
      <c r="AIA40" s="821">
        <v>56.408000000000001</v>
      </c>
      <c r="AIB40" s="822">
        <v>0</v>
      </c>
      <c r="AIC40" s="822">
        <v>0</v>
      </c>
      <c r="AID40" s="821">
        <v>0</v>
      </c>
      <c r="AIE40" s="821">
        <v>0</v>
      </c>
      <c r="AIF40" s="822">
        <v>59</v>
      </c>
      <c r="AIG40" s="822">
        <v>56</v>
      </c>
      <c r="AIH40" s="822">
        <v>54</v>
      </c>
      <c r="AII40" s="822">
        <v>51</v>
      </c>
      <c r="AIJ40" s="822">
        <v>30</v>
      </c>
      <c r="AIK40" s="822">
        <v>0</v>
      </c>
      <c r="AIL40" s="821">
        <v>0</v>
      </c>
      <c r="AIM40" s="821">
        <v>0</v>
      </c>
      <c r="AIN40" s="821">
        <v>0</v>
      </c>
      <c r="AIO40" s="821">
        <v>0</v>
      </c>
      <c r="AIP40" s="822">
        <v>59</v>
      </c>
      <c r="AIQ40" s="821">
        <v>56</v>
      </c>
      <c r="AIR40" s="821">
        <v>54</v>
      </c>
      <c r="AIS40" s="821">
        <v>51</v>
      </c>
      <c r="AIT40" s="821">
        <v>30</v>
      </c>
      <c r="AIU40" s="822">
        <v>9316</v>
      </c>
      <c r="AIV40" s="822">
        <v>9223</v>
      </c>
      <c r="AIW40" s="822">
        <v>9118</v>
      </c>
      <c r="AIX40" s="822">
        <v>8982</v>
      </c>
      <c r="AIY40" s="822">
        <v>8819</v>
      </c>
      <c r="AIZ40" s="822">
        <v>0</v>
      </c>
      <c r="AJA40" s="821">
        <v>0</v>
      </c>
      <c r="AJB40" s="821">
        <v>0</v>
      </c>
      <c r="AJC40" s="821">
        <v>0</v>
      </c>
      <c r="AJD40" s="821">
        <v>0</v>
      </c>
      <c r="AJE40" s="822">
        <v>9316</v>
      </c>
      <c r="AJF40" s="821">
        <v>9223</v>
      </c>
      <c r="AJG40" s="821">
        <v>9118</v>
      </c>
      <c r="AJH40" s="821">
        <v>8982</v>
      </c>
      <c r="AJI40" s="821">
        <v>8819</v>
      </c>
      <c r="AJJ40" s="822">
        <v>60</v>
      </c>
      <c r="AJK40" s="822">
        <v>50</v>
      </c>
      <c r="AJL40" s="822">
        <v>28</v>
      </c>
      <c r="AJM40" s="822">
        <v>26</v>
      </c>
      <c r="AJN40" s="822">
        <v>32</v>
      </c>
      <c r="AJO40" s="822">
        <v>0</v>
      </c>
      <c r="AJP40" s="821">
        <v>0</v>
      </c>
      <c r="AJQ40" s="821">
        <v>0</v>
      </c>
      <c r="AJR40" s="821">
        <v>0</v>
      </c>
      <c r="AJS40" s="821">
        <v>0</v>
      </c>
      <c r="AJT40" s="822">
        <v>60</v>
      </c>
      <c r="AJU40" s="821">
        <v>50</v>
      </c>
      <c r="AJV40" s="821">
        <v>28</v>
      </c>
      <c r="AJW40" s="821">
        <v>26</v>
      </c>
      <c r="AJX40" s="821">
        <v>32</v>
      </c>
      <c r="AJY40" s="822">
        <v>55</v>
      </c>
      <c r="AJZ40" s="822">
        <v>45</v>
      </c>
      <c r="AKA40" s="822">
        <v>28</v>
      </c>
      <c r="AKB40" s="822">
        <v>20</v>
      </c>
      <c r="AKC40" s="822" t="s">
        <v>1434</v>
      </c>
      <c r="AKD40" s="821" t="s">
        <v>1434</v>
      </c>
      <c r="AKE40" s="821" t="s">
        <v>1434</v>
      </c>
      <c r="AKF40" s="821" t="s">
        <v>1434</v>
      </c>
      <c r="AKG40" s="821" t="s">
        <v>1434</v>
      </c>
      <c r="AKH40" s="821" t="s">
        <v>1434</v>
      </c>
      <c r="AKI40" s="821" t="s">
        <v>1434</v>
      </c>
      <c r="AKJ40" s="821" t="s">
        <v>1434</v>
      </c>
      <c r="AKK40" s="821" t="s">
        <v>1434</v>
      </c>
      <c r="AKL40" s="822">
        <v>49</v>
      </c>
      <c r="AKM40" s="822">
        <v>39</v>
      </c>
      <c r="AKN40" s="822" t="s">
        <v>1434</v>
      </c>
      <c r="AKO40" s="822" t="s">
        <v>1434</v>
      </c>
      <c r="AKP40" s="822" t="s">
        <v>1434</v>
      </c>
      <c r="AKQ40" s="821" t="s">
        <v>1434</v>
      </c>
      <c r="AKR40" s="821" t="s">
        <v>1434</v>
      </c>
      <c r="AKS40" s="821" t="s">
        <v>1434</v>
      </c>
      <c r="AKT40" s="821" t="s">
        <v>1434</v>
      </c>
      <c r="AKU40" s="821" t="s">
        <v>1434</v>
      </c>
      <c r="AKV40" s="821" t="s">
        <v>1434</v>
      </c>
      <c r="AKW40" s="821" t="s">
        <v>1434</v>
      </c>
      <c r="AKX40" s="821" t="s">
        <v>1434</v>
      </c>
      <c r="AKY40" s="821"/>
      <c r="AKZ40" s="821"/>
      <c r="ALA40" s="821"/>
      <c r="ALB40" s="821"/>
      <c r="ALC40" s="821"/>
      <c r="ALD40" s="821"/>
      <c r="ALE40" s="821"/>
      <c r="ALF40" s="821"/>
      <c r="ALG40" s="821"/>
      <c r="ALH40" s="821"/>
      <c r="ALI40" s="821"/>
      <c r="ALJ40" s="821"/>
      <c r="ALK40" s="821"/>
      <c r="ALL40" s="821"/>
      <c r="ALM40" s="821"/>
      <c r="ALN40" s="821"/>
      <c r="ALO40" s="821"/>
      <c r="ALP40" s="821"/>
      <c r="ALQ40" s="821"/>
      <c r="ALR40" s="821"/>
      <c r="ALS40" s="821"/>
      <c r="ALT40" s="821"/>
      <c r="ALU40" s="821"/>
      <c r="ALV40" s="821"/>
      <c r="ALW40" s="821"/>
      <c r="ALX40" s="821"/>
      <c r="ALY40" s="821"/>
      <c r="ALZ40" s="821"/>
      <c r="AMA40" s="821"/>
      <c r="AMB40" s="821"/>
      <c r="AMC40" s="821"/>
      <c r="AMD40" s="821"/>
      <c r="AME40" s="821"/>
      <c r="AMF40" s="821"/>
      <c r="AMG40" s="821"/>
      <c r="AMH40" s="821"/>
      <c r="AMI40" s="821"/>
      <c r="AMJ40" s="821"/>
      <c r="AMK40" s="821"/>
      <c r="AML40" s="821"/>
      <c r="AMM40" s="821"/>
      <c r="AMN40" s="821"/>
      <c r="AMO40" s="821"/>
      <c r="AMP40" s="821"/>
      <c r="AMQ40" s="821"/>
      <c r="AMR40" s="822">
        <v>5.8</v>
      </c>
      <c r="AMS40" s="822" t="s">
        <v>1434</v>
      </c>
      <c r="AMT40" s="822" t="s">
        <v>1434</v>
      </c>
      <c r="AMU40" s="822" t="s">
        <v>1434</v>
      </c>
      <c r="AMV40" s="822" t="s">
        <v>1434</v>
      </c>
      <c r="AMW40" s="822" t="s">
        <v>1434</v>
      </c>
      <c r="AMX40" s="822" t="s">
        <v>1434</v>
      </c>
      <c r="AMY40" s="822" t="s">
        <v>1434</v>
      </c>
      <c r="AMZ40" s="821" t="s">
        <v>1434</v>
      </c>
      <c r="ANA40" s="821" t="s">
        <v>1434</v>
      </c>
      <c r="ANB40" s="821" t="s">
        <v>1434</v>
      </c>
      <c r="ANC40" s="821" t="s">
        <v>1434</v>
      </c>
      <c r="AND40" s="822">
        <v>2.7</v>
      </c>
      <c r="ANE40" s="822" t="s">
        <v>1434</v>
      </c>
      <c r="ANF40" s="822" t="s">
        <v>1434</v>
      </c>
      <c r="ANG40" s="822" t="s">
        <v>1434</v>
      </c>
      <c r="ANH40" s="821" t="s">
        <v>1434</v>
      </c>
      <c r="ANI40" s="821" t="s">
        <v>1434</v>
      </c>
      <c r="ANJ40" s="821" t="s">
        <v>1434</v>
      </c>
      <c r="ANK40" s="821" t="s">
        <v>1434</v>
      </c>
      <c r="ANL40" s="821" t="s">
        <v>1434</v>
      </c>
      <c r="ANM40" s="821" t="s">
        <v>1434</v>
      </c>
      <c r="ANN40" s="821" t="s">
        <v>1434</v>
      </c>
      <c r="ANO40" s="821" t="s">
        <v>1434</v>
      </c>
      <c r="ANP40" s="822">
        <v>3.1</v>
      </c>
      <c r="ANQ40" s="822" t="s">
        <v>1434</v>
      </c>
      <c r="ANR40" s="822" t="s">
        <v>1434</v>
      </c>
      <c r="ANS40" s="822" t="s">
        <v>1434</v>
      </c>
      <c r="ANT40" s="821" t="s">
        <v>1434</v>
      </c>
      <c r="ANU40" s="821" t="s">
        <v>1434</v>
      </c>
      <c r="ANV40" s="821" t="s">
        <v>1434</v>
      </c>
      <c r="ANW40" s="821" t="s">
        <v>1434</v>
      </c>
      <c r="ANX40" s="821" t="s">
        <v>1434</v>
      </c>
      <c r="ANY40" s="821" t="s">
        <v>1434</v>
      </c>
      <c r="ANZ40" s="821" t="s">
        <v>1434</v>
      </c>
      <c r="AOA40" s="821" t="s">
        <v>1434</v>
      </c>
      <c r="AOB40" s="821">
        <v>3.2</v>
      </c>
      <c r="AOC40" s="821">
        <v>2.6</v>
      </c>
      <c r="AOD40" s="821">
        <v>1.6</v>
      </c>
      <c r="AOE40" s="821">
        <v>1.1000000000000001</v>
      </c>
      <c r="AOF40" s="821">
        <v>1.6</v>
      </c>
      <c r="AOG40" s="821">
        <v>1.5</v>
      </c>
      <c r="AOH40" s="822" t="s">
        <v>1434</v>
      </c>
      <c r="AOI40" s="821">
        <v>81</v>
      </c>
      <c r="AOJ40" s="821" t="s">
        <v>1434</v>
      </c>
      <c r="AOK40" s="821" t="s">
        <v>1434</v>
      </c>
      <c r="AOL40" s="822" t="s">
        <v>1434</v>
      </c>
      <c r="AOM40" s="821" t="s">
        <v>1434</v>
      </c>
      <c r="AON40" s="821">
        <v>160</v>
      </c>
      <c r="AOO40" s="821" t="s">
        <v>1434</v>
      </c>
      <c r="AOP40" s="822" t="s">
        <v>1434</v>
      </c>
      <c r="AOQ40" s="821" t="s">
        <v>1434</v>
      </c>
      <c r="AOR40" s="821">
        <v>69</v>
      </c>
      <c r="AOS40" s="821" t="s">
        <v>1434</v>
      </c>
      <c r="AOT40" s="822" t="s">
        <v>1434</v>
      </c>
      <c r="AOU40" s="821" t="s">
        <v>1434</v>
      </c>
      <c r="AOV40" s="821" t="s">
        <v>1434</v>
      </c>
      <c r="AOW40" s="821" t="s">
        <v>1434</v>
      </c>
      <c r="AOX40" s="822" t="s">
        <v>1434</v>
      </c>
      <c r="AOY40" s="821" t="s">
        <v>1434</v>
      </c>
      <c r="AOZ40" s="821" t="s">
        <v>1434</v>
      </c>
      <c r="APA40" s="821" t="s">
        <v>1434</v>
      </c>
      <c r="APB40" s="822" t="s">
        <v>1434</v>
      </c>
      <c r="APC40" s="821" t="s">
        <v>1434</v>
      </c>
      <c r="APD40" s="821">
        <v>524</v>
      </c>
      <c r="APE40" s="821" t="s">
        <v>1434</v>
      </c>
      <c r="APF40" s="822" t="s">
        <v>1434</v>
      </c>
      <c r="APG40" s="821" t="s">
        <v>1434</v>
      </c>
      <c r="APH40" s="821" t="s">
        <v>1434</v>
      </c>
      <c r="API40" s="821" t="s">
        <v>1434</v>
      </c>
      <c r="APJ40" s="822" t="s">
        <v>1434</v>
      </c>
      <c r="APK40" s="821">
        <v>2</v>
      </c>
      <c r="APL40" s="821" t="s">
        <v>1434</v>
      </c>
      <c r="APM40" s="821" t="s">
        <v>1434</v>
      </c>
      <c r="APN40" s="822" t="s">
        <v>1434</v>
      </c>
      <c r="APO40" s="821" t="s">
        <v>1434</v>
      </c>
      <c r="APP40" s="821">
        <v>2</v>
      </c>
      <c r="APQ40" s="821" t="s">
        <v>1434</v>
      </c>
      <c r="APR40" s="822" t="s">
        <v>1434</v>
      </c>
      <c r="APS40" s="821" t="s">
        <v>1434</v>
      </c>
      <c r="APT40" s="821">
        <v>1</v>
      </c>
      <c r="APU40" s="821" t="s">
        <v>1434</v>
      </c>
      <c r="APV40" s="822" t="s">
        <v>1434</v>
      </c>
      <c r="APW40" s="821" t="s">
        <v>1434</v>
      </c>
      <c r="APX40" s="821">
        <v>1</v>
      </c>
      <c r="APY40" s="821" t="s">
        <v>1434</v>
      </c>
      <c r="APZ40" s="822" t="s">
        <v>1434</v>
      </c>
      <c r="AQA40" s="821" t="s">
        <v>1434</v>
      </c>
      <c r="AQB40" s="821" t="s">
        <v>1434</v>
      </c>
      <c r="AQC40" s="821" t="s">
        <v>1434</v>
      </c>
      <c r="AQD40" s="822" t="s">
        <v>1434</v>
      </c>
      <c r="AQE40" s="821" t="s">
        <v>1434</v>
      </c>
      <c r="AQF40" s="821" t="s">
        <v>1434</v>
      </c>
      <c r="AQG40" s="821" t="s">
        <v>1434</v>
      </c>
      <c r="AQH40" s="822" t="s">
        <v>1434</v>
      </c>
      <c r="AQI40" s="821" t="s">
        <v>1434</v>
      </c>
      <c r="AQJ40" s="821" t="s">
        <v>1434</v>
      </c>
      <c r="AQK40" s="821" t="s">
        <v>1434</v>
      </c>
      <c r="AQL40" s="822" t="s">
        <v>1434</v>
      </c>
      <c r="AQM40" s="821" t="s">
        <v>1434</v>
      </c>
      <c r="AQN40" s="821" t="s">
        <v>1434</v>
      </c>
      <c r="AQO40" s="821" t="s">
        <v>1434</v>
      </c>
      <c r="AQP40" s="822" t="s">
        <v>1434</v>
      </c>
      <c r="AQQ40" s="821" t="s">
        <v>1434</v>
      </c>
      <c r="AQR40" s="821">
        <v>2</v>
      </c>
      <c r="AQS40" s="821" t="s">
        <v>1434</v>
      </c>
      <c r="AQT40" s="822" t="s">
        <v>1434</v>
      </c>
      <c r="AQU40" s="821" t="s">
        <v>1434</v>
      </c>
      <c r="AQV40" s="821">
        <v>6</v>
      </c>
      <c r="AQW40" s="821" t="s">
        <v>1434</v>
      </c>
      <c r="AQX40" s="822" t="s">
        <v>1434</v>
      </c>
      <c r="AQY40" s="821" t="s">
        <v>1434</v>
      </c>
      <c r="AQZ40" s="821">
        <v>1</v>
      </c>
      <c r="ARA40" s="821" t="s">
        <v>1434</v>
      </c>
      <c r="ARB40" s="822" t="s">
        <v>1434</v>
      </c>
      <c r="ARC40" s="821" t="s">
        <v>1434</v>
      </c>
      <c r="ARD40" s="821" t="s">
        <v>1434</v>
      </c>
      <c r="ARE40" s="821" t="s">
        <v>1434</v>
      </c>
      <c r="ARF40" s="822" t="s">
        <v>1434</v>
      </c>
      <c r="ARG40" s="821" t="s">
        <v>1434</v>
      </c>
      <c r="ARH40" s="821" t="s">
        <v>1434</v>
      </c>
      <c r="ARI40" s="821" t="s">
        <v>1434</v>
      </c>
      <c r="ARJ40" s="822" t="s">
        <v>1434</v>
      </c>
      <c r="ARK40" s="821" t="s">
        <v>1434</v>
      </c>
      <c r="ARL40" s="821" t="s">
        <v>1434</v>
      </c>
      <c r="ARM40" s="821" t="s">
        <v>1434</v>
      </c>
      <c r="ARN40" s="822" t="s">
        <v>1434</v>
      </c>
      <c r="ARO40" s="821">
        <v>1</v>
      </c>
      <c r="ARP40" s="821" t="s">
        <v>1434</v>
      </c>
      <c r="ARQ40" s="821" t="s">
        <v>1434</v>
      </c>
      <c r="ARR40" s="822" t="s">
        <v>1434</v>
      </c>
      <c r="ARS40" s="821" t="s">
        <v>1434</v>
      </c>
      <c r="ART40" s="821">
        <v>4</v>
      </c>
      <c r="ARU40" s="821" t="s">
        <v>1434</v>
      </c>
      <c r="ARV40" s="822" t="s">
        <v>1434</v>
      </c>
      <c r="ARW40" s="821" t="s">
        <v>1434</v>
      </c>
      <c r="ARX40" s="821">
        <v>1</v>
      </c>
      <c r="ARY40" s="821" t="s">
        <v>1434</v>
      </c>
      <c r="ARZ40" s="822" t="s">
        <v>1434</v>
      </c>
      <c r="ASA40" s="821" t="s">
        <v>1434</v>
      </c>
      <c r="ASB40" s="821">
        <v>1</v>
      </c>
      <c r="ASC40" s="821" t="s">
        <v>1434</v>
      </c>
      <c r="ASD40" s="822" t="s">
        <v>1434</v>
      </c>
      <c r="ASE40" s="821" t="s">
        <v>1434</v>
      </c>
      <c r="ASF40" s="821" t="s">
        <v>1434</v>
      </c>
      <c r="ASG40" s="821" t="s">
        <v>1434</v>
      </c>
      <c r="ASH40" s="822" t="s">
        <v>1434</v>
      </c>
      <c r="ASI40" s="821" t="s">
        <v>1434</v>
      </c>
      <c r="ASJ40" s="821" t="s">
        <v>1434</v>
      </c>
      <c r="ASK40" s="821" t="s">
        <v>1434</v>
      </c>
      <c r="ASL40" s="822" t="s">
        <v>1434</v>
      </c>
      <c r="ASM40" s="821" t="s">
        <v>1434</v>
      </c>
      <c r="ASN40" s="821" t="s">
        <v>1434</v>
      </c>
      <c r="ASO40" s="821" t="s">
        <v>1434</v>
      </c>
      <c r="ASP40" s="822" t="s">
        <v>1434</v>
      </c>
      <c r="ASQ40" s="821" t="s">
        <v>1434</v>
      </c>
      <c r="ASR40" s="821" t="s">
        <v>1434</v>
      </c>
      <c r="ASS40" s="821" t="s">
        <v>1434</v>
      </c>
      <c r="AST40" s="822" t="s">
        <v>1434</v>
      </c>
      <c r="ASU40" s="821" t="s">
        <v>1434</v>
      </c>
      <c r="ASV40" s="821">
        <v>1</v>
      </c>
      <c r="ASW40" s="821" t="s">
        <v>1434</v>
      </c>
      <c r="ASX40" s="822" t="s">
        <v>1434</v>
      </c>
      <c r="ASY40" s="821" t="s">
        <v>1434</v>
      </c>
      <c r="ASZ40" s="821">
        <v>2</v>
      </c>
      <c r="ATA40" s="821" t="s">
        <v>1434</v>
      </c>
      <c r="ATB40" s="822" t="s">
        <v>1434</v>
      </c>
      <c r="ATC40" s="821" t="s">
        <v>1434</v>
      </c>
      <c r="ATD40" s="821" t="s">
        <v>1434</v>
      </c>
      <c r="ATE40" s="821" t="s">
        <v>1434</v>
      </c>
      <c r="ATF40" s="822" t="s">
        <v>1434</v>
      </c>
      <c r="ATG40" s="821" t="s">
        <v>1434</v>
      </c>
      <c r="ATH40" s="821" t="s">
        <v>1434</v>
      </c>
      <c r="ATI40" s="821" t="s">
        <v>1434</v>
      </c>
      <c r="ATJ40" s="822" t="s">
        <v>1434</v>
      </c>
      <c r="ATK40" s="821" t="s">
        <v>1434</v>
      </c>
      <c r="ATL40" s="821" t="s">
        <v>1434</v>
      </c>
      <c r="ATM40" s="821" t="s">
        <v>1434</v>
      </c>
      <c r="ATN40" s="822" t="s">
        <v>1434</v>
      </c>
      <c r="ATO40" s="821" t="s">
        <v>1434</v>
      </c>
      <c r="ATP40" s="821" t="s">
        <v>1434</v>
      </c>
      <c r="ATQ40" s="821" t="s">
        <v>1434</v>
      </c>
      <c r="ATR40" s="822">
        <v>59.6</v>
      </c>
      <c r="ATS40" s="822">
        <v>55.6</v>
      </c>
      <c r="ATT40" s="822">
        <v>54</v>
      </c>
      <c r="ATU40" s="822">
        <v>51</v>
      </c>
      <c r="ATV40" s="822">
        <v>30</v>
      </c>
      <c r="ATW40" s="821">
        <v>0</v>
      </c>
      <c r="ATX40" s="821">
        <v>0</v>
      </c>
      <c r="ATY40" s="821">
        <v>0</v>
      </c>
      <c r="ATZ40" s="821">
        <v>0</v>
      </c>
      <c r="AUA40" s="821">
        <v>0</v>
      </c>
      <c r="AUB40" s="822">
        <v>59.6</v>
      </c>
      <c r="AUC40" s="822">
        <v>55.6</v>
      </c>
      <c r="AUD40" s="822">
        <v>54</v>
      </c>
      <c r="AUE40" s="822">
        <v>51</v>
      </c>
      <c r="AUF40" s="822">
        <v>30</v>
      </c>
      <c r="AUG40" s="822">
        <v>0</v>
      </c>
      <c r="AUH40" s="822">
        <v>0</v>
      </c>
      <c r="AUI40" s="822">
        <v>0</v>
      </c>
      <c r="AUJ40" s="822">
        <v>0</v>
      </c>
      <c r="AUK40" s="822">
        <v>0</v>
      </c>
      <c r="AUL40" s="821">
        <v>0</v>
      </c>
      <c r="AUM40" s="821">
        <v>0</v>
      </c>
      <c r="AUN40" s="821">
        <v>0</v>
      </c>
      <c r="AUO40" s="821">
        <v>0</v>
      </c>
      <c r="AUP40" s="821">
        <v>0</v>
      </c>
      <c r="AUQ40" s="822">
        <v>0</v>
      </c>
      <c r="AUR40" s="822">
        <v>0</v>
      </c>
      <c r="AUS40" s="822">
        <v>0</v>
      </c>
      <c r="AUT40" s="822">
        <v>0</v>
      </c>
      <c r="AUU40" s="822">
        <v>0</v>
      </c>
      <c r="AUV40" s="822">
        <v>240.1</v>
      </c>
      <c r="AUW40" s="822">
        <v>243.8</v>
      </c>
      <c r="AUX40" s="822">
        <v>241</v>
      </c>
      <c r="AUY40" s="822">
        <v>226</v>
      </c>
      <c r="AUZ40" s="822" t="s">
        <v>1434</v>
      </c>
      <c r="AVA40" s="821">
        <v>0</v>
      </c>
      <c r="AVB40" s="821">
        <v>0</v>
      </c>
      <c r="AVC40" s="821">
        <v>0</v>
      </c>
      <c r="AVD40" s="821">
        <v>0</v>
      </c>
      <c r="AVE40" s="821">
        <v>0</v>
      </c>
      <c r="AVF40" s="822">
        <v>240.1</v>
      </c>
      <c r="AVG40" s="822">
        <v>243.8</v>
      </c>
      <c r="AVH40" s="822">
        <v>241</v>
      </c>
      <c r="AVI40" s="822">
        <v>226</v>
      </c>
      <c r="AVJ40" s="822" t="s">
        <v>1434</v>
      </c>
      <c r="AVK40" s="822">
        <v>1307.8</v>
      </c>
      <c r="AVL40" s="822">
        <v>1308</v>
      </c>
      <c r="AVM40" s="822">
        <v>1403</v>
      </c>
      <c r="AVN40" s="822">
        <v>1346</v>
      </c>
      <c r="AVO40" s="822" t="s">
        <v>1434</v>
      </c>
      <c r="AVP40" s="821">
        <v>0</v>
      </c>
      <c r="AVQ40" s="821">
        <v>0</v>
      </c>
      <c r="AVR40" s="821">
        <v>0</v>
      </c>
      <c r="AVS40" s="821">
        <v>0</v>
      </c>
      <c r="AVT40" s="821">
        <v>0</v>
      </c>
      <c r="AVU40" s="822">
        <v>1307.8</v>
      </c>
      <c r="AVV40" s="822">
        <v>1308</v>
      </c>
      <c r="AVW40" s="822">
        <v>1403</v>
      </c>
      <c r="AVX40" s="822">
        <v>1346</v>
      </c>
      <c r="AVY40" s="822" t="s">
        <v>1434</v>
      </c>
      <c r="AVZ40" s="822">
        <v>2309.1999999999998</v>
      </c>
      <c r="AWA40" s="822">
        <v>2155.0390000000002</v>
      </c>
      <c r="AWB40" s="822">
        <v>2021</v>
      </c>
      <c r="AWC40" s="822">
        <v>1838</v>
      </c>
      <c r="AWD40" s="822">
        <v>1356</v>
      </c>
      <c r="AWE40" s="821">
        <v>0</v>
      </c>
      <c r="AWF40" s="821">
        <v>0</v>
      </c>
      <c r="AWG40" s="821">
        <v>0</v>
      </c>
      <c r="AWH40" s="821">
        <v>0</v>
      </c>
      <c r="AWI40" s="821">
        <v>0</v>
      </c>
      <c r="AWJ40" s="822">
        <v>2309.1999999999998</v>
      </c>
      <c r="AWK40" s="822">
        <v>2009.4</v>
      </c>
      <c r="AWL40" s="822">
        <v>2021</v>
      </c>
      <c r="AWM40" s="822">
        <v>1838</v>
      </c>
      <c r="AWN40" s="822">
        <v>1356</v>
      </c>
      <c r="AWO40" s="822">
        <v>843.2</v>
      </c>
      <c r="AWP40" s="822">
        <v>836.24700000000007</v>
      </c>
      <c r="AWQ40" s="822">
        <v>886</v>
      </c>
      <c r="AWR40" s="822">
        <v>915</v>
      </c>
      <c r="AWS40" s="822" t="s">
        <v>1434</v>
      </c>
      <c r="AWT40" s="822">
        <v>0</v>
      </c>
      <c r="AWU40" s="822">
        <v>0</v>
      </c>
      <c r="AWV40" s="822">
        <v>0</v>
      </c>
      <c r="AWW40" s="822">
        <v>0</v>
      </c>
      <c r="AWX40" s="822">
        <v>0</v>
      </c>
      <c r="AWY40" s="822">
        <v>843.2</v>
      </c>
      <c r="AWZ40" s="822">
        <v>878</v>
      </c>
      <c r="AXA40" s="822">
        <v>886</v>
      </c>
      <c r="AXB40" s="822">
        <v>915</v>
      </c>
      <c r="AXC40" s="822" t="s">
        <v>1434</v>
      </c>
      <c r="AXD40" s="821">
        <v>3152.3999999999996</v>
      </c>
      <c r="AXE40" s="821">
        <v>2991.2860000000001</v>
      </c>
      <c r="AXF40" s="821">
        <v>2907</v>
      </c>
      <c r="AXG40" s="821">
        <v>2753</v>
      </c>
      <c r="AXH40" s="821" t="s">
        <v>1434</v>
      </c>
      <c r="AXI40" s="821">
        <v>0</v>
      </c>
      <c r="AXJ40" s="821">
        <v>0</v>
      </c>
      <c r="AXK40" s="821">
        <v>0</v>
      </c>
      <c r="AXL40" s="821">
        <v>0</v>
      </c>
      <c r="AXM40" s="821">
        <v>0</v>
      </c>
      <c r="AXN40" s="821">
        <v>3152.3999999999996</v>
      </c>
      <c r="AXO40" s="821">
        <v>2887.4</v>
      </c>
      <c r="AXP40" s="821">
        <v>2907</v>
      </c>
      <c r="AXQ40" s="821">
        <v>2753</v>
      </c>
      <c r="AXR40" s="821" t="s">
        <v>1434</v>
      </c>
      <c r="AXS40" s="822">
        <v>7643</v>
      </c>
      <c r="AXT40" s="822">
        <v>7610</v>
      </c>
      <c r="AXU40" s="822">
        <v>7535</v>
      </c>
      <c r="AXV40" s="822">
        <v>7406</v>
      </c>
      <c r="AXW40" s="822">
        <v>1686</v>
      </c>
      <c r="AXX40" s="822">
        <v>1590</v>
      </c>
      <c r="AXY40" s="822">
        <v>1524</v>
      </c>
      <c r="AXZ40" s="822">
        <v>1475</v>
      </c>
      <c r="AYA40" s="821">
        <v>0</v>
      </c>
      <c r="AYB40" s="821">
        <v>0</v>
      </c>
      <c r="AYC40" s="821">
        <v>0</v>
      </c>
      <c r="AYD40" s="822">
        <v>0</v>
      </c>
      <c r="AYE40" s="822">
        <v>2718</v>
      </c>
      <c r="AYF40" s="822">
        <v>2654</v>
      </c>
      <c r="AYG40" s="822" t="s">
        <v>1434</v>
      </c>
      <c r="AYH40" s="822" t="s">
        <v>1434</v>
      </c>
      <c r="AYI40" s="822">
        <v>1122540</v>
      </c>
      <c r="AYJ40" s="822">
        <v>1210421</v>
      </c>
      <c r="AYK40" s="822" t="s">
        <v>1434</v>
      </c>
      <c r="AYL40" s="822" t="s">
        <v>1434</v>
      </c>
      <c r="AYM40" s="821">
        <v>0</v>
      </c>
      <c r="AYN40" s="821">
        <v>0</v>
      </c>
      <c r="AYO40" s="821">
        <v>0</v>
      </c>
      <c r="AYP40" s="821">
        <v>0</v>
      </c>
      <c r="AYQ40" s="822">
        <v>5</v>
      </c>
      <c r="AYR40" s="821">
        <v>5</v>
      </c>
      <c r="AYS40" s="821" t="s">
        <v>1434</v>
      </c>
      <c r="AYT40" s="821" t="s">
        <v>1434</v>
      </c>
      <c r="AYU40" s="822">
        <v>1286</v>
      </c>
      <c r="AYV40" s="821">
        <v>1373</v>
      </c>
      <c r="AYW40" s="821" t="s">
        <v>1434</v>
      </c>
      <c r="AYX40" s="821" t="s">
        <v>1434</v>
      </c>
      <c r="AYY40" s="821">
        <v>0</v>
      </c>
      <c r="AYZ40" s="821">
        <v>0</v>
      </c>
      <c r="AZA40" s="821">
        <v>0</v>
      </c>
      <c r="AZB40" s="821">
        <v>0</v>
      </c>
      <c r="AZC40" s="822">
        <v>1171</v>
      </c>
      <c r="AZD40" s="821">
        <v>1140</v>
      </c>
      <c r="AZE40" s="821" t="s">
        <v>1434</v>
      </c>
      <c r="AZF40" s="821" t="s">
        <v>1434</v>
      </c>
      <c r="AZG40" s="822">
        <v>1109156</v>
      </c>
      <c r="AZH40" s="821">
        <v>1198937</v>
      </c>
      <c r="AZI40" s="821" t="s">
        <v>1434</v>
      </c>
      <c r="AZJ40" s="821" t="s">
        <v>1434</v>
      </c>
      <c r="AZK40" s="821">
        <v>0</v>
      </c>
      <c r="AZL40" s="821">
        <v>0</v>
      </c>
      <c r="AZM40" s="821">
        <v>0</v>
      </c>
      <c r="AZN40" s="821">
        <v>0</v>
      </c>
      <c r="AZO40" s="821">
        <v>60</v>
      </c>
      <c r="AZP40" s="821">
        <v>57</v>
      </c>
      <c r="AZQ40" s="821" t="s">
        <v>1434</v>
      </c>
      <c r="AZR40" s="821" t="s">
        <v>1434</v>
      </c>
      <c r="AZS40" s="821">
        <v>263</v>
      </c>
      <c r="AZT40" s="821">
        <v>217</v>
      </c>
      <c r="AZU40" s="821" t="s">
        <v>1434</v>
      </c>
      <c r="AZV40" s="821" t="s">
        <v>1434</v>
      </c>
      <c r="AZW40" s="821">
        <v>0</v>
      </c>
      <c r="AZX40" s="821">
        <v>0</v>
      </c>
      <c r="AZY40" s="821">
        <v>0</v>
      </c>
      <c r="AZZ40" s="821">
        <v>0</v>
      </c>
      <c r="BAA40" s="822">
        <v>1020</v>
      </c>
      <c r="BAB40" s="821">
        <v>987</v>
      </c>
      <c r="BAC40" s="821" t="s">
        <v>1434</v>
      </c>
      <c r="BAD40" s="821" t="s">
        <v>1434</v>
      </c>
      <c r="BAE40" s="822">
        <v>13355</v>
      </c>
      <c r="BAF40" s="821">
        <v>11484</v>
      </c>
      <c r="BAG40" s="821" t="s">
        <v>1434</v>
      </c>
      <c r="BAH40" s="821" t="s">
        <v>1434</v>
      </c>
      <c r="BAI40" s="821">
        <v>0</v>
      </c>
      <c r="BAJ40" s="821">
        <v>0</v>
      </c>
      <c r="BAK40" s="821">
        <v>0</v>
      </c>
      <c r="BAL40" s="821">
        <v>0</v>
      </c>
      <c r="BAM40" s="821">
        <v>7578</v>
      </c>
      <c r="BAN40" s="821">
        <v>7548</v>
      </c>
      <c r="BAO40" s="821" t="s">
        <v>1434</v>
      </c>
      <c r="BAP40" s="821" t="s">
        <v>1434</v>
      </c>
      <c r="BAQ40" s="821">
        <v>137</v>
      </c>
      <c r="BAR40" s="821" t="s">
        <v>1434</v>
      </c>
      <c r="BAS40" s="821" t="s">
        <v>1434</v>
      </c>
      <c r="BAT40" s="821" t="s">
        <v>1434</v>
      </c>
      <c r="BAU40" s="821">
        <v>0</v>
      </c>
      <c r="BAV40" s="821">
        <v>0</v>
      </c>
      <c r="BAW40" s="821">
        <v>0</v>
      </c>
      <c r="BAX40" s="821">
        <v>0</v>
      </c>
      <c r="BAY40" s="822">
        <v>527</v>
      </c>
      <c r="BAZ40" s="821">
        <v>527</v>
      </c>
      <c r="BBA40" s="821" t="s">
        <v>1434</v>
      </c>
      <c r="BBB40" s="821" t="s">
        <v>1434</v>
      </c>
      <c r="BBC40" s="822">
        <v>29</v>
      </c>
      <c r="BBD40" s="821" t="s">
        <v>1434</v>
      </c>
      <c r="BBE40" s="821" t="s">
        <v>1434</v>
      </c>
      <c r="BBF40" s="821" t="s">
        <v>1434</v>
      </c>
      <c r="BBG40" s="821">
        <v>0</v>
      </c>
      <c r="BBH40" s="821">
        <v>0</v>
      </c>
      <c r="BBI40" s="821">
        <v>0</v>
      </c>
      <c r="BBJ40" s="821">
        <v>0</v>
      </c>
      <c r="BBK40" s="826" t="s">
        <v>1434</v>
      </c>
      <c r="BBL40" s="826" t="s">
        <v>1434</v>
      </c>
      <c r="BBM40" s="826">
        <v>2774</v>
      </c>
      <c r="BBN40" s="826">
        <v>4155</v>
      </c>
      <c r="BBO40" s="826">
        <v>5555</v>
      </c>
      <c r="BBP40" s="826" t="s">
        <v>1434</v>
      </c>
      <c r="BBQ40" s="826" t="s">
        <v>1434</v>
      </c>
      <c r="BBR40" s="826">
        <v>0.32</v>
      </c>
      <c r="BBS40" s="826">
        <v>0.33</v>
      </c>
      <c r="BBT40" s="826">
        <v>0.35</v>
      </c>
      <c r="BBU40" s="826" t="s">
        <v>1434</v>
      </c>
      <c r="BBV40" s="826" t="s">
        <v>1434</v>
      </c>
      <c r="BBW40" s="826">
        <v>6071</v>
      </c>
      <c r="BBX40" s="826">
        <v>8628</v>
      </c>
      <c r="BBY40" s="826">
        <v>11338</v>
      </c>
      <c r="BBZ40" s="826" t="s">
        <v>1434</v>
      </c>
      <c r="BCA40" s="826" t="s">
        <v>1434</v>
      </c>
      <c r="BCB40" s="826">
        <v>0.7</v>
      </c>
      <c r="BCC40" s="826">
        <v>0.68</v>
      </c>
      <c r="BCD40" s="826">
        <v>0.71</v>
      </c>
      <c r="BCE40" s="826" t="s">
        <v>1434</v>
      </c>
      <c r="BCF40" s="826" t="s">
        <v>1434</v>
      </c>
      <c r="BCG40" s="826">
        <v>4742</v>
      </c>
      <c r="BCH40" s="826">
        <v>6594</v>
      </c>
      <c r="BCI40" s="826">
        <v>10437</v>
      </c>
      <c r="BCJ40" s="826" t="s">
        <v>1434</v>
      </c>
      <c r="BCK40" s="826" t="s">
        <v>1434</v>
      </c>
      <c r="BCL40" s="826">
        <v>0.54</v>
      </c>
      <c r="BCM40" s="826">
        <v>0.52</v>
      </c>
      <c r="BCN40" s="826">
        <v>0.65</v>
      </c>
      <c r="BCO40" s="818" t="s">
        <v>1434</v>
      </c>
      <c r="BCP40" s="818" t="s">
        <v>1434</v>
      </c>
      <c r="BCQ40" s="818" t="s">
        <v>1434</v>
      </c>
      <c r="BCR40" s="818" t="s">
        <v>1434</v>
      </c>
      <c r="BCS40" s="818">
        <v>8639.09</v>
      </c>
      <c r="BCT40" s="818" t="s">
        <v>1434</v>
      </c>
      <c r="BCU40" s="818" t="s">
        <v>1434</v>
      </c>
      <c r="BCV40" s="818" t="s">
        <v>1434</v>
      </c>
      <c r="BCW40" s="818" t="s">
        <v>1434</v>
      </c>
      <c r="BCX40" s="818">
        <v>5117.8900000000003</v>
      </c>
      <c r="BCY40" s="818" t="s">
        <v>1434</v>
      </c>
      <c r="BCZ40" s="818" t="s">
        <v>1434</v>
      </c>
      <c r="BDA40" s="818" t="s">
        <v>1434</v>
      </c>
      <c r="BDB40" s="818" t="s">
        <v>1434</v>
      </c>
      <c r="BDC40" s="818" t="s">
        <v>1434</v>
      </c>
      <c r="BDD40" s="818" t="s">
        <v>1434</v>
      </c>
      <c r="BDE40" s="818" t="s">
        <v>1434</v>
      </c>
      <c r="BDF40" s="818">
        <v>498</v>
      </c>
      <c r="BDG40" s="818" t="s">
        <v>1434</v>
      </c>
      <c r="BDH40" s="818">
        <v>735.8</v>
      </c>
      <c r="BDI40" s="818" t="s">
        <v>1434</v>
      </c>
      <c r="BDJ40" s="818" t="s">
        <v>1434</v>
      </c>
      <c r="BDK40" s="818" t="s">
        <v>1434</v>
      </c>
      <c r="BDL40" s="818" t="s">
        <v>1434</v>
      </c>
      <c r="BDM40" s="818">
        <v>4.7</v>
      </c>
      <c r="BDN40" s="818" t="s">
        <v>1434</v>
      </c>
      <c r="BDO40" s="818" t="s">
        <v>1434</v>
      </c>
      <c r="BDP40" s="818">
        <v>552</v>
      </c>
      <c r="BDQ40" s="818" t="s">
        <v>1434</v>
      </c>
      <c r="BDR40" s="818">
        <v>740.5</v>
      </c>
      <c r="BDS40" s="818" t="s">
        <v>1434</v>
      </c>
      <c r="BDT40" s="818" t="s">
        <v>1434</v>
      </c>
      <c r="BDU40" s="818" t="s">
        <v>1434</v>
      </c>
      <c r="BDV40" s="818" t="s">
        <v>1434</v>
      </c>
      <c r="BDW40" s="818">
        <v>635.20000000000005</v>
      </c>
      <c r="BDX40" s="818" t="s">
        <v>1434</v>
      </c>
      <c r="BDY40" s="818" t="s">
        <v>1434</v>
      </c>
      <c r="BDZ40" s="818" t="s">
        <v>1434</v>
      </c>
      <c r="BEA40" s="818" t="s">
        <v>1434</v>
      </c>
      <c r="BEB40" s="818" t="s">
        <v>1434</v>
      </c>
      <c r="BEC40" s="818" t="s">
        <v>1434</v>
      </c>
      <c r="BED40" s="818" t="s">
        <v>1434</v>
      </c>
      <c r="BEE40" s="818">
        <v>58.133000000000003</v>
      </c>
      <c r="BEF40" s="818">
        <v>63.533000000000001</v>
      </c>
      <c r="BEG40" s="818">
        <v>75.832999999999998</v>
      </c>
      <c r="BEH40" s="818" t="s">
        <v>1434</v>
      </c>
      <c r="BEI40" s="818" t="s">
        <v>1434</v>
      </c>
      <c r="BEJ40" s="818">
        <v>48.4</v>
      </c>
      <c r="BEK40" s="818">
        <v>53.5</v>
      </c>
      <c r="BEL40" s="818">
        <v>65.099999999999994</v>
      </c>
      <c r="BEM40" s="818" t="s">
        <v>1434</v>
      </c>
      <c r="BEN40" s="818" t="s">
        <v>1434</v>
      </c>
      <c r="BEO40" s="818">
        <v>9.6999999999999993</v>
      </c>
      <c r="BEP40" s="818">
        <v>10.032999999999999</v>
      </c>
      <c r="BEQ40" s="818">
        <v>10.733000000000001</v>
      </c>
      <c r="BER40" s="818" t="s">
        <v>1434</v>
      </c>
      <c r="BES40" s="818" t="s">
        <v>1434</v>
      </c>
      <c r="BET40" s="818">
        <v>179.96700000000001</v>
      </c>
      <c r="BEU40" s="818">
        <v>174.86699999999999</v>
      </c>
      <c r="BEV40" s="818">
        <v>161.56700000000001</v>
      </c>
      <c r="BEW40" s="818" t="s">
        <v>1434</v>
      </c>
      <c r="BEX40" s="818" t="s">
        <v>1434</v>
      </c>
      <c r="BEY40" s="818">
        <v>156.667</v>
      </c>
      <c r="BEZ40" s="818">
        <v>147.56700000000001</v>
      </c>
      <c r="BFA40" s="818">
        <v>134.46700000000001</v>
      </c>
      <c r="BFB40" s="818" t="s">
        <v>1434</v>
      </c>
      <c r="BFC40" s="818" t="s">
        <v>1434</v>
      </c>
      <c r="BFD40" s="818">
        <v>23.3</v>
      </c>
      <c r="BFE40" s="818">
        <v>27.233000000000001</v>
      </c>
      <c r="BFF40" s="818">
        <v>27.132999999999999</v>
      </c>
      <c r="BFG40" s="818" t="s">
        <v>1434</v>
      </c>
      <c r="BFH40" s="818" t="s">
        <v>1434</v>
      </c>
      <c r="BFI40" s="818">
        <v>47</v>
      </c>
      <c r="BFJ40" s="818">
        <v>53.332999999999998</v>
      </c>
      <c r="BFK40" s="818">
        <v>65.466999999999999</v>
      </c>
      <c r="BFL40" s="818" t="s">
        <v>1434</v>
      </c>
      <c r="BFM40" s="818" t="s">
        <v>1434</v>
      </c>
      <c r="BFN40" s="818">
        <v>33.4</v>
      </c>
      <c r="BFO40" s="818">
        <v>34.267000000000003</v>
      </c>
      <c r="BFP40" s="818">
        <v>45.4</v>
      </c>
      <c r="BFQ40" s="818" t="s">
        <v>1434</v>
      </c>
      <c r="BFR40" s="818" t="s">
        <v>1434</v>
      </c>
      <c r="BFS40" s="818">
        <v>13.532999999999999</v>
      </c>
      <c r="BFT40" s="818">
        <v>19.067</v>
      </c>
      <c r="BFU40" s="818">
        <v>20.033000000000001</v>
      </c>
      <c r="BFV40" s="819" t="s">
        <v>1434</v>
      </c>
      <c r="BFW40" s="819" t="s">
        <v>1434</v>
      </c>
      <c r="BFX40" s="819">
        <v>11.833</v>
      </c>
      <c r="BFY40" s="819">
        <v>13.433</v>
      </c>
      <c r="BFZ40" s="819">
        <v>12.733000000000001</v>
      </c>
      <c r="BGA40" s="819" t="s">
        <v>1434</v>
      </c>
      <c r="BGB40" s="819" t="s">
        <v>1434</v>
      </c>
      <c r="BGC40" s="819">
        <v>36.533000000000001</v>
      </c>
      <c r="BGD40" s="819">
        <v>38.799999999999997</v>
      </c>
      <c r="BGE40" s="819">
        <v>45.3</v>
      </c>
      <c r="BGF40" s="819" t="s">
        <v>1434</v>
      </c>
      <c r="BGG40" s="819" t="s">
        <v>1434</v>
      </c>
      <c r="BGH40" s="819">
        <v>9.7330000000000005</v>
      </c>
      <c r="BGI40" s="819">
        <v>11.3</v>
      </c>
      <c r="BGJ40" s="819">
        <v>17.766999999999999</v>
      </c>
      <c r="BGK40" s="819" t="s">
        <v>1434</v>
      </c>
      <c r="BGL40" s="819" t="s">
        <v>1434</v>
      </c>
      <c r="BGM40" s="819">
        <v>27.466999999999999</v>
      </c>
      <c r="BGN40" s="819">
        <v>25.966999999999999</v>
      </c>
      <c r="BGO40" s="819">
        <v>18.766999999999999</v>
      </c>
      <c r="BGP40" s="819" t="s">
        <v>1434</v>
      </c>
      <c r="BGQ40" s="819" t="s">
        <v>1434</v>
      </c>
      <c r="BGR40" s="819">
        <v>143.13300000000001</v>
      </c>
      <c r="BGS40" s="819">
        <v>137.63300000000001</v>
      </c>
      <c r="BGT40" s="819">
        <v>128.733</v>
      </c>
      <c r="BGU40" s="819" t="s">
        <v>1434</v>
      </c>
      <c r="BGV40" s="819" t="s">
        <v>1434</v>
      </c>
      <c r="BGW40" s="819">
        <v>9.3000000000000007</v>
      </c>
      <c r="BGX40" s="819">
        <v>11.266999999999999</v>
      </c>
      <c r="BGY40" s="819">
        <v>14.132999999999999</v>
      </c>
      <c r="BGZ40" s="819" t="s">
        <v>1434</v>
      </c>
      <c r="BHA40" s="819" t="s">
        <v>1434</v>
      </c>
      <c r="BHB40" s="819">
        <v>5.0999999999999996</v>
      </c>
      <c r="BHC40" s="819">
        <v>5.6</v>
      </c>
      <c r="BHD40" s="819" t="s">
        <v>1434</v>
      </c>
      <c r="BHE40" s="819" t="s">
        <v>1434</v>
      </c>
      <c r="BHF40" s="819" t="s">
        <v>1434</v>
      </c>
      <c r="BHG40" s="819">
        <v>37</v>
      </c>
      <c r="BHH40" s="819">
        <v>39.366999999999997</v>
      </c>
      <c r="BHI40" s="819">
        <v>49.1</v>
      </c>
      <c r="BHJ40" s="819" t="s">
        <v>1434</v>
      </c>
      <c r="BHK40" s="819" t="s">
        <v>1434</v>
      </c>
      <c r="BHL40" s="819">
        <v>5.9329999999999998</v>
      </c>
      <c r="BHM40" s="819">
        <v>9</v>
      </c>
      <c r="BHN40" s="819">
        <v>12.433</v>
      </c>
      <c r="BHO40" s="819" t="s">
        <v>1434</v>
      </c>
      <c r="BHP40" s="819" t="s">
        <v>1434</v>
      </c>
      <c r="BHQ40" s="819">
        <v>48</v>
      </c>
      <c r="BHR40" s="819">
        <v>52.433</v>
      </c>
      <c r="BHS40" s="819">
        <v>63.732999999999997</v>
      </c>
      <c r="BHT40" s="819" t="s">
        <v>1434</v>
      </c>
      <c r="BHU40" s="819" t="s">
        <v>1434</v>
      </c>
      <c r="BHV40" s="819">
        <v>10.167</v>
      </c>
      <c r="BHW40" s="819">
        <v>11.1</v>
      </c>
      <c r="BHX40" s="819">
        <v>12.1</v>
      </c>
      <c r="BHY40" s="819" t="s">
        <v>1434</v>
      </c>
      <c r="BHZ40" s="819" t="s">
        <v>1434</v>
      </c>
      <c r="BIA40" s="819">
        <v>152.53299999999999</v>
      </c>
      <c r="BIB40" s="819">
        <v>149.56700000000001</v>
      </c>
      <c r="BIC40" s="819">
        <v>140.69999999999999</v>
      </c>
      <c r="BID40" s="819" t="s">
        <v>1434</v>
      </c>
      <c r="BIE40" s="819" t="s">
        <v>1434</v>
      </c>
      <c r="BIF40" s="819">
        <v>27.433</v>
      </c>
      <c r="BIG40" s="819">
        <v>25.233000000000001</v>
      </c>
      <c r="BIH40" s="819">
        <v>20.9</v>
      </c>
      <c r="BII40" s="819" t="s">
        <v>1434</v>
      </c>
      <c r="BIJ40" s="819" t="s">
        <v>1434</v>
      </c>
      <c r="BIK40" s="819">
        <v>43.9</v>
      </c>
      <c r="BIL40" s="819">
        <v>51.9</v>
      </c>
      <c r="BIM40" s="819">
        <v>63.2</v>
      </c>
      <c r="BIN40" s="819" t="s">
        <v>1434</v>
      </c>
      <c r="BIO40" s="819" t="s">
        <v>1434</v>
      </c>
      <c r="BIP40" s="819">
        <v>5.7</v>
      </c>
      <c r="BIQ40" s="819" t="s">
        <v>1434</v>
      </c>
      <c r="BIR40" s="819" t="s">
        <v>1434</v>
      </c>
      <c r="BIS40" s="822">
        <v>2.2000000000000002</v>
      </c>
      <c r="BIT40" s="822">
        <v>3.8</v>
      </c>
      <c r="BIU40" s="822">
        <v>2</v>
      </c>
      <c r="BIV40" s="822" t="s">
        <v>1434</v>
      </c>
      <c r="BIW40" s="822">
        <v>0.09</v>
      </c>
      <c r="BIX40" s="822">
        <v>0.14000000000000001</v>
      </c>
      <c r="BIY40" s="822">
        <v>0.06</v>
      </c>
      <c r="BIZ40" s="822" t="s">
        <v>1434</v>
      </c>
      <c r="BJA40" s="822">
        <v>281.39999999999998</v>
      </c>
      <c r="BJB40" s="822">
        <v>297.2</v>
      </c>
      <c r="BJC40" s="822">
        <v>331.3</v>
      </c>
      <c r="BJD40" s="822" t="s">
        <v>1434</v>
      </c>
      <c r="BJE40" s="822">
        <v>11.6</v>
      </c>
      <c r="BJF40" s="822">
        <v>10.9</v>
      </c>
      <c r="BJG40" s="822">
        <v>11.1</v>
      </c>
      <c r="BJH40" s="822" t="s">
        <v>1434</v>
      </c>
      <c r="BJI40" s="824">
        <v>3974477</v>
      </c>
      <c r="BJJ40" s="824">
        <v>4086654</v>
      </c>
      <c r="BJK40" s="824">
        <v>4227882</v>
      </c>
      <c r="BJL40" s="824">
        <v>3938804</v>
      </c>
      <c r="BJM40" s="824">
        <v>4033824</v>
      </c>
      <c r="BJN40" s="824">
        <v>376252</v>
      </c>
      <c r="BJO40" s="824">
        <v>358680</v>
      </c>
      <c r="BJP40" s="824">
        <v>332261</v>
      </c>
      <c r="BJQ40" s="824">
        <v>261428</v>
      </c>
      <c r="BJR40" s="824">
        <v>201913</v>
      </c>
      <c r="BJS40" s="827">
        <v>21588.894736842107</v>
      </c>
      <c r="BJT40" s="827" t="s">
        <v>1434</v>
      </c>
      <c r="BJU40" s="827">
        <v>4168.5617000000002</v>
      </c>
      <c r="BJV40" s="827" t="s">
        <v>1434</v>
      </c>
      <c r="BJW40" s="827" t="s">
        <v>1434</v>
      </c>
      <c r="BJX40" s="827">
        <v>21588.894736842107</v>
      </c>
      <c r="BJY40" s="827" t="s">
        <v>1434</v>
      </c>
      <c r="BJZ40" s="827" t="s">
        <v>1434</v>
      </c>
      <c r="BKA40" s="827" t="s">
        <v>1434</v>
      </c>
      <c r="BKB40" s="827" t="s">
        <v>1434</v>
      </c>
      <c r="BKC40" s="827">
        <v>21588.894736842107</v>
      </c>
      <c r="BKD40" s="827" t="s">
        <v>1434</v>
      </c>
      <c r="BKE40" s="827" t="s">
        <v>1434</v>
      </c>
      <c r="BKF40" s="827" t="s">
        <v>1434</v>
      </c>
      <c r="BKG40" s="827" t="s">
        <v>1434</v>
      </c>
      <c r="BKH40" s="827" t="s">
        <v>1434</v>
      </c>
      <c r="BKI40" s="827" t="s">
        <v>1434</v>
      </c>
      <c r="BKJ40" s="827" t="s">
        <v>1434</v>
      </c>
      <c r="BKK40" s="827" t="s">
        <v>1434</v>
      </c>
      <c r="BKL40" s="827" t="s">
        <v>1434</v>
      </c>
      <c r="BKM40" s="827" t="s">
        <v>1434</v>
      </c>
      <c r="BKN40" s="827" t="s">
        <v>1434</v>
      </c>
      <c r="BKO40" s="827" t="s">
        <v>1434</v>
      </c>
      <c r="BKP40" s="827" t="s">
        <v>1434</v>
      </c>
      <c r="BKQ40" s="827" t="s">
        <v>1434</v>
      </c>
      <c r="BKR40" s="827" t="s">
        <v>1434</v>
      </c>
      <c r="BKS40" s="827" t="s">
        <v>1434</v>
      </c>
      <c r="BKT40" s="827" t="s">
        <v>1434</v>
      </c>
      <c r="BKU40" s="827" t="s">
        <v>1434</v>
      </c>
      <c r="BKV40" s="827" t="s">
        <v>1434</v>
      </c>
      <c r="BKW40" s="827" t="s">
        <v>1434</v>
      </c>
      <c r="BKX40" s="827" t="s">
        <v>1434</v>
      </c>
      <c r="BKY40" s="827" t="s">
        <v>1434</v>
      </c>
      <c r="BKZ40" s="827" t="s">
        <v>1434</v>
      </c>
      <c r="BLA40" s="827" t="s">
        <v>1434</v>
      </c>
      <c r="BLB40" s="827">
        <v>160.07080000000002</v>
      </c>
      <c r="BLC40" s="827" t="s">
        <v>1434</v>
      </c>
      <c r="BLD40" s="827">
        <v>68.08</v>
      </c>
      <c r="BLE40" s="827">
        <v>54.629600000000003</v>
      </c>
      <c r="BLF40" s="827">
        <v>36.202000000000005</v>
      </c>
      <c r="BLG40" s="827" t="s">
        <v>1434</v>
      </c>
      <c r="BLH40" s="827" t="s">
        <v>1434</v>
      </c>
      <c r="BLI40" s="827" t="s">
        <v>1434</v>
      </c>
      <c r="BLJ40" s="827" t="s">
        <v>1434</v>
      </c>
      <c r="BLK40" s="827" t="s">
        <v>1434</v>
      </c>
      <c r="BLL40" s="827" t="s">
        <v>1434</v>
      </c>
      <c r="BLM40" s="827" t="s">
        <v>1434</v>
      </c>
      <c r="BLN40" s="827">
        <v>4168.5617000000002</v>
      </c>
      <c r="BLO40" s="827" t="s">
        <v>1434</v>
      </c>
      <c r="BLP40" s="827" t="s">
        <v>1434</v>
      </c>
      <c r="BLQ40" s="827">
        <v>436311.562631579</v>
      </c>
      <c r="BLR40" s="827" t="s">
        <v>1434</v>
      </c>
      <c r="BLS40" s="827">
        <v>84246.631957000005</v>
      </c>
      <c r="BLT40" s="827" t="s">
        <v>1434</v>
      </c>
      <c r="BLU40" s="827" t="s">
        <v>1434</v>
      </c>
      <c r="BLV40" s="827">
        <v>436311.562631579</v>
      </c>
      <c r="BLW40" s="827" t="s">
        <v>1434</v>
      </c>
      <c r="BLX40" s="827" t="s">
        <v>1434</v>
      </c>
      <c r="BLY40" s="827" t="s">
        <v>1434</v>
      </c>
      <c r="BLZ40" s="827" t="s">
        <v>1434</v>
      </c>
      <c r="BMA40" s="827">
        <v>436311.562631579</v>
      </c>
      <c r="BMB40" s="827" t="s">
        <v>1434</v>
      </c>
      <c r="BMC40" s="827" t="s">
        <v>1434</v>
      </c>
      <c r="BMD40" s="827" t="s">
        <v>1434</v>
      </c>
      <c r="BME40" s="827" t="s">
        <v>1434</v>
      </c>
      <c r="BMF40" s="827" t="s">
        <v>1434</v>
      </c>
      <c r="BMG40" s="827" t="s">
        <v>1434</v>
      </c>
      <c r="BMH40" s="827" t="s">
        <v>1434</v>
      </c>
      <c r="BMI40" s="827" t="s">
        <v>1434</v>
      </c>
      <c r="BMJ40" s="827" t="s">
        <v>1434</v>
      </c>
      <c r="BMK40" s="827" t="s">
        <v>1434</v>
      </c>
      <c r="BML40" s="827" t="s">
        <v>1434</v>
      </c>
      <c r="BMM40" s="827" t="s">
        <v>1434</v>
      </c>
      <c r="BMN40" s="827" t="s">
        <v>1434</v>
      </c>
      <c r="BMO40" s="827" t="s">
        <v>1434</v>
      </c>
      <c r="BMP40" s="827" t="s">
        <v>1434</v>
      </c>
      <c r="BMQ40" s="827" t="s">
        <v>1434</v>
      </c>
      <c r="BMR40" s="827" t="s">
        <v>1434</v>
      </c>
      <c r="BMS40" s="827" t="s">
        <v>1434</v>
      </c>
      <c r="BMT40" s="827" t="s">
        <v>1434</v>
      </c>
      <c r="BMU40" s="827" t="s">
        <v>1434</v>
      </c>
      <c r="BMV40" s="827" t="s">
        <v>1434</v>
      </c>
      <c r="BMW40" s="827" t="s">
        <v>1434</v>
      </c>
      <c r="BMX40" s="827" t="s">
        <v>1434</v>
      </c>
      <c r="BMY40" s="827" t="s">
        <v>1434</v>
      </c>
      <c r="BMZ40" s="827" t="s">
        <v>1434</v>
      </c>
      <c r="BNA40" s="827" t="s">
        <v>1434</v>
      </c>
      <c r="BNB40" s="827" t="s">
        <v>1434</v>
      </c>
      <c r="BNC40" s="827" t="s">
        <v>1434</v>
      </c>
      <c r="BND40" s="827" t="s">
        <v>1434</v>
      </c>
      <c r="BNE40" s="827" t="s">
        <v>1434</v>
      </c>
      <c r="BNF40" s="827" t="s">
        <v>1434</v>
      </c>
      <c r="BNG40" s="827">
        <v>84246.631957000005</v>
      </c>
      <c r="BNH40" s="827" t="s">
        <v>1434</v>
      </c>
      <c r="BNI40" s="827" t="s">
        <v>1434</v>
      </c>
      <c r="BNJ40" s="822">
        <v>7819</v>
      </c>
      <c r="BNK40" s="821">
        <v>7623</v>
      </c>
      <c r="BNL40" s="821">
        <v>7520</v>
      </c>
      <c r="BNM40" s="821" t="s">
        <v>1434</v>
      </c>
      <c r="BNN40" s="822">
        <v>84</v>
      </c>
      <c r="BNO40" s="821">
        <v>83</v>
      </c>
      <c r="BNP40" s="821">
        <v>83</v>
      </c>
      <c r="BNQ40" s="821" t="s">
        <v>1434</v>
      </c>
      <c r="BNR40" s="822">
        <v>727</v>
      </c>
      <c r="BNS40" s="821">
        <v>773</v>
      </c>
      <c r="BNT40" s="821">
        <v>824</v>
      </c>
      <c r="BNU40" s="821" t="s">
        <v>1434</v>
      </c>
      <c r="BNV40" s="822">
        <v>9</v>
      </c>
      <c r="BNW40" s="821">
        <v>10</v>
      </c>
      <c r="BNX40" s="821">
        <v>11</v>
      </c>
      <c r="BNY40" s="821" t="s">
        <v>1434</v>
      </c>
    </row>
    <row r="41" spans="1:1741" s="789" customFormat="1" ht="12">
      <c r="A41" s="607" t="s">
        <v>1986</v>
      </c>
      <c r="B41" s="821" t="s">
        <v>1205</v>
      </c>
      <c r="C41" s="822">
        <v>3182.0986279901172</v>
      </c>
      <c r="D41" s="822">
        <v>3239.0604617447289</v>
      </c>
      <c r="E41" s="822">
        <v>3296.0222954993424</v>
      </c>
      <c r="F41" s="822">
        <v>3342.7454831165724</v>
      </c>
      <c r="G41" s="822">
        <v>3436.1918583510292</v>
      </c>
      <c r="H41" s="822">
        <v>2088.1573094446153</v>
      </c>
      <c r="I41" s="822">
        <v>2146.9945891245211</v>
      </c>
      <c r="J41" s="822">
        <v>2205.8318688044269</v>
      </c>
      <c r="K41" s="822">
        <v>2228.8369169531206</v>
      </c>
      <c r="L41" s="822">
        <v>2274.847013250504</v>
      </c>
      <c r="M41" s="822">
        <v>1725.113793350117</v>
      </c>
      <c r="N41" s="822">
        <v>1503.13495062989</v>
      </c>
      <c r="O41" s="822">
        <v>1281.1561079096693</v>
      </c>
      <c r="P41" s="822">
        <v>1217.8637941652207</v>
      </c>
      <c r="Q41" s="822">
        <v>1091.2791666763239</v>
      </c>
      <c r="R41" s="822">
        <v>4907.212421340234</v>
      </c>
      <c r="S41" s="822">
        <v>4742.19541237462</v>
      </c>
      <c r="T41" s="822">
        <v>4577.1784034090115</v>
      </c>
      <c r="U41" s="822">
        <v>4560.6092772817929</v>
      </c>
      <c r="V41" s="822">
        <v>4527.4710250273529</v>
      </c>
      <c r="W41" s="821">
        <v>4118.2964911649551</v>
      </c>
      <c r="X41" s="822">
        <v>4283.3135001305664</v>
      </c>
      <c r="Y41" s="822">
        <v>4454.0241952408751</v>
      </c>
      <c r="Z41" s="822">
        <v>4522.3568861902468</v>
      </c>
      <c r="AA41" s="822">
        <v>4632.4252752853172</v>
      </c>
      <c r="AB41" s="821">
        <v>566.15961592739541</v>
      </c>
      <c r="AC41" s="821">
        <v>533.10175575090068</v>
      </c>
      <c r="AD41" s="821">
        <v>500.04389557440595</v>
      </c>
      <c r="AE41" s="821">
        <v>501.28168988509924</v>
      </c>
      <c r="AF41" s="821">
        <v>503.75727850648582</v>
      </c>
      <c r="AG41" s="821">
        <v>841.59801166156296</v>
      </c>
      <c r="AH41" s="821">
        <v>928.3230067071097</v>
      </c>
      <c r="AI41" s="821">
        <v>988.20222542785689</v>
      </c>
      <c r="AJ41" s="821" t="s">
        <v>1434</v>
      </c>
      <c r="AK41" s="821">
        <v>2076.2161290322583</v>
      </c>
      <c r="AL41" s="821">
        <v>2055.5021974098627</v>
      </c>
      <c r="AM41" s="821">
        <v>2048.3290941104437</v>
      </c>
      <c r="AN41" s="821" t="s">
        <v>1434</v>
      </c>
      <c r="AO41" s="821">
        <v>236.98585930617895</v>
      </c>
      <c r="AP41" s="821">
        <v>228.0137958830274</v>
      </c>
      <c r="AQ41" s="821">
        <v>222.09368046169905</v>
      </c>
      <c r="AR41" s="821" t="s">
        <v>1434</v>
      </c>
      <c r="AS41" s="822" t="s">
        <v>1434</v>
      </c>
      <c r="AT41" s="822">
        <v>186</v>
      </c>
      <c r="AU41" s="822">
        <v>185</v>
      </c>
      <c r="AV41" s="822">
        <v>198</v>
      </c>
      <c r="AW41" s="822">
        <v>203</v>
      </c>
      <c r="AX41" s="822" t="s">
        <v>1434</v>
      </c>
      <c r="AY41" s="822">
        <v>154</v>
      </c>
      <c r="AZ41" s="822">
        <v>152</v>
      </c>
      <c r="BA41" s="822">
        <v>163</v>
      </c>
      <c r="BB41" s="822">
        <v>166</v>
      </c>
      <c r="BC41" s="822" t="s">
        <v>1434</v>
      </c>
      <c r="BD41" s="822" t="s">
        <v>1434</v>
      </c>
      <c r="BE41" s="822" t="s">
        <v>1434</v>
      </c>
      <c r="BF41" s="822" t="s">
        <v>1434</v>
      </c>
      <c r="BG41" s="822" t="s">
        <v>1434</v>
      </c>
      <c r="BH41" s="822" t="s">
        <v>1434</v>
      </c>
      <c r="BI41" s="822" t="s">
        <v>1434</v>
      </c>
      <c r="BJ41" s="822" t="s">
        <v>1434</v>
      </c>
      <c r="BK41" s="822" t="s">
        <v>1434</v>
      </c>
      <c r="BL41" s="822" t="s">
        <v>1434</v>
      </c>
      <c r="BM41" s="821" t="s">
        <v>1434</v>
      </c>
      <c r="BN41" s="821">
        <v>91</v>
      </c>
      <c r="BO41" s="821">
        <v>92.5</v>
      </c>
      <c r="BP41" s="821">
        <v>107</v>
      </c>
      <c r="BQ41" s="821">
        <v>118</v>
      </c>
      <c r="BR41" s="821" t="s">
        <v>1434</v>
      </c>
      <c r="BS41" s="821" t="s">
        <v>1434</v>
      </c>
      <c r="BT41" s="821">
        <v>88</v>
      </c>
      <c r="BU41" s="821" t="s">
        <v>1434</v>
      </c>
      <c r="BV41" s="821" t="s">
        <v>1434</v>
      </c>
      <c r="BW41" s="821" t="s">
        <v>1434</v>
      </c>
      <c r="BX41" s="821" t="s">
        <v>1434</v>
      </c>
      <c r="BY41" s="821" t="s">
        <v>1434</v>
      </c>
      <c r="BZ41" s="821" t="s">
        <v>1434</v>
      </c>
      <c r="CA41" s="821" t="s">
        <v>1434</v>
      </c>
      <c r="CB41" s="821" t="s">
        <v>1434</v>
      </c>
      <c r="CC41" s="821" t="s">
        <v>1434</v>
      </c>
      <c r="CD41" s="821" t="s">
        <v>1434</v>
      </c>
      <c r="CE41" s="821" t="s">
        <v>1434</v>
      </c>
      <c r="CF41" s="821" t="s">
        <v>1434</v>
      </c>
      <c r="CG41" s="821" t="s">
        <v>1434</v>
      </c>
      <c r="CH41" s="821">
        <v>96</v>
      </c>
      <c r="CI41" s="821">
        <v>92.1</v>
      </c>
      <c r="CJ41" s="821">
        <v>90</v>
      </c>
      <c r="CK41" s="821">
        <v>84.6</v>
      </c>
      <c r="CL41" s="821" t="s">
        <v>1434</v>
      </c>
      <c r="CM41" s="821" t="s">
        <v>1434</v>
      </c>
      <c r="CN41" s="821">
        <v>64</v>
      </c>
      <c r="CO41" s="821" t="s">
        <v>1434</v>
      </c>
      <c r="CP41" s="821" t="s">
        <v>1434</v>
      </c>
      <c r="CQ41" s="821" t="s">
        <v>1434</v>
      </c>
      <c r="CR41" s="821" t="s">
        <v>1434</v>
      </c>
      <c r="CS41" s="821" t="s">
        <v>1434</v>
      </c>
      <c r="CT41" s="821" t="s">
        <v>1434</v>
      </c>
      <c r="CU41" s="821" t="s">
        <v>1434</v>
      </c>
      <c r="CV41" s="821" t="s">
        <v>1434</v>
      </c>
      <c r="CW41" s="821" t="s">
        <v>1434</v>
      </c>
      <c r="CX41" s="821" t="s">
        <v>1434</v>
      </c>
      <c r="CY41" s="821" t="s">
        <v>1434</v>
      </c>
      <c r="CZ41" s="821" t="s">
        <v>1434</v>
      </c>
      <c r="DA41" s="821" t="s">
        <v>1434</v>
      </c>
      <c r="DB41" s="821" t="s">
        <v>1434</v>
      </c>
      <c r="DC41" s="821" t="s">
        <v>1434</v>
      </c>
      <c r="DD41" s="821" t="s">
        <v>1434</v>
      </c>
      <c r="DE41" s="821" t="s">
        <v>1434</v>
      </c>
      <c r="DF41" s="821" t="s">
        <v>1434</v>
      </c>
      <c r="DG41" s="821" t="s">
        <v>1434</v>
      </c>
      <c r="DH41" s="821" t="s">
        <v>1434</v>
      </c>
      <c r="DI41" s="821" t="s">
        <v>1434</v>
      </c>
      <c r="DJ41" s="821" t="s">
        <v>1434</v>
      </c>
      <c r="DK41" s="821" t="s">
        <v>1434</v>
      </c>
      <c r="DL41" s="821" t="s">
        <v>1434</v>
      </c>
      <c r="DM41" s="821" t="s">
        <v>2398</v>
      </c>
      <c r="DN41" s="821" t="s">
        <v>2399</v>
      </c>
      <c r="DO41" s="821" t="s">
        <v>1434</v>
      </c>
      <c r="DP41" s="821">
        <v>80.599999999999994</v>
      </c>
      <c r="DQ41" s="821">
        <v>94.7</v>
      </c>
      <c r="DR41" s="821" t="s">
        <v>1434</v>
      </c>
      <c r="DS41" s="821" t="s">
        <v>2400</v>
      </c>
      <c r="DT41" s="821" t="s">
        <v>2401</v>
      </c>
      <c r="DU41" s="821" t="s">
        <v>1434</v>
      </c>
      <c r="DV41" s="821">
        <v>45.1</v>
      </c>
      <c r="DW41" s="821">
        <v>41.4</v>
      </c>
      <c r="DX41" s="821" t="s">
        <v>1434</v>
      </c>
      <c r="DY41" s="821" t="s">
        <v>2402</v>
      </c>
      <c r="DZ41" s="821" t="s">
        <v>2403</v>
      </c>
      <c r="EA41" s="821" t="s">
        <v>1434</v>
      </c>
      <c r="EB41" s="821">
        <v>23.3</v>
      </c>
      <c r="EC41" s="821">
        <v>23.9</v>
      </c>
      <c r="ED41" s="821" t="s">
        <v>1434</v>
      </c>
      <c r="EE41" s="821" t="s">
        <v>2395</v>
      </c>
      <c r="EF41" s="821" t="s">
        <v>2396</v>
      </c>
      <c r="EG41" s="821" t="s">
        <v>1434</v>
      </c>
      <c r="EH41" s="821">
        <v>7.12</v>
      </c>
      <c r="EI41" s="821">
        <v>7.87</v>
      </c>
      <c r="EJ41" s="821" t="s">
        <v>1434</v>
      </c>
      <c r="EK41" s="821" t="s">
        <v>2404</v>
      </c>
      <c r="EL41" s="821" t="s">
        <v>2405</v>
      </c>
      <c r="EM41" s="821" t="s">
        <v>1434</v>
      </c>
      <c r="EN41" s="821">
        <v>4.72</v>
      </c>
      <c r="EO41" s="821">
        <v>4.75</v>
      </c>
      <c r="EP41" s="821" t="s">
        <v>1434</v>
      </c>
      <c r="EQ41" s="821" t="s">
        <v>2406</v>
      </c>
      <c r="ER41" s="821" t="s">
        <v>2407</v>
      </c>
      <c r="ES41" s="821" t="s">
        <v>1434</v>
      </c>
      <c r="ET41" s="821">
        <v>4.0599999999999996</v>
      </c>
      <c r="EU41" s="821">
        <v>4.72</v>
      </c>
      <c r="EV41" s="821" t="s">
        <v>1434</v>
      </c>
      <c r="EW41" s="821" t="s">
        <v>2289</v>
      </c>
      <c r="EX41" s="821" t="s">
        <v>2408</v>
      </c>
      <c r="EY41" s="821" t="s">
        <v>1434</v>
      </c>
      <c r="EZ41" s="821">
        <v>1.43</v>
      </c>
      <c r="FA41" s="821">
        <v>1.77</v>
      </c>
      <c r="FB41" s="821" t="s">
        <v>1434</v>
      </c>
      <c r="FC41" s="821" t="s">
        <v>2409</v>
      </c>
      <c r="FD41" s="821" t="s">
        <v>2409</v>
      </c>
      <c r="FE41" s="821" t="s">
        <v>1434</v>
      </c>
      <c r="FF41" s="821">
        <v>9.963251282872287</v>
      </c>
      <c r="FG41" s="821">
        <v>9.9412692825916054</v>
      </c>
      <c r="FH41" s="821" t="s">
        <v>1434</v>
      </c>
      <c r="FI41" s="821" t="s">
        <v>2410</v>
      </c>
      <c r="FJ41" s="821" t="s">
        <v>2405</v>
      </c>
      <c r="FK41" s="821" t="s">
        <v>1434</v>
      </c>
      <c r="FL41" s="821">
        <v>8.3053833408356361</v>
      </c>
      <c r="FM41" s="821">
        <v>8.5230120710775363</v>
      </c>
      <c r="FN41" s="821" t="s">
        <v>1434</v>
      </c>
      <c r="FO41" s="821"/>
      <c r="FP41" s="821"/>
      <c r="FQ41" s="821"/>
      <c r="FR41" s="821"/>
      <c r="FS41" s="821"/>
      <c r="FT41" s="821"/>
      <c r="FU41" s="821" t="s">
        <v>1434</v>
      </c>
      <c r="FV41" s="821" t="s">
        <v>1434</v>
      </c>
      <c r="FW41" s="821" t="s">
        <v>1434</v>
      </c>
      <c r="FX41" s="821" t="s">
        <v>1434</v>
      </c>
      <c r="FY41" s="821" t="s">
        <v>1434</v>
      </c>
      <c r="FZ41" s="821">
        <v>184.59863462370794</v>
      </c>
      <c r="GA41" s="821">
        <v>197.57428135366916</v>
      </c>
      <c r="GB41" s="821" t="s">
        <v>1434</v>
      </c>
      <c r="GC41" s="822">
        <v>1927.0331912112024</v>
      </c>
      <c r="GD41" s="822">
        <v>2007.927425455498</v>
      </c>
      <c r="GE41" s="822" t="s">
        <v>1434</v>
      </c>
      <c r="GF41" s="822" t="s">
        <v>1434</v>
      </c>
      <c r="GG41" s="822">
        <v>1575.6496426483404</v>
      </c>
      <c r="GH41" s="822">
        <v>1471.5999027130938</v>
      </c>
      <c r="GI41" s="822" t="s">
        <v>1434</v>
      </c>
      <c r="GJ41" s="822" t="s">
        <v>1434</v>
      </c>
      <c r="GK41" s="821" t="s">
        <v>1434</v>
      </c>
      <c r="GL41" s="821" t="s">
        <v>1434</v>
      </c>
      <c r="GM41" s="821" t="s">
        <v>1434</v>
      </c>
      <c r="GN41" s="821" t="s">
        <v>1434</v>
      </c>
      <c r="GO41" s="821" t="s">
        <v>1434</v>
      </c>
      <c r="GP41" s="821" t="s">
        <v>1434</v>
      </c>
      <c r="GQ41" s="821" t="s">
        <v>1434</v>
      </c>
      <c r="GR41" s="821" t="s">
        <v>1434</v>
      </c>
      <c r="GS41" s="821" t="s">
        <v>1434</v>
      </c>
      <c r="GT41" s="821" t="s">
        <v>1434</v>
      </c>
      <c r="GU41" s="821" t="s">
        <v>1434</v>
      </c>
      <c r="GV41" s="821" t="s">
        <v>1434</v>
      </c>
      <c r="GW41" s="822">
        <v>543.87931833491677</v>
      </c>
      <c r="GX41" s="821">
        <v>763.10644402881007</v>
      </c>
      <c r="GY41" s="821" t="s">
        <v>1434</v>
      </c>
      <c r="GZ41" s="821" t="s">
        <v>1434</v>
      </c>
      <c r="HA41" s="821">
        <v>456.75860361864784</v>
      </c>
      <c r="HB41" s="821">
        <v>675.08551526840051</v>
      </c>
      <c r="HC41" s="821" t="s">
        <v>1434</v>
      </c>
      <c r="HD41" s="821" t="s">
        <v>1434</v>
      </c>
      <c r="HE41" s="821" t="s">
        <v>1434</v>
      </c>
      <c r="HF41" s="821" t="s">
        <v>1434</v>
      </c>
      <c r="HG41" s="821" t="s">
        <v>1434</v>
      </c>
      <c r="HH41" s="821" t="s">
        <v>1434</v>
      </c>
      <c r="HI41" s="821" t="s">
        <v>1434</v>
      </c>
      <c r="HJ41" s="821" t="s">
        <v>1434</v>
      </c>
      <c r="HK41" s="821" t="s">
        <v>1434</v>
      </c>
      <c r="HL41" s="821" t="s">
        <v>1434</v>
      </c>
      <c r="HM41" s="821" t="s">
        <v>1434</v>
      </c>
      <c r="HN41" s="821" t="s">
        <v>1434</v>
      </c>
      <c r="HO41" s="821" t="s">
        <v>1434</v>
      </c>
      <c r="HP41" s="821" t="s">
        <v>1434</v>
      </c>
      <c r="HQ41" s="821">
        <v>430.85244390393581</v>
      </c>
      <c r="HR41" s="821">
        <v>343.68171729632542</v>
      </c>
      <c r="HS41" s="821" t="s">
        <v>1434</v>
      </c>
      <c r="HT41" s="821" t="s">
        <v>1434</v>
      </c>
      <c r="HU41" s="821">
        <v>408.42211063743383</v>
      </c>
      <c r="HV41" s="821">
        <v>320.40118187702393</v>
      </c>
      <c r="HW41" s="821" t="s">
        <v>1434</v>
      </c>
      <c r="HX41" s="821" t="s">
        <v>1434</v>
      </c>
      <c r="HY41" s="821" t="s">
        <v>1434</v>
      </c>
      <c r="HZ41" s="821" t="s">
        <v>1434</v>
      </c>
      <c r="IA41" s="821" t="s">
        <v>1434</v>
      </c>
      <c r="IB41" s="821" t="s">
        <v>1434</v>
      </c>
      <c r="IC41" s="821" t="s">
        <v>1434</v>
      </c>
      <c r="ID41" s="821" t="s">
        <v>1434</v>
      </c>
      <c r="IE41" s="821" t="s">
        <v>1434</v>
      </c>
      <c r="IF41" s="821" t="s">
        <v>1434</v>
      </c>
      <c r="IG41" s="821" t="s">
        <v>1434</v>
      </c>
      <c r="IH41" s="821" t="s">
        <v>1434</v>
      </c>
      <c r="II41" s="821" t="s">
        <v>1434</v>
      </c>
      <c r="IJ41" s="821" t="s">
        <v>1434</v>
      </c>
      <c r="IK41" s="821">
        <v>951.65127438491493</v>
      </c>
      <c r="IL41" s="821">
        <v>899.21380631372858</v>
      </c>
      <c r="IM41" s="821" t="s">
        <v>1434</v>
      </c>
      <c r="IN41" s="821" t="s">
        <v>1434</v>
      </c>
      <c r="IO41" s="821">
        <v>710.1188451528709</v>
      </c>
      <c r="IP41" s="821">
        <v>475.11296774084656</v>
      </c>
      <c r="IQ41" s="821" t="s">
        <v>1434</v>
      </c>
      <c r="IR41" s="821" t="s">
        <v>1434</v>
      </c>
      <c r="IS41" s="821" t="s">
        <v>1434</v>
      </c>
      <c r="IT41" s="821" t="s">
        <v>1434</v>
      </c>
      <c r="IU41" s="821" t="s">
        <v>1434</v>
      </c>
      <c r="IV41" s="821" t="s">
        <v>1434</v>
      </c>
      <c r="IW41" s="821" t="s">
        <v>1434</v>
      </c>
      <c r="IX41" s="821" t="s">
        <v>1434</v>
      </c>
      <c r="IY41" s="821" t="s">
        <v>1434</v>
      </c>
      <c r="IZ41" s="821" t="s">
        <v>1434</v>
      </c>
      <c r="JA41" s="821" t="s">
        <v>1434</v>
      </c>
      <c r="JB41" s="821" t="s">
        <v>1434</v>
      </c>
      <c r="JC41" s="821" t="s">
        <v>1434</v>
      </c>
      <c r="JD41" s="821" t="s">
        <v>1434</v>
      </c>
      <c r="JE41" s="822">
        <v>0.650154587434843</v>
      </c>
      <c r="JF41" s="822">
        <v>1.92545781663395</v>
      </c>
      <c r="JG41" s="822" t="s">
        <v>1434</v>
      </c>
      <c r="JH41" s="822" t="s">
        <v>1434</v>
      </c>
      <c r="JI41" s="822">
        <v>0.35008323938799302</v>
      </c>
      <c r="JJ41" s="822">
        <v>1.0002378268228269</v>
      </c>
      <c r="JK41" s="822" t="s">
        <v>1434</v>
      </c>
      <c r="JL41" s="822" t="s">
        <v>1434</v>
      </c>
      <c r="JM41" s="821" t="s">
        <v>1434</v>
      </c>
      <c r="JN41" s="821" t="s">
        <v>1434</v>
      </c>
      <c r="JO41" s="821" t="s">
        <v>1434</v>
      </c>
      <c r="JP41" s="821" t="s">
        <v>1434</v>
      </c>
      <c r="JQ41" s="821" t="s">
        <v>1434</v>
      </c>
      <c r="JR41" s="821" t="s">
        <v>1434</v>
      </c>
      <c r="JS41" s="821" t="s">
        <v>1434</v>
      </c>
      <c r="JT41" s="821" t="s">
        <v>1434</v>
      </c>
      <c r="JU41" s="821" t="s">
        <v>1434</v>
      </c>
      <c r="JV41" s="821" t="s">
        <v>1434</v>
      </c>
      <c r="JW41" s="821" t="s">
        <v>1434</v>
      </c>
      <c r="JX41" s="821" t="s">
        <v>1434</v>
      </c>
      <c r="JY41" s="821" t="s">
        <v>1434</v>
      </c>
      <c r="JZ41" s="821" t="s">
        <v>1434</v>
      </c>
      <c r="KA41" s="821" t="s">
        <v>1434</v>
      </c>
      <c r="KB41" s="821" t="s">
        <v>1434</v>
      </c>
      <c r="KC41" s="821" t="s">
        <v>1434</v>
      </c>
      <c r="KD41" s="821" t="s">
        <v>1434</v>
      </c>
      <c r="KE41" s="821" t="s">
        <v>1434</v>
      </c>
      <c r="KF41" s="821" t="s">
        <v>1434</v>
      </c>
      <c r="KG41" s="821" t="s">
        <v>1434</v>
      </c>
      <c r="KH41" s="821" t="s">
        <v>1434</v>
      </c>
      <c r="KI41" s="821" t="s">
        <v>1434</v>
      </c>
      <c r="KJ41" s="821" t="s">
        <v>1434</v>
      </c>
      <c r="KK41" s="821" t="s">
        <v>1434</v>
      </c>
      <c r="KL41" s="821" t="s">
        <v>1434</v>
      </c>
      <c r="KM41" s="821" t="s">
        <v>1434</v>
      </c>
      <c r="KN41" s="821" t="s">
        <v>1434</v>
      </c>
      <c r="KO41" s="821" t="s">
        <v>1434</v>
      </c>
      <c r="KP41" s="821" t="s">
        <v>1434</v>
      </c>
      <c r="KQ41" s="821" t="s">
        <v>1434</v>
      </c>
      <c r="KR41" s="821" t="s">
        <v>1434</v>
      </c>
      <c r="KS41" s="821" t="s">
        <v>1434</v>
      </c>
      <c r="KT41" s="821" t="s">
        <v>1434</v>
      </c>
      <c r="KU41" s="821" t="s">
        <v>1434</v>
      </c>
      <c r="KV41" s="821" t="s">
        <v>1434</v>
      </c>
      <c r="KW41" s="821" t="s">
        <v>1434</v>
      </c>
      <c r="KX41" s="821" t="s">
        <v>1434</v>
      </c>
      <c r="KY41" s="821" t="s">
        <v>1434</v>
      </c>
      <c r="KZ41" s="821" t="s">
        <v>1434</v>
      </c>
      <c r="LA41" s="821" t="s">
        <v>1434</v>
      </c>
      <c r="LB41" s="821" t="s">
        <v>1434</v>
      </c>
      <c r="LC41" s="821" t="s">
        <v>1434</v>
      </c>
      <c r="LD41" s="821" t="s">
        <v>1434</v>
      </c>
      <c r="LE41" s="821" t="s">
        <v>1434</v>
      </c>
      <c r="LF41" s="821" t="s">
        <v>1434</v>
      </c>
      <c r="LG41" s="821" t="s">
        <v>1434</v>
      </c>
      <c r="LH41" s="821" t="s">
        <v>1434</v>
      </c>
      <c r="LI41" s="821" t="s">
        <v>1434</v>
      </c>
      <c r="LJ41" s="821" t="s">
        <v>1434</v>
      </c>
      <c r="LK41" s="821" t="s">
        <v>1434</v>
      </c>
      <c r="LL41" s="821" t="s">
        <v>1434</v>
      </c>
      <c r="LM41" s="821" t="s">
        <v>1434</v>
      </c>
      <c r="LN41" s="821" t="s">
        <v>1434</v>
      </c>
      <c r="LO41" s="821" t="s">
        <v>1434</v>
      </c>
      <c r="LP41" s="821" t="s">
        <v>1434</v>
      </c>
      <c r="LQ41" s="821" t="s">
        <v>1434</v>
      </c>
      <c r="LR41" s="821" t="s">
        <v>1434</v>
      </c>
      <c r="LS41" s="821" t="s">
        <v>1434</v>
      </c>
      <c r="LT41" s="821" t="s">
        <v>1434</v>
      </c>
      <c r="LU41" s="821" t="s">
        <v>1434</v>
      </c>
      <c r="LV41" s="821" t="s">
        <v>1434</v>
      </c>
      <c r="LW41" s="821" t="s">
        <v>1434</v>
      </c>
      <c r="LX41" s="821" t="s">
        <v>1434</v>
      </c>
      <c r="LY41" s="821" t="s">
        <v>1434</v>
      </c>
      <c r="LZ41" s="821" t="s">
        <v>1434</v>
      </c>
      <c r="MA41" s="821" t="s">
        <v>1434</v>
      </c>
      <c r="MB41" s="821" t="s">
        <v>1434</v>
      </c>
      <c r="MC41" s="821" t="s">
        <v>1434</v>
      </c>
      <c r="MD41" s="821" t="s">
        <v>1434</v>
      </c>
      <c r="ME41" s="821" t="s">
        <v>1434</v>
      </c>
      <c r="MF41" s="821" t="s">
        <v>1434</v>
      </c>
      <c r="MG41" s="821" t="s">
        <v>1434</v>
      </c>
      <c r="MH41" s="821" t="s">
        <v>1434</v>
      </c>
      <c r="MI41" s="821" t="s">
        <v>1434</v>
      </c>
      <c r="MJ41" s="821" t="s">
        <v>1434</v>
      </c>
      <c r="MK41" s="821" t="s">
        <v>1434</v>
      </c>
      <c r="ML41" s="821" t="s">
        <v>1434</v>
      </c>
      <c r="MM41" s="821" t="s">
        <v>1434</v>
      </c>
      <c r="MN41" s="821" t="s">
        <v>1434</v>
      </c>
      <c r="MO41" s="821" t="s">
        <v>1434</v>
      </c>
      <c r="MP41" s="821" t="s">
        <v>1434</v>
      </c>
      <c r="MQ41" s="821" t="s">
        <v>1434</v>
      </c>
      <c r="MR41" s="821" t="s">
        <v>1434</v>
      </c>
      <c r="MS41" s="821" t="s">
        <v>1434</v>
      </c>
      <c r="MT41" s="821" t="s">
        <v>1434</v>
      </c>
      <c r="MU41" s="821" t="s">
        <v>1434</v>
      </c>
      <c r="MV41" s="821" t="s">
        <v>1434</v>
      </c>
      <c r="MW41" s="821" t="s">
        <v>1434</v>
      </c>
      <c r="MX41" s="821" t="s">
        <v>1434</v>
      </c>
      <c r="MY41" s="821" t="s">
        <v>1434</v>
      </c>
      <c r="MZ41" s="821" t="s">
        <v>1434</v>
      </c>
      <c r="NA41" s="822" t="s">
        <v>1434</v>
      </c>
      <c r="NB41" s="822" t="s">
        <v>1434</v>
      </c>
      <c r="NC41" s="822" t="s">
        <v>1434</v>
      </c>
      <c r="ND41" s="822" t="s">
        <v>1434</v>
      </c>
      <c r="NE41" s="821" t="s">
        <v>1434</v>
      </c>
      <c r="NF41" s="821" t="s">
        <v>1434</v>
      </c>
      <c r="NG41" s="821" t="s">
        <v>1434</v>
      </c>
      <c r="NH41" s="821" t="s">
        <v>1434</v>
      </c>
      <c r="NI41" s="822" t="s">
        <v>1434</v>
      </c>
      <c r="NJ41" s="822" t="s">
        <v>1434</v>
      </c>
      <c r="NK41" s="822" t="s">
        <v>1434</v>
      </c>
      <c r="NL41" s="822" t="s">
        <v>1434</v>
      </c>
      <c r="NM41" s="821" t="s">
        <v>1434</v>
      </c>
      <c r="NN41" s="821" t="s">
        <v>1434</v>
      </c>
      <c r="NO41" s="821" t="s">
        <v>1434</v>
      </c>
      <c r="NP41" s="821" t="s">
        <v>1434</v>
      </c>
      <c r="NQ41" s="822" t="s">
        <v>1434</v>
      </c>
      <c r="NR41" s="822" t="s">
        <v>1434</v>
      </c>
      <c r="NS41" s="822" t="s">
        <v>1434</v>
      </c>
      <c r="NT41" s="822" t="s">
        <v>1434</v>
      </c>
      <c r="NU41" s="821" t="s">
        <v>1434</v>
      </c>
      <c r="NV41" s="821" t="s">
        <v>1434</v>
      </c>
      <c r="NW41" s="821" t="s">
        <v>1434</v>
      </c>
      <c r="NX41" s="821" t="s">
        <v>1434</v>
      </c>
      <c r="NY41" s="822" t="s">
        <v>1434</v>
      </c>
      <c r="NZ41" s="822" t="s">
        <v>1434</v>
      </c>
      <c r="OA41" s="822" t="s">
        <v>1434</v>
      </c>
      <c r="OB41" s="822" t="s">
        <v>1434</v>
      </c>
      <c r="OC41" s="821" t="s">
        <v>1434</v>
      </c>
      <c r="OD41" s="821" t="s">
        <v>1434</v>
      </c>
      <c r="OE41" s="821" t="s">
        <v>1434</v>
      </c>
      <c r="OF41" s="821" t="s">
        <v>1434</v>
      </c>
      <c r="OG41" s="822" t="s">
        <v>1434</v>
      </c>
      <c r="OH41" s="822" t="s">
        <v>1434</v>
      </c>
      <c r="OI41" s="822" t="s">
        <v>1434</v>
      </c>
      <c r="OJ41" s="822" t="s">
        <v>1434</v>
      </c>
      <c r="OK41" s="821" t="s">
        <v>1434</v>
      </c>
      <c r="OL41" s="821" t="s">
        <v>1434</v>
      </c>
      <c r="OM41" s="821" t="s">
        <v>1434</v>
      </c>
      <c r="ON41" s="821" t="s">
        <v>1434</v>
      </c>
      <c r="OO41" s="822" t="s">
        <v>1434</v>
      </c>
      <c r="OP41" s="822" t="s">
        <v>1434</v>
      </c>
      <c r="OQ41" s="822" t="s">
        <v>1434</v>
      </c>
      <c r="OR41" s="822" t="s">
        <v>1434</v>
      </c>
      <c r="OS41" s="821" t="s">
        <v>1434</v>
      </c>
      <c r="OT41" s="821" t="s">
        <v>1434</v>
      </c>
      <c r="OU41" s="821" t="s">
        <v>1434</v>
      </c>
      <c r="OV41" s="821" t="s">
        <v>1434</v>
      </c>
      <c r="OW41" s="822" t="s">
        <v>1434</v>
      </c>
      <c r="OX41" s="822" t="s">
        <v>1434</v>
      </c>
      <c r="OY41" s="822" t="s">
        <v>1434</v>
      </c>
      <c r="OZ41" s="822" t="s">
        <v>1434</v>
      </c>
      <c r="PA41" s="821" t="s">
        <v>1434</v>
      </c>
      <c r="PB41" s="821" t="s">
        <v>1434</v>
      </c>
      <c r="PC41" s="821" t="s">
        <v>1434</v>
      </c>
      <c r="PD41" s="821" t="s">
        <v>1434</v>
      </c>
      <c r="PE41" s="822" t="s">
        <v>1434</v>
      </c>
      <c r="PF41" s="822">
        <v>72.502432883123547</v>
      </c>
      <c r="PG41" s="822">
        <v>72.014784375640872</v>
      </c>
      <c r="PH41" s="822" t="s">
        <v>1434</v>
      </c>
      <c r="PI41" s="822" t="s">
        <v>1434</v>
      </c>
      <c r="PJ41" s="822" t="s">
        <v>1434</v>
      </c>
      <c r="PK41" s="821" t="s">
        <v>1434</v>
      </c>
      <c r="PL41" s="821" t="s">
        <v>1434</v>
      </c>
      <c r="PM41" s="821" t="s">
        <v>1434</v>
      </c>
      <c r="PN41" s="821" t="s">
        <v>1434</v>
      </c>
      <c r="PO41" s="821" t="s">
        <v>1434</v>
      </c>
      <c r="PP41" s="821" t="s">
        <v>1434</v>
      </c>
      <c r="PQ41" s="821" t="s">
        <v>1434</v>
      </c>
      <c r="PR41" s="821" t="s">
        <v>1434</v>
      </c>
      <c r="PS41" s="821" t="s">
        <v>1434</v>
      </c>
      <c r="PT41" s="822" t="s">
        <v>1434</v>
      </c>
      <c r="PU41" s="822">
        <v>29.942807144797971</v>
      </c>
      <c r="PV41" s="822">
        <v>29.774257240129256</v>
      </c>
      <c r="PW41" s="822" t="s">
        <v>1434</v>
      </c>
      <c r="PX41" s="822" t="s">
        <v>1434</v>
      </c>
      <c r="PY41" s="822" t="s">
        <v>1434</v>
      </c>
      <c r="PZ41" s="821" t="s">
        <v>1434</v>
      </c>
      <c r="QA41" s="821" t="s">
        <v>1434</v>
      </c>
      <c r="QB41" s="821" t="s">
        <v>1434</v>
      </c>
      <c r="QC41" s="821" t="s">
        <v>1434</v>
      </c>
      <c r="QD41" s="821" t="s">
        <v>1434</v>
      </c>
      <c r="QE41" s="821" t="s">
        <v>1434</v>
      </c>
      <c r="QF41" s="821" t="s">
        <v>1434</v>
      </c>
      <c r="QG41" s="821" t="s">
        <v>1434</v>
      </c>
      <c r="QH41" s="821" t="s">
        <v>1434</v>
      </c>
      <c r="QI41" s="822" t="s">
        <v>1434</v>
      </c>
      <c r="QJ41" s="822" t="s">
        <v>1434</v>
      </c>
      <c r="QK41" s="822" t="s">
        <v>1434</v>
      </c>
      <c r="QL41" s="822" t="s">
        <v>1434</v>
      </c>
      <c r="QM41" s="822" t="s">
        <v>1434</v>
      </c>
      <c r="QN41" s="822" t="s">
        <v>1434</v>
      </c>
      <c r="QO41" s="821" t="s">
        <v>1434</v>
      </c>
      <c r="QP41" s="821" t="s">
        <v>1434</v>
      </c>
      <c r="QQ41" s="821" t="s">
        <v>1434</v>
      </c>
      <c r="QR41" s="821" t="s">
        <v>1434</v>
      </c>
      <c r="QS41" s="821" t="s">
        <v>1434</v>
      </c>
      <c r="QT41" s="821" t="s">
        <v>1434</v>
      </c>
      <c r="QU41" s="821" t="s">
        <v>1434</v>
      </c>
      <c r="QV41" s="821" t="s">
        <v>1434</v>
      </c>
      <c r="QW41" s="821" t="s">
        <v>1434</v>
      </c>
      <c r="QX41" s="822" t="s">
        <v>1434</v>
      </c>
      <c r="QY41" s="822" t="s">
        <v>1434</v>
      </c>
      <c r="QZ41" s="822" t="s">
        <v>1434</v>
      </c>
      <c r="RA41" s="822" t="s">
        <v>1434</v>
      </c>
      <c r="RB41" s="822" t="s">
        <v>1434</v>
      </c>
      <c r="RC41" s="822" t="s">
        <v>1434</v>
      </c>
      <c r="RD41" s="821" t="s">
        <v>1434</v>
      </c>
      <c r="RE41" s="821" t="s">
        <v>1434</v>
      </c>
      <c r="RF41" s="821" t="s">
        <v>1434</v>
      </c>
      <c r="RG41" s="821" t="s">
        <v>1434</v>
      </c>
      <c r="RH41" s="821" t="s">
        <v>1434</v>
      </c>
      <c r="RI41" s="821" t="s">
        <v>1434</v>
      </c>
      <c r="RJ41" s="821" t="s">
        <v>1434</v>
      </c>
      <c r="RK41" s="821" t="s">
        <v>1434</v>
      </c>
      <c r="RL41" s="821" t="s">
        <v>1434</v>
      </c>
      <c r="RM41" s="822" t="s">
        <v>1434</v>
      </c>
      <c r="RN41" s="822" t="s">
        <v>1434</v>
      </c>
      <c r="RO41" s="822" t="s">
        <v>1434</v>
      </c>
      <c r="RP41" s="822" t="s">
        <v>1434</v>
      </c>
      <c r="RQ41" s="822" t="s">
        <v>1434</v>
      </c>
      <c r="RR41" s="822" t="s">
        <v>1434</v>
      </c>
      <c r="RS41" s="821" t="s">
        <v>1434</v>
      </c>
      <c r="RT41" s="821" t="s">
        <v>1434</v>
      </c>
      <c r="RU41" s="821" t="s">
        <v>1434</v>
      </c>
      <c r="RV41" s="821" t="s">
        <v>1434</v>
      </c>
      <c r="RW41" s="821" t="s">
        <v>1434</v>
      </c>
      <c r="RX41" s="821" t="s">
        <v>1434</v>
      </c>
      <c r="RY41" s="821" t="s">
        <v>1434</v>
      </c>
      <c r="RZ41" s="821" t="s">
        <v>1434</v>
      </c>
      <c r="SA41" s="821" t="s">
        <v>1434</v>
      </c>
      <c r="SB41" s="822">
        <v>336</v>
      </c>
      <c r="SC41" s="822">
        <v>584.59999999999991</v>
      </c>
      <c r="SD41" s="822">
        <v>365.09999999999997</v>
      </c>
      <c r="SE41" s="822">
        <v>596.20000000000005</v>
      </c>
      <c r="SF41" s="822">
        <v>87</v>
      </c>
      <c r="SG41" s="821">
        <v>125</v>
      </c>
      <c r="SH41" s="821">
        <v>91</v>
      </c>
      <c r="SI41" s="821">
        <v>58</v>
      </c>
      <c r="SJ41" s="821">
        <v>423</v>
      </c>
      <c r="SK41" s="821">
        <v>709.59999999999991</v>
      </c>
      <c r="SL41" s="821">
        <v>456.09999999999997</v>
      </c>
      <c r="SM41" s="821">
        <v>654.20000000000005</v>
      </c>
      <c r="SN41" s="822">
        <v>290</v>
      </c>
      <c r="SO41" s="822">
        <v>275</v>
      </c>
      <c r="SP41" s="822">
        <v>259.8</v>
      </c>
      <c r="SQ41" s="822">
        <v>452.8</v>
      </c>
      <c r="SR41" s="822" t="s">
        <v>1434</v>
      </c>
      <c r="SS41" s="821" t="s">
        <v>1434</v>
      </c>
      <c r="ST41" s="821" t="s">
        <v>1434</v>
      </c>
      <c r="SU41" s="821" t="s">
        <v>1434</v>
      </c>
      <c r="SV41" s="821">
        <v>290</v>
      </c>
      <c r="SW41" s="821">
        <v>275</v>
      </c>
      <c r="SX41" s="821">
        <v>259.8</v>
      </c>
      <c r="SY41" s="821">
        <v>452.8</v>
      </c>
      <c r="SZ41" s="822" t="s">
        <v>1434</v>
      </c>
      <c r="TA41" s="822">
        <v>44.4</v>
      </c>
      <c r="TB41" s="822">
        <v>15.4</v>
      </c>
      <c r="TC41" s="822">
        <v>26.9</v>
      </c>
      <c r="TD41" s="822" t="s">
        <v>1434</v>
      </c>
      <c r="TE41" s="821" t="s">
        <v>1434</v>
      </c>
      <c r="TF41" s="821" t="s">
        <v>1434</v>
      </c>
      <c r="TG41" s="821" t="s">
        <v>1434</v>
      </c>
      <c r="TH41" s="821" t="s">
        <v>1434</v>
      </c>
      <c r="TI41" s="821">
        <v>44.4</v>
      </c>
      <c r="TJ41" s="821">
        <v>15.4</v>
      </c>
      <c r="TK41" s="821">
        <v>26.9</v>
      </c>
      <c r="TL41" s="822" t="s">
        <v>1434</v>
      </c>
      <c r="TM41" s="822" t="s">
        <v>1434</v>
      </c>
      <c r="TN41" s="822" t="s">
        <v>1434</v>
      </c>
      <c r="TO41" s="822" t="s">
        <v>1434</v>
      </c>
      <c r="TP41" s="822" t="s">
        <v>1434</v>
      </c>
      <c r="TQ41" s="821" t="s">
        <v>1434</v>
      </c>
      <c r="TR41" s="821" t="s">
        <v>1434</v>
      </c>
      <c r="TS41" s="821" t="s">
        <v>1434</v>
      </c>
      <c r="TT41" s="821" t="s">
        <v>1434</v>
      </c>
      <c r="TU41" s="821" t="s">
        <v>1434</v>
      </c>
      <c r="TV41" s="821" t="s">
        <v>1434</v>
      </c>
      <c r="TW41" s="821" t="s">
        <v>1434</v>
      </c>
      <c r="TX41" s="822" t="s">
        <v>1434</v>
      </c>
      <c r="TY41" s="822" t="s">
        <v>1434</v>
      </c>
      <c r="TZ41" s="822" t="s">
        <v>1434</v>
      </c>
      <c r="UA41" s="822" t="s">
        <v>1434</v>
      </c>
      <c r="UB41" s="822" t="s">
        <v>1434</v>
      </c>
      <c r="UC41" s="821" t="s">
        <v>1434</v>
      </c>
      <c r="UD41" s="821" t="s">
        <v>1434</v>
      </c>
      <c r="UE41" s="821" t="s">
        <v>1434</v>
      </c>
      <c r="UF41" s="821" t="s">
        <v>1434</v>
      </c>
      <c r="UG41" s="821" t="s">
        <v>1434</v>
      </c>
      <c r="UH41" s="821" t="s">
        <v>1434</v>
      </c>
      <c r="UI41" s="821" t="s">
        <v>1434</v>
      </c>
      <c r="UJ41" s="822" t="s">
        <v>1434</v>
      </c>
      <c r="UK41" s="822">
        <v>51.2</v>
      </c>
      <c r="UL41" s="822">
        <v>20.9</v>
      </c>
      <c r="UM41" s="822">
        <v>36.5</v>
      </c>
      <c r="UN41" s="822" t="s">
        <v>1434</v>
      </c>
      <c r="UO41" s="821" t="s">
        <v>1434</v>
      </c>
      <c r="UP41" s="821" t="s">
        <v>1434</v>
      </c>
      <c r="UQ41" s="821" t="s">
        <v>1434</v>
      </c>
      <c r="UR41" s="821" t="s">
        <v>1434</v>
      </c>
      <c r="US41" s="821">
        <v>51.2</v>
      </c>
      <c r="UT41" s="821">
        <v>20.9</v>
      </c>
      <c r="UU41" s="821">
        <v>36.5</v>
      </c>
      <c r="UV41" s="822">
        <v>46</v>
      </c>
      <c r="UW41" s="822">
        <v>214</v>
      </c>
      <c r="UX41" s="822">
        <v>69</v>
      </c>
      <c r="UY41" s="822">
        <v>80</v>
      </c>
      <c r="UZ41" s="822">
        <v>87</v>
      </c>
      <c r="VA41" s="821">
        <v>125</v>
      </c>
      <c r="VB41" s="821">
        <v>91</v>
      </c>
      <c r="VC41" s="821">
        <v>58</v>
      </c>
      <c r="VD41" s="821">
        <v>133</v>
      </c>
      <c r="VE41" s="821">
        <v>339</v>
      </c>
      <c r="VF41" s="821">
        <v>160</v>
      </c>
      <c r="VG41" s="821">
        <v>138</v>
      </c>
      <c r="VH41" s="821" t="s">
        <v>1434</v>
      </c>
      <c r="VI41" s="821" t="s">
        <v>1434</v>
      </c>
      <c r="VJ41" s="821" t="s">
        <v>1434</v>
      </c>
      <c r="VK41" s="821" t="s">
        <v>1434</v>
      </c>
      <c r="VL41" s="821" t="s">
        <v>1434</v>
      </c>
      <c r="VM41" s="821" t="s">
        <v>1434</v>
      </c>
      <c r="VN41" s="821" t="s">
        <v>1434</v>
      </c>
      <c r="VO41" s="821" t="s">
        <v>1434</v>
      </c>
      <c r="VP41" s="821" t="s">
        <v>1434</v>
      </c>
      <c r="VQ41" s="821" t="s">
        <v>1434</v>
      </c>
      <c r="VR41" s="821" t="s">
        <v>1434</v>
      </c>
      <c r="VS41" s="821" t="s">
        <v>1434</v>
      </c>
      <c r="VT41" s="821" t="s">
        <v>1434</v>
      </c>
      <c r="VU41" s="821" t="s">
        <v>1434</v>
      </c>
      <c r="VV41" s="821" t="s">
        <v>1434</v>
      </c>
      <c r="VW41" s="821" t="s">
        <v>1434</v>
      </c>
      <c r="VX41" s="821" t="s">
        <v>1434</v>
      </c>
      <c r="VY41" s="821" t="s">
        <v>1434</v>
      </c>
      <c r="VZ41" s="821" t="s">
        <v>1434</v>
      </c>
      <c r="WA41" s="821" t="s">
        <v>1434</v>
      </c>
      <c r="WB41" s="821" t="s">
        <v>1434</v>
      </c>
      <c r="WC41" s="821" t="s">
        <v>1434</v>
      </c>
      <c r="WD41" s="821" t="s">
        <v>1434</v>
      </c>
      <c r="WE41" s="821" t="s">
        <v>1434</v>
      </c>
      <c r="WF41" s="821" t="s">
        <v>1434</v>
      </c>
      <c r="WG41" s="821">
        <v>20002.2</v>
      </c>
      <c r="WH41" s="821">
        <v>20197.240000000002</v>
      </c>
      <c r="WI41" s="821">
        <v>19677.84</v>
      </c>
      <c r="WJ41" s="822" t="s">
        <v>1434</v>
      </c>
      <c r="WK41" s="822">
        <v>1132.2</v>
      </c>
      <c r="WL41" s="822">
        <v>1143.24</v>
      </c>
      <c r="WM41" s="822">
        <v>1113.8399999999999</v>
      </c>
      <c r="WN41" s="822" t="s">
        <v>1434</v>
      </c>
      <c r="WO41" s="822">
        <v>18870</v>
      </c>
      <c r="WP41" s="822">
        <v>19054</v>
      </c>
      <c r="WQ41" s="822">
        <v>18564</v>
      </c>
      <c r="WR41" s="822">
        <v>13347</v>
      </c>
      <c r="WS41" s="822">
        <v>14228.9238</v>
      </c>
      <c r="WT41" s="822">
        <v>12649.751400000001</v>
      </c>
      <c r="WU41" s="822">
        <v>13852.136999999999</v>
      </c>
      <c r="WV41" s="821">
        <v>667.36</v>
      </c>
      <c r="WW41" s="821">
        <v>695.548</v>
      </c>
      <c r="WX41" s="821">
        <v>632.48757000000012</v>
      </c>
      <c r="WY41" s="821">
        <v>692.60685000000001</v>
      </c>
      <c r="WZ41" s="824">
        <v>11613.4</v>
      </c>
      <c r="XA41" s="824">
        <v>11399.68</v>
      </c>
      <c r="XB41" s="824">
        <v>11152.37</v>
      </c>
      <c r="XC41" s="824">
        <v>10609.59</v>
      </c>
      <c r="XD41" s="829">
        <v>10710.813699999999</v>
      </c>
      <c r="XE41" s="829">
        <v>10961.4187</v>
      </c>
      <c r="XF41" s="832">
        <v>9648.36</v>
      </c>
      <c r="XG41" s="829">
        <v>9564.0689999999995</v>
      </c>
      <c r="XH41" s="829">
        <v>10168.749</v>
      </c>
      <c r="XI41" s="829">
        <v>10822.886</v>
      </c>
      <c r="XJ41" s="829">
        <v>10804.638000000001</v>
      </c>
      <c r="XK41" s="832">
        <v>10746.237999999999</v>
      </c>
      <c r="XL41" s="829">
        <v>10869</v>
      </c>
      <c r="XM41" s="829">
        <v>9673</v>
      </c>
      <c r="XN41" s="829">
        <v>8742</v>
      </c>
      <c r="XO41" s="829">
        <v>8946</v>
      </c>
      <c r="XP41" s="832">
        <v>10831</v>
      </c>
      <c r="XQ41" s="829">
        <v>8978</v>
      </c>
      <c r="XR41" s="829">
        <v>8548</v>
      </c>
      <c r="XS41" s="829">
        <v>8978</v>
      </c>
      <c r="XT41" s="829">
        <v>8978</v>
      </c>
      <c r="XU41" s="829">
        <v>9350</v>
      </c>
      <c r="XV41" s="829">
        <v>9819</v>
      </c>
      <c r="XW41" s="829">
        <v>10207</v>
      </c>
      <c r="XX41" s="829">
        <v>10278</v>
      </c>
      <c r="XY41" s="829">
        <v>10809</v>
      </c>
      <c r="XZ41" s="832">
        <v>11205</v>
      </c>
      <c r="YA41" s="829">
        <v>10205</v>
      </c>
      <c r="YB41" s="829">
        <v>9339</v>
      </c>
      <c r="YC41" s="824">
        <v>11013.4</v>
      </c>
      <c r="YD41" s="824">
        <v>10799.68</v>
      </c>
      <c r="YE41" s="824">
        <v>10552.37</v>
      </c>
      <c r="YF41" s="824">
        <v>10009.59</v>
      </c>
      <c r="YG41" s="829">
        <v>10110.813699999999</v>
      </c>
      <c r="YH41" s="829">
        <v>10361.4187</v>
      </c>
      <c r="YI41" s="832">
        <v>9048.36</v>
      </c>
      <c r="YJ41" s="829">
        <v>8964.0689999999995</v>
      </c>
      <c r="YK41" s="829">
        <v>9568.7489999999998</v>
      </c>
      <c r="YL41" s="829">
        <v>10222.886</v>
      </c>
      <c r="YM41" s="829">
        <v>10204.638000000001</v>
      </c>
      <c r="YN41" s="832">
        <v>10146.237999999999</v>
      </c>
      <c r="YO41" s="829">
        <v>10269</v>
      </c>
      <c r="YP41" s="829">
        <v>9073</v>
      </c>
      <c r="YQ41" s="829">
        <v>8142</v>
      </c>
      <c r="YR41" s="829">
        <v>8346</v>
      </c>
      <c r="YS41" s="832">
        <v>10231</v>
      </c>
      <c r="YT41" s="829">
        <v>8378</v>
      </c>
      <c r="YU41" s="829">
        <v>7948</v>
      </c>
      <c r="YV41" s="829">
        <v>8428</v>
      </c>
      <c r="YW41" s="829">
        <v>8428</v>
      </c>
      <c r="YX41" s="829">
        <v>8850</v>
      </c>
      <c r="YY41" s="829">
        <v>9319</v>
      </c>
      <c r="YZ41" s="829">
        <v>9707</v>
      </c>
      <c r="ZA41" s="829">
        <v>9778</v>
      </c>
      <c r="ZB41" s="829">
        <v>10309</v>
      </c>
      <c r="ZC41" s="832">
        <v>10705</v>
      </c>
      <c r="ZD41" s="829">
        <v>9705</v>
      </c>
      <c r="ZE41" s="829">
        <v>8839</v>
      </c>
      <c r="ZF41" s="824">
        <v>600</v>
      </c>
      <c r="ZG41" s="824">
        <v>600</v>
      </c>
      <c r="ZH41" s="824">
        <v>600</v>
      </c>
      <c r="ZI41" s="824">
        <v>600</v>
      </c>
      <c r="ZJ41" s="829">
        <v>600</v>
      </c>
      <c r="ZK41" s="829">
        <v>600</v>
      </c>
      <c r="ZL41" s="832">
        <v>600</v>
      </c>
      <c r="ZM41" s="829">
        <v>600</v>
      </c>
      <c r="ZN41" s="829">
        <v>600</v>
      </c>
      <c r="ZO41" s="829">
        <v>600</v>
      </c>
      <c r="ZP41" s="829">
        <v>600</v>
      </c>
      <c r="ZQ41" s="832">
        <v>600</v>
      </c>
      <c r="ZR41" s="829">
        <v>600</v>
      </c>
      <c r="ZS41" s="829">
        <v>600</v>
      </c>
      <c r="ZT41" s="829">
        <v>600</v>
      </c>
      <c r="ZU41" s="829">
        <v>600</v>
      </c>
      <c r="ZV41" s="832">
        <v>600</v>
      </c>
      <c r="ZW41" s="829">
        <v>600</v>
      </c>
      <c r="ZX41" s="829">
        <v>600</v>
      </c>
      <c r="ZY41" s="829">
        <v>550</v>
      </c>
      <c r="ZZ41" s="829">
        <v>550</v>
      </c>
      <c r="AAA41" s="829">
        <v>500</v>
      </c>
      <c r="AAB41" s="829">
        <v>500</v>
      </c>
      <c r="AAC41" s="829">
        <v>500</v>
      </c>
      <c r="AAD41" s="829">
        <v>500</v>
      </c>
      <c r="AAE41" s="829">
        <v>500</v>
      </c>
      <c r="AAF41" s="832">
        <v>500</v>
      </c>
      <c r="AAG41" s="829">
        <v>500</v>
      </c>
      <c r="AAH41" s="829">
        <v>500</v>
      </c>
      <c r="AAI41" s="821" t="s">
        <v>2579</v>
      </c>
      <c r="AAJ41" s="821" t="s">
        <v>2402</v>
      </c>
      <c r="AAK41" s="821" t="s">
        <v>2571</v>
      </c>
      <c r="AAL41" s="821">
        <v>140000000</v>
      </c>
      <c r="AAM41" s="821" t="s">
        <v>1434</v>
      </c>
      <c r="AAN41" s="821">
        <v>147000</v>
      </c>
      <c r="AAO41" s="821" t="s">
        <v>768</v>
      </c>
      <c r="AAP41" s="821" t="s">
        <v>2665</v>
      </c>
      <c r="AAQ41" s="821" t="s">
        <v>2406</v>
      </c>
      <c r="AAR41" s="821" t="s">
        <v>2666</v>
      </c>
      <c r="AAS41" s="821">
        <v>215384000</v>
      </c>
      <c r="AAT41" s="821" t="s">
        <v>1434</v>
      </c>
      <c r="AAU41" s="821">
        <v>43076.9</v>
      </c>
      <c r="AAV41" s="821" t="s">
        <v>768</v>
      </c>
      <c r="AAW41" s="821" t="s">
        <v>2391</v>
      </c>
      <c r="AAX41" s="821" t="s">
        <v>2289</v>
      </c>
      <c r="AAY41" s="821" t="s">
        <v>2571</v>
      </c>
      <c r="AAZ41" s="821">
        <v>22350000</v>
      </c>
      <c r="ABA41" s="821" t="s">
        <v>1434</v>
      </c>
      <c r="ABB41" s="821">
        <v>32668.5</v>
      </c>
      <c r="ABC41" s="821" t="s">
        <v>761</v>
      </c>
      <c r="ABD41" s="821" t="s">
        <v>2514</v>
      </c>
      <c r="ABE41" s="821" t="s">
        <v>2667</v>
      </c>
      <c r="ABF41" s="821" t="s">
        <v>2668</v>
      </c>
      <c r="ABG41" s="821" t="s">
        <v>1434</v>
      </c>
      <c r="ABH41" s="821" t="s">
        <v>1434</v>
      </c>
      <c r="ABI41" s="821">
        <v>22750</v>
      </c>
      <c r="ABJ41" s="821" t="s">
        <v>761</v>
      </c>
      <c r="ABK41" s="821" t="s">
        <v>2574</v>
      </c>
      <c r="ABL41" s="821" t="s">
        <v>1434</v>
      </c>
      <c r="ABM41" s="821" t="s">
        <v>2668</v>
      </c>
      <c r="ABN41" s="821" t="s">
        <v>1434</v>
      </c>
      <c r="ABO41" s="821" t="s">
        <v>1434</v>
      </c>
      <c r="ABP41" s="821">
        <v>16857.02</v>
      </c>
      <c r="ABQ41" s="821" t="s">
        <v>771</v>
      </c>
      <c r="ABR41" s="821" t="s">
        <v>2669</v>
      </c>
      <c r="ABS41" s="821" t="s">
        <v>2398</v>
      </c>
      <c r="ABT41" s="821" t="s">
        <v>2571</v>
      </c>
      <c r="ABU41" s="821">
        <v>5698000</v>
      </c>
      <c r="ABV41" s="821" t="s">
        <v>1434</v>
      </c>
      <c r="ABW41" s="821">
        <v>6792</v>
      </c>
      <c r="ABX41" s="821" t="s">
        <v>767</v>
      </c>
      <c r="ABY41" s="821" t="s">
        <v>2670</v>
      </c>
      <c r="ABZ41" s="821" t="s">
        <v>2671</v>
      </c>
      <c r="ACA41" s="821" t="s">
        <v>2672</v>
      </c>
      <c r="ACB41" s="821">
        <v>19503788</v>
      </c>
      <c r="ACC41" s="821" t="s">
        <v>1434</v>
      </c>
      <c r="ACD41" s="821">
        <v>6436.25</v>
      </c>
      <c r="ACE41" s="821" t="s">
        <v>768</v>
      </c>
      <c r="ACF41" s="821"/>
      <c r="ACG41" s="821"/>
      <c r="ACH41" s="821"/>
      <c r="ACI41" s="821"/>
      <c r="ACJ41" s="821"/>
      <c r="ACK41" s="821"/>
      <c r="ACL41" s="821"/>
      <c r="ACM41" s="821"/>
      <c r="ACN41" s="821"/>
      <c r="ACO41" s="821"/>
      <c r="ACP41" s="821"/>
      <c r="ACQ41" s="821"/>
      <c r="ACR41" s="821"/>
      <c r="ACS41" s="821"/>
      <c r="ACT41" s="821"/>
      <c r="ACU41" s="821"/>
      <c r="ACV41" s="821"/>
      <c r="ACW41" s="821"/>
      <c r="ACX41" s="821"/>
      <c r="ACY41" s="821"/>
      <c r="ACZ41" s="821"/>
      <c r="ADA41" s="821" t="s">
        <v>1434</v>
      </c>
      <c r="ADB41" s="821" t="s">
        <v>1434</v>
      </c>
      <c r="ADC41" s="821" t="s">
        <v>1434</v>
      </c>
      <c r="ADD41" s="821" t="s">
        <v>2813</v>
      </c>
      <c r="ADE41" s="821" t="s">
        <v>2814</v>
      </c>
      <c r="ADF41" s="821" t="s">
        <v>1434</v>
      </c>
      <c r="ADG41" s="821">
        <v>19000</v>
      </c>
      <c r="ADH41" s="821" t="s">
        <v>794</v>
      </c>
      <c r="ADI41" s="821" t="s">
        <v>2815</v>
      </c>
      <c r="ADJ41" s="821" t="s">
        <v>2816</v>
      </c>
      <c r="ADK41" s="821">
        <v>132799</v>
      </c>
      <c r="ADL41" s="821">
        <v>5551</v>
      </c>
      <c r="ADM41" s="821" t="s">
        <v>786</v>
      </c>
      <c r="ADN41" s="821" t="s">
        <v>2817</v>
      </c>
      <c r="ADO41" s="821" t="s">
        <v>2818</v>
      </c>
      <c r="ADP41" s="821">
        <v>3634</v>
      </c>
      <c r="ADQ41" s="821">
        <v>4217</v>
      </c>
      <c r="ADR41" s="821" t="s">
        <v>786</v>
      </c>
      <c r="ADS41" s="821" t="s">
        <v>2819</v>
      </c>
      <c r="ADT41" s="821" t="s">
        <v>2816</v>
      </c>
      <c r="ADU41" s="821">
        <v>188911</v>
      </c>
      <c r="ADV41" s="821">
        <v>746</v>
      </c>
      <c r="ADW41" s="821" t="s">
        <v>786</v>
      </c>
      <c r="ADX41" s="821" t="s">
        <v>2820</v>
      </c>
      <c r="ADY41" s="821" t="s">
        <v>2821</v>
      </c>
      <c r="ADZ41" s="821">
        <v>230000</v>
      </c>
      <c r="AEA41" s="821">
        <v>92</v>
      </c>
      <c r="AEB41" s="821" t="s">
        <v>786</v>
      </c>
      <c r="AEC41" s="821" t="s">
        <v>2822</v>
      </c>
      <c r="AED41" s="821" t="s">
        <v>2823</v>
      </c>
      <c r="AEE41" s="821">
        <v>323</v>
      </c>
      <c r="AEF41" s="821">
        <v>30</v>
      </c>
      <c r="AEG41" s="821" t="s">
        <v>786</v>
      </c>
      <c r="AEH41" s="821"/>
      <c r="AEI41" s="821"/>
      <c r="AEJ41" s="821"/>
      <c r="AEK41" s="821"/>
      <c r="AEL41" s="821"/>
      <c r="AEM41" s="821"/>
      <c r="AEN41" s="821"/>
      <c r="AEO41" s="821"/>
      <c r="AEP41" s="821"/>
      <c r="AEQ41" s="821"/>
      <c r="AER41" s="821"/>
      <c r="AES41" s="821"/>
      <c r="AET41" s="821"/>
      <c r="AEU41" s="821"/>
      <c r="AEV41" s="821"/>
      <c r="AEW41" s="821"/>
      <c r="AEX41" s="821"/>
      <c r="AEY41" s="821"/>
      <c r="AEZ41" s="821"/>
      <c r="AFA41" s="821"/>
      <c r="AFB41" s="821" t="s">
        <v>1434</v>
      </c>
      <c r="AFC41" s="821">
        <v>29636</v>
      </c>
      <c r="AFD41" s="822">
        <v>2625.8490000000002</v>
      </c>
      <c r="AFE41" s="822">
        <v>2597.7919999999999</v>
      </c>
      <c r="AFF41" s="822">
        <v>2564.3464999999997</v>
      </c>
      <c r="AFG41" s="822" t="s">
        <v>1434</v>
      </c>
      <c r="AFH41" s="821" t="s">
        <v>1434</v>
      </c>
      <c r="AFI41" s="822" t="s">
        <v>1434</v>
      </c>
      <c r="AFJ41" s="822" t="s">
        <v>1434</v>
      </c>
      <c r="AFK41" s="822" t="s">
        <v>1434</v>
      </c>
      <c r="AFL41" s="821" t="s">
        <v>1434</v>
      </c>
      <c r="AFM41" s="821" t="s">
        <v>1434</v>
      </c>
      <c r="AFN41" s="821" t="s">
        <v>1434</v>
      </c>
      <c r="AFO41" s="821" t="s">
        <v>1434</v>
      </c>
      <c r="AFP41" s="822">
        <v>316.95</v>
      </c>
      <c r="AFQ41" s="822">
        <v>300.87099999999998</v>
      </c>
      <c r="AFR41" s="822">
        <v>278.32799999999997</v>
      </c>
      <c r="AFS41" s="822" t="s">
        <v>1434</v>
      </c>
      <c r="AFT41" s="821" t="s">
        <v>1434</v>
      </c>
      <c r="AFU41" s="821" t="s">
        <v>1434</v>
      </c>
      <c r="AFV41" s="821" t="s">
        <v>1434</v>
      </c>
      <c r="AFW41" s="821" t="s">
        <v>1434</v>
      </c>
      <c r="AFX41" s="821" t="s">
        <v>1434</v>
      </c>
      <c r="AFY41" s="821" t="s">
        <v>1434</v>
      </c>
      <c r="AFZ41" s="821" t="s">
        <v>1434</v>
      </c>
      <c r="AGA41" s="821" t="s">
        <v>1434</v>
      </c>
      <c r="AGB41" s="822" t="s">
        <v>1434</v>
      </c>
      <c r="AGC41" s="822" t="s">
        <v>1434</v>
      </c>
      <c r="AGD41" s="822" t="s">
        <v>1434</v>
      </c>
      <c r="AGE41" s="822" t="s">
        <v>1434</v>
      </c>
      <c r="AGF41" s="821" t="s">
        <v>1434</v>
      </c>
      <c r="AGG41" s="821" t="s">
        <v>1434</v>
      </c>
      <c r="AGH41" s="821" t="s">
        <v>1434</v>
      </c>
      <c r="AGI41" s="821" t="s">
        <v>1434</v>
      </c>
      <c r="AGJ41" s="821" t="s">
        <v>1434</v>
      </c>
      <c r="AGK41" s="821" t="s">
        <v>1434</v>
      </c>
      <c r="AGL41" s="821" t="s">
        <v>1434</v>
      </c>
      <c r="AGM41" s="821" t="s">
        <v>1434</v>
      </c>
      <c r="AGN41" s="822" t="s">
        <v>1434</v>
      </c>
      <c r="AGO41" s="822" t="s">
        <v>1434</v>
      </c>
      <c r="AGP41" s="822" t="s">
        <v>1434</v>
      </c>
      <c r="AGQ41" s="822" t="s">
        <v>1434</v>
      </c>
      <c r="AGR41" s="821" t="s">
        <v>1434</v>
      </c>
      <c r="AGS41" s="821" t="s">
        <v>1434</v>
      </c>
      <c r="AGT41" s="821" t="s">
        <v>1434</v>
      </c>
      <c r="AGU41" s="821" t="s">
        <v>1434</v>
      </c>
      <c r="AGV41" s="821" t="s">
        <v>1434</v>
      </c>
      <c r="AGW41" s="821" t="s">
        <v>1434</v>
      </c>
      <c r="AGX41" s="821" t="s">
        <v>1434</v>
      </c>
      <c r="AGY41" s="821" t="s">
        <v>1434</v>
      </c>
      <c r="AGZ41" s="822">
        <v>2374.1</v>
      </c>
      <c r="AHA41" s="822">
        <v>2457.1</v>
      </c>
      <c r="AHB41" s="822">
        <v>2541.1</v>
      </c>
      <c r="AHC41" s="822" t="s">
        <v>1434</v>
      </c>
      <c r="AHD41" s="822">
        <v>43.274944076562974</v>
      </c>
      <c r="AHE41" s="822">
        <v>43.456169193651021</v>
      </c>
      <c r="AHF41" s="822">
        <v>40.714314762333174</v>
      </c>
      <c r="AHG41" s="822" t="s">
        <v>1434</v>
      </c>
      <c r="AHH41" s="822">
        <v>821.72505592343703</v>
      </c>
      <c r="AHI41" s="822">
        <v>795.54383080634898</v>
      </c>
      <c r="AHJ41" s="822">
        <v>761.28568523766683</v>
      </c>
      <c r="AHK41" s="822" t="s">
        <v>1434</v>
      </c>
      <c r="AHL41" s="822">
        <v>20.480000000000004</v>
      </c>
      <c r="AHM41" s="822">
        <v>29.680000000000003</v>
      </c>
      <c r="AHN41" s="821" t="s">
        <v>1434</v>
      </c>
      <c r="AHO41" s="821" t="s">
        <v>1434</v>
      </c>
      <c r="AHP41" s="822">
        <v>5.120000000000001</v>
      </c>
      <c r="AHQ41" s="822">
        <v>7.4200000000000008</v>
      </c>
      <c r="AHR41" s="821" t="s">
        <v>1434</v>
      </c>
      <c r="AHS41" s="821" t="s">
        <v>1434</v>
      </c>
      <c r="AHT41" s="822" t="s">
        <v>1434</v>
      </c>
      <c r="AHU41" s="822" t="s">
        <v>1434</v>
      </c>
      <c r="AHV41" s="821" t="s">
        <v>1434</v>
      </c>
      <c r="AHW41" s="821" t="s">
        <v>1434</v>
      </c>
      <c r="AHX41" s="822" t="s">
        <v>1434</v>
      </c>
      <c r="AHY41" s="822" t="s">
        <v>1434</v>
      </c>
      <c r="AHZ41" s="821" t="s">
        <v>1434</v>
      </c>
      <c r="AIA41" s="821" t="s">
        <v>1434</v>
      </c>
      <c r="AIB41" s="822" t="s">
        <v>1434</v>
      </c>
      <c r="AIC41" s="822" t="s">
        <v>1434</v>
      </c>
      <c r="AID41" s="821" t="s">
        <v>1434</v>
      </c>
      <c r="AIE41" s="821" t="s">
        <v>1434</v>
      </c>
      <c r="AIF41" s="822">
        <v>24.1</v>
      </c>
      <c r="AIG41" s="822">
        <v>24.1</v>
      </c>
      <c r="AIH41" s="822">
        <v>24.1</v>
      </c>
      <c r="AII41" s="822">
        <v>24.1</v>
      </c>
      <c r="AIJ41" s="822" t="s">
        <v>1434</v>
      </c>
      <c r="AIK41" s="822" t="s">
        <v>1434</v>
      </c>
      <c r="AIL41" s="821" t="s">
        <v>1434</v>
      </c>
      <c r="AIM41" s="821" t="s">
        <v>1434</v>
      </c>
      <c r="AIN41" s="821" t="s">
        <v>1434</v>
      </c>
      <c r="AIO41" s="821" t="s">
        <v>1434</v>
      </c>
      <c r="AIP41" s="822" t="s">
        <v>1434</v>
      </c>
      <c r="AIQ41" s="821" t="s">
        <v>1434</v>
      </c>
      <c r="AIR41" s="821" t="s">
        <v>1434</v>
      </c>
      <c r="AIS41" s="821" t="s">
        <v>1434</v>
      </c>
      <c r="AIT41" s="821" t="s">
        <v>1434</v>
      </c>
      <c r="AIU41" s="822">
        <v>2267</v>
      </c>
      <c r="AIV41" s="822">
        <v>2350</v>
      </c>
      <c r="AIW41" s="822">
        <v>2433</v>
      </c>
      <c r="AIX41" s="822">
        <v>2517</v>
      </c>
      <c r="AIY41" s="822" t="s">
        <v>1434</v>
      </c>
      <c r="AIZ41" s="822" t="s">
        <v>1434</v>
      </c>
      <c r="AJA41" s="821" t="s">
        <v>1434</v>
      </c>
      <c r="AJB41" s="821" t="s">
        <v>1434</v>
      </c>
      <c r="AJC41" s="821" t="s">
        <v>1434</v>
      </c>
      <c r="AJD41" s="821" t="s">
        <v>1434</v>
      </c>
      <c r="AJE41" s="822" t="s">
        <v>1434</v>
      </c>
      <c r="AJF41" s="821" t="s">
        <v>1434</v>
      </c>
      <c r="AJG41" s="821" t="s">
        <v>1434</v>
      </c>
      <c r="AJH41" s="821" t="s">
        <v>1434</v>
      </c>
      <c r="AJI41" s="821" t="s">
        <v>1434</v>
      </c>
      <c r="AJJ41" s="822">
        <v>891</v>
      </c>
      <c r="AJK41" s="822">
        <v>865</v>
      </c>
      <c r="AJL41" s="822">
        <v>839</v>
      </c>
      <c r="AJM41" s="822">
        <v>802</v>
      </c>
      <c r="AJN41" s="822" t="s">
        <v>1434</v>
      </c>
      <c r="AJO41" s="822" t="s">
        <v>1434</v>
      </c>
      <c r="AJP41" s="821" t="s">
        <v>1434</v>
      </c>
      <c r="AJQ41" s="821" t="s">
        <v>1434</v>
      </c>
      <c r="AJR41" s="821" t="s">
        <v>1434</v>
      </c>
      <c r="AJS41" s="821" t="s">
        <v>1434</v>
      </c>
      <c r="AJT41" s="822" t="s">
        <v>1434</v>
      </c>
      <c r="AJU41" s="821" t="s">
        <v>1434</v>
      </c>
      <c r="AJV41" s="821" t="s">
        <v>1434</v>
      </c>
      <c r="AJW41" s="821" t="s">
        <v>1434</v>
      </c>
      <c r="AJX41" s="821" t="s">
        <v>1434</v>
      </c>
      <c r="AJY41" s="822">
        <v>1071.7771575429738</v>
      </c>
      <c r="AJZ41" s="822">
        <v>1041.0487329769662</v>
      </c>
      <c r="AKA41" s="822">
        <v>1010.320308410959</v>
      </c>
      <c r="AKB41" s="822">
        <v>965.50750232912287</v>
      </c>
      <c r="AKC41" s="822" t="s">
        <v>1434</v>
      </c>
      <c r="AKD41" s="821" t="s">
        <v>1434</v>
      </c>
      <c r="AKE41" s="821" t="s">
        <v>1434</v>
      </c>
      <c r="AKF41" s="821" t="s">
        <v>1434</v>
      </c>
      <c r="AKG41" s="821" t="s">
        <v>1434</v>
      </c>
      <c r="AKH41" s="821" t="s">
        <v>1434</v>
      </c>
      <c r="AKI41" s="821" t="s">
        <v>1434</v>
      </c>
      <c r="AKJ41" s="821" t="s">
        <v>1434</v>
      </c>
      <c r="AKK41" s="821" t="s">
        <v>1434</v>
      </c>
      <c r="AKL41" s="822" t="s">
        <v>1434</v>
      </c>
      <c r="AKM41" s="822">
        <v>45.1</v>
      </c>
      <c r="AKN41" s="822">
        <v>44.4</v>
      </c>
      <c r="AKO41" s="822" t="s">
        <v>1434</v>
      </c>
      <c r="AKP41" s="822" t="s">
        <v>1434</v>
      </c>
      <c r="AKQ41" s="821" t="s">
        <v>1434</v>
      </c>
      <c r="AKR41" s="821" t="s">
        <v>1434</v>
      </c>
      <c r="AKS41" s="821" t="s">
        <v>1434</v>
      </c>
      <c r="AKT41" s="821" t="s">
        <v>1434</v>
      </c>
      <c r="AKU41" s="821" t="s">
        <v>1434</v>
      </c>
      <c r="AKV41" s="821" t="s">
        <v>1434</v>
      </c>
      <c r="AKW41" s="821" t="s">
        <v>1434</v>
      </c>
      <c r="AKX41" s="821" t="s">
        <v>1434</v>
      </c>
      <c r="AKY41" s="821" t="s">
        <v>2908</v>
      </c>
      <c r="AKZ41" s="821">
        <v>9.8040000000000003</v>
      </c>
      <c r="ALA41" s="821">
        <v>9.8040000000000003</v>
      </c>
      <c r="ALB41" s="821" t="s">
        <v>2909</v>
      </c>
      <c r="ALC41" s="821">
        <v>1031.2447329769661</v>
      </c>
      <c r="ALD41" s="821">
        <v>1000.516308410959</v>
      </c>
      <c r="ALE41" s="821"/>
      <c r="ALF41" s="821"/>
      <c r="ALG41" s="821"/>
      <c r="ALH41" s="821"/>
      <c r="ALI41" s="821"/>
      <c r="ALJ41" s="821"/>
      <c r="ALK41" s="821"/>
      <c r="ALL41" s="821"/>
      <c r="ALM41" s="821"/>
      <c r="ALN41" s="821"/>
      <c r="ALO41" s="821"/>
      <c r="ALP41" s="821"/>
      <c r="ALQ41" s="821"/>
      <c r="ALR41" s="821"/>
      <c r="ALS41" s="821"/>
      <c r="ALT41" s="821"/>
      <c r="ALU41" s="821"/>
      <c r="ALV41" s="821"/>
      <c r="ALW41" s="821" t="s">
        <v>2947</v>
      </c>
      <c r="ALX41" s="821">
        <v>15.2</v>
      </c>
      <c r="ALY41" s="821">
        <v>14.5</v>
      </c>
      <c r="ALZ41" s="821" t="s">
        <v>2948</v>
      </c>
      <c r="AMA41" s="821">
        <v>29.9</v>
      </c>
      <c r="AMB41" s="821">
        <v>29.9</v>
      </c>
      <c r="AMC41" s="821"/>
      <c r="AMD41" s="821"/>
      <c r="AME41" s="821"/>
      <c r="AMF41" s="821"/>
      <c r="AMG41" s="821"/>
      <c r="AMH41" s="821"/>
      <c r="AMI41" s="821"/>
      <c r="AMJ41" s="821"/>
      <c r="AMK41" s="821"/>
      <c r="AML41" s="821"/>
      <c r="AMM41" s="821"/>
      <c r="AMN41" s="821"/>
      <c r="AMO41" s="821"/>
      <c r="AMP41" s="821"/>
      <c r="AMQ41" s="821"/>
      <c r="AMR41" s="822" t="s">
        <v>1434</v>
      </c>
      <c r="AMS41" s="822" t="s">
        <v>1434</v>
      </c>
      <c r="AMT41" s="822" t="s">
        <v>1434</v>
      </c>
      <c r="AMU41" s="822" t="s">
        <v>1434</v>
      </c>
      <c r="AMV41" s="822" t="s">
        <v>1434</v>
      </c>
      <c r="AMW41" s="822" t="s">
        <v>1434</v>
      </c>
      <c r="AMX41" s="822" t="s">
        <v>1434</v>
      </c>
      <c r="AMY41" s="822" t="s">
        <v>1434</v>
      </c>
      <c r="AMZ41" s="821" t="s">
        <v>1434</v>
      </c>
      <c r="ANA41" s="821" t="s">
        <v>1434</v>
      </c>
      <c r="ANB41" s="821" t="s">
        <v>1434</v>
      </c>
      <c r="ANC41" s="821" t="s">
        <v>1434</v>
      </c>
      <c r="AND41" s="822" t="s">
        <v>1434</v>
      </c>
      <c r="ANE41" s="822">
        <v>2.6703649613302409</v>
      </c>
      <c r="ANF41" s="822" t="s">
        <v>1434</v>
      </c>
      <c r="ANG41" s="822" t="s">
        <v>1434</v>
      </c>
      <c r="ANH41" s="821" t="s">
        <v>1434</v>
      </c>
      <c r="ANI41" s="821" t="s">
        <v>1434</v>
      </c>
      <c r="ANJ41" s="821" t="s">
        <v>1434</v>
      </c>
      <c r="ANK41" s="821" t="s">
        <v>1434</v>
      </c>
      <c r="ANL41" s="821" t="s">
        <v>1434</v>
      </c>
      <c r="ANM41" s="821" t="s">
        <v>1434</v>
      </c>
      <c r="ANN41" s="821" t="s">
        <v>1434</v>
      </c>
      <c r="ANO41" s="821" t="s">
        <v>1434</v>
      </c>
      <c r="ANP41" s="822" t="s">
        <v>1434</v>
      </c>
      <c r="ANQ41" s="822" t="s">
        <v>1434</v>
      </c>
      <c r="ANR41" s="822" t="s">
        <v>1434</v>
      </c>
      <c r="ANS41" s="822" t="s">
        <v>1434</v>
      </c>
      <c r="ANT41" s="821" t="s">
        <v>1434</v>
      </c>
      <c r="ANU41" s="821" t="s">
        <v>1434</v>
      </c>
      <c r="ANV41" s="821" t="s">
        <v>1434</v>
      </c>
      <c r="ANW41" s="821" t="s">
        <v>1434</v>
      </c>
      <c r="ANX41" s="821" t="s">
        <v>1434</v>
      </c>
      <c r="ANY41" s="821" t="s">
        <v>1434</v>
      </c>
      <c r="ANZ41" s="821" t="s">
        <v>1434</v>
      </c>
      <c r="AOA41" s="821" t="s">
        <v>1434</v>
      </c>
      <c r="AOB41" s="821" t="s">
        <v>1434</v>
      </c>
      <c r="AOC41" s="821" t="s">
        <v>1434</v>
      </c>
      <c r="AOD41" s="821" t="s">
        <v>1434</v>
      </c>
      <c r="AOE41" s="821" t="s">
        <v>1434</v>
      </c>
      <c r="AOF41" s="821" t="s">
        <v>1434</v>
      </c>
      <c r="AOG41" s="821" t="s">
        <v>1434</v>
      </c>
      <c r="AOH41" s="822" t="s">
        <v>1434</v>
      </c>
      <c r="AOI41" s="821">
        <v>87</v>
      </c>
      <c r="AOJ41" s="821">
        <v>87</v>
      </c>
      <c r="AOK41" s="821" t="s">
        <v>1434</v>
      </c>
      <c r="AOL41" s="822" t="s">
        <v>1434</v>
      </c>
      <c r="AOM41" s="821">
        <v>279</v>
      </c>
      <c r="AON41" s="821" t="s">
        <v>1434</v>
      </c>
      <c r="AOO41" s="821" t="s">
        <v>1434</v>
      </c>
      <c r="AOP41" s="822" t="s">
        <v>1434</v>
      </c>
      <c r="AOQ41" s="821">
        <v>86</v>
      </c>
      <c r="AOR41" s="821" t="s">
        <v>1434</v>
      </c>
      <c r="AOS41" s="821" t="s">
        <v>1434</v>
      </c>
      <c r="AOT41" s="822" t="s">
        <v>1434</v>
      </c>
      <c r="AOU41" s="821">
        <v>82</v>
      </c>
      <c r="AOV41" s="821" t="s">
        <v>1434</v>
      </c>
      <c r="AOW41" s="821" t="s">
        <v>1434</v>
      </c>
      <c r="AOX41" s="822" t="s">
        <v>1434</v>
      </c>
      <c r="AOY41" s="821" t="s">
        <v>1434</v>
      </c>
      <c r="AOZ41" s="821" t="s">
        <v>1434</v>
      </c>
      <c r="APA41" s="821" t="s">
        <v>1434</v>
      </c>
      <c r="APB41" s="822" t="s">
        <v>1434</v>
      </c>
      <c r="APC41" s="821">
        <v>490</v>
      </c>
      <c r="APD41" s="821">
        <v>490</v>
      </c>
      <c r="APE41" s="821" t="s">
        <v>1434</v>
      </c>
      <c r="APF41" s="822" t="s">
        <v>1434</v>
      </c>
      <c r="APG41" s="821" t="s">
        <v>1434</v>
      </c>
      <c r="APH41" s="821" t="s">
        <v>1434</v>
      </c>
      <c r="API41" s="821" t="s">
        <v>1434</v>
      </c>
      <c r="APJ41" s="822" t="s">
        <v>1434</v>
      </c>
      <c r="APK41" s="821">
        <v>0</v>
      </c>
      <c r="APL41" s="821">
        <v>0</v>
      </c>
      <c r="APM41" s="821" t="s">
        <v>1434</v>
      </c>
      <c r="APN41" s="822" t="s">
        <v>1434</v>
      </c>
      <c r="APO41" s="821">
        <v>1</v>
      </c>
      <c r="APP41" s="821" t="s">
        <v>1434</v>
      </c>
      <c r="APQ41" s="821" t="s">
        <v>1434</v>
      </c>
      <c r="APR41" s="822" t="s">
        <v>1434</v>
      </c>
      <c r="APS41" s="821">
        <v>1</v>
      </c>
      <c r="APT41" s="821" t="s">
        <v>1434</v>
      </c>
      <c r="APU41" s="821" t="s">
        <v>1434</v>
      </c>
      <c r="APV41" s="822" t="s">
        <v>1434</v>
      </c>
      <c r="APW41" s="821">
        <v>4</v>
      </c>
      <c r="APX41" s="821" t="s">
        <v>1434</v>
      </c>
      <c r="APY41" s="821" t="s">
        <v>1434</v>
      </c>
      <c r="APZ41" s="822" t="s">
        <v>1434</v>
      </c>
      <c r="AQA41" s="821" t="s">
        <v>1434</v>
      </c>
      <c r="AQB41" s="821" t="s">
        <v>1434</v>
      </c>
      <c r="AQC41" s="821" t="s">
        <v>1434</v>
      </c>
      <c r="AQD41" s="822" t="s">
        <v>1434</v>
      </c>
      <c r="AQE41" s="821">
        <v>0</v>
      </c>
      <c r="AQF41" s="821">
        <v>0</v>
      </c>
      <c r="AQG41" s="821" t="s">
        <v>1434</v>
      </c>
      <c r="AQH41" s="822" t="s">
        <v>1434</v>
      </c>
      <c r="AQI41" s="821" t="s">
        <v>1434</v>
      </c>
      <c r="AQJ41" s="821" t="s">
        <v>1434</v>
      </c>
      <c r="AQK41" s="821" t="s">
        <v>1434</v>
      </c>
      <c r="AQL41" s="822" t="s">
        <v>1434</v>
      </c>
      <c r="AQM41" s="821">
        <v>5</v>
      </c>
      <c r="AQN41" s="821">
        <v>5</v>
      </c>
      <c r="AQO41" s="821" t="s">
        <v>1434</v>
      </c>
      <c r="AQP41" s="822" t="s">
        <v>1434</v>
      </c>
      <c r="AQQ41" s="821">
        <v>2</v>
      </c>
      <c r="AQR41" s="821" t="s">
        <v>1434</v>
      </c>
      <c r="AQS41" s="821" t="s">
        <v>1434</v>
      </c>
      <c r="AQT41" s="822" t="s">
        <v>1434</v>
      </c>
      <c r="AQU41" s="821">
        <v>2</v>
      </c>
      <c r="AQV41" s="821" t="s">
        <v>1434</v>
      </c>
      <c r="AQW41" s="821" t="s">
        <v>1434</v>
      </c>
      <c r="AQX41" s="822" t="s">
        <v>1434</v>
      </c>
      <c r="AQY41" s="821">
        <v>0</v>
      </c>
      <c r="AQZ41" s="821" t="s">
        <v>1434</v>
      </c>
      <c r="ARA41" s="821" t="s">
        <v>1434</v>
      </c>
      <c r="ARB41" s="822" t="s">
        <v>1434</v>
      </c>
      <c r="ARC41" s="821" t="s">
        <v>1434</v>
      </c>
      <c r="ARD41" s="821" t="s">
        <v>1434</v>
      </c>
      <c r="ARE41" s="821" t="s">
        <v>1434</v>
      </c>
      <c r="ARF41" s="822" t="s">
        <v>1434</v>
      </c>
      <c r="ARG41" s="821">
        <v>16</v>
      </c>
      <c r="ARH41" s="821">
        <v>16</v>
      </c>
      <c r="ARI41" s="821" t="s">
        <v>1434</v>
      </c>
      <c r="ARJ41" s="822" t="s">
        <v>1434</v>
      </c>
      <c r="ARK41" s="821" t="s">
        <v>1434</v>
      </c>
      <c r="ARL41" s="821" t="s">
        <v>1434</v>
      </c>
      <c r="ARM41" s="821" t="s">
        <v>1434</v>
      </c>
      <c r="ARN41" s="822" t="s">
        <v>1434</v>
      </c>
      <c r="ARO41" s="821">
        <v>0</v>
      </c>
      <c r="ARP41" s="821">
        <v>0</v>
      </c>
      <c r="ARQ41" s="821" t="s">
        <v>1434</v>
      </c>
      <c r="ARR41" s="822" t="s">
        <v>1434</v>
      </c>
      <c r="ARS41" s="821">
        <v>4</v>
      </c>
      <c r="ART41" s="821" t="s">
        <v>1434</v>
      </c>
      <c r="ARU41" s="821" t="s">
        <v>1434</v>
      </c>
      <c r="ARV41" s="822" t="s">
        <v>1434</v>
      </c>
      <c r="ARW41" s="821">
        <v>1</v>
      </c>
      <c r="ARX41" s="821" t="s">
        <v>1434</v>
      </c>
      <c r="ARY41" s="821" t="s">
        <v>1434</v>
      </c>
      <c r="ARZ41" s="822" t="s">
        <v>1434</v>
      </c>
      <c r="ASA41" s="821">
        <v>0</v>
      </c>
      <c r="ASB41" s="821" t="s">
        <v>1434</v>
      </c>
      <c r="ASC41" s="821" t="s">
        <v>1434</v>
      </c>
      <c r="ASD41" s="822" t="s">
        <v>1434</v>
      </c>
      <c r="ASE41" s="821" t="s">
        <v>1434</v>
      </c>
      <c r="ASF41" s="821" t="s">
        <v>1434</v>
      </c>
      <c r="ASG41" s="821" t="s">
        <v>1434</v>
      </c>
      <c r="ASH41" s="822" t="s">
        <v>1434</v>
      </c>
      <c r="ASI41" s="821">
        <v>0</v>
      </c>
      <c r="ASJ41" s="821">
        <v>0</v>
      </c>
      <c r="ASK41" s="821" t="s">
        <v>1434</v>
      </c>
      <c r="ASL41" s="822" t="s">
        <v>1434</v>
      </c>
      <c r="ASM41" s="821" t="s">
        <v>1434</v>
      </c>
      <c r="ASN41" s="821" t="s">
        <v>1434</v>
      </c>
      <c r="ASO41" s="821" t="s">
        <v>1434</v>
      </c>
      <c r="ASP41" s="822" t="s">
        <v>1434</v>
      </c>
      <c r="ASQ41" s="821">
        <v>0</v>
      </c>
      <c r="ASR41" s="821">
        <v>0</v>
      </c>
      <c r="ASS41" s="821" t="s">
        <v>1434</v>
      </c>
      <c r="AST41" s="822" t="s">
        <v>1434</v>
      </c>
      <c r="ASU41" s="821">
        <v>0</v>
      </c>
      <c r="ASV41" s="821" t="s">
        <v>1434</v>
      </c>
      <c r="ASW41" s="821" t="s">
        <v>1434</v>
      </c>
      <c r="ASX41" s="822" t="s">
        <v>1434</v>
      </c>
      <c r="ASY41" s="821">
        <v>0</v>
      </c>
      <c r="ASZ41" s="821" t="s">
        <v>1434</v>
      </c>
      <c r="ATA41" s="821" t="s">
        <v>1434</v>
      </c>
      <c r="ATB41" s="822" t="s">
        <v>1434</v>
      </c>
      <c r="ATC41" s="821">
        <v>0</v>
      </c>
      <c r="ATD41" s="821" t="s">
        <v>1434</v>
      </c>
      <c r="ATE41" s="821" t="s">
        <v>1434</v>
      </c>
      <c r="ATF41" s="822" t="s">
        <v>1434</v>
      </c>
      <c r="ATG41" s="821" t="s">
        <v>1434</v>
      </c>
      <c r="ATH41" s="821" t="s">
        <v>1434</v>
      </c>
      <c r="ATI41" s="821" t="s">
        <v>1434</v>
      </c>
      <c r="ATJ41" s="822" t="s">
        <v>1434</v>
      </c>
      <c r="ATK41" s="821">
        <v>0</v>
      </c>
      <c r="ATL41" s="821">
        <v>0</v>
      </c>
      <c r="ATM41" s="821" t="s">
        <v>1434</v>
      </c>
      <c r="ATN41" s="822" t="s">
        <v>1434</v>
      </c>
      <c r="ATO41" s="821" t="s">
        <v>1434</v>
      </c>
      <c r="ATP41" s="821" t="s">
        <v>1434</v>
      </c>
      <c r="ATQ41" s="821" t="s">
        <v>1434</v>
      </c>
      <c r="ATR41" s="822">
        <v>0.9</v>
      </c>
      <c r="ATS41" s="822" t="s">
        <v>1434</v>
      </c>
      <c r="ATT41" s="822">
        <v>0.9</v>
      </c>
      <c r="ATU41" s="822">
        <v>0.9</v>
      </c>
      <c r="ATV41" s="822" t="s">
        <v>1434</v>
      </c>
      <c r="ATW41" s="821">
        <v>0</v>
      </c>
      <c r="ATX41" s="821" t="s">
        <v>1434</v>
      </c>
      <c r="ATY41" s="821">
        <v>0.1</v>
      </c>
      <c r="ATZ41" s="821">
        <v>0.1</v>
      </c>
      <c r="AUA41" s="821" t="s">
        <v>1434</v>
      </c>
      <c r="AUB41" s="822">
        <v>0.9</v>
      </c>
      <c r="AUC41" s="822" t="s">
        <v>1434</v>
      </c>
      <c r="AUD41" s="822">
        <v>1</v>
      </c>
      <c r="AUE41" s="822">
        <v>1</v>
      </c>
      <c r="AUF41" s="822" t="s">
        <v>1434</v>
      </c>
      <c r="AUG41" s="822">
        <v>0</v>
      </c>
      <c r="AUH41" s="822" t="s">
        <v>1434</v>
      </c>
      <c r="AUI41" s="822">
        <v>8.9</v>
      </c>
      <c r="AUJ41" s="822">
        <v>8.9</v>
      </c>
      <c r="AUK41" s="822" t="s">
        <v>1434</v>
      </c>
      <c r="AUL41" s="821">
        <v>0</v>
      </c>
      <c r="AUM41" s="821" t="s">
        <v>1434</v>
      </c>
      <c r="AUN41" s="821">
        <v>0</v>
      </c>
      <c r="AUO41" s="821">
        <v>0</v>
      </c>
      <c r="AUP41" s="821" t="s">
        <v>1434</v>
      </c>
      <c r="AUQ41" s="822">
        <v>0</v>
      </c>
      <c r="AUR41" s="822" t="s">
        <v>1434</v>
      </c>
      <c r="AUS41" s="822">
        <v>8.9</v>
      </c>
      <c r="AUT41" s="822">
        <v>8.9</v>
      </c>
      <c r="AUU41" s="822" t="s">
        <v>1434</v>
      </c>
      <c r="AUV41" s="822">
        <v>1067.95</v>
      </c>
      <c r="AUW41" s="822" t="s">
        <v>1434</v>
      </c>
      <c r="AUX41" s="822">
        <v>606</v>
      </c>
      <c r="AUY41" s="822">
        <v>606</v>
      </c>
      <c r="AUZ41" s="822" t="s">
        <v>1434</v>
      </c>
      <c r="AVA41" s="821">
        <v>0</v>
      </c>
      <c r="AVB41" s="821" t="s">
        <v>1434</v>
      </c>
      <c r="AVC41" s="821">
        <v>22.9</v>
      </c>
      <c r="AVD41" s="821">
        <v>22.9</v>
      </c>
      <c r="AVE41" s="821" t="s">
        <v>1434</v>
      </c>
      <c r="AVF41" s="822">
        <v>1067.95</v>
      </c>
      <c r="AVG41" s="822" t="s">
        <v>1434</v>
      </c>
      <c r="AVH41" s="822">
        <v>628.79999999999995</v>
      </c>
      <c r="AVI41" s="822">
        <v>628.79999999999995</v>
      </c>
      <c r="AVJ41" s="822" t="s">
        <v>1434</v>
      </c>
      <c r="AVK41" s="822">
        <v>1.26</v>
      </c>
      <c r="AVL41" s="822" t="s">
        <v>1434</v>
      </c>
      <c r="AVM41" s="822">
        <v>938.4</v>
      </c>
      <c r="AVN41" s="822">
        <v>938.4</v>
      </c>
      <c r="AVO41" s="822" t="s">
        <v>1434</v>
      </c>
      <c r="AVP41" s="821">
        <v>0</v>
      </c>
      <c r="AVQ41" s="821" t="s">
        <v>1434</v>
      </c>
      <c r="AVR41" s="821">
        <v>6.6</v>
      </c>
      <c r="AVS41" s="821">
        <v>6.6</v>
      </c>
      <c r="AVT41" s="821" t="s">
        <v>1434</v>
      </c>
      <c r="AVU41" s="822">
        <v>1.26</v>
      </c>
      <c r="AVV41" s="822" t="s">
        <v>1434</v>
      </c>
      <c r="AVW41" s="822">
        <v>944.9</v>
      </c>
      <c r="AVX41" s="822">
        <v>944.9</v>
      </c>
      <c r="AVY41" s="822" t="s">
        <v>1434</v>
      </c>
      <c r="AVZ41" s="822">
        <v>380.09</v>
      </c>
      <c r="AWA41" s="822" t="s">
        <v>1434</v>
      </c>
      <c r="AWB41" s="822" t="s">
        <v>1434</v>
      </c>
      <c r="AWC41" s="822" t="s">
        <v>1434</v>
      </c>
      <c r="AWD41" s="822" t="s">
        <v>1434</v>
      </c>
      <c r="AWE41" s="821">
        <v>0</v>
      </c>
      <c r="AWF41" s="821" t="s">
        <v>1434</v>
      </c>
      <c r="AWG41" s="821" t="s">
        <v>1434</v>
      </c>
      <c r="AWH41" s="821" t="s">
        <v>1434</v>
      </c>
      <c r="AWI41" s="821" t="s">
        <v>1434</v>
      </c>
      <c r="AWJ41" s="822">
        <v>380.09</v>
      </c>
      <c r="AWK41" s="822" t="s">
        <v>1434</v>
      </c>
      <c r="AWL41" s="822" t="s">
        <v>1434</v>
      </c>
      <c r="AWM41" s="822" t="s">
        <v>1434</v>
      </c>
      <c r="AWN41" s="822" t="s">
        <v>1434</v>
      </c>
      <c r="AWO41" s="822" t="s">
        <v>1434</v>
      </c>
      <c r="AWP41" s="822" t="s">
        <v>1434</v>
      </c>
      <c r="AWQ41" s="822" t="s">
        <v>1434</v>
      </c>
      <c r="AWR41" s="822" t="s">
        <v>1434</v>
      </c>
      <c r="AWS41" s="822" t="s">
        <v>1434</v>
      </c>
      <c r="AWT41" s="822">
        <v>0</v>
      </c>
      <c r="AWU41" s="822" t="s">
        <v>1434</v>
      </c>
      <c r="AWV41" s="822" t="s">
        <v>1434</v>
      </c>
      <c r="AWW41" s="822" t="s">
        <v>1434</v>
      </c>
      <c r="AWX41" s="822" t="s">
        <v>1434</v>
      </c>
      <c r="AWY41" s="822" t="s">
        <v>1434</v>
      </c>
      <c r="AWZ41" s="822" t="s">
        <v>1434</v>
      </c>
      <c r="AXA41" s="822" t="s">
        <v>1434</v>
      </c>
      <c r="AXB41" s="822" t="s">
        <v>1434</v>
      </c>
      <c r="AXC41" s="822" t="s">
        <v>1434</v>
      </c>
      <c r="AXD41" s="821">
        <v>380.09</v>
      </c>
      <c r="AXE41" s="821" t="s">
        <v>1434</v>
      </c>
      <c r="AXF41" s="821" t="s">
        <v>1434</v>
      </c>
      <c r="AXG41" s="821" t="s">
        <v>1434</v>
      </c>
      <c r="AXH41" s="821" t="s">
        <v>1434</v>
      </c>
      <c r="AXI41" s="821">
        <v>0</v>
      </c>
      <c r="AXJ41" s="821" t="s">
        <v>1434</v>
      </c>
      <c r="AXK41" s="821" t="s">
        <v>1434</v>
      </c>
      <c r="AXL41" s="821" t="s">
        <v>1434</v>
      </c>
      <c r="AXM41" s="821" t="s">
        <v>1434</v>
      </c>
      <c r="AXN41" s="821">
        <v>380.09</v>
      </c>
      <c r="AXO41" s="821" t="s">
        <v>1434</v>
      </c>
      <c r="AXP41" s="821" t="s">
        <v>1434</v>
      </c>
      <c r="AXQ41" s="821" t="s">
        <v>1434</v>
      </c>
      <c r="AXR41" s="821" t="s">
        <v>1434</v>
      </c>
      <c r="AXS41" s="837">
        <v>98.28</v>
      </c>
      <c r="AXT41" s="837">
        <v>54.4</v>
      </c>
      <c r="AXU41" s="837">
        <v>54.1</v>
      </c>
      <c r="AXV41" s="837">
        <v>52.8</v>
      </c>
      <c r="AXW41" s="837">
        <v>3140.72</v>
      </c>
      <c r="AXX41" s="837">
        <v>3241.6</v>
      </c>
      <c r="AXY41" s="837">
        <v>3288.9</v>
      </c>
      <c r="AXZ41" s="837">
        <v>3383.2</v>
      </c>
      <c r="AYA41" s="821">
        <v>0</v>
      </c>
      <c r="AYB41" s="821">
        <v>0</v>
      </c>
      <c r="AYC41" s="821">
        <v>0</v>
      </c>
      <c r="AYD41" s="822">
        <v>0</v>
      </c>
      <c r="AYE41" s="822" t="s">
        <v>1434</v>
      </c>
      <c r="AYF41" s="822" t="s">
        <v>1434</v>
      </c>
      <c r="AYG41" s="822" t="s">
        <v>1434</v>
      </c>
      <c r="AYH41" s="822" t="s">
        <v>1434</v>
      </c>
      <c r="AYI41" s="822" t="s">
        <v>1434</v>
      </c>
      <c r="AYJ41" s="822" t="s">
        <v>1434</v>
      </c>
      <c r="AYK41" s="822" t="s">
        <v>1434</v>
      </c>
      <c r="AYL41" s="822" t="s">
        <v>1434</v>
      </c>
      <c r="AYM41" s="821" t="s">
        <v>1434</v>
      </c>
      <c r="AYN41" s="821" t="s">
        <v>1434</v>
      </c>
      <c r="AYO41" s="821" t="s">
        <v>1434</v>
      </c>
      <c r="AYP41" s="821" t="s">
        <v>1434</v>
      </c>
      <c r="AYQ41" s="822" t="s">
        <v>1434</v>
      </c>
      <c r="AYR41" s="821" t="s">
        <v>1434</v>
      </c>
      <c r="AYS41" s="821" t="s">
        <v>1434</v>
      </c>
      <c r="AYT41" s="821" t="s">
        <v>1434</v>
      </c>
      <c r="AYU41" s="822" t="s">
        <v>1434</v>
      </c>
      <c r="AYV41" s="821" t="s">
        <v>1434</v>
      </c>
      <c r="AYW41" s="821" t="s">
        <v>1434</v>
      </c>
      <c r="AYX41" s="821" t="s">
        <v>1434</v>
      </c>
      <c r="AYY41" s="821" t="s">
        <v>1434</v>
      </c>
      <c r="AYZ41" s="821" t="s">
        <v>1434</v>
      </c>
      <c r="AZA41" s="821" t="s">
        <v>1434</v>
      </c>
      <c r="AZB41" s="821" t="s">
        <v>1434</v>
      </c>
      <c r="AZC41" s="822" t="s">
        <v>1434</v>
      </c>
      <c r="AZD41" s="821" t="s">
        <v>1434</v>
      </c>
      <c r="AZE41" s="821" t="s">
        <v>1434</v>
      </c>
      <c r="AZF41" s="821" t="s">
        <v>1434</v>
      </c>
      <c r="AZG41" s="822" t="s">
        <v>1434</v>
      </c>
      <c r="AZH41" s="821" t="s">
        <v>1434</v>
      </c>
      <c r="AZI41" s="821" t="s">
        <v>1434</v>
      </c>
      <c r="AZJ41" s="821" t="s">
        <v>1434</v>
      </c>
      <c r="AZK41" s="821" t="s">
        <v>1434</v>
      </c>
      <c r="AZL41" s="821" t="s">
        <v>1434</v>
      </c>
      <c r="AZM41" s="821" t="s">
        <v>1434</v>
      </c>
      <c r="AZN41" s="821" t="s">
        <v>1434</v>
      </c>
      <c r="AZO41" s="821" t="s">
        <v>1434</v>
      </c>
      <c r="AZP41" s="821" t="s">
        <v>1434</v>
      </c>
      <c r="AZQ41" s="821" t="s">
        <v>1434</v>
      </c>
      <c r="AZR41" s="821" t="s">
        <v>1434</v>
      </c>
      <c r="AZS41" s="821" t="s">
        <v>1434</v>
      </c>
      <c r="AZT41" s="821" t="s">
        <v>1434</v>
      </c>
      <c r="AZU41" s="821" t="s">
        <v>1434</v>
      </c>
      <c r="AZV41" s="821" t="s">
        <v>1434</v>
      </c>
      <c r="AZW41" s="821" t="s">
        <v>1434</v>
      </c>
      <c r="AZX41" s="821" t="s">
        <v>1434</v>
      </c>
      <c r="AZY41" s="821" t="s">
        <v>1434</v>
      </c>
      <c r="AZZ41" s="821" t="s">
        <v>1434</v>
      </c>
      <c r="BAA41" s="822" t="s">
        <v>1434</v>
      </c>
      <c r="BAB41" s="821" t="s">
        <v>1434</v>
      </c>
      <c r="BAC41" s="821" t="s">
        <v>1434</v>
      </c>
      <c r="BAD41" s="821" t="s">
        <v>1434</v>
      </c>
      <c r="BAE41" s="822" t="s">
        <v>1434</v>
      </c>
      <c r="BAF41" s="821" t="s">
        <v>1434</v>
      </c>
      <c r="BAG41" s="821" t="s">
        <v>1434</v>
      </c>
      <c r="BAH41" s="821" t="s">
        <v>1434</v>
      </c>
      <c r="BAI41" s="821" t="s">
        <v>1434</v>
      </c>
      <c r="BAJ41" s="821" t="s">
        <v>1434</v>
      </c>
      <c r="BAK41" s="821" t="s">
        <v>1434</v>
      </c>
      <c r="BAL41" s="821" t="s">
        <v>1434</v>
      </c>
      <c r="BAM41" s="821" t="s">
        <v>1434</v>
      </c>
      <c r="BAN41" s="821" t="s">
        <v>1434</v>
      </c>
      <c r="BAO41" s="821" t="s">
        <v>1434</v>
      </c>
      <c r="BAP41" s="821" t="s">
        <v>1434</v>
      </c>
      <c r="BAQ41" s="821" t="s">
        <v>1434</v>
      </c>
      <c r="BAR41" s="821" t="s">
        <v>1434</v>
      </c>
      <c r="BAS41" s="821" t="s">
        <v>1434</v>
      </c>
      <c r="BAT41" s="821" t="s">
        <v>1434</v>
      </c>
      <c r="BAU41" s="821" t="s">
        <v>1434</v>
      </c>
      <c r="BAV41" s="821" t="s">
        <v>1434</v>
      </c>
      <c r="BAW41" s="821" t="s">
        <v>1434</v>
      </c>
      <c r="BAX41" s="821" t="s">
        <v>1434</v>
      </c>
      <c r="BAY41" s="822" t="s">
        <v>1434</v>
      </c>
      <c r="BAZ41" s="821" t="s">
        <v>1434</v>
      </c>
      <c r="BBA41" s="821" t="s">
        <v>1434</v>
      </c>
      <c r="BBB41" s="821" t="s">
        <v>1434</v>
      </c>
      <c r="BBC41" s="822" t="s">
        <v>1434</v>
      </c>
      <c r="BBD41" s="821" t="s">
        <v>1434</v>
      </c>
      <c r="BBE41" s="821" t="s">
        <v>1434</v>
      </c>
      <c r="BBF41" s="821" t="s">
        <v>1434</v>
      </c>
      <c r="BBG41" s="821" t="s">
        <v>1434</v>
      </c>
      <c r="BBH41" s="821" t="s">
        <v>1434</v>
      </c>
      <c r="BBI41" s="821" t="s">
        <v>1434</v>
      </c>
      <c r="BBJ41" s="821" t="s">
        <v>1434</v>
      </c>
      <c r="BBK41" s="826" t="s">
        <v>1434</v>
      </c>
      <c r="BBL41" s="826">
        <v>675.3</v>
      </c>
      <c r="BBM41" s="826">
        <v>684.4</v>
      </c>
      <c r="BBN41" s="826">
        <v>684.2</v>
      </c>
      <c r="BBO41" s="826">
        <v>882.2</v>
      </c>
      <c r="BBP41" s="826" t="s">
        <v>1434</v>
      </c>
      <c r="BBQ41" s="826">
        <v>0.6</v>
      </c>
      <c r="BBR41" s="826">
        <v>0.5</v>
      </c>
      <c r="BBS41" s="826">
        <v>0.43</v>
      </c>
      <c r="BBT41" s="826">
        <v>0.56000000000000005</v>
      </c>
      <c r="BBU41" s="826" t="s">
        <v>1434</v>
      </c>
      <c r="BBV41" s="826">
        <v>981.6</v>
      </c>
      <c r="BBW41" s="826">
        <v>906</v>
      </c>
      <c r="BBX41" s="826">
        <v>941.3</v>
      </c>
      <c r="BBY41" s="826">
        <v>951.7</v>
      </c>
      <c r="BBZ41" s="826" t="s">
        <v>1434</v>
      </c>
      <c r="BCA41" s="826">
        <v>0.87</v>
      </c>
      <c r="BCB41" s="826">
        <v>0.66</v>
      </c>
      <c r="BCC41" s="826">
        <v>0.59</v>
      </c>
      <c r="BCD41" s="826">
        <v>0.61</v>
      </c>
      <c r="BCE41" s="826" t="s">
        <v>1434</v>
      </c>
      <c r="BCF41" s="826">
        <v>1022.7</v>
      </c>
      <c r="BCG41" s="826">
        <v>929.8</v>
      </c>
      <c r="BCH41" s="826">
        <v>972.8</v>
      </c>
      <c r="BCI41" s="826">
        <v>896.6</v>
      </c>
      <c r="BCJ41" s="826" t="s">
        <v>1434</v>
      </c>
      <c r="BCK41" s="826">
        <v>0.91</v>
      </c>
      <c r="BCL41" s="826">
        <v>0.68</v>
      </c>
      <c r="BCM41" s="826">
        <v>0.61</v>
      </c>
      <c r="BCN41" s="826">
        <v>0.56999999999999995</v>
      </c>
      <c r="BCO41" s="818">
        <v>390.87</v>
      </c>
      <c r="BCP41" s="818">
        <v>1057.3</v>
      </c>
      <c r="BCQ41" s="818">
        <v>704.59</v>
      </c>
      <c r="BCR41" s="818">
        <v>639.16999999999996</v>
      </c>
      <c r="BCS41" s="818">
        <v>825.25</v>
      </c>
      <c r="BCT41" s="818">
        <v>342.87</v>
      </c>
      <c r="BCU41" s="818">
        <v>983.55</v>
      </c>
      <c r="BCV41" s="818">
        <v>617.77</v>
      </c>
      <c r="BCW41" s="818">
        <v>542.53</v>
      </c>
      <c r="BCX41" s="818">
        <v>701.97</v>
      </c>
      <c r="BCY41" s="818">
        <v>55.57</v>
      </c>
      <c r="BCZ41" s="818">
        <v>22.99</v>
      </c>
      <c r="BDA41" s="818">
        <v>37.5</v>
      </c>
      <c r="BDB41" s="818">
        <v>41.43</v>
      </c>
      <c r="BDC41" s="818">
        <v>44.26</v>
      </c>
      <c r="BDD41" s="818">
        <v>35.950000000000003</v>
      </c>
      <c r="BDE41" s="818">
        <v>72.010000000000005</v>
      </c>
      <c r="BDF41" s="818">
        <v>53.25</v>
      </c>
      <c r="BDG41" s="818">
        <v>49.18</v>
      </c>
      <c r="BDH41" s="818">
        <v>42.92</v>
      </c>
      <c r="BDI41" s="818">
        <v>1.88</v>
      </c>
      <c r="BDJ41" s="818">
        <v>1.68</v>
      </c>
      <c r="BDK41" s="818">
        <v>1.84</v>
      </c>
      <c r="BDL41" s="818">
        <v>1.73</v>
      </c>
      <c r="BDM41" s="818">
        <v>2.14</v>
      </c>
      <c r="BDN41" s="818">
        <v>93.4</v>
      </c>
      <c r="BDO41" s="818">
        <v>96.68</v>
      </c>
      <c r="BDP41" s="818">
        <v>92.59</v>
      </c>
      <c r="BDQ41" s="818">
        <v>92.34</v>
      </c>
      <c r="BDR41" s="818">
        <v>89.32</v>
      </c>
      <c r="BDS41" s="818">
        <v>121.21</v>
      </c>
      <c r="BDT41" s="818">
        <v>106.97</v>
      </c>
      <c r="BDU41" s="818">
        <v>112.8</v>
      </c>
      <c r="BDV41" s="818">
        <v>90.64</v>
      </c>
      <c r="BDW41" s="818">
        <v>95.11</v>
      </c>
      <c r="BDX41" s="818">
        <v>10.11</v>
      </c>
      <c r="BDY41" s="818">
        <v>23.86</v>
      </c>
      <c r="BDZ41" s="818">
        <v>30.67</v>
      </c>
      <c r="BEA41" s="818">
        <v>6.17</v>
      </c>
      <c r="BEB41" s="818">
        <v>22.86</v>
      </c>
      <c r="BEC41" s="818">
        <v>8.1669999999999998</v>
      </c>
      <c r="BED41" s="818">
        <v>10.766999999999999</v>
      </c>
      <c r="BEE41" s="818">
        <v>9.9</v>
      </c>
      <c r="BEF41" s="818">
        <v>12.867000000000001</v>
      </c>
      <c r="BEG41" s="818">
        <v>13.5</v>
      </c>
      <c r="BEH41" s="818">
        <v>7.133</v>
      </c>
      <c r="BEI41" s="818">
        <v>9.1329999999999991</v>
      </c>
      <c r="BEJ41" s="818">
        <v>8.6</v>
      </c>
      <c r="BEK41" s="818">
        <v>10.833</v>
      </c>
      <c r="BEL41" s="818">
        <v>11.933</v>
      </c>
      <c r="BEM41" s="818">
        <v>1.3</v>
      </c>
      <c r="BEN41" s="818" t="s">
        <v>1434</v>
      </c>
      <c r="BEO41" s="818" t="s">
        <v>1434</v>
      </c>
      <c r="BEP41" s="818" t="s">
        <v>1434</v>
      </c>
      <c r="BEQ41" s="818" t="s">
        <v>1434</v>
      </c>
      <c r="BER41" s="818">
        <v>58.2</v>
      </c>
      <c r="BES41" s="818">
        <v>76.132999999999996</v>
      </c>
      <c r="BET41" s="818">
        <v>68.099999999999994</v>
      </c>
      <c r="BEU41" s="818">
        <v>45.633000000000003</v>
      </c>
      <c r="BEV41" s="818">
        <v>32.966999999999999</v>
      </c>
      <c r="BEW41" s="818">
        <v>47.9</v>
      </c>
      <c r="BEX41" s="818">
        <v>59.4</v>
      </c>
      <c r="BEY41" s="818">
        <v>54.133000000000003</v>
      </c>
      <c r="BEZ41" s="818">
        <v>36.267000000000003</v>
      </c>
      <c r="BFA41" s="818">
        <v>25.132999999999999</v>
      </c>
      <c r="BFB41" s="818">
        <v>10.3</v>
      </c>
      <c r="BFC41" s="818">
        <v>16.667000000000002</v>
      </c>
      <c r="BFD41" s="818">
        <v>13.933</v>
      </c>
      <c r="BFE41" s="818">
        <v>9.3670000000000009</v>
      </c>
      <c r="BFF41" s="818">
        <v>7.867</v>
      </c>
      <c r="BFG41" s="818">
        <v>16.8</v>
      </c>
      <c r="BFH41" s="818">
        <v>15.2</v>
      </c>
      <c r="BFI41" s="818">
        <v>14.632999999999999</v>
      </c>
      <c r="BFJ41" s="818">
        <v>13.733000000000001</v>
      </c>
      <c r="BFK41" s="818">
        <v>17.766999999999999</v>
      </c>
      <c r="BFL41" s="818">
        <v>11.7</v>
      </c>
      <c r="BFM41" s="818">
        <v>11.032999999999999</v>
      </c>
      <c r="BFN41" s="818">
        <v>9.9329999999999998</v>
      </c>
      <c r="BFO41" s="818">
        <v>10.367000000000001</v>
      </c>
      <c r="BFP41" s="818">
        <v>12.967000000000001</v>
      </c>
      <c r="BFQ41" s="818">
        <v>5.05</v>
      </c>
      <c r="BFR41" s="818" t="s">
        <v>1434</v>
      </c>
      <c r="BFS41" s="818" t="s">
        <v>1434</v>
      </c>
      <c r="BFT41" s="818" t="s">
        <v>1434</v>
      </c>
      <c r="BFU41" s="818">
        <v>7.2</v>
      </c>
      <c r="BFV41" s="819">
        <v>7.5670000000000002</v>
      </c>
      <c r="BFW41" s="819">
        <v>10.199999999999999</v>
      </c>
      <c r="BFX41" s="819">
        <v>9.4329999999999998</v>
      </c>
      <c r="BFY41" s="819">
        <v>11.367000000000001</v>
      </c>
      <c r="BFZ41" s="819">
        <v>11.733000000000001</v>
      </c>
      <c r="BGA41" s="819" t="s">
        <v>1434</v>
      </c>
      <c r="BGB41" s="819" t="s">
        <v>1434</v>
      </c>
      <c r="BGC41" s="819" t="s">
        <v>1434</v>
      </c>
      <c r="BGD41" s="819" t="s">
        <v>1434</v>
      </c>
      <c r="BGE41" s="819" t="s">
        <v>1434</v>
      </c>
      <c r="BGF41" s="819" t="s">
        <v>1434</v>
      </c>
      <c r="BGG41" s="819" t="s">
        <v>1434</v>
      </c>
      <c r="BGH41" s="819" t="s">
        <v>1434</v>
      </c>
      <c r="BGI41" s="819" t="s">
        <v>1434</v>
      </c>
      <c r="BGJ41" s="819" t="s">
        <v>1434</v>
      </c>
      <c r="BGK41" s="819">
        <v>55.85</v>
      </c>
      <c r="BGL41" s="819">
        <v>70</v>
      </c>
      <c r="BGM41" s="819">
        <v>62.332999999999998</v>
      </c>
      <c r="BGN41" s="819">
        <v>39.6</v>
      </c>
      <c r="BGO41" s="819">
        <v>25.867000000000001</v>
      </c>
      <c r="BGP41" s="819">
        <v>1.85</v>
      </c>
      <c r="BGQ41" s="819" t="s">
        <v>1434</v>
      </c>
      <c r="BGR41" s="819">
        <v>5.2</v>
      </c>
      <c r="BGS41" s="819" t="s">
        <v>1434</v>
      </c>
      <c r="BGT41" s="819">
        <v>5.4</v>
      </c>
      <c r="BGU41" s="819" t="s">
        <v>1434</v>
      </c>
      <c r="BGV41" s="819" t="s">
        <v>1434</v>
      </c>
      <c r="BGW41" s="819" t="s">
        <v>1434</v>
      </c>
      <c r="BGX41" s="819" t="s">
        <v>1434</v>
      </c>
      <c r="BGY41" s="819" t="s">
        <v>1434</v>
      </c>
      <c r="BGZ41" s="819">
        <v>13.6</v>
      </c>
      <c r="BHA41" s="819">
        <v>11.9</v>
      </c>
      <c r="BHB41" s="819">
        <v>10.667</v>
      </c>
      <c r="BHC41" s="819">
        <v>9.6329999999999991</v>
      </c>
      <c r="BHD41" s="819">
        <v>8.5670000000000002</v>
      </c>
      <c r="BHE41" s="819">
        <v>2.5</v>
      </c>
      <c r="BHF41" s="819" t="s">
        <v>1434</v>
      </c>
      <c r="BHG41" s="819" t="s">
        <v>1434</v>
      </c>
      <c r="BHH41" s="819" t="s">
        <v>1434</v>
      </c>
      <c r="BHI41" s="819">
        <v>6.5</v>
      </c>
      <c r="BHJ41" s="819" t="s">
        <v>1434</v>
      </c>
      <c r="BHK41" s="819" t="s">
        <v>1434</v>
      </c>
      <c r="BHL41" s="819" t="s">
        <v>1434</v>
      </c>
      <c r="BHM41" s="819" t="s">
        <v>1434</v>
      </c>
      <c r="BHN41" s="819" t="s">
        <v>1434</v>
      </c>
      <c r="BHO41" s="819">
        <v>6.8</v>
      </c>
      <c r="BHP41" s="819">
        <v>8.2669999999999995</v>
      </c>
      <c r="BHQ41" s="819">
        <v>7.5670000000000002</v>
      </c>
      <c r="BHR41" s="819">
        <v>10.467000000000001</v>
      </c>
      <c r="BHS41" s="819">
        <v>10.667</v>
      </c>
      <c r="BHT41" s="819">
        <v>1.367</v>
      </c>
      <c r="BHU41" s="819" t="s">
        <v>1434</v>
      </c>
      <c r="BHV41" s="819" t="s">
        <v>1434</v>
      </c>
      <c r="BHW41" s="819" t="s">
        <v>1434</v>
      </c>
      <c r="BHX41" s="819" t="s">
        <v>1434</v>
      </c>
      <c r="BHY41" s="819">
        <v>46.2</v>
      </c>
      <c r="BHZ41" s="819">
        <v>58.567</v>
      </c>
      <c r="BIA41" s="819">
        <v>55.567</v>
      </c>
      <c r="BIB41" s="819">
        <v>36.133000000000003</v>
      </c>
      <c r="BIC41" s="819">
        <v>28.6</v>
      </c>
      <c r="BID41" s="819">
        <v>11.95</v>
      </c>
      <c r="BIE41" s="819">
        <v>17.399999999999999</v>
      </c>
      <c r="BIF41" s="819">
        <v>12.532999999999999</v>
      </c>
      <c r="BIG41" s="819">
        <v>9.5</v>
      </c>
      <c r="BIH41" s="819">
        <v>4.8</v>
      </c>
      <c r="BII41" s="819">
        <v>16.55</v>
      </c>
      <c r="BIJ41" s="819">
        <v>14.933</v>
      </c>
      <c r="BIK41" s="819">
        <v>13.933</v>
      </c>
      <c r="BIL41" s="819">
        <v>13.632999999999999</v>
      </c>
      <c r="BIM41" s="819">
        <v>17.067</v>
      </c>
      <c r="BIN41" s="819" t="s">
        <v>1434</v>
      </c>
      <c r="BIO41" s="819" t="s">
        <v>1434</v>
      </c>
      <c r="BIP41" s="819" t="s">
        <v>1434</v>
      </c>
      <c r="BIQ41" s="819" t="s">
        <v>1434</v>
      </c>
      <c r="BIR41" s="819" t="s">
        <v>1434</v>
      </c>
      <c r="BIS41" s="822"/>
      <c r="BIT41" s="822"/>
      <c r="BIU41" s="822"/>
      <c r="BIV41" s="822"/>
      <c r="BIW41" s="822"/>
      <c r="BIX41" s="822"/>
      <c r="BIY41" s="822"/>
      <c r="BIZ41" s="822"/>
      <c r="BJA41" s="822"/>
      <c r="BJB41" s="822"/>
      <c r="BJC41" s="822"/>
      <c r="BJD41" s="822"/>
      <c r="BJE41" s="822"/>
      <c r="BJF41" s="822"/>
      <c r="BJG41" s="822"/>
      <c r="BJH41" s="822"/>
      <c r="BJI41" s="827" t="s">
        <v>1434</v>
      </c>
      <c r="BJJ41" s="827" t="s">
        <v>1434</v>
      </c>
      <c r="BJK41" s="827" t="s">
        <v>1434</v>
      </c>
      <c r="BJL41" s="827" t="s">
        <v>1434</v>
      </c>
      <c r="BJM41" s="827" t="s">
        <v>1434</v>
      </c>
      <c r="BJN41" s="827" t="s">
        <v>1434</v>
      </c>
      <c r="BJO41" s="827" t="s">
        <v>1434</v>
      </c>
      <c r="BJP41" s="827" t="s">
        <v>1434</v>
      </c>
      <c r="BJQ41" s="827" t="s">
        <v>1434</v>
      </c>
      <c r="BJR41" s="827" t="s">
        <v>1434</v>
      </c>
      <c r="BJS41" s="827" t="s">
        <v>1434</v>
      </c>
      <c r="BJT41" s="827" t="s">
        <v>1434</v>
      </c>
      <c r="BJU41" s="827" t="s">
        <v>1434</v>
      </c>
      <c r="BJV41" s="827" t="s">
        <v>1434</v>
      </c>
      <c r="BJW41" s="827" t="s">
        <v>1434</v>
      </c>
      <c r="BJX41" s="827" t="s">
        <v>1434</v>
      </c>
      <c r="BJY41" s="827" t="s">
        <v>1434</v>
      </c>
      <c r="BJZ41" s="827" t="s">
        <v>1434</v>
      </c>
      <c r="BKA41" s="827" t="s">
        <v>1434</v>
      </c>
      <c r="BKB41" s="827" t="s">
        <v>1434</v>
      </c>
      <c r="BKC41" s="827" t="s">
        <v>1434</v>
      </c>
      <c r="BKD41" s="827" t="s">
        <v>1434</v>
      </c>
      <c r="BKE41" s="827" t="s">
        <v>1434</v>
      </c>
      <c r="BKF41" s="827" t="s">
        <v>1434</v>
      </c>
      <c r="BKG41" s="827" t="s">
        <v>1434</v>
      </c>
      <c r="BKH41" s="827" t="s">
        <v>1434</v>
      </c>
      <c r="BKI41" s="827" t="s">
        <v>1434</v>
      </c>
      <c r="BKJ41" s="827" t="s">
        <v>1434</v>
      </c>
      <c r="BKK41" s="827" t="s">
        <v>1434</v>
      </c>
      <c r="BKL41" s="827" t="s">
        <v>1434</v>
      </c>
      <c r="BKM41" s="827" t="s">
        <v>1434</v>
      </c>
      <c r="BKN41" s="827" t="s">
        <v>1434</v>
      </c>
      <c r="BKO41" s="827" t="s">
        <v>1434</v>
      </c>
      <c r="BKP41" s="827" t="s">
        <v>1434</v>
      </c>
      <c r="BKQ41" s="827" t="s">
        <v>1434</v>
      </c>
      <c r="BKR41" s="827" t="s">
        <v>1434</v>
      </c>
      <c r="BKS41" s="827" t="s">
        <v>1434</v>
      </c>
      <c r="BKT41" s="827" t="s">
        <v>1434</v>
      </c>
      <c r="BKU41" s="827" t="s">
        <v>1434</v>
      </c>
      <c r="BKV41" s="827" t="s">
        <v>1434</v>
      </c>
      <c r="BKW41" s="827" t="s">
        <v>1434</v>
      </c>
      <c r="BKX41" s="827" t="s">
        <v>1434</v>
      </c>
      <c r="BKY41" s="827" t="s">
        <v>1434</v>
      </c>
      <c r="BKZ41" s="827" t="s">
        <v>1434</v>
      </c>
      <c r="BLA41" s="827" t="s">
        <v>1434</v>
      </c>
      <c r="BLB41" s="827" t="s">
        <v>1434</v>
      </c>
      <c r="BLC41" s="827" t="s">
        <v>1434</v>
      </c>
      <c r="BLD41" s="827" t="s">
        <v>1434</v>
      </c>
      <c r="BLE41" s="827" t="s">
        <v>1434</v>
      </c>
      <c r="BLF41" s="827" t="s">
        <v>1434</v>
      </c>
      <c r="BLG41" s="827" t="s">
        <v>1434</v>
      </c>
      <c r="BLH41" s="827" t="s">
        <v>1434</v>
      </c>
      <c r="BLI41" s="827" t="s">
        <v>1434</v>
      </c>
      <c r="BLJ41" s="827" t="s">
        <v>1434</v>
      </c>
      <c r="BLK41" s="827" t="s">
        <v>1434</v>
      </c>
      <c r="BLL41" s="827" t="s">
        <v>1434</v>
      </c>
      <c r="BLM41" s="827" t="s">
        <v>1434</v>
      </c>
      <c r="BLN41" s="827" t="s">
        <v>1434</v>
      </c>
      <c r="BLO41" s="827" t="s">
        <v>1434</v>
      </c>
      <c r="BLP41" s="827" t="s">
        <v>1434</v>
      </c>
      <c r="BLQ41" s="827" t="s">
        <v>1434</v>
      </c>
      <c r="BLR41" s="827" t="s">
        <v>1434</v>
      </c>
      <c r="BLS41" s="827" t="s">
        <v>1434</v>
      </c>
      <c r="BLT41" s="827" t="s">
        <v>1434</v>
      </c>
      <c r="BLU41" s="827" t="s">
        <v>1434</v>
      </c>
      <c r="BLV41" s="827" t="s">
        <v>1434</v>
      </c>
      <c r="BLW41" s="827" t="s">
        <v>1434</v>
      </c>
      <c r="BLX41" s="827" t="s">
        <v>1434</v>
      </c>
      <c r="BLY41" s="827" t="s">
        <v>1434</v>
      </c>
      <c r="BLZ41" s="827" t="s">
        <v>1434</v>
      </c>
      <c r="BMA41" s="827" t="s">
        <v>1434</v>
      </c>
      <c r="BMB41" s="827" t="s">
        <v>1434</v>
      </c>
      <c r="BMC41" s="827" t="s">
        <v>1434</v>
      </c>
      <c r="BMD41" s="827" t="s">
        <v>1434</v>
      </c>
      <c r="BME41" s="827" t="s">
        <v>1434</v>
      </c>
      <c r="BMF41" s="827" t="s">
        <v>1434</v>
      </c>
      <c r="BMG41" s="827" t="s">
        <v>1434</v>
      </c>
      <c r="BMH41" s="827" t="s">
        <v>1434</v>
      </c>
      <c r="BMI41" s="827" t="s">
        <v>1434</v>
      </c>
      <c r="BMJ41" s="827" t="s">
        <v>1434</v>
      </c>
      <c r="BMK41" s="827" t="s">
        <v>1434</v>
      </c>
      <c r="BML41" s="827" t="s">
        <v>1434</v>
      </c>
      <c r="BMM41" s="827" t="s">
        <v>1434</v>
      </c>
      <c r="BMN41" s="827" t="s">
        <v>1434</v>
      </c>
      <c r="BMO41" s="827" t="s">
        <v>1434</v>
      </c>
      <c r="BMP41" s="827" t="s">
        <v>1434</v>
      </c>
      <c r="BMQ41" s="827" t="s">
        <v>1434</v>
      </c>
      <c r="BMR41" s="827" t="s">
        <v>1434</v>
      </c>
      <c r="BMS41" s="827" t="s">
        <v>1434</v>
      </c>
      <c r="BMT41" s="827" t="s">
        <v>1434</v>
      </c>
      <c r="BMU41" s="827" t="s">
        <v>1434</v>
      </c>
      <c r="BMV41" s="827" t="s">
        <v>1434</v>
      </c>
      <c r="BMW41" s="827" t="s">
        <v>1434</v>
      </c>
      <c r="BMX41" s="827" t="s">
        <v>1434</v>
      </c>
      <c r="BMY41" s="827" t="s">
        <v>1434</v>
      </c>
      <c r="BMZ41" s="827" t="s">
        <v>1434</v>
      </c>
      <c r="BNA41" s="827" t="s">
        <v>1434</v>
      </c>
      <c r="BNB41" s="827" t="s">
        <v>1434</v>
      </c>
      <c r="BNC41" s="827" t="s">
        <v>1434</v>
      </c>
      <c r="BND41" s="827" t="s">
        <v>1434</v>
      </c>
      <c r="BNE41" s="827" t="s">
        <v>1434</v>
      </c>
      <c r="BNF41" s="827" t="s">
        <v>1434</v>
      </c>
      <c r="BNG41" s="827" t="s">
        <v>1434</v>
      </c>
      <c r="BNH41" s="827" t="s">
        <v>1434</v>
      </c>
      <c r="BNI41" s="827" t="s">
        <v>1434</v>
      </c>
      <c r="BNJ41" s="822" t="s">
        <v>1434</v>
      </c>
      <c r="BNK41" s="821" t="s">
        <v>1434</v>
      </c>
      <c r="BNL41" s="821" t="s">
        <v>1434</v>
      </c>
      <c r="BNM41" s="821" t="s">
        <v>1434</v>
      </c>
      <c r="BNN41" s="822" t="s">
        <v>1434</v>
      </c>
      <c r="BNO41" s="821" t="s">
        <v>1434</v>
      </c>
      <c r="BNP41" s="821" t="s">
        <v>1434</v>
      </c>
      <c r="BNQ41" s="821" t="s">
        <v>1434</v>
      </c>
      <c r="BNR41" s="822">
        <v>33.99</v>
      </c>
      <c r="BNS41" s="821" t="s">
        <v>1434</v>
      </c>
      <c r="BNT41" s="821" t="s">
        <v>1434</v>
      </c>
      <c r="BNU41" s="821" t="s">
        <v>1434</v>
      </c>
      <c r="BNV41" s="822">
        <v>6.5</v>
      </c>
      <c r="BNW41" s="821" t="s">
        <v>1434</v>
      </c>
      <c r="BNX41" s="821" t="s">
        <v>1434</v>
      </c>
      <c r="BNY41" s="821" t="s">
        <v>1434</v>
      </c>
    </row>
    <row r="42" spans="1:1741" s="789" customFormat="1" ht="12">
      <c r="A42" s="607" t="s">
        <v>1978</v>
      </c>
      <c r="B42" s="821" t="s">
        <v>1206</v>
      </c>
      <c r="C42" s="822">
        <v>6861</v>
      </c>
      <c r="D42" s="822">
        <v>6515</v>
      </c>
      <c r="E42" s="822">
        <v>6391</v>
      </c>
      <c r="F42" s="822">
        <v>6366</v>
      </c>
      <c r="G42" s="822">
        <v>6371</v>
      </c>
      <c r="H42" s="822">
        <v>4627</v>
      </c>
      <c r="I42" s="822">
        <v>5147</v>
      </c>
      <c r="J42" s="822">
        <v>5049</v>
      </c>
      <c r="K42" s="822">
        <v>5029</v>
      </c>
      <c r="L42" s="822">
        <v>5617</v>
      </c>
      <c r="M42" s="822">
        <v>90</v>
      </c>
      <c r="N42" s="822">
        <v>404</v>
      </c>
      <c r="O42" s="822">
        <v>352</v>
      </c>
      <c r="P42" s="822">
        <v>234</v>
      </c>
      <c r="Q42" s="822">
        <v>314</v>
      </c>
      <c r="R42" s="822">
        <v>6951</v>
      </c>
      <c r="S42" s="822">
        <v>6919</v>
      </c>
      <c r="T42" s="822">
        <v>6743</v>
      </c>
      <c r="U42" s="822">
        <v>6600</v>
      </c>
      <c r="V42" s="822">
        <v>6685</v>
      </c>
      <c r="W42" s="821">
        <v>16051</v>
      </c>
      <c r="X42" s="822">
        <v>16086</v>
      </c>
      <c r="Y42" s="822">
        <v>16255</v>
      </c>
      <c r="Z42" s="822">
        <v>16398</v>
      </c>
      <c r="AA42" s="822">
        <v>16313</v>
      </c>
      <c r="AB42" s="821">
        <v>706</v>
      </c>
      <c r="AC42" s="821" t="s">
        <v>1434</v>
      </c>
      <c r="AD42" s="821" t="s">
        <v>1434</v>
      </c>
      <c r="AE42" s="821" t="s">
        <v>1434</v>
      </c>
      <c r="AF42" s="821" t="s">
        <v>1434</v>
      </c>
      <c r="AG42" s="821">
        <v>1489</v>
      </c>
      <c r="AH42" s="821" t="s">
        <v>1434</v>
      </c>
      <c r="AI42" s="821" t="s">
        <v>1434</v>
      </c>
      <c r="AJ42" s="821" t="s">
        <v>1434</v>
      </c>
      <c r="AK42" s="821">
        <v>4397</v>
      </c>
      <c r="AL42" s="821" t="s">
        <v>1434</v>
      </c>
      <c r="AM42" s="821" t="s">
        <v>1434</v>
      </c>
      <c r="AN42" s="821" t="s">
        <v>1434</v>
      </c>
      <c r="AO42" s="821">
        <v>629</v>
      </c>
      <c r="AP42" s="821" t="s">
        <v>1434</v>
      </c>
      <c r="AQ42" s="821" t="s">
        <v>1434</v>
      </c>
      <c r="AR42" s="821" t="s">
        <v>1434</v>
      </c>
      <c r="AS42" s="822">
        <v>1930.4</v>
      </c>
      <c r="AT42" s="822">
        <v>1377.9</v>
      </c>
      <c r="AU42" s="822">
        <v>1351.7</v>
      </c>
      <c r="AV42" s="822">
        <v>1346.4</v>
      </c>
      <c r="AW42" s="822">
        <v>1347.5</v>
      </c>
      <c r="AX42" s="822">
        <v>1293.3680000000002</v>
      </c>
      <c r="AY42" s="822">
        <v>1088.5410000000002</v>
      </c>
      <c r="AZ42" s="822">
        <v>1067.8430000000001</v>
      </c>
      <c r="BA42" s="822">
        <v>1063.6559999999999</v>
      </c>
      <c r="BB42" s="822">
        <v>1185.8</v>
      </c>
      <c r="BC42" s="822">
        <v>4.9000000000000004</v>
      </c>
      <c r="BD42" s="822" t="s">
        <v>1434</v>
      </c>
      <c r="BE42" s="822" t="s">
        <v>1434</v>
      </c>
      <c r="BF42" s="822" t="s">
        <v>1434</v>
      </c>
      <c r="BG42" s="822" t="s">
        <v>1434</v>
      </c>
      <c r="BH42" s="822">
        <v>1935.3</v>
      </c>
      <c r="BI42" s="822" t="s">
        <v>1434</v>
      </c>
      <c r="BJ42" s="822" t="s">
        <v>1434</v>
      </c>
      <c r="BK42" s="822" t="s">
        <v>1434</v>
      </c>
      <c r="BL42" s="822" t="s">
        <v>1434</v>
      </c>
      <c r="BM42" s="821">
        <v>609.20000000000005</v>
      </c>
      <c r="BN42" s="821">
        <v>421.6</v>
      </c>
      <c r="BO42" s="821">
        <v>405.5</v>
      </c>
      <c r="BP42" s="821">
        <v>403.9</v>
      </c>
      <c r="BQ42" s="821">
        <v>404.3</v>
      </c>
      <c r="BR42" s="821">
        <v>408.16400000000004</v>
      </c>
      <c r="BS42" s="821">
        <v>333.06400000000002</v>
      </c>
      <c r="BT42" s="821">
        <v>320.34499999999997</v>
      </c>
      <c r="BU42" s="821">
        <v>319.08099999999996</v>
      </c>
      <c r="BV42" s="821">
        <v>355.78399999999999</v>
      </c>
      <c r="BW42" s="821">
        <v>0.4</v>
      </c>
      <c r="BX42" s="821" t="s">
        <v>1434</v>
      </c>
      <c r="BY42" s="821" t="s">
        <v>1434</v>
      </c>
      <c r="BZ42" s="821" t="s">
        <v>1434</v>
      </c>
      <c r="CA42" s="821" t="s">
        <v>1434</v>
      </c>
      <c r="CB42" s="821">
        <v>609.6</v>
      </c>
      <c r="CC42" s="821" t="s">
        <v>1434</v>
      </c>
      <c r="CD42" s="821" t="s">
        <v>1434</v>
      </c>
      <c r="CE42" s="821" t="s">
        <v>1434</v>
      </c>
      <c r="CF42" s="821" t="s">
        <v>1434</v>
      </c>
      <c r="CG42" s="821">
        <v>1321.2</v>
      </c>
      <c r="CH42" s="821">
        <v>956.3</v>
      </c>
      <c r="CI42" s="821">
        <v>946.2</v>
      </c>
      <c r="CJ42" s="821">
        <v>942.5</v>
      </c>
      <c r="CK42" s="821">
        <v>943.2</v>
      </c>
      <c r="CL42" s="821">
        <v>885.20400000000006</v>
      </c>
      <c r="CM42" s="821">
        <v>755.47699999999998</v>
      </c>
      <c r="CN42" s="821">
        <v>747.49800000000005</v>
      </c>
      <c r="CO42" s="821">
        <v>744.57499999999982</v>
      </c>
      <c r="CP42" s="821">
        <v>830.01600000000008</v>
      </c>
      <c r="CQ42" s="821">
        <v>4.5</v>
      </c>
      <c r="CR42" s="821" t="s">
        <v>1434</v>
      </c>
      <c r="CS42" s="821" t="s">
        <v>1434</v>
      </c>
      <c r="CT42" s="821" t="s">
        <v>1434</v>
      </c>
      <c r="CU42" s="821" t="s">
        <v>1434</v>
      </c>
      <c r="CV42" s="821">
        <v>1325.7</v>
      </c>
      <c r="CW42" s="821" t="s">
        <v>1434</v>
      </c>
      <c r="CX42" s="821" t="s">
        <v>1434</v>
      </c>
      <c r="CY42" s="821" t="s">
        <v>1434</v>
      </c>
      <c r="CZ42" s="821" t="s">
        <v>1434</v>
      </c>
      <c r="DA42" s="821">
        <v>381.89</v>
      </c>
      <c r="DB42" s="821" t="s">
        <v>1434</v>
      </c>
      <c r="DC42" s="821" t="s">
        <v>1434</v>
      </c>
      <c r="DD42" s="821" t="s">
        <v>1434</v>
      </c>
      <c r="DE42" s="821">
        <v>853.68</v>
      </c>
      <c r="DF42" s="821" t="s">
        <v>1434</v>
      </c>
      <c r="DG42" s="821" t="s">
        <v>1434</v>
      </c>
      <c r="DH42" s="821" t="s">
        <v>1434</v>
      </c>
      <c r="DI42" s="821">
        <v>142.33000000000001</v>
      </c>
      <c r="DJ42" s="821" t="s">
        <v>1434</v>
      </c>
      <c r="DK42" s="821" t="s">
        <v>1434</v>
      </c>
      <c r="DL42" s="821" t="s">
        <v>1434</v>
      </c>
      <c r="DM42" s="821" t="s">
        <v>2109</v>
      </c>
      <c r="DN42" s="821" t="s">
        <v>2110</v>
      </c>
      <c r="DO42" s="821">
        <v>485.5</v>
      </c>
      <c r="DP42" s="821">
        <v>476.3</v>
      </c>
      <c r="DQ42" s="821">
        <v>474.4</v>
      </c>
      <c r="DR42" s="821">
        <v>474.8</v>
      </c>
      <c r="DS42" s="821" t="s">
        <v>2111</v>
      </c>
      <c r="DT42" s="821" t="s">
        <v>2112</v>
      </c>
      <c r="DU42" s="821">
        <v>397.1</v>
      </c>
      <c r="DV42" s="821">
        <v>389.6</v>
      </c>
      <c r="DW42" s="821">
        <v>388.1</v>
      </c>
      <c r="DX42" s="821">
        <v>388.4</v>
      </c>
      <c r="DY42" s="821" t="s">
        <v>2127</v>
      </c>
      <c r="DZ42" s="821" t="s">
        <v>2128</v>
      </c>
      <c r="EA42" s="821">
        <v>127</v>
      </c>
      <c r="EB42" s="821">
        <v>124.6</v>
      </c>
      <c r="EC42" s="821">
        <v>124.1</v>
      </c>
      <c r="ED42" s="821">
        <v>124.2</v>
      </c>
      <c r="EE42" s="821" t="s">
        <v>2263</v>
      </c>
      <c r="EF42" s="821" t="s">
        <v>2335</v>
      </c>
      <c r="EG42" s="821">
        <v>105.4</v>
      </c>
      <c r="EH42" s="821">
        <v>103.4</v>
      </c>
      <c r="EI42" s="821">
        <v>103</v>
      </c>
      <c r="EJ42" s="821">
        <v>103.1</v>
      </c>
      <c r="EK42" s="821" t="s">
        <v>2113</v>
      </c>
      <c r="EL42" s="821" t="s">
        <v>2114</v>
      </c>
      <c r="EM42" s="821">
        <v>23.1</v>
      </c>
      <c r="EN42" s="821">
        <v>22.6</v>
      </c>
      <c r="EO42" s="821">
        <v>22.5</v>
      </c>
      <c r="EP42" s="821">
        <v>22.5</v>
      </c>
      <c r="EQ42" s="821" t="s">
        <v>2353</v>
      </c>
      <c r="ER42" s="821" t="s">
        <v>2182</v>
      </c>
      <c r="ES42" s="821">
        <v>19.7</v>
      </c>
      <c r="ET42" s="821">
        <v>19.3</v>
      </c>
      <c r="EU42" s="821">
        <v>19.2</v>
      </c>
      <c r="EV42" s="821">
        <v>19.2</v>
      </c>
      <c r="EW42" s="821" t="s">
        <v>2354</v>
      </c>
      <c r="EX42" s="821" t="s">
        <v>2355</v>
      </c>
      <c r="EY42" s="821">
        <v>17.2</v>
      </c>
      <c r="EZ42" s="821">
        <v>16.8</v>
      </c>
      <c r="FA42" s="821">
        <v>16.8</v>
      </c>
      <c r="FB42" s="821">
        <v>16.8</v>
      </c>
      <c r="FC42" s="821" t="s">
        <v>2356</v>
      </c>
      <c r="FD42" s="821" t="s">
        <v>2334</v>
      </c>
      <c r="FE42" s="821">
        <v>11.1</v>
      </c>
      <c r="FF42" s="821">
        <v>10.9</v>
      </c>
      <c r="FG42" s="821">
        <v>10.9</v>
      </c>
      <c r="FH42" s="821">
        <v>10.9</v>
      </c>
      <c r="FI42" s="821" t="s">
        <v>2121</v>
      </c>
      <c r="FJ42" s="821" t="s">
        <v>2357</v>
      </c>
      <c r="FK42" s="821">
        <v>7.4</v>
      </c>
      <c r="FL42" s="821">
        <v>7.3</v>
      </c>
      <c r="FM42" s="821">
        <v>7.3</v>
      </c>
      <c r="FN42" s="821">
        <v>7.3</v>
      </c>
      <c r="FO42" s="821" t="s">
        <v>2117</v>
      </c>
      <c r="FP42" s="821" t="s">
        <v>2118</v>
      </c>
      <c r="FQ42" s="821">
        <v>6</v>
      </c>
      <c r="FR42" s="821">
        <v>5.9</v>
      </c>
      <c r="FS42" s="821">
        <v>5.9</v>
      </c>
      <c r="FT42" s="821">
        <v>5.9</v>
      </c>
      <c r="FU42" s="821">
        <v>178.4</v>
      </c>
      <c r="FV42" s="821">
        <v>175</v>
      </c>
      <c r="FW42" s="821">
        <v>174.3</v>
      </c>
      <c r="FX42" s="821">
        <v>174.5</v>
      </c>
      <c r="FY42" s="821">
        <v>1377.9</v>
      </c>
      <c r="FZ42" s="821">
        <v>1351.7</v>
      </c>
      <c r="GA42" s="821">
        <v>1346.5</v>
      </c>
      <c r="GB42" s="821">
        <v>1347.6</v>
      </c>
      <c r="GC42" s="822" t="s">
        <v>1434</v>
      </c>
      <c r="GD42" s="822" t="s">
        <v>1434</v>
      </c>
      <c r="GE42" s="822" t="s">
        <v>1434</v>
      </c>
      <c r="GF42" s="822" t="s">
        <v>1434</v>
      </c>
      <c r="GG42" s="822" t="s">
        <v>1434</v>
      </c>
      <c r="GH42" s="822" t="s">
        <v>1434</v>
      </c>
      <c r="GI42" s="822" t="s">
        <v>1434</v>
      </c>
      <c r="GJ42" s="822" t="s">
        <v>1434</v>
      </c>
      <c r="GK42" s="821" t="s">
        <v>1434</v>
      </c>
      <c r="GL42" s="821" t="s">
        <v>1434</v>
      </c>
      <c r="GM42" s="821" t="s">
        <v>1434</v>
      </c>
      <c r="GN42" s="821" t="s">
        <v>1434</v>
      </c>
      <c r="GO42" s="821" t="s">
        <v>1434</v>
      </c>
      <c r="GP42" s="821" t="s">
        <v>1434</v>
      </c>
      <c r="GQ42" s="821" t="s">
        <v>1434</v>
      </c>
      <c r="GR42" s="821" t="s">
        <v>1434</v>
      </c>
      <c r="GS42" s="821" t="s">
        <v>1434</v>
      </c>
      <c r="GT42" s="821" t="s">
        <v>1434</v>
      </c>
      <c r="GU42" s="821" t="s">
        <v>1434</v>
      </c>
      <c r="GV42" s="821" t="s">
        <v>1434</v>
      </c>
      <c r="GW42" s="822" t="s">
        <v>1434</v>
      </c>
      <c r="GX42" s="821" t="s">
        <v>1434</v>
      </c>
      <c r="GY42" s="821" t="s">
        <v>1434</v>
      </c>
      <c r="GZ42" s="821" t="s">
        <v>1434</v>
      </c>
      <c r="HA42" s="821" t="s">
        <v>1434</v>
      </c>
      <c r="HB42" s="821" t="s">
        <v>1434</v>
      </c>
      <c r="HC42" s="821" t="s">
        <v>1434</v>
      </c>
      <c r="HD42" s="821" t="s">
        <v>1434</v>
      </c>
      <c r="HE42" s="821" t="s">
        <v>1434</v>
      </c>
      <c r="HF42" s="821" t="s">
        <v>1434</v>
      </c>
      <c r="HG42" s="821" t="s">
        <v>1434</v>
      </c>
      <c r="HH42" s="821" t="s">
        <v>1434</v>
      </c>
      <c r="HI42" s="821" t="s">
        <v>1434</v>
      </c>
      <c r="HJ42" s="821" t="s">
        <v>1434</v>
      </c>
      <c r="HK42" s="821" t="s">
        <v>1434</v>
      </c>
      <c r="HL42" s="821" t="s">
        <v>1434</v>
      </c>
      <c r="HM42" s="821" t="s">
        <v>1434</v>
      </c>
      <c r="HN42" s="821" t="s">
        <v>1434</v>
      </c>
      <c r="HO42" s="821" t="s">
        <v>1434</v>
      </c>
      <c r="HP42" s="821" t="s">
        <v>1434</v>
      </c>
      <c r="HQ42" s="821" t="s">
        <v>1434</v>
      </c>
      <c r="HR42" s="821" t="s">
        <v>1434</v>
      </c>
      <c r="HS42" s="821" t="s">
        <v>1434</v>
      </c>
      <c r="HT42" s="821" t="s">
        <v>1434</v>
      </c>
      <c r="HU42" s="821" t="s">
        <v>1434</v>
      </c>
      <c r="HV42" s="821" t="s">
        <v>1434</v>
      </c>
      <c r="HW42" s="821" t="s">
        <v>1434</v>
      </c>
      <c r="HX42" s="821" t="s">
        <v>1434</v>
      </c>
      <c r="HY42" s="821" t="s">
        <v>1434</v>
      </c>
      <c r="HZ42" s="821" t="s">
        <v>1434</v>
      </c>
      <c r="IA42" s="821" t="s">
        <v>1434</v>
      </c>
      <c r="IB42" s="821" t="s">
        <v>1434</v>
      </c>
      <c r="IC42" s="821" t="s">
        <v>1434</v>
      </c>
      <c r="ID42" s="821" t="s">
        <v>1434</v>
      </c>
      <c r="IE42" s="821" t="s">
        <v>1434</v>
      </c>
      <c r="IF42" s="821" t="s">
        <v>1434</v>
      </c>
      <c r="IG42" s="821" t="s">
        <v>1434</v>
      </c>
      <c r="IH42" s="821" t="s">
        <v>1434</v>
      </c>
      <c r="II42" s="821" t="s">
        <v>1434</v>
      </c>
      <c r="IJ42" s="821" t="s">
        <v>1434</v>
      </c>
      <c r="IK42" s="821" t="s">
        <v>1434</v>
      </c>
      <c r="IL42" s="821" t="s">
        <v>1434</v>
      </c>
      <c r="IM42" s="821" t="s">
        <v>1434</v>
      </c>
      <c r="IN42" s="821" t="s">
        <v>1434</v>
      </c>
      <c r="IO42" s="821" t="s">
        <v>1434</v>
      </c>
      <c r="IP42" s="821" t="s">
        <v>1434</v>
      </c>
      <c r="IQ42" s="821" t="s">
        <v>1434</v>
      </c>
      <c r="IR42" s="821" t="s">
        <v>1434</v>
      </c>
      <c r="IS42" s="821" t="s">
        <v>1434</v>
      </c>
      <c r="IT42" s="821" t="s">
        <v>1434</v>
      </c>
      <c r="IU42" s="821" t="s">
        <v>1434</v>
      </c>
      <c r="IV42" s="821" t="s">
        <v>1434</v>
      </c>
      <c r="IW42" s="821" t="s">
        <v>1434</v>
      </c>
      <c r="IX42" s="821" t="s">
        <v>1434</v>
      </c>
      <c r="IY42" s="821" t="s">
        <v>1434</v>
      </c>
      <c r="IZ42" s="821" t="s">
        <v>1434</v>
      </c>
      <c r="JA42" s="821" t="s">
        <v>1434</v>
      </c>
      <c r="JB42" s="821" t="s">
        <v>1434</v>
      </c>
      <c r="JC42" s="821" t="s">
        <v>1434</v>
      </c>
      <c r="JD42" s="821" t="s">
        <v>1434</v>
      </c>
      <c r="JE42" s="822" t="s">
        <v>1434</v>
      </c>
      <c r="JF42" s="822" t="s">
        <v>1434</v>
      </c>
      <c r="JG42" s="822" t="s">
        <v>1434</v>
      </c>
      <c r="JH42" s="822" t="s">
        <v>1434</v>
      </c>
      <c r="JI42" s="822" t="s">
        <v>1434</v>
      </c>
      <c r="JJ42" s="822" t="s">
        <v>1434</v>
      </c>
      <c r="JK42" s="822" t="s">
        <v>1434</v>
      </c>
      <c r="JL42" s="822" t="s">
        <v>1434</v>
      </c>
      <c r="JM42" s="821" t="s">
        <v>1434</v>
      </c>
      <c r="JN42" s="821" t="s">
        <v>1434</v>
      </c>
      <c r="JO42" s="821" t="s">
        <v>1434</v>
      </c>
      <c r="JP42" s="821" t="s">
        <v>1434</v>
      </c>
      <c r="JQ42" s="821" t="s">
        <v>1434</v>
      </c>
      <c r="JR42" s="821" t="s">
        <v>1434</v>
      </c>
      <c r="JS42" s="821" t="s">
        <v>1434</v>
      </c>
      <c r="JT42" s="821" t="s">
        <v>1434</v>
      </c>
      <c r="JU42" s="821" t="s">
        <v>1434</v>
      </c>
      <c r="JV42" s="821" t="s">
        <v>1434</v>
      </c>
      <c r="JW42" s="821" t="s">
        <v>1434</v>
      </c>
      <c r="JX42" s="821" t="s">
        <v>1434</v>
      </c>
      <c r="JY42" s="821" t="s">
        <v>1434</v>
      </c>
      <c r="JZ42" s="821" t="s">
        <v>1434</v>
      </c>
      <c r="KA42" s="821" t="s">
        <v>1434</v>
      </c>
      <c r="KB42" s="821" t="s">
        <v>1434</v>
      </c>
      <c r="KC42" s="821" t="s">
        <v>1434</v>
      </c>
      <c r="KD42" s="821" t="s">
        <v>1434</v>
      </c>
      <c r="KE42" s="821" t="s">
        <v>1434</v>
      </c>
      <c r="KF42" s="821" t="s">
        <v>1434</v>
      </c>
      <c r="KG42" s="821" t="s">
        <v>1434</v>
      </c>
      <c r="KH42" s="821" t="s">
        <v>1434</v>
      </c>
      <c r="KI42" s="821" t="s">
        <v>1434</v>
      </c>
      <c r="KJ42" s="821" t="s">
        <v>1434</v>
      </c>
      <c r="KK42" s="821" t="s">
        <v>1434</v>
      </c>
      <c r="KL42" s="821" t="s">
        <v>1434</v>
      </c>
      <c r="KM42" s="821" t="s">
        <v>1434</v>
      </c>
      <c r="KN42" s="821" t="s">
        <v>1434</v>
      </c>
      <c r="KO42" s="821" t="s">
        <v>1434</v>
      </c>
      <c r="KP42" s="821" t="s">
        <v>1434</v>
      </c>
      <c r="KQ42" s="821" t="s">
        <v>1434</v>
      </c>
      <c r="KR42" s="821" t="s">
        <v>1434</v>
      </c>
      <c r="KS42" s="821" t="s">
        <v>1434</v>
      </c>
      <c r="KT42" s="821" t="s">
        <v>1434</v>
      </c>
      <c r="KU42" s="821" t="s">
        <v>1434</v>
      </c>
      <c r="KV42" s="821" t="s">
        <v>1434</v>
      </c>
      <c r="KW42" s="821" t="s">
        <v>1434</v>
      </c>
      <c r="KX42" s="821" t="s">
        <v>1434</v>
      </c>
      <c r="KY42" s="821" t="s">
        <v>1434</v>
      </c>
      <c r="KZ42" s="821" t="s">
        <v>1434</v>
      </c>
      <c r="LA42" s="821" t="s">
        <v>1434</v>
      </c>
      <c r="LB42" s="821" t="s">
        <v>1434</v>
      </c>
      <c r="LC42" s="821" t="s">
        <v>1434</v>
      </c>
      <c r="LD42" s="821" t="s">
        <v>1434</v>
      </c>
      <c r="LE42" s="821" t="s">
        <v>1434</v>
      </c>
      <c r="LF42" s="821" t="s">
        <v>1434</v>
      </c>
      <c r="LG42" s="821" t="s">
        <v>1434</v>
      </c>
      <c r="LH42" s="821" t="s">
        <v>1434</v>
      </c>
      <c r="LI42" s="821" t="s">
        <v>1434</v>
      </c>
      <c r="LJ42" s="821" t="s">
        <v>1434</v>
      </c>
      <c r="LK42" s="821" t="s">
        <v>1434</v>
      </c>
      <c r="LL42" s="821" t="s">
        <v>1434</v>
      </c>
      <c r="LM42" s="821" t="s">
        <v>1434</v>
      </c>
      <c r="LN42" s="821" t="s">
        <v>1434</v>
      </c>
      <c r="LO42" s="821" t="s">
        <v>1434</v>
      </c>
      <c r="LP42" s="821" t="s">
        <v>1434</v>
      </c>
      <c r="LQ42" s="821" t="s">
        <v>1434</v>
      </c>
      <c r="LR42" s="821" t="s">
        <v>1434</v>
      </c>
      <c r="LS42" s="821" t="s">
        <v>1434</v>
      </c>
      <c r="LT42" s="821" t="s">
        <v>1434</v>
      </c>
      <c r="LU42" s="821" t="s">
        <v>1434</v>
      </c>
      <c r="LV42" s="821" t="s">
        <v>1434</v>
      </c>
      <c r="LW42" s="821" t="s">
        <v>1434</v>
      </c>
      <c r="LX42" s="821" t="s">
        <v>1434</v>
      </c>
      <c r="LY42" s="821" t="s">
        <v>1434</v>
      </c>
      <c r="LZ42" s="821" t="s">
        <v>1434</v>
      </c>
      <c r="MA42" s="821" t="s">
        <v>1434</v>
      </c>
      <c r="MB42" s="821" t="s">
        <v>1434</v>
      </c>
      <c r="MC42" s="821" t="s">
        <v>1434</v>
      </c>
      <c r="MD42" s="821" t="s">
        <v>1434</v>
      </c>
      <c r="ME42" s="821" t="s">
        <v>1434</v>
      </c>
      <c r="MF42" s="821" t="s">
        <v>1434</v>
      </c>
      <c r="MG42" s="821" t="s">
        <v>1434</v>
      </c>
      <c r="MH42" s="821" t="s">
        <v>1434</v>
      </c>
      <c r="MI42" s="821" t="s">
        <v>1434</v>
      </c>
      <c r="MJ42" s="821" t="s">
        <v>1434</v>
      </c>
      <c r="MK42" s="821" t="s">
        <v>1434</v>
      </c>
      <c r="ML42" s="821" t="s">
        <v>1434</v>
      </c>
      <c r="MM42" s="821" t="s">
        <v>1434</v>
      </c>
      <c r="MN42" s="821" t="s">
        <v>1434</v>
      </c>
      <c r="MO42" s="821" t="s">
        <v>1434</v>
      </c>
      <c r="MP42" s="821" t="s">
        <v>1434</v>
      </c>
      <c r="MQ42" s="821" t="s">
        <v>1434</v>
      </c>
      <c r="MR42" s="821" t="s">
        <v>1434</v>
      </c>
      <c r="MS42" s="821" t="s">
        <v>1434</v>
      </c>
      <c r="MT42" s="821" t="s">
        <v>1434</v>
      </c>
      <c r="MU42" s="821" t="s">
        <v>1434</v>
      </c>
      <c r="MV42" s="821" t="s">
        <v>1434</v>
      </c>
      <c r="MW42" s="821" t="s">
        <v>1434</v>
      </c>
      <c r="MX42" s="821" t="s">
        <v>1434</v>
      </c>
      <c r="MY42" s="821" t="s">
        <v>1434</v>
      </c>
      <c r="MZ42" s="821" t="s">
        <v>1434</v>
      </c>
      <c r="NA42" s="822">
        <v>283</v>
      </c>
      <c r="NB42" s="822" t="s">
        <v>1434</v>
      </c>
      <c r="NC42" s="822" t="s">
        <v>1434</v>
      </c>
      <c r="ND42" s="822" t="s">
        <v>1434</v>
      </c>
      <c r="NE42" s="821" t="s">
        <v>1434</v>
      </c>
      <c r="NF42" s="821" t="s">
        <v>1434</v>
      </c>
      <c r="NG42" s="821" t="s">
        <v>1434</v>
      </c>
      <c r="NH42" s="821" t="s">
        <v>1434</v>
      </c>
      <c r="NI42" s="822">
        <v>21052</v>
      </c>
      <c r="NJ42" s="822" t="s">
        <v>1434</v>
      </c>
      <c r="NK42" s="822" t="s">
        <v>1434</v>
      </c>
      <c r="NL42" s="822" t="s">
        <v>1434</v>
      </c>
      <c r="NM42" s="821" t="s">
        <v>1434</v>
      </c>
      <c r="NN42" s="821" t="s">
        <v>1434</v>
      </c>
      <c r="NO42" s="821" t="s">
        <v>1434</v>
      </c>
      <c r="NP42" s="821" t="s">
        <v>1434</v>
      </c>
      <c r="NQ42" s="822">
        <v>4368</v>
      </c>
      <c r="NR42" s="822" t="s">
        <v>1434</v>
      </c>
      <c r="NS42" s="822" t="s">
        <v>1434</v>
      </c>
      <c r="NT42" s="822" t="s">
        <v>1434</v>
      </c>
      <c r="NU42" s="821" t="s">
        <v>1434</v>
      </c>
      <c r="NV42" s="821" t="s">
        <v>1434</v>
      </c>
      <c r="NW42" s="821" t="s">
        <v>1434</v>
      </c>
      <c r="NX42" s="821" t="s">
        <v>1434</v>
      </c>
      <c r="NY42" s="822">
        <v>7365</v>
      </c>
      <c r="NZ42" s="822" t="s">
        <v>1434</v>
      </c>
      <c r="OA42" s="822" t="s">
        <v>1434</v>
      </c>
      <c r="OB42" s="822" t="s">
        <v>1434</v>
      </c>
      <c r="OC42" s="821" t="s">
        <v>1434</v>
      </c>
      <c r="OD42" s="821" t="s">
        <v>1434</v>
      </c>
      <c r="OE42" s="821" t="s">
        <v>1434</v>
      </c>
      <c r="OF42" s="821" t="s">
        <v>1434</v>
      </c>
      <c r="OG42" s="822">
        <v>5290</v>
      </c>
      <c r="OH42" s="822" t="s">
        <v>1434</v>
      </c>
      <c r="OI42" s="822" t="s">
        <v>1434</v>
      </c>
      <c r="OJ42" s="822" t="s">
        <v>1434</v>
      </c>
      <c r="OK42" s="821" t="s">
        <v>1434</v>
      </c>
      <c r="OL42" s="821" t="s">
        <v>1434</v>
      </c>
      <c r="OM42" s="821" t="s">
        <v>1434</v>
      </c>
      <c r="ON42" s="821" t="s">
        <v>1434</v>
      </c>
      <c r="OO42" s="822">
        <v>4029</v>
      </c>
      <c r="OP42" s="822" t="s">
        <v>1434</v>
      </c>
      <c r="OQ42" s="822" t="s">
        <v>1434</v>
      </c>
      <c r="OR42" s="822" t="s">
        <v>1434</v>
      </c>
      <c r="OS42" s="821" t="s">
        <v>1434</v>
      </c>
      <c r="OT42" s="821" t="s">
        <v>1434</v>
      </c>
      <c r="OU42" s="821" t="s">
        <v>1434</v>
      </c>
      <c r="OV42" s="821" t="s">
        <v>1434</v>
      </c>
      <c r="OW42" s="822">
        <v>0</v>
      </c>
      <c r="OX42" s="822" t="s">
        <v>1434</v>
      </c>
      <c r="OY42" s="822" t="s">
        <v>1434</v>
      </c>
      <c r="OZ42" s="822" t="s">
        <v>1434</v>
      </c>
      <c r="PA42" s="821" t="s">
        <v>1434</v>
      </c>
      <c r="PB42" s="821" t="s">
        <v>1434</v>
      </c>
      <c r="PC42" s="821" t="s">
        <v>1434</v>
      </c>
      <c r="PD42" s="821" t="s">
        <v>1434</v>
      </c>
      <c r="PE42" s="822">
        <v>517.94000000000005</v>
      </c>
      <c r="PF42" s="822">
        <v>328.81</v>
      </c>
      <c r="PG42" s="822">
        <v>322.75</v>
      </c>
      <c r="PH42" s="822">
        <v>321.48</v>
      </c>
      <c r="PI42" s="822">
        <v>321.70999999999998</v>
      </c>
      <c r="PJ42" s="822">
        <v>1.7</v>
      </c>
      <c r="PK42" s="821" t="s">
        <v>1434</v>
      </c>
      <c r="PL42" s="821" t="s">
        <v>1434</v>
      </c>
      <c r="PM42" s="821" t="s">
        <v>1434</v>
      </c>
      <c r="PN42" s="821" t="s">
        <v>1434</v>
      </c>
      <c r="PO42" s="821">
        <v>519.6400000000001</v>
      </c>
      <c r="PP42" s="821" t="s">
        <v>1434</v>
      </c>
      <c r="PQ42" s="821" t="s">
        <v>1434</v>
      </c>
      <c r="PR42" s="821" t="s">
        <v>1434</v>
      </c>
      <c r="PS42" s="821" t="s">
        <v>1434</v>
      </c>
      <c r="PT42" s="822">
        <v>98.42</v>
      </c>
      <c r="PU42" s="822">
        <v>62.46</v>
      </c>
      <c r="PV42" s="822">
        <v>61.33</v>
      </c>
      <c r="PW42" s="822">
        <v>61.1</v>
      </c>
      <c r="PX42" s="822">
        <v>61.15</v>
      </c>
      <c r="PY42" s="822">
        <v>0.4</v>
      </c>
      <c r="PZ42" s="821" t="s">
        <v>1434</v>
      </c>
      <c r="QA42" s="821" t="s">
        <v>1434</v>
      </c>
      <c r="QB42" s="821" t="s">
        <v>1434</v>
      </c>
      <c r="QC42" s="821" t="s">
        <v>1434</v>
      </c>
      <c r="QD42" s="821">
        <v>98.820000000000007</v>
      </c>
      <c r="QE42" s="821" t="s">
        <v>1434</v>
      </c>
      <c r="QF42" s="821" t="s">
        <v>1434</v>
      </c>
      <c r="QG42" s="821" t="s">
        <v>1434</v>
      </c>
      <c r="QH42" s="821" t="s">
        <v>1434</v>
      </c>
      <c r="QI42" s="822">
        <v>1.5</v>
      </c>
      <c r="QJ42" s="822" t="s">
        <v>1434</v>
      </c>
      <c r="QK42" s="822" t="s">
        <v>1434</v>
      </c>
      <c r="QL42" s="822" t="s">
        <v>1434</v>
      </c>
      <c r="QM42" s="822" t="s">
        <v>1434</v>
      </c>
      <c r="QN42" s="822">
        <v>0</v>
      </c>
      <c r="QO42" s="821" t="s">
        <v>1434</v>
      </c>
      <c r="QP42" s="821" t="s">
        <v>1434</v>
      </c>
      <c r="QQ42" s="821" t="s">
        <v>1434</v>
      </c>
      <c r="QR42" s="821" t="s">
        <v>1434</v>
      </c>
      <c r="QS42" s="821">
        <v>1.5</v>
      </c>
      <c r="QT42" s="821" t="s">
        <v>1434</v>
      </c>
      <c r="QU42" s="821" t="s">
        <v>1434</v>
      </c>
      <c r="QV42" s="821" t="s">
        <v>1434</v>
      </c>
      <c r="QW42" s="821" t="s">
        <v>1434</v>
      </c>
      <c r="QX42" s="822">
        <v>154.69999999999999</v>
      </c>
      <c r="QY42" s="822">
        <v>147.31</v>
      </c>
      <c r="QZ42" s="822">
        <v>144.35</v>
      </c>
      <c r="RA42" s="822">
        <v>143.76</v>
      </c>
      <c r="RB42" s="822">
        <v>144.02000000000001</v>
      </c>
      <c r="RC42" s="822">
        <v>2</v>
      </c>
      <c r="RD42" s="821" t="s">
        <v>1434</v>
      </c>
      <c r="RE42" s="821" t="s">
        <v>1434</v>
      </c>
      <c r="RF42" s="821" t="s">
        <v>1434</v>
      </c>
      <c r="RG42" s="821" t="s">
        <v>1434</v>
      </c>
      <c r="RH42" s="821">
        <v>156.69999999999999</v>
      </c>
      <c r="RI42" s="821" t="s">
        <v>1434</v>
      </c>
      <c r="RJ42" s="821" t="s">
        <v>1434</v>
      </c>
      <c r="RK42" s="821" t="s">
        <v>1434</v>
      </c>
      <c r="RL42" s="821" t="s">
        <v>1434</v>
      </c>
      <c r="RM42" s="822">
        <v>608.48</v>
      </c>
      <c r="RN42" s="822">
        <v>591.24</v>
      </c>
      <c r="RO42" s="822">
        <v>580.37</v>
      </c>
      <c r="RP42" s="822">
        <v>578.1</v>
      </c>
      <c r="RQ42" s="822">
        <v>578.54999999999995</v>
      </c>
      <c r="RR42" s="822" t="s">
        <v>1434</v>
      </c>
      <c r="RS42" s="821" t="s">
        <v>1434</v>
      </c>
      <c r="RT42" s="821" t="s">
        <v>1434</v>
      </c>
      <c r="RU42" s="821" t="s">
        <v>1434</v>
      </c>
      <c r="RV42" s="821" t="s">
        <v>1434</v>
      </c>
      <c r="RW42" s="821" t="s">
        <v>1434</v>
      </c>
      <c r="RX42" s="821" t="s">
        <v>1434</v>
      </c>
      <c r="RY42" s="821" t="s">
        <v>1434</v>
      </c>
      <c r="RZ42" s="821" t="s">
        <v>1434</v>
      </c>
      <c r="SA42" s="821" t="s">
        <v>1434</v>
      </c>
      <c r="SB42" s="822">
        <v>879.60599999999999</v>
      </c>
      <c r="SC42" s="822" t="s">
        <v>1434</v>
      </c>
      <c r="SD42" s="822" t="s">
        <v>1434</v>
      </c>
      <c r="SE42" s="822" t="s">
        <v>1434</v>
      </c>
      <c r="SF42" s="822" t="s">
        <v>1434</v>
      </c>
      <c r="SG42" s="821" t="s">
        <v>1434</v>
      </c>
      <c r="SH42" s="821" t="s">
        <v>1434</v>
      </c>
      <c r="SI42" s="821" t="s">
        <v>1434</v>
      </c>
      <c r="SJ42" s="821" t="s">
        <v>1434</v>
      </c>
      <c r="SK42" s="821" t="s">
        <v>1434</v>
      </c>
      <c r="SL42" s="821" t="s">
        <v>1434</v>
      </c>
      <c r="SM42" s="821" t="s">
        <v>1434</v>
      </c>
      <c r="SN42" s="822">
        <v>78</v>
      </c>
      <c r="SO42" s="822">
        <v>1322</v>
      </c>
      <c r="SP42" s="822">
        <v>1291</v>
      </c>
      <c r="SQ42" s="822">
        <v>1833</v>
      </c>
      <c r="SR42" s="822">
        <v>1</v>
      </c>
      <c r="SS42" s="821" t="s">
        <v>1434</v>
      </c>
      <c r="ST42" s="821" t="s">
        <v>1434</v>
      </c>
      <c r="SU42" s="821" t="s">
        <v>1434</v>
      </c>
      <c r="SV42" s="821">
        <v>79</v>
      </c>
      <c r="SW42" s="821" t="s">
        <v>1434</v>
      </c>
      <c r="SX42" s="821" t="s">
        <v>1434</v>
      </c>
      <c r="SY42" s="821" t="s">
        <v>1434</v>
      </c>
      <c r="SZ42" s="822">
        <v>577</v>
      </c>
      <c r="TA42" s="822">
        <v>10</v>
      </c>
      <c r="TB42" s="822">
        <v>13</v>
      </c>
      <c r="TC42" s="822">
        <v>26</v>
      </c>
      <c r="TD42" s="822">
        <v>16</v>
      </c>
      <c r="TE42" s="821" t="s">
        <v>1434</v>
      </c>
      <c r="TF42" s="821" t="s">
        <v>1434</v>
      </c>
      <c r="TG42" s="821" t="s">
        <v>1434</v>
      </c>
      <c r="TH42" s="821">
        <v>593</v>
      </c>
      <c r="TI42" s="821" t="s">
        <v>1434</v>
      </c>
      <c r="TJ42" s="821" t="s">
        <v>1434</v>
      </c>
      <c r="TK42" s="821" t="s">
        <v>1434</v>
      </c>
      <c r="TL42" s="822">
        <v>215</v>
      </c>
      <c r="TM42" s="822" t="s">
        <v>1434</v>
      </c>
      <c r="TN42" s="822" t="s">
        <v>1434</v>
      </c>
      <c r="TO42" s="822" t="s">
        <v>1434</v>
      </c>
      <c r="TP42" s="822">
        <v>2</v>
      </c>
      <c r="TQ42" s="821" t="s">
        <v>1434</v>
      </c>
      <c r="TR42" s="821" t="s">
        <v>1434</v>
      </c>
      <c r="TS42" s="821" t="s">
        <v>1434</v>
      </c>
      <c r="TT42" s="821">
        <v>217</v>
      </c>
      <c r="TU42" s="821" t="s">
        <v>1434</v>
      </c>
      <c r="TV42" s="821" t="s">
        <v>1434</v>
      </c>
      <c r="TW42" s="821" t="s">
        <v>1434</v>
      </c>
      <c r="TX42" s="822">
        <v>2</v>
      </c>
      <c r="TY42" s="822" t="s">
        <v>1434</v>
      </c>
      <c r="TZ42" s="822" t="s">
        <v>1434</v>
      </c>
      <c r="UA42" s="822" t="s">
        <v>1434</v>
      </c>
      <c r="UB42" s="822">
        <v>0</v>
      </c>
      <c r="UC42" s="821" t="s">
        <v>1434</v>
      </c>
      <c r="UD42" s="821" t="s">
        <v>1434</v>
      </c>
      <c r="UE42" s="821" t="s">
        <v>1434</v>
      </c>
      <c r="UF42" s="821">
        <v>2</v>
      </c>
      <c r="UG42" s="821" t="s">
        <v>1434</v>
      </c>
      <c r="UH42" s="821" t="s">
        <v>1434</v>
      </c>
      <c r="UI42" s="821" t="s">
        <v>1434</v>
      </c>
      <c r="UJ42" s="822">
        <v>1.4</v>
      </c>
      <c r="UK42" s="822">
        <v>230.9</v>
      </c>
      <c r="UL42" s="822">
        <v>136.5</v>
      </c>
      <c r="UM42" s="822">
        <v>151.5</v>
      </c>
      <c r="UN42" s="822">
        <v>0</v>
      </c>
      <c r="UO42" s="821" t="s">
        <v>1434</v>
      </c>
      <c r="UP42" s="821" t="s">
        <v>1434</v>
      </c>
      <c r="UQ42" s="821" t="s">
        <v>1434</v>
      </c>
      <c r="UR42" s="821">
        <v>1.4</v>
      </c>
      <c r="US42" s="821" t="s">
        <v>1434</v>
      </c>
      <c r="UT42" s="821" t="s">
        <v>1434</v>
      </c>
      <c r="UU42" s="821" t="s">
        <v>1434</v>
      </c>
      <c r="UV42" s="822">
        <v>0.20599999999999999</v>
      </c>
      <c r="UW42" s="822">
        <v>0.16200000000000001</v>
      </c>
      <c r="UX42" s="822">
        <v>3.6070000000000002</v>
      </c>
      <c r="UY42" s="822">
        <v>0.44400000000000001</v>
      </c>
      <c r="UZ42" s="822" t="s">
        <v>1434</v>
      </c>
      <c r="VA42" s="821" t="s">
        <v>1434</v>
      </c>
      <c r="VB42" s="821" t="s">
        <v>1434</v>
      </c>
      <c r="VC42" s="821" t="s">
        <v>1434</v>
      </c>
      <c r="VD42" s="821" t="s">
        <v>1434</v>
      </c>
      <c r="VE42" s="821" t="s">
        <v>1434</v>
      </c>
      <c r="VF42" s="821" t="s">
        <v>1434</v>
      </c>
      <c r="VG42" s="821" t="s">
        <v>1434</v>
      </c>
      <c r="VH42" s="821" t="s">
        <v>1434</v>
      </c>
      <c r="VI42" s="821" t="s">
        <v>1434</v>
      </c>
      <c r="VJ42" s="821" t="s">
        <v>1434</v>
      </c>
      <c r="VK42" s="821" t="s">
        <v>1434</v>
      </c>
      <c r="VL42" s="821" t="s">
        <v>1434</v>
      </c>
      <c r="VM42" s="821" t="s">
        <v>1434</v>
      </c>
      <c r="VN42" s="821" t="s">
        <v>1434</v>
      </c>
      <c r="VO42" s="821" t="s">
        <v>1434</v>
      </c>
      <c r="VP42" s="821" t="s">
        <v>1434</v>
      </c>
      <c r="VQ42" s="821" t="s">
        <v>1434</v>
      </c>
      <c r="VR42" s="821" t="s">
        <v>1434</v>
      </c>
      <c r="VS42" s="821" t="s">
        <v>1434</v>
      </c>
      <c r="VT42" s="821">
        <v>6</v>
      </c>
      <c r="VU42" s="821" t="s">
        <v>1434</v>
      </c>
      <c r="VV42" s="821" t="s">
        <v>1434</v>
      </c>
      <c r="VW42" s="821" t="s">
        <v>1434</v>
      </c>
      <c r="VX42" s="821">
        <v>0</v>
      </c>
      <c r="VY42" s="821" t="s">
        <v>1434</v>
      </c>
      <c r="VZ42" s="821" t="s">
        <v>1434</v>
      </c>
      <c r="WA42" s="821" t="s">
        <v>1434</v>
      </c>
      <c r="WB42" s="821">
        <v>6</v>
      </c>
      <c r="WC42" s="821" t="s">
        <v>1434</v>
      </c>
      <c r="WD42" s="821" t="s">
        <v>1434</v>
      </c>
      <c r="WE42" s="821" t="s">
        <v>1434</v>
      </c>
      <c r="WF42" s="821">
        <v>34833.312000000005</v>
      </c>
      <c r="WG42" s="821">
        <v>34170.976000000002</v>
      </c>
      <c r="WH42" s="821">
        <v>34036.991999999998</v>
      </c>
      <c r="WI42" s="821">
        <v>37945.599999999999</v>
      </c>
      <c r="WJ42" s="822">
        <v>5573.329920000001</v>
      </c>
      <c r="WK42" s="822">
        <v>5467.3561600000003</v>
      </c>
      <c r="WL42" s="822">
        <v>5445.9187199999997</v>
      </c>
      <c r="WM42" s="822">
        <v>6071.2960000000003</v>
      </c>
      <c r="WN42" s="822">
        <v>29259.982080000005</v>
      </c>
      <c r="WO42" s="822">
        <v>28703.619840000003</v>
      </c>
      <c r="WP42" s="822">
        <v>28591.073279999997</v>
      </c>
      <c r="WQ42" s="822">
        <v>31874.303999999996</v>
      </c>
      <c r="WR42" s="822">
        <v>17600.46</v>
      </c>
      <c r="WS42" s="822">
        <v>16473.400000000001</v>
      </c>
      <c r="WT42" s="822">
        <v>14087.6</v>
      </c>
      <c r="WU42" s="822">
        <v>17225.8</v>
      </c>
      <c r="WV42" s="821">
        <v>1671.9989760000003</v>
      </c>
      <c r="WW42" s="821">
        <v>1640.206848</v>
      </c>
      <c r="WX42" s="821">
        <v>1633.7756159999999</v>
      </c>
      <c r="WY42" s="821">
        <v>1821.3887999999999</v>
      </c>
      <c r="WZ42" s="824">
        <v>15927.43</v>
      </c>
      <c r="XA42" s="824">
        <v>15314.7</v>
      </c>
      <c r="XB42" s="824">
        <v>15329.91</v>
      </c>
      <c r="XC42" s="824">
        <v>15194.72</v>
      </c>
      <c r="XD42" s="829">
        <v>15921</v>
      </c>
      <c r="XE42" s="829">
        <v>14358.63</v>
      </c>
      <c r="XF42" s="832">
        <v>13111.64</v>
      </c>
      <c r="XG42" s="829">
        <v>12556.5</v>
      </c>
      <c r="XH42" s="829">
        <v>13667</v>
      </c>
      <c r="XI42" s="829">
        <v>15341</v>
      </c>
      <c r="XJ42" s="829">
        <v>13970</v>
      </c>
      <c r="XK42" s="832">
        <v>14501</v>
      </c>
      <c r="XL42" s="829">
        <v>15809</v>
      </c>
      <c r="XM42" s="829">
        <v>15440</v>
      </c>
      <c r="XN42" s="829">
        <v>15154</v>
      </c>
      <c r="XO42" s="829">
        <v>12424</v>
      </c>
      <c r="XP42" s="832">
        <v>13148.2</v>
      </c>
      <c r="XQ42" s="829">
        <v>12703.5</v>
      </c>
      <c r="XR42" s="829">
        <v>11649</v>
      </c>
      <c r="XS42" s="829">
        <v>13529</v>
      </c>
      <c r="XT42" s="829">
        <v>12250</v>
      </c>
      <c r="XU42" s="829">
        <v>12178</v>
      </c>
      <c r="XV42" s="829">
        <v>11925</v>
      </c>
      <c r="XW42" s="829">
        <v>8840</v>
      </c>
      <c r="XX42" s="829">
        <v>12440</v>
      </c>
      <c r="XY42" s="829">
        <v>12961</v>
      </c>
      <c r="XZ42" s="832">
        <v>12608</v>
      </c>
      <c r="YA42" s="829">
        <v>15575</v>
      </c>
      <c r="YB42" s="829">
        <v>17522</v>
      </c>
      <c r="YC42" s="824">
        <v>11045.71</v>
      </c>
      <c r="YD42" s="824">
        <v>10235.4</v>
      </c>
      <c r="YE42" s="824">
        <v>10470.620000000001</v>
      </c>
      <c r="YF42" s="824">
        <v>10091.48</v>
      </c>
      <c r="YG42" s="829">
        <v>10935.71</v>
      </c>
      <c r="YH42" s="829">
        <v>10344.451999999999</v>
      </c>
      <c r="YI42" s="832">
        <v>10548.052</v>
      </c>
      <c r="YJ42" s="829">
        <v>8587.2999999999993</v>
      </c>
      <c r="YK42" s="829">
        <v>9517.2999999999993</v>
      </c>
      <c r="YL42" s="829">
        <v>11572</v>
      </c>
      <c r="YM42" s="829">
        <v>9454</v>
      </c>
      <c r="YN42" s="832">
        <v>11542</v>
      </c>
      <c r="YO42" s="829">
        <v>12794</v>
      </c>
      <c r="YP42" s="829">
        <v>12537</v>
      </c>
      <c r="YQ42" s="829">
        <v>12092</v>
      </c>
      <c r="YR42" s="829">
        <v>9806</v>
      </c>
      <c r="YS42" s="832">
        <v>10116</v>
      </c>
      <c r="YT42" s="829">
        <v>9483.5</v>
      </c>
      <c r="YU42" s="829">
        <v>8629</v>
      </c>
      <c r="YV42" s="829">
        <v>9837</v>
      </c>
      <c r="YW42" s="829">
        <v>9441</v>
      </c>
      <c r="YX42" s="829">
        <v>10015</v>
      </c>
      <c r="YY42" s="829">
        <v>9640</v>
      </c>
      <c r="YZ42" s="829">
        <v>7740</v>
      </c>
      <c r="ZA42" s="829">
        <v>10440</v>
      </c>
      <c r="ZB42" s="829">
        <v>10961</v>
      </c>
      <c r="ZC42" s="832">
        <v>10725</v>
      </c>
      <c r="ZD42" s="829">
        <v>13475</v>
      </c>
      <c r="ZE42" s="829">
        <v>14372</v>
      </c>
      <c r="ZF42" s="824">
        <v>4881.72</v>
      </c>
      <c r="ZG42" s="824">
        <v>5079.3</v>
      </c>
      <c r="ZH42" s="824">
        <v>4859.29</v>
      </c>
      <c r="ZI42" s="824">
        <v>5103.24</v>
      </c>
      <c r="ZJ42" s="829">
        <v>4985.32</v>
      </c>
      <c r="ZK42" s="829">
        <v>4014.1779999999999</v>
      </c>
      <c r="ZL42" s="832">
        <v>2563.5880000000002</v>
      </c>
      <c r="ZM42" s="829">
        <v>3969.2</v>
      </c>
      <c r="ZN42" s="829">
        <v>4149.7</v>
      </c>
      <c r="ZO42" s="829">
        <v>3769</v>
      </c>
      <c r="ZP42" s="829">
        <v>4516</v>
      </c>
      <c r="ZQ42" s="832">
        <v>2959</v>
      </c>
      <c r="ZR42" s="829">
        <v>3015</v>
      </c>
      <c r="ZS42" s="829">
        <v>2903</v>
      </c>
      <c r="ZT42" s="829">
        <v>3062</v>
      </c>
      <c r="ZU42" s="829">
        <v>2618</v>
      </c>
      <c r="ZV42" s="832">
        <v>3032.2</v>
      </c>
      <c r="ZW42" s="829">
        <v>3220</v>
      </c>
      <c r="ZX42" s="829">
        <v>3020</v>
      </c>
      <c r="ZY42" s="829">
        <v>3692</v>
      </c>
      <c r="ZZ42" s="829">
        <v>2809</v>
      </c>
      <c r="AAA42" s="829">
        <v>2163</v>
      </c>
      <c r="AAB42" s="829">
        <v>2285</v>
      </c>
      <c r="AAC42" s="829">
        <v>1100</v>
      </c>
      <c r="AAD42" s="829">
        <v>2000</v>
      </c>
      <c r="AAE42" s="829">
        <v>2000</v>
      </c>
      <c r="AAF42" s="832">
        <v>1883</v>
      </c>
      <c r="AAG42" s="829">
        <v>2100</v>
      </c>
      <c r="AAH42" s="829">
        <v>3150</v>
      </c>
      <c r="AAI42" s="821" t="s">
        <v>2520</v>
      </c>
      <c r="AAJ42" s="821" t="s">
        <v>2622</v>
      </c>
      <c r="AAK42" s="821" t="s">
        <v>2508</v>
      </c>
      <c r="AAL42" s="821" t="s">
        <v>1434</v>
      </c>
      <c r="AAM42" s="821">
        <v>6348</v>
      </c>
      <c r="AAN42" s="821">
        <v>22745.1</v>
      </c>
      <c r="AAO42" s="821" t="s">
        <v>761</v>
      </c>
      <c r="AAP42" s="821" t="s">
        <v>2623</v>
      </c>
      <c r="AAQ42" s="821" t="s">
        <v>525</v>
      </c>
      <c r="AAR42" s="821" t="s">
        <v>2624</v>
      </c>
      <c r="AAS42" s="821" t="s">
        <v>1434</v>
      </c>
      <c r="AAT42" s="821">
        <v>29137.7</v>
      </c>
      <c r="AAU42" s="821">
        <v>20085.400000000001</v>
      </c>
      <c r="AAV42" s="821" t="s">
        <v>766</v>
      </c>
      <c r="AAW42" s="821" t="s">
        <v>2521</v>
      </c>
      <c r="AAX42" s="821" t="s">
        <v>2625</v>
      </c>
      <c r="AAY42" s="821" t="s">
        <v>2626</v>
      </c>
      <c r="AAZ42" s="821" t="s">
        <v>1434</v>
      </c>
      <c r="ABA42" s="821" t="s">
        <v>1434</v>
      </c>
      <c r="ABB42" s="821">
        <v>7195.81</v>
      </c>
      <c r="ABC42" s="821" t="s">
        <v>770</v>
      </c>
      <c r="ABD42" s="821" t="s">
        <v>2518</v>
      </c>
      <c r="ABE42" s="821" t="s">
        <v>2627</v>
      </c>
      <c r="ABF42" s="821" t="s">
        <v>2508</v>
      </c>
      <c r="ABG42" s="821" t="s">
        <v>1434</v>
      </c>
      <c r="ABH42" s="821">
        <v>624.46</v>
      </c>
      <c r="ABI42" s="821">
        <v>2225.66</v>
      </c>
      <c r="ABJ42" s="821" t="s">
        <v>761</v>
      </c>
      <c r="ABK42" s="821" t="s">
        <v>2628</v>
      </c>
      <c r="ABL42" s="821" t="s">
        <v>2629</v>
      </c>
      <c r="ABM42" s="821" t="s">
        <v>2508</v>
      </c>
      <c r="ABN42" s="821" t="s">
        <v>1434</v>
      </c>
      <c r="ABO42" s="821">
        <v>821.41</v>
      </c>
      <c r="ABP42" s="821">
        <v>2196.16</v>
      </c>
      <c r="ABQ42" s="821" t="s">
        <v>763</v>
      </c>
      <c r="ABR42" s="821" t="s">
        <v>2498</v>
      </c>
      <c r="ABS42" s="821" t="s">
        <v>2630</v>
      </c>
      <c r="ABT42" s="821" t="s">
        <v>2624</v>
      </c>
      <c r="ABU42" s="821" t="s">
        <v>1434</v>
      </c>
      <c r="ABV42" s="821">
        <v>92.7</v>
      </c>
      <c r="ABW42" s="821">
        <v>1620.2</v>
      </c>
      <c r="ABX42" s="821" t="s">
        <v>768</v>
      </c>
      <c r="ABY42" s="821" t="s">
        <v>2561</v>
      </c>
      <c r="ABZ42" s="821" t="s">
        <v>2631</v>
      </c>
      <c r="ACA42" s="821" t="s">
        <v>2508</v>
      </c>
      <c r="ACB42" s="821" t="s">
        <v>1434</v>
      </c>
      <c r="ACC42" s="821">
        <v>22.51</v>
      </c>
      <c r="ACD42" s="821">
        <v>534.54999999999995</v>
      </c>
      <c r="ACE42" s="821" t="s">
        <v>768</v>
      </c>
      <c r="ACF42" s="821" t="s">
        <v>2632</v>
      </c>
      <c r="ACG42" s="821" t="s">
        <v>2633</v>
      </c>
      <c r="ACH42" s="821" t="s">
        <v>2508</v>
      </c>
      <c r="ACI42" s="821" t="s">
        <v>1434</v>
      </c>
      <c r="ACJ42" s="821">
        <v>98.7</v>
      </c>
      <c r="ACK42" s="821">
        <v>43.31</v>
      </c>
      <c r="ACL42" s="821" t="s">
        <v>768</v>
      </c>
      <c r="ACM42" s="821"/>
      <c r="ACN42" s="821"/>
      <c r="ACO42" s="821"/>
      <c r="ACP42" s="821"/>
      <c r="ACQ42" s="821"/>
      <c r="ACR42" s="821"/>
      <c r="ACS42" s="821"/>
      <c r="ACT42" s="821"/>
      <c r="ACU42" s="821"/>
      <c r="ACV42" s="821"/>
      <c r="ACW42" s="821"/>
      <c r="ACX42" s="821"/>
      <c r="ACY42" s="821"/>
      <c r="ACZ42" s="821"/>
      <c r="ADA42" s="821" t="s">
        <v>1434</v>
      </c>
      <c r="ADB42" s="821" t="s">
        <v>1434</v>
      </c>
      <c r="ADC42" s="821">
        <v>56646</v>
      </c>
      <c r="ADD42" s="821"/>
      <c r="ADE42" s="821"/>
      <c r="ADF42" s="821"/>
      <c r="ADG42" s="821"/>
      <c r="ADH42" s="821"/>
      <c r="ADI42" s="821"/>
      <c r="ADJ42" s="821"/>
      <c r="ADK42" s="821"/>
      <c r="ADL42" s="821"/>
      <c r="ADM42" s="821"/>
      <c r="ADN42" s="821"/>
      <c r="ADO42" s="821"/>
      <c r="ADP42" s="821"/>
      <c r="ADQ42" s="821"/>
      <c r="ADR42" s="821"/>
      <c r="ADS42" s="821"/>
      <c r="ADT42" s="821"/>
      <c r="ADU42" s="821"/>
      <c r="ADV42" s="821"/>
      <c r="ADW42" s="821"/>
      <c r="ADX42" s="821"/>
      <c r="ADY42" s="821"/>
      <c r="ADZ42" s="821"/>
      <c r="AEA42" s="821"/>
      <c r="AEB42" s="821"/>
      <c r="AEC42" s="821"/>
      <c r="AED42" s="821"/>
      <c r="AEE42" s="821"/>
      <c r="AEF42" s="821"/>
      <c r="AEG42" s="821"/>
      <c r="AEH42" s="821"/>
      <c r="AEI42" s="821"/>
      <c r="AEJ42" s="821"/>
      <c r="AEK42" s="821"/>
      <c r="AEL42" s="821"/>
      <c r="AEM42" s="821"/>
      <c r="AEN42" s="821"/>
      <c r="AEO42" s="821"/>
      <c r="AEP42" s="821"/>
      <c r="AEQ42" s="821"/>
      <c r="AER42" s="821"/>
      <c r="AES42" s="821"/>
      <c r="AET42" s="821"/>
      <c r="AEU42" s="821"/>
      <c r="AEV42" s="821"/>
      <c r="AEW42" s="821"/>
      <c r="AEX42" s="821"/>
      <c r="AEY42" s="821"/>
      <c r="AEZ42" s="821"/>
      <c r="AFA42" s="821"/>
      <c r="AFB42" s="821"/>
      <c r="AFC42" s="821"/>
      <c r="AFD42" s="822">
        <v>1936.757949186064</v>
      </c>
      <c r="AFE42" s="822" t="s">
        <v>1434</v>
      </c>
      <c r="AFF42" s="822" t="s">
        <v>1434</v>
      </c>
      <c r="AFG42" s="822" t="s">
        <v>1434</v>
      </c>
      <c r="AFH42" s="821">
        <v>93.425000000000011</v>
      </c>
      <c r="AFI42" s="822" t="s">
        <v>1434</v>
      </c>
      <c r="AFJ42" s="822" t="s">
        <v>1434</v>
      </c>
      <c r="AFK42" s="822" t="s">
        <v>1434</v>
      </c>
      <c r="AFL42" s="821">
        <v>2030.182949186064</v>
      </c>
      <c r="AFM42" s="821" t="s">
        <v>1434</v>
      </c>
      <c r="AFN42" s="821" t="s">
        <v>1434</v>
      </c>
      <c r="AFO42" s="821" t="s">
        <v>1434</v>
      </c>
      <c r="AFP42" s="822">
        <v>3317.4661493990566</v>
      </c>
      <c r="AFQ42" s="822" t="s">
        <v>1434</v>
      </c>
      <c r="AFR42" s="822" t="s">
        <v>1434</v>
      </c>
      <c r="AFS42" s="822" t="s">
        <v>1434</v>
      </c>
      <c r="AFT42" s="821">
        <v>234.82500000000002</v>
      </c>
      <c r="AFU42" s="821" t="s">
        <v>1434</v>
      </c>
      <c r="AFV42" s="821" t="s">
        <v>1434</v>
      </c>
      <c r="AFW42" s="821" t="s">
        <v>1434</v>
      </c>
      <c r="AFX42" s="821">
        <v>3552.2911493990564</v>
      </c>
      <c r="AFY42" s="821" t="s">
        <v>1434</v>
      </c>
      <c r="AFZ42" s="821" t="s">
        <v>1434</v>
      </c>
      <c r="AGA42" s="821" t="s">
        <v>1434</v>
      </c>
      <c r="AGB42" s="822">
        <v>1025.8671839342765</v>
      </c>
      <c r="AGC42" s="822" t="s">
        <v>1434</v>
      </c>
      <c r="AGD42" s="822" t="s">
        <v>1434</v>
      </c>
      <c r="AGE42" s="822" t="s">
        <v>1434</v>
      </c>
      <c r="AGF42" s="821">
        <v>75.75</v>
      </c>
      <c r="AGG42" s="821" t="s">
        <v>1434</v>
      </c>
      <c r="AGH42" s="821" t="s">
        <v>1434</v>
      </c>
      <c r="AGI42" s="821" t="s">
        <v>1434</v>
      </c>
      <c r="AGJ42" s="821">
        <v>1101.6171839342765</v>
      </c>
      <c r="AGK42" s="821" t="s">
        <v>1434</v>
      </c>
      <c r="AGL42" s="821" t="s">
        <v>1434</v>
      </c>
      <c r="AGM42" s="821" t="s">
        <v>1434</v>
      </c>
      <c r="AGN42" s="822">
        <v>234.90871748060246</v>
      </c>
      <c r="AGO42" s="822" t="s">
        <v>1434</v>
      </c>
      <c r="AGP42" s="822" t="s">
        <v>1434</v>
      </c>
      <c r="AGQ42" s="822" t="s">
        <v>1434</v>
      </c>
      <c r="AGR42" s="821">
        <v>0</v>
      </c>
      <c r="AGS42" s="821" t="s">
        <v>1434</v>
      </c>
      <c r="AGT42" s="821" t="s">
        <v>1434</v>
      </c>
      <c r="AGU42" s="821" t="s">
        <v>1434</v>
      </c>
      <c r="AGV42" s="821">
        <v>234.90871748060246</v>
      </c>
      <c r="AGW42" s="821" t="s">
        <v>1434</v>
      </c>
      <c r="AGX42" s="821" t="s">
        <v>1434</v>
      </c>
      <c r="AGY42" s="821" t="s">
        <v>1434</v>
      </c>
      <c r="AGZ42" s="822">
        <v>5082</v>
      </c>
      <c r="AHA42" s="822">
        <v>4985</v>
      </c>
      <c r="AHB42" s="822">
        <v>4965</v>
      </c>
      <c r="AHC42" s="822">
        <v>4969</v>
      </c>
      <c r="AHD42" s="822">
        <v>1433</v>
      </c>
      <c r="AHE42" s="822">
        <v>1406</v>
      </c>
      <c r="AHF42" s="822">
        <v>1401</v>
      </c>
      <c r="AHG42" s="822">
        <v>1402</v>
      </c>
      <c r="AHH42" s="822" t="s">
        <v>1434</v>
      </c>
      <c r="AHI42" s="822" t="s">
        <v>1434</v>
      </c>
      <c r="AHJ42" s="822" t="s">
        <v>1434</v>
      </c>
      <c r="AHK42" s="822" t="s">
        <v>1434</v>
      </c>
      <c r="AHL42" s="822">
        <v>1.04</v>
      </c>
      <c r="AHM42" s="822">
        <v>3.99</v>
      </c>
      <c r="AHN42" s="821">
        <v>1.25</v>
      </c>
      <c r="AHO42" s="821">
        <v>4.82</v>
      </c>
      <c r="AHP42" s="822">
        <v>0.02</v>
      </c>
      <c r="AHQ42" s="822" t="s">
        <v>1434</v>
      </c>
      <c r="AHR42" s="821" t="s">
        <v>1434</v>
      </c>
      <c r="AHS42" s="821" t="s">
        <v>1434</v>
      </c>
      <c r="AHT42" s="822">
        <v>13.12</v>
      </c>
      <c r="AHU42" s="822">
        <v>11.51</v>
      </c>
      <c r="AHV42" s="821">
        <v>9.8699999999999992</v>
      </c>
      <c r="AHW42" s="821">
        <v>7.26</v>
      </c>
      <c r="AHX42" s="822">
        <v>10.97</v>
      </c>
      <c r="AHY42" s="822">
        <v>13.9</v>
      </c>
      <c r="AHZ42" s="821">
        <v>13.03</v>
      </c>
      <c r="AIA42" s="821">
        <v>20.66</v>
      </c>
      <c r="AIB42" s="822" t="s">
        <v>1434</v>
      </c>
      <c r="AIC42" s="822" t="s">
        <v>1434</v>
      </c>
      <c r="AID42" s="821" t="s">
        <v>1434</v>
      </c>
      <c r="AIE42" s="821" t="s">
        <v>1434</v>
      </c>
      <c r="AIF42" s="822">
        <v>283</v>
      </c>
      <c r="AIG42" s="822">
        <v>300</v>
      </c>
      <c r="AIH42" s="822">
        <v>300</v>
      </c>
      <c r="AII42" s="822">
        <v>300</v>
      </c>
      <c r="AIJ42" s="822">
        <v>233</v>
      </c>
      <c r="AIK42" s="822" t="s">
        <v>1434</v>
      </c>
      <c r="AIL42" s="821" t="s">
        <v>1434</v>
      </c>
      <c r="AIM42" s="821" t="s">
        <v>1434</v>
      </c>
      <c r="AIN42" s="821" t="s">
        <v>1434</v>
      </c>
      <c r="AIO42" s="821" t="s">
        <v>1434</v>
      </c>
      <c r="AIP42" s="822" t="s">
        <v>1434</v>
      </c>
      <c r="AIQ42" s="821" t="s">
        <v>1434</v>
      </c>
      <c r="AIR42" s="821" t="s">
        <v>1434</v>
      </c>
      <c r="AIS42" s="821" t="s">
        <v>1434</v>
      </c>
      <c r="AIT42" s="821" t="s">
        <v>1434</v>
      </c>
      <c r="AIU42" s="822" t="s">
        <v>1434</v>
      </c>
      <c r="AIV42" s="822">
        <v>4782</v>
      </c>
      <c r="AIW42" s="822">
        <v>4685</v>
      </c>
      <c r="AIX42" s="822">
        <v>4665</v>
      </c>
      <c r="AIY42" s="822">
        <v>4736</v>
      </c>
      <c r="AIZ42" s="822" t="s">
        <v>1434</v>
      </c>
      <c r="AJA42" s="821" t="s">
        <v>1434</v>
      </c>
      <c r="AJB42" s="821" t="s">
        <v>1434</v>
      </c>
      <c r="AJC42" s="821" t="s">
        <v>1434</v>
      </c>
      <c r="AJD42" s="821" t="s">
        <v>1434</v>
      </c>
      <c r="AJE42" s="822" t="s">
        <v>1434</v>
      </c>
      <c r="AJF42" s="821" t="s">
        <v>1434</v>
      </c>
      <c r="AJG42" s="821" t="s">
        <v>1434</v>
      </c>
      <c r="AJH42" s="821" t="s">
        <v>1434</v>
      </c>
      <c r="AJI42" s="821" t="s">
        <v>1434</v>
      </c>
      <c r="AJJ42" s="822">
        <v>569</v>
      </c>
      <c r="AJK42" s="822">
        <v>1433</v>
      </c>
      <c r="AJL42" s="822">
        <v>1406</v>
      </c>
      <c r="AJM42" s="822">
        <v>1401</v>
      </c>
      <c r="AJN42" s="822">
        <v>1402</v>
      </c>
      <c r="AJO42" s="822" t="s">
        <v>1434</v>
      </c>
      <c r="AJP42" s="821" t="s">
        <v>1434</v>
      </c>
      <c r="AJQ42" s="821" t="s">
        <v>1434</v>
      </c>
      <c r="AJR42" s="821" t="s">
        <v>1434</v>
      </c>
      <c r="AJS42" s="821" t="s">
        <v>1434</v>
      </c>
      <c r="AJT42" s="822" t="s">
        <v>1434</v>
      </c>
      <c r="AJU42" s="821" t="s">
        <v>1434</v>
      </c>
      <c r="AJV42" s="821" t="s">
        <v>1434</v>
      </c>
      <c r="AJW42" s="821" t="s">
        <v>1434</v>
      </c>
      <c r="AJX42" s="821" t="s">
        <v>1434</v>
      </c>
      <c r="AJY42" s="822">
        <v>425</v>
      </c>
      <c r="AJZ42" s="822">
        <v>425</v>
      </c>
      <c r="AKA42" s="822" t="s">
        <v>1434</v>
      </c>
      <c r="AKB42" s="822">
        <v>340</v>
      </c>
      <c r="AKC42" s="822" t="s">
        <v>1434</v>
      </c>
      <c r="AKD42" s="821">
        <v>11</v>
      </c>
      <c r="AKE42" s="821" t="s">
        <v>1434</v>
      </c>
      <c r="AKF42" s="821" t="s">
        <v>1434</v>
      </c>
      <c r="AKG42" s="821" t="s">
        <v>1434</v>
      </c>
      <c r="AKH42" s="821">
        <v>436</v>
      </c>
      <c r="AKI42" s="821" t="s">
        <v>1434</v>
      </c>
      <c r="AKJ42" s="821" t="s">
        <v>1434</v>
      </c>
      <c r="AKK42" s="821" t="s">
        <v>1434</v>
      </c>
      <c r="AKL42" s="822">
        <v>69.599999999999994</v>
      </c>
      <c r="AKM42" s="822">
        <v>69.599999999999994</v>
      </c>
      <c r="AKN42" s="822" t="s">
        <v>1434</v>
      </c>
      <c r="AKO42" s="822" t="s">
        <v>1434</v>
      </c>
      <c r="AKP42" s="822" t="s">
        <v>1434</v>
      </c>
      <c r="AKQ42" s="821">
        <v>3.8</v>
      </c>
      <c r="AKR42" s="821" t="s">
        <v>1434</v>
      </c>
      <c r="AKS42" s="821" t="s">
        <v>1434</v>
      </c>
      <c r="AKT42" s="821" t="s">
        <v>1434</v>
      </c>
      <c r="AKU42" s="821">
        <v>73.399999999999991</v>
      </c>
      <c r="AKV42" s="821" t="s">
        <v>1434</v>
      </c>
      <c r="AKW42" s="821" t="s">
        <v>1434</v>
      </c>
      <c r="AKX42" s="821" t="s">
        <v>1434</v>
      </c>
      <c r="AKY42" s="821" t="s">
        <v>2356</v>
      </c>
      <c r="AKZ42" s="821">
        <v>257</v>
      </c>
      <c r="ALA42" s="821" t="s">
        <v>1434</v>
      </c>
      <c r="ALB42" s="821" t="s">
        <v>2893</v>
      </c>
      <c r="ALC42" s="821">
        <v>35</v>
      </c>
      <c r="ALD42" s="821" t="s">
        <v>1434</v>
      </c>
      <c r="ALE42" s="821" t="s">
        <v>2253</v>
      </c>
      <c r="ALF42" s="821">
        <v>7</v>
      </c>
      <c r="ALG42" s="821" t="s">
        <v>1434</v>
      </c>
      <c r="ALH42" s="821" t="s">
        <v>2281</v>
      </c>
      <c r="ALI42" s="821">
        <v>5</v>
      </c>
      <c r="ALJ42" s="821" t="s">
        <v>1434</v>
      </c>
      <c r="ALK42" s="821" t="s">
        <v>2894</v>
      </c>
      <c r="ALL42" s="821">
        <v>4</v>
      </c>
      <c r="ALM42" s="821" t="s">
        <v>1434</v>
      </c>
      <c r="ALN42" s="821" t="s">
        <v>2895</v>
      </c>
      <c r="ALO42" s="821">
        <v>2</v>
      </c>
      <c r="ALP42" s="821" t="s">
        <v>1434</v>
      </c>
      <c r="ALQ42" s="821" t="s">
        <v>2896</v>
      </c>
      <c r="ALR42" s="821">
        <v>2</v>
      </c>
      <c r="ALS42" s="821" t="s">
        <v>1434</v>
      </c>
      <c r="ALT42" s="821" t="s">
        <v>1434</v>
      </c>
      <c r="ALU42" s="821" t="s">
        <v>1434</v>
      </c>
      <c r="ALV42" s="821" t="s">
        <v>1434</v>
      </c>
      <c r="ALW42" s="821" t="s">
        <v>2936</v>
      </c>
      <c r="ALX42" s="821">
        <v>68.400000000000006</v>
      </c>
      <c r="ALY42" s="821" t="s">
        <v>1434</v>
      </c>
      <c r="ALZ42" s="821" t="s">
        <v>2937</v>
      </c>
      <c r="AMA42" s="821">
        <v>0.7</v>
      </c>
      <c r="AMB42" s="821" t="s">
        <v>1434</v>
      </c>
      <c r="AMC42" s="821" t="s">
        <v>2938</v>
      </c>
      <c r="AMD42" s="821">
        <v>0.5</v>
      </c>
      <c r="AME42" s="821" t="s">
        <v>1434</v>
      </c>
      <c r="AMF42" s="821" t="s">
        <v>2939</v>
      </c>
      <c r="AMG42" s="821">
        <v>0.5</v>
      </c>
      <c r="AMH42" s="821" t="s">
        <v>1434</v>
      </c>
      <c r="AMI42" s="821"/>
      <c r="AMJ42" s="821"/>
      <c r="AMK42" s="821"/>
      <c r="AML42" s="821"/>
      <c r="AMM42" s="821"/>
      <c r="AMN42" s="821"/>
      <c r="AMO42" s="821"/>
      <c r="AMP42" s="821"/>
      <c r="AMQ42" s="821"/>
      <c r="AMR42" s="822" t="s">
        <v>1434</v>
      </c>
      <c r="AMS42" s="822" t="s">
        <v>1434</v>
      </c>
      <c r="AMT42" s="822" t="s">
        <v>1434</v>
      </c>
      <c r="AMU42" s="822" t="s">
        <v>1434</v>
      </c>
      <c r="AMV42" s="822" t="s">
        <v>1434</v>
      </c>
      <c r="AMW42" s="822" t="s">
        <v>1434</v>
      </c>
      <c r="AMX42" s="822" t="s">
        <v>1434</v>
      </c>
      <c r="AMY42" s="822" t="s">
        <v>1434</v>
      </c>
      <c r="AMZ42" s="821" t="s">
        <v>1434</v>
      </c>
      <c r="ANA42" s="821" t="s">
        <v>1434</v>
      </c>
      <c r="ANB42" s="821" t="s">
        <v>1434</v>
      </c>
      <c r="ANC42" s="821" t="s">
        <v>1434</v>
      </c>
      <c r="AND42" s="822" t="s">
        <v>1434</v>
      </c>
      <c r="ANE42" s="822" t="s">
        <v>1434</v>
      </c>
      <c r="ANF42" s="822" t="s">
        <v>1434</v>
      </c>
      <c r="ANG42" s="822" t="s">
        <v>1434</v>
      </c>
      <c r="ANH42" s="821" t="s">
        <v>1434</v>
      </c>
      <c r="ANI42" s="821" t="s">
        <v>1434</v>
      </c>
      <c r="ANJ42" s="821" t="s">
        <v>1434</v>
      </c>
      <c r="ANK42" s="821" t="s">
        <v>1434</v>
      </c>
      <c r="ANL42" s="821" t="s">
        <v>1434</v>
      </c>
      <c r="ANM42" s="821" t="s">
        <v>1434</v>
      </c>
      <c r="ANN42" s="821" t="s">
        <v>1434</v>
      </c>
      <c r="ANO42" s="821" t="s">
        <v>1434</v>
      </c>
      <c r="ANP42" s="822" t="s">
        <v>1434</v>
      </c>
      <c r="ANQ42" s="822" t="s">
        <v>1434</v>
      </c>
      <c r="ANR42" s="822" t="s">
        <v>1434</v>
      </c>
      <c r="ANS42" s="822" t="s">
        <v>1434</v>
      </c>
      <c r="ANT42" s="821" t="s">
        <v>1434</v>
      </c>
      <c r="ANU42" s="821" t="s">
        <v>1434</v>
      </c>
      <c r="ANV42" s="821" t="s">
        <v>1434</v>
      </c>
      <c r="ANW42" s="821" t="s">
        <v>1434</v>
      </c>
      <c r="ANX42" s="821" t="s">
        <v>1434</v>
      </c>
      <c r="ANY42" s="821" t="s">
        <v>1434</v>
      </c>
      <c r="ANZ42" s="821" t="s">
        <v>1434</v>
      </c>
      <c r="AOA42" s="821" t="s">
        <v>1434</v>
      </c>
      <c r="AOB42" s="821" t="s">
        <v>1434</v>
      </c>
      <c r="AOC42" s="821" t="s">
        <v>1434</v>
      </c>
      <c r="AOD42" s="821" t="s">
        <v>1434</v>
      </c>
      <c r="AOE42" s="821" t="s">
        <v>1434</v>
      </c>
      <c r="AOF42" s="821" t="s">
        <v>1434</v>
      </c>
      <c r="AOG42" s="821" t="s">
        <v>1434</v>
      </c>
      <c r="AOH42" s="822" t="s">
        <v>1434</v>
      </c>
      <c r="AOI42" s="821" t="s">
        <v>1434</v>
      </c>
      <c r="AOJ42" s="821" t="s">
        <v>1434</v>
      </c>
      <c r="AOK42" s="821" t="s">
        <v>1434</v>
      </c>
      <c r="AOL42" s="822" t="s">
        <v>1434</v>
      </c>
      <c r="AOM42" s="821" t="s">
        <v>1434</v>
      </c>
      <c r="AON42" s="821" t="s">
        <v>1434</v>
      </c>
      <c r="AOO42" s="821" t="s">
        <v>1434</v>
      </c>
      <c r="AOP42" s="822" t="s">
        <v>1434</v>
      </c>
      <c r="AOQ42" s="821" t="s">
        <v>1434</v>
      </c>
      <c r="AOR42" s="821" t="s">
        <v>1434</v>
      </c>
      <c r="AOS42" s="821" t="s">
        <v>1434</v>
      </c>
      <c r="AOT42" s="822" t="s">
        <v>1434</v>
      </c>
      <c r="AOU42" s="821" t="s">
        <v>1434</v>
      </c>
      <c r="AOV42" s="821" t="s">
        <v>1434</v>
      </c>
      <c r="AOW42" s="821" t="s">
        <v>1434</v>
      </c>
      <c r="AOX42" s="822" t="s">
        <v>1434</v>
      </c>
      <c r="AOY42" s="821" t="s">
        <v>1434</v>
      </c>
      <c r="AOZ42" s="821" t="s">
        <v>1434</v>
      </c>
      <c r="APA42" s="821" t="s">
        <v>1434</v>
      </c>
      <c r="APB42" s="822" t="s">
        <v>1434</v>
      </c>
      <c r="APC42" s="821" t="s">
        <v>1434</v>
      </c>
      <c r="APD42" s="821" t="s">
        <v>1434</v>
      </c>
      <c r="APE42" s="821" t="s">
        <v>1434</v>
      </c>
      <c r="APF42" s="822" t="s">
        <v>1434</v>
      </c>
      <c r="APG42" s="821" t="s">
        <v>1434</v>
      </c>
      <c r="APH42" s="821" t="s">
        <v>1434</v>
      </c>
      <c r="API42" s="821" t="s">
        <v>1434</v>
      </c>
      <c r="APJ42" s="822" t="s">
        <v>1434</v>
      </c>
      <c r="APK42" s="821" t="s">
        <v>1434</v>
      </c>
      <c r="APL42" s="821" t="s">
        <v>1434</v>
      </c>
      <c r="APM42" s="821" t="s">
        <v>1434</v>
      </c>
      <c r="APN42" s="822" t="s">
        <v>1434</v>
      </c>
      <c r="APO42" s="821" t="s">
        <v>1434</v>
      </c>
      <c r="APP42" s="821" t="s">
        <v>1434</v>
      </c>
      <c r="APQ42" s="821" t="s">
        <v>1434</v>
      </c>
      <c r="APR42" s="822" t="s">
        <v>1434</v>
      </c>
      <c r="APS42" s="821" t="s">
        <v>1434</v>
      </c>
      <c r="APT42" s="821" t="s">
        <v>1434</v>
      </c>
      <c r="APU42" s="821" t="s">
        <v>1434</v>
      </c>
      <c r="APV42" s="822" t="s">
        <v>1434</v>
      </c>
      <c r="APW42" s="821" t="s">
        <v>1434</v>
      </c>
      <c r="APX42" s="821" t="s">
        <v>1434</v>
      </c>
      <c r="APY42" s="821" t="s">
        <v>1434</v>
      </c>
      <c r="APZ42" s="822" t="s">
        <v>1434</v>
      </c>
      <c r="AQA42" s="821" t="s">
        <v>1434</v>
      </c>
      <c r="AQB42" s="821" t="s">
        <v>1434</v>
      </c>
      <c r="AQC42" s="821" t="s">
        <v>1434</v>
      </c>
      <c r="AQD42" s="822" t="s">
        <v>1434</v>
      </c>
      <c r="AQE42" s="821" t="s">
        <v>1434</v>
      </c>
      <c r="AQF42" s="821" t="s">
        <v>1434</v>
      </c>
      <c r="AQG42" s="821" t="s">
        <v>1434</v>
      </c>
      <c r="AQH42" s="822" t="s">
        <v>1434</v>
      </c>
      <c r="AQI42" s="821" t="s">
        <v>1434</v>
      </c>
      <c r="AQJ42" s="821" t="s">
        <v>1434</v>
      </c>
      <c r="AQK42" s="821" t="s">
        <v>1434</v>
      </c>
      <c r="AQL42" s="822" t="s">
        <v>1434</v>
      </c>
      <c r="AQM42" s="821" t="s">
        <v>1434</v>
      </c>
      <c r="AQN42" s="821" t="s">
        <v>1434</v>
      </c>
      <c r="AQO42" s="821" t="s">
        <v>1434</v>
      </c>
      <c r="AQP42" s="822" t="s">
        <v>1434</v>
      </c>
      <c r="AQQ42" s="821" t="s">
        <v>1434</v>
      </c>
      <c r="AQR42" s="821" t="s">
        <v>1434</v>
      </c>
      <c r="AQS42" s="821" t="s">
        <v>1434</v>
      </c>
      <c r="AQT42" s="822" t="s">
        <v>1434</v>
      </c>
      <c r="AQU42" s="821" t="s">
        <v>1434</v>
      </c>
      <c r="AQV42" s="821" t="s">
        <v>1434</v>
      </c>
      <c r="AQW42" s="821" t="s">
        <v>1434</v>
      </c>
      <c r="AQX42" s="822" t="s">
        <v>1434</v>
      </c>
      <c r="AQY42" s="821" t="s">
        <v>1434</v>
      </c>
      <c r="AQZ42" s="821" t="s">
        <v>1434</v>
      </c>
      <c r="ARA42" s="821" t="s">
        <v>1434</v>
      </c>
      <c r="ARB42" s="822" t="s">
        <v>1434</v>
      </c>
      <c r="ARC42" s="821" t="s">
        <v>1434</v>
      </c>
      <c r="ARD42" s="821" t="s">
        <v>1434</v>
      </c>
      <c r="ARE42" s="821" t="s">
        <v>1434</v>
      </c>
      <c r="ARF42" s="822" t="s">
        <v>1434</v>
      </c>
      <c r="ARG42" s="821" t="s">
        <v>1434</v>
      </c>
      <c r="ARH42" s="821" t="s">
        <v>1434</v>
      </c>
      <c r="ARI42" s="821" t="s">
        <v>1434</v>
      </c>
      <c r="ARJ42" s="822" t="s">
        <v>1434</v>
      </c>
      <c r="ARK42" s="821" t="s">
        <v>1434</v>
      </c>
      <c r="ARL42" s="821" t="s">
        <v>1434</v>
      </c>
      <c r="ARM42" s="821" t="s">
        <v>1434</v>
      </c>
      <c r="ARN42" s="822" t="s">
        <v>1434</v>
      </c>
      <c r="ARO42" s="821" t="s">
        <v>1434</v>
      </c>
      <c r="ARP42" s="821" t="s">
        <v>1434</v>
      </c>
      <c r="ARQ42" s="821" t="s">
        <v>1434</v>
      </c>
      <c r="ARR42" s="822" t="s">
        <v>1434</v>
      </c>
      <c r="ARS42" s="821" t="s">
        <v>1434</v>
      </c>
      <c r="ART42" s="821" t="s">
        <v>1434</v>
      </c>
      <c r="ARU42" s="821" t="s">
        <v>1434</v>
      </c>
      <c r="ARV42" s="822" t="s">
        <v>1434</v>
      </c>
      <c r="ARW42" s="821" t="s">
        <v>1434</v>
      </c>
      <c r="ARX42" s="821" t="s">
        <v>1434</v>
      </c>
      <c r="ARY42" s="821" t="s">
        <v>1434</v>
      </c>
      <c r="ARZ42" s="822" t="s">
        <v>1434</v>
      </c>
      <c r="ASA42" s="821" t="s">
        <v>1434</v>
      </c>
      <c r="ASB42" s="821" t="s">
        <v>1434</v>
      </c>
      <c r="ASC42" s="821" t="s">
        <v>1434</v>
      </c>
      <c r="ASD42" s="822" t="s">
        <v>1434</v>
      </c>
      <c r="ASE42" s="821" t="s">
        <v>1434</v>
      </c>
      <c r="ASF42" s="821" t="s">
        <v>1434</v>
      </c>
      <c r="ASG42" s="821" t="s">
        <v>1434</v>
      </c>
      <c r="ASH42" s="822" t="s">
        <v>1434</v>
      </c>
      <c r="ASI42" s="821" t="s">
        <v>1434</v>
      </c>
      <c r="ASJ42" s="821" t="s">
        <v>1434</v>
      </c>
      <c r="ASK42" s="821" t="s">
        <v>1434</v>
      </c>
      <c r="ASL42" s="822" t="s">
        <v>1434</v>
      </c>
      <c r="ASM42" s="821" t="s">
        <v>1434</v>
      </c>
      <c r="ASN42" s="821" t="s">
        <v>1434</v>
      </c>
      <c r="ASO42" s="821" t="s">
        <v>1434</v>
      </c>
      <c r="ASP42" s="822" t="s">
        <v>1434</v>
      </c>
      <c r="ASQ42" s="821" t="s">
        <v>1434</v>
      </c>
      <c r="ASR42" s="821" t="s">
        <v>1434</v>
      </c>
      <c r="ASS42" s="821" t="s">
        <v>1434</v>
      </c>
      <c r="AST42" s="822" t="s">
        <v>1434</v>
      </c>
      <c r="ASU42" s="821" t="s">
        <v>1434</v>
      </c>
      <c r="ASV42" s="821" t="s">
        <v>1434</v>
      </c>
      <c r="ASW42" s="821" t="s">
        <v>1434</v>
      </c>
      <c r="ASX42" s="822" t="s">
        <v>1434</v>
      </c>
      <c r="ASY42" s="821" t="s">
        <v>1434</v>
      </c>
      <c r="ASZ42" s="821" t="s">
        <v>1434</v>
      </c>
      <c r="ATA42" s="821" t="s">
        <v>1434</v>
      </c>
      <c r="ATB42" s="822" t="s">
        <v>1434</v>
      </c>
      <c r="ATC42" s="821" t="s">
        <v>1434</v>
      </c>
      <c r="ATD42" s="821" t="s">
        <v>1434</v>
      </c>
      <c r="ATE42" s="821" t="s">
        <v>1434</v>
      </c>
      <c r="ATF42" s="822" t="s">
        <v>1434</v>
      </c>
      <c r="ATG42" s="821" t="s">
        <v>1434</v>
      </c>
      <c r="ATH42" s="821" t="s">
        <v>1434</v>
      </c>
      <c r="ATI42" s="821" t="s">
        <v>1434</v>
      </c>
      <c r="ATJ42" s="822" t="s">
        <v>1434</v>
      </c>
      <c r="ATK42" s="821" t="s">
        <v>1434</v>
      </c>
      <c r="ATL42" s="821" t="s">
        <v>1434</v>
      </c>
      <c r="ATM42" s="821" t="s">
        <v>1434</v>
      </c>
      <c r="ATN42" s="822" t="s">
        <v>1434</v>
      </c>
      <c r="ATO42" s="821" t="s">
        <v>1434</v>
      </c>
      <c r="ATP42" s="821" t="s">
        <v>1434</v>
      </c>
      <c r="ATQ42" s="821" t="s">
        <v>1434</v>
      </c>
      <c r="ATR42" s="822" t="s">
        <v>1434</v>
      </c>
      <c r="ATS42" s="822" t="s">
        <v>1434</v>
      </c>
      <c r="ATT42" s="822">
        <v>136.19999999999999</v>
      </c>
      <c r="ATU42" s="822" t="s">
        <v>1434</v>
      </c>
      <c r="ATV42" s="822" t="s">
        <v>1434</v>
      </c>
      <c r="ATW42" s="821" t="s">
        <v>1434</v>
      </c>
      <c r="ATX42" s="821" t="s">
        <v>1434</v>
      </c>
      <c r="ATY42" s="821" t="s">
        <v>1434</v>
      </c>
      <c r="ATZ42" s="821" t="s">
        <v>1434</v>
      </c>
      <c r="AUA42" s="821" t="s">
        <v>1434</v>
      </c>
      <c r="AUB42" s="822" t="s">
        <v>1434</v>
      </c>
      <c r="AUC42" s="822" t="s">
        <v>1434</v>
      </c>
      <c r="AUD42" s="822" t="s">
        <v>1434</v>
      </c>
      <c r="AUE42" s="822" t="s">
        <v>1434</v>
      </c>
      <c r="AUF42" s="822" t="s">
        <v>1434</v>
      </c>
      <c r="AUG42" s="822" t="s">
        <v>1434</v>
      </c>
      <c r="AUH42" s="822" t="s">
        <v>1434</v>
      </c>
      <c r="AUI42" s="822">
        <v>83.8</v>
      </c>
      <c r="AUJ42" s="822" t="s">
        <v>1434</v>
      </c>
      <c r="AUK42" s="822" t="s">
        <v>1434</v>
      </c>
      <c r="AUL42" s="821" t="s">
        <v>1434</v>
      </c>
      <c r="AUM42" s="821" t="s">
        <v>1434</v>
      </c>
      <c r="AUN42" s="821" t="s">
        <v>1434</v>
      </c>
      <c r="AUO42" s="821" t="s">
        <v>1434</v>
      </c>
      <c r="AUP42" s="821" t="s">
        <v>1434</v>
      </c>
      <c r="AUQ42" s="822" t="s">
        <v>1434</v>
      </c>
      <c r="AUR42" s="822" t="s">
        <v>1434</v>
      </c>
      <c r="AUS42" s="822" t="s">
        <v>1434</v>
      </c>
      <c r="AUT42" s="822" t="s">
        <v>1434</v>
      </c>
      <c r="AUU42" s="822" t="s">
        <v>1434</v>
      </c>
      <c r="AUV42" s="822" t="s">
        <v>1434</v>
      </c>
      <c r="AUW42" s="822" t="s">
        <v>1434</v>
      </c>
      <c r="AUX42" s="822">
        <v>178.4</v>
      </c>
      <c r="AUY42" s="822" t="s">
        <v>1434</v>
      </c>
      <c r="AUZ42" s="822" t="s">
        <v>1434</v>
      </c>
      <c r="AVA42" s="821" t="s">
        <v>1434</v>
      </c>
      <c r="AVB42" s="821" t="s">
        <v>1434</v>
      </c>
      <c r="AVC42" s="821" t="s">
        <v>1434</v>
      </c>
      <c r="AVD42" s="821" t="s">
        <v>1434</v>
      </c>
      <c r="AVE42" s="821" t="s">
        <v>1434</v>
      </c>
      <c r="AVF42" s="822" t="s">
        <v>1434</v>
      </c>
      <c r="AVG42" s="822" t="s">
        <v>1434</v>
      </c>
      <c r="AVH42" s="822" t="s">
        <v>1434</v>
      </c>
      <c r="AVI42" s="822" t="s">
        <v>1434</v>
      </c>
      <c r="AVJ42" s="822" t="s">
        <v>1434</v>
      </c>
      <c r="AVK42" s="822" t="s">
        <v>1434</v>
      </c>
      <c r="AVL42" s="822" t="s">
        <v>1434</v>
      </c>
      <c r="AVM42" s="822">
        <v>140.5</v>
      </c>
      <c r="AVN42" s="822" t="s">
        <v>1434</v>
      </c>
      <c r="AVO42" s="822" t="s">
        <v>1434</v>
      </c>
      <c r="AVP42" s="821" t="s">
        <v>1434</v>
      </c>
      <c r="AVQ42" s="821" t="s">
        <v>1434</v>
      </c>
      <c r="AVR42" s="821" t="s">
        <v>1434</v>
      </c>
      <c r="AVS42" s="821" t="s">
        <v>1434</v>
      </c>
      <c r="AVT42" s="821" t="s">
        <v>1434</v>
      </c>
      <c r="AVU42" s="822" t="s">
        <v>1434</v>
      </c>
      <c r="AVV42" s="822" t="s">
        <v>1434</v>
      </c>
      <c r="AVW42" s="822" t="s">
        <v>1434</v>
      </c>
      <c r="AVX42" s="822" t="s">
        <v>1434</v>
      </c>
      <c r="AVY42" s="822" t="s">
        <v>1434</v>
      </c>
      <c r="AVZ42" s="822">
        <v>2490</v>
      </c>
      <c r="AWA42" s="822">
        <v>2917</v>
      </c>
      <c r="AWB42" s="822">
        <v>2847</v>
      </c>
      <c r="AWC42" s="822">
        <v>2843</v>
      </c>
      <c r="AWD42" s="822">
        <v>1879</v>
      </c>
      <c r="AWE42" s="821" t="s">
        <v>1434</v>
      </c>
      <c r="AWF42" s="821" t="s">
        <v>1434</v>
      </c>
      <c r="AWG42" s="821" t="s">
        <v>1434</v>
      </c>
      <c r="AWH42" s="821" t="s">
        <v>1434</v>
      </c>
      <c r="AWI42" s="821" t="s">
        <v>1434</v>
      </c>
      <c r="AWJ42" s="822" t="s">
        <v>1434</v>
      </c>
      <c r="AWK42" s="822" t="s">
        <v>1434</v>
      </c>
      <c r="AWL42" s="822" t="s">
        <v>1434</v>
      </c>
      <c r="AWM42" s="822" t="s">
        <v>1434</v>
      </c>
      <c r="AWN42" s="822" t="s">
        <v>1434</v>
      </c>
      <c r="AWO42" s="822" t="s">
        <v>1434</v>
      </c>
      <c r="AWP42" s="822">
        <v>170</v>
      </c>
      <c r="AWQ42" s="822">
        <v>166</v>
      </c>
      <c r="AWR42" s="822">
        <v>166</v>
      </c>
      <c r="AWS42" s="822">
        <v>109</v>
      </c>
      <c r="AWT42" s="822" t="s">
        <v>1434</v>
      </c>
      <c r="AWU42" s="822" t="s">
        <v>1434</v>
      </c>
      <c r="AWV42" s="822" t="s">
        <v>1434</v>
      </c>
      <c r="AWW42" s="822" t="s">
        <v>1434</v>
      </c>
      <c r="AWX42" s="822" t="s">
        <v>1434</v>
      </c>
      <c r="AWY42" s="822" t="s">
        <v>1434</v>
      </c>
      <c r="AWZ42" s="822" t="s">
        <v>1434</v>
      </c>
      <c r="AXA42" s="822" t="s">
        <v>1434</v>
      </c>
      <c r="AXB42" s="822" t="s">
        <v>1434</v>
      </c>
      <c r="AXC42" s="822" t="s">
        <v>1434</v>
      </c>
      <c r="AXD42" s="821" t="s">
        <v>1434</v>
      </c>
      <c r="AXE42" s="821">
        <v>3087</v>
      </c>
      <c r="AXF42" s="821">
        <v>3013</v>
      </c>
      <c r="AXG42" s="821">
        <v>3009</v>
      </c>
      <c r="AXH42" s="821">
        <v>1988</v>
      </c>
      <c r="AXI42" s="821" t="s">
        <v>1434</v>
      </c>
      <c r="AXJ42" s="821" t="s">
        <v>1434</v>
      </c>
      <c r="AXK42" s="821" t="s">
        <v>1434</v>
      </c>
      <c r="AXL42" s="821" t="s">
        <v>1434</v>
      </c>
      <c r="AXM42" s="821" t="s">
        <v>1434</v>
      </c>
      <c r="AXN42" s="821" t="s">
        <v>1434</v>
      </c>
      <c r="AXO42" s="821" t="s">
        <v>1434</v>
      </c>
      <c r="AXP42" s="821" t="s">
        <v>1434</v>
      </c>
      <c r="AXQ42" s="821" t="s">
        <v>1434</v>
      </c>
      <c r="AXR42" s="821" t="s">
        <v>1434</v>
      </c>
      <c r="AXS42" s="822">
        <v>4363</v>
      </c>
      <c r="AXT42" s="822">
        <v>5090</v>
      </c>
      <c r="AXU42" s="822">
        <v>6010</v>
      </c>
      <c r="AXV42" s="822">
        <v>6371</v>
      </c>
      <c r="AXW42" s="822">
        <v>2152</v>
      </c>
      <c r="AXX42" s="822">
        <v>1301</v>
      </c>
      <c r="AXY42" s="822">
        <v>356</v>
      </c>
      <c r="AXZ42" s="822">
        <v>0</v>
      </c>
      <c r="AYA42" s="821">
        <v>0</v>
      </c>
      <c r="AYB42" s="821">
        <v>0</v>
      </c>
      <c r="AYC42" s="821">
        <v>0</v>
      </c>
      <c r="AYD42" s="822">
        <v>0</v>
      </c>
      <c r="AYE42" s="822" t="s">
        <v>1434</v>
      </c>
      <c r="AYF42" s="822" t="s">
        <v>1434</v>
      </c>
      <c r="AYG42" s="822" t="s">
        <v>1434</v>
      </c>
      <c r="AYH42" s="822" t="s">
        <v>1434</v>
      </c>
      <c r="AYI42" s="822" t="s">
        <v>1434</v>
      </c>
      <c r="AYJ42" s="822" t="s">
        <v>1434</v>
      </c>
      <c r="AYK42" s="822" t="s">
        <v>1434</v>
      </c>
      <c r="AYL42" s="822">
        <v>0</v>
      </c>
      <c r="AYM42" s="821">
        <v>0</v>
      </c>
      <c r="AYN42" s="821">
        <v>0</v>
      </c>
      <c r="AYO42" s="821">
        <v>0</v>
      </c>
      <c r="AYP42" s="821">
        <v>0</v>
      </c>
      <c r="AYQ42" s="822" t="s">
        <v>1434</v>
      </c>
      <c r="AYR42" s="821" t="s">
        <v>1434</v>
      </c>
      <c r="AYS42" s="821" t="s">
        <v>1434</v>
      </c>
      <c r="AYT42" s="821" t="s">
        <v>1434</v>
      </c>
      <c r="AYU42" s="822" t="s">
        <v>1434</v>
      </c>
      <c r="AYV42" s="821" t="s">
        <v>1434</v>
      </c>
      <c r="AYW42" s="821" t="s">
        <v>1434</v>
      </c>
      <c r="AYX42" s="821">
        <v>0</v>
      </c>
      <c r="AYY42" s="821">
        <v>0</v>
      </c>
      <c r="AYZ42" s="821">
        <v>0</v>
      </c>
      <c r="AZA42" s="821">
        <v>0</v>
      </c>
      <c r="AZB42" s="821">
        <v>0</v>
      </c>
      <c r="AZC42" s="822" t="s">
        <v>1434</v>
      </c>
      <c r="AZD42" s="821" t="s">
        <v>1434</v>
      </c>
      <c r="AZE42" s="821" t="s">
        <v>1434</v>
      </c>
      <c r="AZF42" s="821" t="s">
        <v>1434</v>
      </c>
      <c r="AZG42" s="822" t="s">
        <v>1434</v>
      </c>
      <c r="AZH42" s="821" t="s">
        <v>1434</v>
      </c>
      <c r="AZI42" s="821" t="s">
        <v>1434</v>
      </c>
      <c r="AZJ42" s="821">
        <v>0</v>
      </c>
      <c r="AZK42" s="821">
        <v>0</v>
      </c>
      <c r="AZL42" s="821">
        <v>0</v>
      </c>
      <c r="AZM42" s="821">
        <v>0</v>
      </c>
      <c r="AZN42" s="821">
        <v>0</v>
      </c>
      <c r="AZO42" s="821" t="s">
        <v>1434</v>
      </c>
      <c r="AZP42" s="821" t="s">
        <v>1434</v>
      </c>
      <c r="AZQ42" s="821" t="s">
        <v>1434</v>
      </c>
      <c r="AZR42" s="821" t="s">
        <v>1434</v>
      </c>
      <c r="AZS42" s="821" t="s">
        <v>1434</v>
      </c>
      <c r="AZT42" s="821" t="s">
        <v>1434</v>
      </c>
      <c r="AZU42" s="821" t="s">
        <v>1434</v>
      </c>
      <c r="AZV42" s="821">
        <v>0</v>
      </c>
      <c r="AZW42" s="821">
        <v>0</v>
      </c>
      <c r="AZX42" s="821">
        <v>0</v>
      </c>
      <c r="AZY42" s="821">
        <v>0</v>
      </c>
      <c r="AZZ42" s="821">
        <v>0</v>
      </c>
      <c r="BAA42" s="822" t="s">
        <v>1434</v>
      </c>
      <c r="BAB42" s="821" t="s">
        <v>1434</v>
      </c>
      <c r="BAC42" s="821" t="s">
        <v>1434</v>
      </c>
      <c r="BAD42" s="821" t="s">
        <v>1434</v>
      </c>
      <c r="BAE42" s="822" t="s">
        <v>1434</v>
      </c>
      <c r="BAF42" s="821" t="s">
        <v>1434</v>
      </c>
      <c r="BAG42" s="821" t="s">
        <v>1434</v>
      </c>
      <c r="BAH42" s="821">
        <v>0</v>
      </c>
      <c r="BAI42" s="821">
        <v>0</v>
      </c>
      <c r="BAJ42" s="821">
        <v>0</v>
      </c>
      <c r="BAK42" s="821">
        <v>0</v>
      </c>
      <c r="BAL42" s="821">
        <v>0</v>
      </c>
      <c r="BAM42" s="821" t="s">
        <v>1434</v>
      </c>
      <c r="BAN42" s="821" t="s">
        <v>1434</v>
      </c>
      <c r="BAO42" s="821" t="s">
        <v>1434</v>
      </c>
      <c r="BAP42" s="821" t="s">
        <v>1434</v>
      </c>
      <c r="BAQ42" s="821" t="s">
        <v>1434</v>
      </c>
      <c r="BAR42" s="821" t="s">
        <v>1434</v>
      </c>
      <c r="BAS42" s="821" t="s">
        <v>1434</v>
      </c>
      <c r="BAT42" s="821">
        <v>0</v>
      </c>
      <c r="BAU42" s="821">
        <v>0</v>
      </c>
      <c r="BAV42" s="821">
        <v>0</v>
      </c>
      <c r="BAW42" s="821">
        <v>0</v>
      </c>
      <c r="BAX42" s="821">
        <v>0</v>
      </c>
      <c r="BAY42" s="822" t="s">
        <v>1434</v>
      </c>
      <c r="BAZ42" s="821" t="s">
        <v>1434</v>
      </c>
      <c r="BBA42" s="821" t="s">
        <v>1434</v>
      </c>
      <c r="BBB42" s="821" t="s">
        <v>1434</v>
      </c>
      <c r="BBC42" s="822" t="s">
        <v>1434</v>
      </c>
      <c r="BBD42" s="821" t="s">
        <v>1434</v>
      </c>
      <c r="BBE42" s="821" t="s">
        <v>1434</v>
      </c>
      <c r="BBF42" s="821">
        <v>0</v>
      </c>
      <c r="BBG42" s="821">
        <v>0</v>
      </c>
      <c r="BBH42" s="821">
        <v>0</v>
      </c>
      <c r="BBI42" s="821">
        <v>0</v>
      </c>
      <c r="BBJ42" s="821">
        <v>0</v>
      </c>
      <c r="BBK42" s="826" t="s">
        <v>1434</v>
      </c>
      <c r="BBL42" s="826">
        <v>383.7</v>
      </c>
      <c r="BBM42" s="826">
        <v>1139.0999999999999</v>
      </c>
      <c r="BBN42" s="826">
        <v>1780.8</v>
      </c>
      <c r="BBO42" s="826">
        <v>2877.1</v>
      </c>
      <c r="BBP42" s="826" t="s">
        <v>1434</v>
      </c>
      <c r="BBQ42" s="826">
        <v>0.53</v>
      </c>
      <c r="BBR42" s="826">
        <v>0.44</v>
      </c>
      <c r="BBS42" s="826">
        <v>0.38</v>
      </c>
      <c r="BBT42" s="826">
        <v>0.46</v>
      </c>
      <c r="BBU42" s="826" t="s">
        <v>1434</v>
      </c>
      <c r="BBV42" s="826">
        <v>633.70000000000005</v>
      </c>
      <c r="BBW42" s="826">
        <v>2633</v>
      </c>
      <c r="BBX42" s="826">
        <v>7052.9</v>
      </c>
      <c r="BBY42" s="826">
        <v>4356.5</v>
      </c>
      <c r="BBZ42" s="826" t="s">
        <v>1434</v>
      </c>
      <c r="BCA42" s="826">
        <v>0.87</v>
      </c>
      <c r="BCB42" s="826">
        <v>1.03</v>
      </c>
      <c r="BCC42" s="826">
        <v>1.49</v>
      </c>
      <c r="BCD42" s="826">
        <v>0.7</v>
      </c>
      <c r="BCE42" s="826" t="s">
        <v>1434</v>
      </c>
      <c r="BCF42" s="826">
        <v>289.39999999999998</v>
      </c>
      <c r="BCG42" s="826">
        <v>796.9</v>
      </c>
      <c r="BCH42" s="826">
        <v>1199.9000000000001</v>
      </c>
      <c r="BCI42" s="826">
        <v>1050.3</v>
      </c>
      <c r="BCJ42" s="826" t="s">
        <v>1434</v>
      </c>
      <c r="BCK42" s="826">
        <v>0.4</v>
      </c>
      <c r="BCL42" s="826">
        <v>0.31</v>
      </c>
      <c r="BCM42" s="826">
        <v>0.25</v>
      </c>
      <c r="BCN42" s="826">
        <v>0.17</v>
      </c>
      <c r="BCO42" s="818" t="s">
        <v>1434</v>
      </c>
      <c r="BCP42" s="818" t="s">
        <v>1434</v>
      </c>
      <c r="BCQ42" s="818" t="s">
        <v>1434</v>
      </c>
      <c r="BCR42" s="818">
        <v>1598.25</v>
      </c>
      <c r="BCS42" s="818">
        <v>2504.59</v>
      </c>
      <c r="BCT42" s="818" t="s">
        <v>1434</v>
      </c>
      <c r="BCU42" s="818" t="s">
        <v>1434</v>
      </c>
      <c r="BCV42" s="818">
        <v>316</v>
      </c>
      <c r="BCW42" s="818">
        <v>483.25</v>
      </c>
      <c r="BCX42" s="818">
        <v>1072.53</v>
      </c>
      <c r="BCY42" s="818" t="s">
        <v>1434</v>
      </c>
      <c r="BCZ42" s="818" t="s">
        <v>1434</v>
      </c>
      <c r="BDA42" s="818" t="s">
        <v>1434</v>
      </c>
      <c r="BDB42" s="818" t="s">
        <v>1434</v>
      </c>
      <c r="BDC42" s="818" t="s">
        <v>1434</v>
      </c>
      <c r="BDD42" s="818" t="s">
        <v>1434</v>
      </c>
      <c r="BDE42" s="818" t="s">
        <v>1434</v>
      </c>
      <c r="BDF42" s="818" t="s">
        <v>1434</v>
      </c>
      <c r="BDG42" s="818">
        <v>147.80000000000001</v>
      </c>
      <c r="BDH42" s="818">
        <v>263.56</v>
      </c>
      <c r="BDI42" s="818" t="s">
        <v>1434</v>
      </c>
      <c r="BDJ42" s="818" t="s">
        <v>1434</v>
      </c>
      <c r="BDK42" s="818" t="s">
        <v>1434</v>
      </c>
      <c r="BDL42" s="818">
        <v>31.9</v>
      </c>
      <c r="BDM42" s="818">
        <v>95.98</v>
      </c>
      <c r="BDN42" s="818" t="s">
        <v>1434</v>
      </c>
      <c r="BDO42" s="818" t="s">
        <v>1434</v>
      </c>
      <c r="BDP42" s="818" t="s">
        <v>1434</v>
      </c>
      <c r="BDQ42" s="818">
        <v>179.7</v>
      </c>
      <c r="BDR42" s="818">
        <v>359.54</v>
      </c>
      <c r="BDS42" s="818" t="s">
        <v>1434</v>
      </c>
      <c r="BDT42" s="818" t="s">
        <v>1434</v>
      </c>
      <c r="BDU42" s="818" t="s">
        <v>1434</v>
      </c>
      <c r="BDV42" s="818">
        <v>267.5</v>
      </c>
      <c r="BDW42" s="818">
        <v>267.72000000000003</v>
      </c>
      <c r="BDX42" s="818" t="s">
        <v>1434</v>
      </c>
      <c r="BDY42" s="818" t="s">
        <v>1434</v>
      </c>
      <c r="BDZ42" s="818" t="s">
        <v>1434</v>
      </c>
      <c r="BEA42" s="818" t="s">
        <v>1434</v>
      </c>
      <c r="BEB42" s="818" t="s">
        <v>1434</v>
      </c>
      <c r="BEC42" s="818" t="s">
        <v>1434</v>
      </c>
      <c r="BED42" s="818">
        <v>57.1</v>
      </c>
      <c r="BEE42" s="818">
        <v>49.033000000000001</v>
      </c>
      <c r="BEF42" s="818">
        <v>49.1</v>
      </c>
      <c r="BEG42" s="818">
        <v>48.8</v>
      </c>
      <c r="BEH42" s="818" t="s">
        <v>1434</v>
      </c>
      <c r="BEI42" s="818">
        <v>50.167000000000002</v>
      </c>
      <c r="BEJ42" s="818">
        <v>44.832999999999998</v>
      </c>
      <c r="BEK42" s="818">
        <v>45.4</v>
      </c>
      <c r="BEL42" s="818">
        <v>45.033000000000001</v>
      </c>
      <c r="BEM42" s="818" t="s">
        <v>1434</v>
      </c>
      <c r="BEN42" s="818">
        <v>6.9329999999999998</v>
      </c>
      <c r="BEO42" s="818" t="s">
        <v>1434</v>
      </c>
      <c r="BEP42" s="818" t="s">
        <v>1434</v>
      </c>
      <c r="BEQ42" s="818" t="s">
        <v>1434</v>
      </c>
      <c r="BER42" s="818" t="s">
        <v>1434</v>
      </c>
      <c r="BES42" s="818">
        <v>105.2</v>
      </c>
      <c r="BET42" s="818">
        <v>132.19999999999999</v>
      </c>
      <c r="BEU42" s="818">
        <v>76.033000000000001</v>
      </c>
      <c r="BEV42" s="818">
        <v>80.766999999999996</v>
      </c>
      <c r="BEW42" s="818" t="s">
        <v>1434</v>
      </c>
      <c r="BEX42" s="818">
        <v>80.667000000000002</v>
      </c>
      <c r="BEY42" s="818">
        <v>103.43300000000001</v>
      </c>
      <c r="BEZ42" s="818">
        <v>61.5</v>
      </c>
      <c r="BFA42" s="818">
        <v>68.7</v>
      </c>
      <c r="BFB42" s="818" t="s">
        <v>1434</v>
      </c>
      <c r="BFC42" s="818">
        <v>24.466999999999999</v>
      </c>
      <c r="BFD42" s="818">
        <v>28.766999999999999</v>
      </c>
      <c r="BFE42" s="818">
        <v>14.532999999999999</v>
      </c>
      <c r="BFF42" s="818">
        <v>12.067</v>
      </c>
      <c r="BFG42" s="818" t="s">
        <v>1434</v>
      </c>
      <c r="BFH42" s="818">
        <v>25.7</v>
      </c>
      <c r="BFI42" s="818">
        <v>19.067</v>
      </c>
      <c r="BFJ42" s="818">
        <v>11.833</v>
      </c>
      <c r="BFK42" s="818">
        <v>9.8670000000000009</v>
      </c>
      <c r="BFL42" s="818" t="s">
        <v>1434</v>
      </c>
      <c r="BFM42" s="818">
        <v>17.533000000000001</v>
      </c>
      <c r="BFN42" s="818">
        <v>11.433</v>
      </c>
      <c r="BFO42" s="818">
        <v>9.1999999999999993</v>
      </c>
      <c r="BFP42" s="818">
        <v>6.8</v>
      </c>
      <c r="BFQ42" s="818" t="s">
        <v>1434</v>
      </c>
      <c r="BFR42" s="818">
        <v>8.1669999999999998</v>
      </c>
      <c r="BFS42" s="818">
        <v>8.1999999999999993</v>
      </c>
      <c r="BFT42" s="818" t="s">
        <v>1434</v>
      </c>
      <c r="BFU42" s="818" t="s">
        <v>1434</v>
      </c>
      <c r="BFV42" s="819" t="s">
        <v>1434</v>
      </c>
      <c r="BFW42" s="819">
        <v>14.333</v>
      </c>
      <c r="BFX42" s="819">
        <v>10.567</v>
      </c>
      <c r="BFY42" s="819">
        <v>12.233000000000001</v>
      </c>
      <c r="BFZ42" s="819">
        <v>14.1</v>
      </c>
      <c r="BGA42" s="819" t="s">
        <v>1434</v>
      </c>
      <c r="BGB42" s="819">
        <v>38.567</v>
      </c>
      <c r="BGC42" s="819">
        <v>33.767000000000003</v>
      </c>
      <c r="BGD42" s="819">
        <v>30.733000000000001</v>
      </c>
      <c r="BGE42" s="819">
        <v>26.3</v>
      </c>
      <c r="BGF42" s="819" t="s">
        <v>1434</v>
      </c>
      <c r="BGG42" s="819">
        <v>4.2670000000000003</v>
      </c>
      <c r="BGH42" s="819" t="s">
        <v>1434</v>
      </c>
      <c r="BGI42" s="819">
        <v>6.85</v>
      </c>
      <c r="BGJ42" s="819">
        <v>8.4329999999999998</v>
      </c>
      <c r="BGK42" s="819" t="s">
        <v>1434</v>
      </c>
      <c r="BGL42" s="819">
        <v>21.632999999999999</v>
      </c>
      <c r="BGM42" s="819">
        <v>26.332999999999998</v>
      </c>
      <c r="BGN42" s="819">
        <v>17.3</v>
      </c>
      <c r="BGO42" s="819">
        <v>18.5</v>
      </c>
      <c r="BGP42" s="819" t="s">
        <v>1434</v>
      </c>
      <c r="BGQ42" s="819">
        <v>81.2</v>
      </c>
      <c r="BGR42" s="819">
        <v>100.5</v>
      </c>
      <c r="BGS42" s="819">
        <v>54.832999999999998</v>
      </c>
      <c r="BGT42" s="819">
        <v>57.732999999999997</v>
      </c>
      <c r="BGU42" s="819" t="s">
        <v>1434</v>
      </c>
      <c r="BGV42" s="819">
        <v>3.2</v>
      </c>
      <c r="BGW42" s="819">
        <v>7.9</v>
      </c>
      <c r="BGX42" s="819" t="s">
        <v>1434</v>
      </c>
      <c r="BGY42" s="819" t="s">
        <v>1434</v>
      </c>
      <c r="BGZ42" s="819" t="s">
        <v>1434</v>
      </c>
      <c r="BHA42" s="819">
        <v>4.1500000000000004</v>
      </c>
      <c r="BHB42" s="819" t="s">
        <v>1434</v>
      </c>
      <c r="BHC42" s="819" t="s">
        <v>1434</v>
      </c>
      <c r="BHD42" s="819" t="s">
        <v>1434</v>
      </c>
      <c r="BHE42" s="819" t="s">
        <v>1434</v>
      </c>
      <c r="BHF42" s="819">
        <v>19.667000000000002</v>
      </c>
      <c r="BHG42" s="819">
        <v>14.9</v>
      </c>
      <c r="BHH42" s="819">
        <v>9.65</v>
      </c>
      <c r="BHI42" s="819">
        <v>6.7329999999999997</v>
      </c>
      <c r="BHJ42" s="819" t="s">
        <v>1434</v>
      </c>
      <c r="BHK42" s="819">
        <v>3.2</v>
      </c>
      <c r="BHL42" s="819" t="s">
        <v>1434</v>
      </c>
      <c r="BHM42" s="819" t="s">
        <v>1434</v>
      </c>
      <c r="BHN42" s="819" t="s">
        <v>1434</v>
      </c>
      <c r="BHO42" s="819" t="s">
        <v>1434</v>
      </c>
      <c r="BHP42" s="819">
        <v>53.2</v>
      </c>
      <c r="BHQ42" s="819">
        <v>42.466999999999999</v>
      </c>
      <c r="BHR42" s="819">
        <v>41.732999999999997</v>
      </c>
      <c r="BHS42" s="819">
        <v>39.5</v>
      </c>
      <c r="BHT42" s="819" t="s">
        <v>1434</v>
      </c>
      <c r="BHU42" s="819">
        <v>5.0999999999999996</v>
      </c>
      <c r="BHV42" s="819">
        <v>8.8000000000000007</v>
      </c>
      <c r="BHW42" s="819">
        <v>8.6</v>
      </c>
      <c r="BHX42" s="819">
        <v>11.95</v>
      </c>
      <c r="BHY42" s="819" t="s">
        <v>1434</v>
      </c>
      <c r="BHZ42" s="819">
        <v>97.266999999999996</v>
      </c>
      <c r="BIA42" s="819">
        <v>116.4</v>
      </c>
      <c r="BIB42" s="819">
        <v>66.2</v>
      </c>
      <c r="BIC42" s="819">
        <v>72.8</v>
      </c>
      <c r="BID42" s="819" t="s">
        <v>1434</v>
      </c>
      <c r="BIE42" s="819">
        <v>7.9329999999999998</v>
      </c>
      <c r="BIF42" s="819">
        <v>15.8</v>
      </c>
      <c r="BIG42" s="819">
        <v>9.7669999999999995</v>
      </c>
      <c r="BIH42" s="819">
        <v>8.6999999999999993</v>
      </c>
      <c r="BII42" s="819" t="s">
        <v>1434</v>
      </c>
      <c r="BIJ42" s="819">
        <v>25.1</v>
      </c>
      <c r="BIK42" s="819">
        <v>18.899999999999999</v>
      </c>
      <c r="BIL42" s="819">
        <v>11.367000000000001</v>
      </c>
      <c r="BIM42" s="819">
        <v>9.6999999999999993</v>
      </c>
      <c r="BIN42" s="819" t="s">
        <v>1434</v>
      </c>
      <c r="BIO42" s="819" t="s">
        <v>1434</v>
      </c>
      <c r="BIP42" s="819" t="s">
        <v>1434</v>
      </c>
      <c r="BIQ42" s="819" t="s">
        <v>1434</v>
      </c>
      <c r="BIR42" s="819" t="s">
        <v>1434</v>
      </c>
      <c r="BIS42" s="822">
        <v>28</v>
      </c>
      <c r="BIT42" s="822">
        <v>35.799999999999997</v>
      </c>
      <c r="BIU42" s="822">
        <v>29.8</v>
      </c>
      <c r="BIV42" s="822" t="s">
        <v>1434</v>
      </c>
      <c r="BIW42" s="822">
        <v>0.81599999999999995</v>
      </c>
      <c r="BIX42" s="822">
        <v>0.89300000000000002</v>
      </c>
      <c r="BIY42" s="822">
        <v>0.64900000000000002</v>
      </c>
      <c r="BIZ42" s="822" t="s">
        <v>1434</v>
      </c>
      <c r="BJA42" s="822">
        <v>70.5</v>
      </c>
      <c r="BJB42" s="822">
        <v>79.8</v>
      </c>
      <c r="BJC42" s="822">
        <v>185.2</v>
      </c>
      <c r="BJD42" s="822" t="s">
        <v>1434</v>
      </c>
      <c r="BJE42" s="822">
        <v>2.0550000000000002</v>
      </c>
      <c r="BJF42" s="822">
        <v>1.99</v>
      </c>
      <c r="BJG42" s="822">
        <v>4.0350000000000001</v>
      </c>
      <c r="BJH42" s="822" t="s">
        <v>1434</v>
      </c>
      <c r="BJI42" s="824">
        <v>1335843</v>
      </c>
      <c r="BJJ42" s="824">
        <v>1335328</v>
      </c>
      <c r="BJK42" s="824">
        <v>1499054</v>
      </c>
      <c r="BJL42" s="824">
        <v>1460350</v>
      </c>
      <c r="BJM42" s="824">
        <v>1664807</v>
      </c>
      <c r="BJN42" s="824">
        <v>250058</v>
      </c>
      <c r="BJO42" s="824">
        <v>232390</v>
      </c>
      <c r="BJP42" s="824">
        <v>212156</v>
      </c>
      <c r="BJQ42" s="824">
        <v>220571</v>
      </c>
      <c r="BJR42" s="824">
        <v>198794</v>
      </c>
      <c r="BJS42" s="827" t="s">
        <v>1434</v>
      </c>
      <c r="BJT42" s="827" t="s">
        <v>1434</v>
      </c>
      <c r="BJU42" s="827">
        <v>7501</v>
      </c>
      <c r="BJV42" s="827" t="s">
        <v>1434</v>
      </c>
      <c r="BJW42" s="827" t="s">
        <v>1434</v>
      </c>
      <c r="BJX42" s="827" t="s">
        <v>1434</v>
      </c>
      <c r="BJY42" s="827" t="s">
        <v>1434</v>
      </c>
      <c r="BJZ42" s="827">
        <v>1652</v>
      </c>
      <c r="BKA42" s="827" t="s">
        <v>1434</v>
      </c>
      <c r="BKB42" s="827" t="s">
        <v>1434</v>
      </c>
      <c r="BKC42" s="827" t="s">
        <v>1434</v>
      </c>
      <c r="BKD42" s="827" t="s">
        <v>1434</v>
      </c>
      <c r="BKE42" s="827" t="s">
        <v>1434</v>
      </c>
      <c r="BKF42" s="827" t="s">
        <v>1434</v>
      </c>
      <c r="BKG42" s="827" t="s">
        <v>1434</v>
      </c>
      <c r="BKH42" s="827" t="s">
        <v>1434</v>
      </c>
      <c r="BKI42" s="827" t="s">
        <v>1434</v>
      </c>
      <c r="BKJ42" s="827" t="s">
        <v>1434</v>
      </c>
      <c r="BKK42" s="827" t="s">
        <v>1434</v>
      </c>
      <c r="BKL42" s="827" t="s">
        <v>1434</v>
      </c>
      <c r="BKM42" s="827" t="s">
        <v>1434</v>
      </c>
      <c r="BKN42" s="827" t="s">
        <v>1434</v>
      </c>
      <c r="BKO42" s="827" t="s">
        <v>1434</v>
      </c>
      <c r="BKP42" s="827" t="s">
        <v>1434</v>
      </c>
      <c r="BKQ42" s="827" t="s">
        <v>1434</v>
      </c>
      <c r="BKR42" s="827" t="s">
        <v>1434</v>
      </c>
      <c r="BKS42" s="827" t="s">
        <v>1434</v>
      </c>
      <c r="BKT42" s="827" t="s">
        <v>1434</v>
      </c>
      <c r="BKU42" s="827" t="s">
        <v>1434</v>
      </c>
      <c r="BKV42" s="827" t="s">
        <v>1434</v>
      </c>
      <c r="BKW42" s="827" t="s">
        <v>1434</v>
      </c>
      <c r="BKX42" s="827" t="s">
        <v>1434</v>
      </c>
      <c r="BKY42" s="827" t="s">
        <v>1434</v>
      </c>
      <c r="BKZ42" s="827" t="s">
        <v>1434</v>
      </c>
      <c r="BLA42" s="827" t="s">
        <v>1434</v>
      </c>
      <c r="BLB42" s="827" t="s">
        <v>1434</v>
      </c>
      <c r="BLC42" s="827" t="s">
        <v>1434</v>
      </c>
      <c r="BLD42" s="827">
        <v>3.4887126799999999</v>
      </c>
      <c r="BLE42" s="827">
        <v>3.68</v>
      </c>
      <c r="BLF42" s="827">
        <v>3.68</v>
      </c>
      <c r="BLG42" s="827" t="s">
        <v>1434</v>
      </c>
      <c r="BLH42" s="827" t="s">
        <v>1434</v>
      </c>
      <c r="BLI42" s="827" t="s">
        <v>1434</v>
      </c>
      <c r="BLJ42" s="827" t="s">
        <v>1434</v>
      </c>
      <c r="BLK42" s="827" t="s">
        <v>1434</v>
      </c>
      <c r="BLL42" s="827" t="s">
        <v>1434</v>
      </c>
      <c r="BLM42" s="827" t="s">
        <v>1434</v>
      </c>
      <c r="BLN42" s="827">
        <v>5848.9999999999991</v>
      </c>
      <c r="BLO42" s="827" t="s">
        <v>1434</v>
      </c>
      <c r="BLP42" s="827" t="s">
        <v>1434</v>
      </c>
      <c r="BLQ42" s="827" t="s">
        <v>1434</v>
      </c>
      <c r="BLR42" s="827" t="s">
        <v>1434</v>
      </c>
      <c r="BLS42" s="827">
        <v>151595.21000000002</v>
      </c>
      <c r="BLT42" s="827" t="s">
        <v>1434</v>
      </c>
      <c r="BLU42" s="827" t="s">
        <v>1434</v>
      </c>
      <c r="BLV42" s="827" t="s">
        <v>1434</v>
      </c>
      <c r="BLW42" s="827" t="s">
        <v>1434</v>
      </c>
      <c r="BLX42" s="827">
        <v>33386.92</v>
      </c>
      <c r="BLY42" s="827" t="s">
        <v>1434</v>
      </c>
      <c r="BLZ42" s="827" t="s">
        <v>1434</v>
      </c>
      <c r="BMA42" s="827" t="s">
        <v>1434</v>
      </c>
      <c r="BMB42" s="827" t="s">
        <v>1434</v>
      </c>
      <c r="BMC42" s="827" t="s">
        <v>1434</v>
      </c>
      <c r="BMD42" s="827" t="s">
        <v>1434</v>
      </c>
      <c r="BME42" s="827" t="s">
        <v>1434</v>
      </c>
      <c r="BMF42" s="827" t="s">
        <v>1434</v>
      </c>
      <c r="BMG42" s="827" t="s">
        <v>1434</v>
      </c>
      <c r="BMH42" s="827" t="s">
        <v>1434</v>
      </c>
      <c r="BMI42" s="827" t="s">
        <v>1434</v>
      </c>
      <c r="BMJ42" s="827" t="s">
        <v>1434</v>
      </c>
      <c r="BMK42" s="827" t="s">
        <v>1434</v>
      </c>
      <c r="BML42" s="827" t="s">
        <v>1434</v>
      </c>
      <c r="BMM42" s="827" t="s">
        <v>1434</v>
      </c>
      <c r="BMN42" s="827" t="s">
        <v>1434</v>
      </c>
      <c r="BMO42" s="827" t="s">
        <v>1434</v>
      </c>
      <c r="BMP42" s="827" t="s">
        <v>1434</v>
      </c>
      <c r="BMQ42" s="827" t="s">
        <v>1434</v>
      </c>
      <c r="BMR42" s="827" t="s">
        <v>1434</v>
      </c>
      <c r="BMS42" s="827" t="s">
        <v>1434</v>
      </c>
      <c r="BMT42" s="827" t="s">
        <v>1434</v>
      </c>
      <c r="BMU42" s="827" t="s">
        <v>1434</v>
      </c>
      <c r="BMV42" s="827" t="s">
        <v>1434</v>
      </c>
      <c r="BMW42" s="827" t="s">
        <v>1434</v>
      </c>
      <c r="BMX42" s="827" t="s">
        <v>1434</v>
      </c>
      <c r="BMY42" s="827" t="s">
        <v>1434</v>
      </c>
      <c r="BMZ42" s="827" t="s">
        <v>1434</v>
      </c>
      <c r="BNA42" s="827" t="s">
        <v>1434</v>
      </c>
      <c r="BNB42" s="827" t="s">
        <v>1434</v>
      </c>
      <c r="BNC42" s="827" t="s">
        <v>1434</v>
      </c>
      <c r="BND42" s="827" t="s">
        <v>1434</v>
      </c>
      <c r="BNE42" s="827" t="s">
        <v>1434</v>
      </c>
      <c r="BNF42" s="827" t="s">
        <v>1434</v>
      </c>
      <c r="BNG42" s="827">
        <v>118208.29</v>
      </c>
      <c r="BNH42" s="827" t="s">
        <v>1434</v>
      </c>
      <c r="BNI42" s="827" t="s">
        <v>1434</v>
      </c>
      <c r="BNJ42" s="822" t="s">
        <v>1434</v>
      </c>
      <c r="BNK42" s="821" t="s">
        <v>1434</v>
      </c>
      <c r="BNL42" s="821" t="s">
        <v>1434</v>
      </c>
      <c r="BNM42" s="821" t="s">
        <v>1434</v>
      </c>
      <c r="BNN42" s="822" t="s">
        <v>1434</v>
      </c>
      <c r="BNO42" s="821" t="s">
        <v>1434</v>
      </c>
      <c r="BNP42" s="821" t="s">
        <v>1434</v>
      </c>
      <c r="BNQ42" s="821" t="s">
        <v>1434</v>
      </c>
      <c r="BNR42" s="822">
        <v>370</v>
      </c>
      <c r="BNS42" s="821">
        <v>365</v>
      </c>
      <c r="BNT42" s="821">
        <v>365</v>
      </c>
      <c r="BNU42" s="821">
        <v>240</v>
      </c>
      <c r="BNV42" s="822">
        <v>5.4953215505718109</v>
      </c>
      <c r="BNW42" s="821">
        <v>5.4130209105739286</v>
      </c>
      <c r="BNX42" s="821">
        <v>5.5303030303030303</v>
      </c>
      <c r="BNY42" s="821">
        <v>3.5901271503365741</v>
      </c>
    </row>
    <row r="43" spans="1:1741" s="789" customFormat="1">
      <c r="A43" s="607" t="s">
        <v>1953</v>
      </c>
      <c r="B43" s="821" t="s">
        <v>1207</v>
      </c>
      <c r="C43" s="839">
        <v>809090</v>
      </c>
      <c r="D43" s="839">
        <v>809090</v>
      </c>
      <c r="E43" s="839">
        <v>808790</v>
      </c>
      <c r="F43" s="839">
        <v>809268.5</v>
      </c>
      <c r="G43" s="839">
        <v>808949.9</v>
      </c>
      <c r="H43" s="839">
        <v>677203.7</v>
      </c>
      <c r="I43" s="839">
        <v>677203.7</v>
      </c>
      <c r="J43" s="839">
        <v>690978.2</v>
      </c>
      <c r="K43" s="839">
        <v>703780.7</v>
      </c>
      <c r="L43" s="839">
        <v>698527</v>
      </c>
      <c r="M43" s="840">
        <v>73220</v>
      </c>
      <c r="N43" s="840">
        <v>73220</v>
      </c>
      <c r="O43" s="840">
        <v>73169.100000000006</v>
      </c>
      <c r="P43" s="840">
        <v>71606.600000000006</v>
      </c>
      <c r="Q43" s="840">
        <v>75143.7</v>
      </c>
      <c r="R43" s="840">
        <v>882310</v>
      </c>
      <c r="S43" s="840">
        <v>882310</v>
      </c>
      <c r="T43" s="840">
        <v>881959.1</v>
      </c>
      <c r="U43" s="840">
        <v>880875.1</v>
      </c>
      <c r="V43" s="840">
        <v>884093.6</v>
      </c>
      <c r="W43" s="821">
        <v>755829</v>
      </c>
      <c r="X43" s="840">
        <v>755829</v>
      </c>
      <c r="Y43" s="840">
        <v>756179.9</v>
      </c>
      <c r="Z43" s="840">
        <v>757258.9</v>
      </c>
      <c r="AA43" s="840">
        <v>754040.4</v>
      </c>
      <c r="AB43" s="821"/>
      <c r="AC43" s="821"/>
      <c r="AD43" s="821"/>
      <c r="AE43" s="821"/>
      <c r="AF43" s="821"/>
      <c r="AG43" s="821"/>
      <c r="AH43" s="821"/>
      <c r="AI43" s="821"/>
      <c r="AJ43" s="821"/>
      <c r="AK43" s="821"/>
      <c r="AL43" s="821"/>
      <c r="AM43" s="821"/>
      <c r="AN43" s="821"/>
      <c r="AO43" s="821"/>
      <c r="AP43" s="821"/>
      <c r="AQ43" s="821"/>
      <c r="AR43" s="821"/>
      <c r="AS43" s="840">
        <v>81522.850000000006</v>
      </c>
      <c r="AT43" s="840">
        <v>81522.850000000006</v>
      </c>
      <c r="AU43" s="840">
        <v>80479.05</v>
      </c>
      <c r="AV43" s="840">
        <v>80270.39</v>
      </c>
      <c r="AW43" s="840">
        <v>80039.64</v>
      </c>
      <c r="AX43" s="841">
        <v>68234.159</v>
      </c>
      <c r="AY43" s="841">
        <v>68234.159</v>
      </c>
      <c r="AZ43" s="841">
        <v>68756.127999999997</v>
      </c>
      <c r="BA43" s="841">
        <v>69807.179000000004</v>
      </c>
      <c r="BB43" s="841">
        <v>69114.107000000004</v>
      </c>
      <c r="BC43" s="840">
        <v>1775.35</v>
      </c>
      <c r="BD43" s="840">
        <v>1775.35</v>
      </c>
      <c r="BE43" s="840">
        <v>1651.05</v>
      </c>
      <c r="BF43" s="840">
        <v>1593.3</v>
      </c>
      <c r="BG43" s="840">
        <v>1604.82</v>
      </c>
      <c r="BH43" s="840">
        <v>83298.2</v>
      </c>
      <c r="BI43" s="840">
        <v>83298.2</v>
      </c>
      <c r="BJ43" s="840">
        <v>82130.100000000006</v>
      </c>
      <c r="BK43" s="840">
        <v>81863.69</v>
      </c>
      <c r="BL43" s="840">
        <v>81644.460000000006</v>
      </c>
      <c r="BM43" s="821">
        <v>61570.400000000001</v>
      </c>
      <c r="BN43" s="821">
        <v>61570.400000000001</v>
      </c>
      <c r="BO43" s="821">
        <v>58461.14</v>
      </c>
      <c r="BP43" s="821">
        <v>57787.58</v>
      </c>
      <c r="BQ43" s="821">
        <v>63123.53</v>
      </c>
      <c r="BR43" s="821">
        <v>51534.072</v>
      </c>
      <c r="BS43" s="821">
        <v>51534.072</v>
      </c>
      <c r="BT43" s="821">
        <v>49945.440999999999</v>
      </c>
      <c r="BU43" s="821">
        <v>50254.993999999999</v>
      </c>
      <c r="BV43" s="821">
        <v>54507.072</v>
      </c>
      <c r="BW43" s="821">
        <v>1241.96</v>
      </c>
      <c r="BX43" s="821">
        <v>1241.96</v>
      </c>
      <c r="BY43" s="821">
        <v>1155.7349999999999</v>
      </c>
      <c r="BZ43" s="821">
        <v>1115.31</v>
      </c>
      <c r="CA43" s="821">
        <v>1123.374</v>
      </c>
      <c r="CB43" s="821">
        <v>62812.36</v>
      </c>
      <c r="CC43" s="821">
        <v>62812.36</v>
      </c>
      <c r="CD43" s="821">
        <v>59616.875</v>
      </c>
      <c r="CE43" s="821">
        <v>58902.89</v>
      </c>
      <c r="CF43" s="821">
        <v>64246.904000000002</v>
      </c>
      <c r="CG43" s="821">
        <v>19952.45</v>
      </c>
      <c r="CH43" s="821">
        <v>19952.45</v>
      </c>
      <c r="CI43" s="821">
        <v>22017.91</v>
      </c>
      <c r="CJ43" s="821">
        <v>22482.81</v>
      </c>
      <c r="CK43" s="821">
        <v>16916.11</v>
      </c>
      <c r="CL43" s="821">
        <v>16700.087</v>
      </c>
      <c r="CM43" s="821">
        <v>16700.087</v>
      </c>
      <c r="CN43" s="821">
        <v>18810.687000000002</v>
      </c>
      <c r="CO43" s="821">
        <v>19552.185000000001</v>
      </c>
      <c r="CP43" s="821">
        <v>14607.035</v>
      </c>
      <c r="CQ43" s="821">
        <v>533.39</v>
      </c>
      <c r="CR43" s="821">
        <v>533.39</v>
      </c>
      <c r="CS43" s="821">
        <v>495.315</v>
      </c>
      <c r="CT43" s="821">
        <v>477.99</v>
      </c>
      <c r="CU43" s="821">
        <v>481.44600000000003</v>
      </c>
      <c r="CV43" s="821">
        <v>20485.84</v>
      </c>
      <c r="CW43" s="821">
        <v>20485.84</v>
      </c>
      <c r="CX43" s="821">
        <v>22513.224999999999</v>
      </c>
      <c r="CY43" s="821">
        <v>22960.799999999999</v>
      </c>
      <c r="CZ43" s="821">
        <v>17397.556</v>
      </c>
      <c r="DA43" s="821"/>
      <c r="DB43" s="821"/>
      <c r="DC43" s="821"/>
      <c r="DD43" s="821"/>
      <c r="DE43" s="821"/>
      <c r="DF43" s="821"/>
      <c r="DG43" s="821"/>
      <c r="DH43" s="821"/>
      <c r="DI43" s="821"/>
      <c r="DJ43" s="821"/>
      <c r="DK43" s="821"/>
      <c r="DL43" s="821"/>
      <c r="DM43" s="821"/>
      <c r="DN43" s="821"/>
      <c r="DO43" s="821"/>
      <c r="DP43" s="821"/>
      <c r="DQ43" s="821"/>
      <c r="DR43" s="821"/>
      <c r="DS43" s="821"/>
      <c r="DT43" s="821"/>
      <c r="DU43" s="821"/>
      <c r="DV43" s="821"/>
      <c r="DW43" s="821"/>
      <c r="DX43" s="821"/>
      <c r="DY43" s="821"/>
      <c r="DZ43" s="821"/>
      <c r="EA43" s="821"/>
      <c r="EB43" s="821"/>
      <c r="EC43" s="821"/>
      <c r="ED43" s="821"/>
      <c r="EE43" s="821"/>
      <c r="EF43" s="821"/>
      <c r="EG43" s="821"/>
      <c r="EH43" s="821"/>
      <c r="EI43" s="821"/>
      <c r="EJ43" s="821"/>
      <c r="EK43" s="821"/>
      <c r="EL43" s="821"/>
      <c r="EM43" s="821"/>
      <c r="EN43" s="821"/>
      <c r="EO43" s="821"/>
      <c r="EP43" s="821"/>
      <c r="EQ43" s="821"/>
      <c r="ER43" s="821"/>
      <c r="ES43" s="821"/>
      <c r="ET43" s="821"/>
      <c r="EU43" s="821"/>
      <c r="EV43" s="821"/>
      <c r="EW43" s="821"/>
      <c r="EX43" s="821"/>
      <c r="EY43" s="821"/>
      <c r="EZ43" s="821"/>
      <c r="FA43" s="821"/>
      <c r="FB43" s="821"/>
      <c r="FC43" s="821"/>
      <c r="FD43" s="821"/>
      <c r="FE43" s="821"/>
      <c r="FF43" s="821"/>
      <c r="FG43" s="821"/>
      <c r="FH43" s="821"/>
      <c r="FI43" s="821"/>
      <c r="FJ43" s="821"/>
      <c r="FK43" s="821"/>
      <c r="FL43" s="821"/>
      <c r="FM43" s="821"/>
      <c r="FN43" s="821"/>
      <c r="FO43" s="821"/>
      <c r="FP43" s="821"/>
      <c r="FQ43" s="821"/>
      <c r="FR43" s="821"/>
      <c r="FS43" s="821"/>
      <c r="FT43" s="821"/>
      <c r="FU43" s="821"/>
      <c r="FV43" s="821"/>
      <c r="FW43" s="821"/>
      <c r="FX43" s="821"/>
      <c r="FY43" s="821"/>
      <c r="FZ43" s="821"/>
      <c r="GA43" s="821"/>
      <c r="GB43" s="821"/>
      <c r="GC43" s="840">
        <v>809090</v>
      </c>
      <c r="GD43" s="840">
        <v>808790</v>
      </c>
      <c r="GE43" s="840"/>
      <c r="GF43" s="840"/>
      <c r="GG43" s="840">
        <v>677203.7</v>
      </c>
      <c r="GH43" s="840">
        <v>690978.2</v>
      </c>
      <c r="GI43" s="840"/>
      <c r="GJ43" s="840"/>
      <c r="GK43" s="821"/>
      <c r="GL43" s="821"/>
      <c r="GM43" s="821"/>
      <c r="GN43" s="821"/>
      <c r="GO43" s="821"/>
      <c r="GP43" s="821"/>
      <c r="GQ43" s="821"/>
      <c r="GR43" s="821"/>
      <c r="GS43" s="821"/>
      <c r="GT43" s="821"/>
      <c r="GU43" s="821"/>
      <c r="GV43" s="821"/>
      <c r="GW43" s="840"/>
      <c r="GX43" s="821"/>
      <c r="GY43" s="821"/>
      <c r="GZ43" s="821"/>
      <c r="HA43" s="821"/>
      <c r="HB43" s="821"/>
      <c r="HC43" s="821"/>
      <c r="HD43" s="821"/>
      <c r="HE43" s="821"/>
      <c r="HF43" s="821"/>
      <c r="HG43" s="821"/>
      <c r="HH43" s="821"/>
      <c r="HI43" s="821"/>
      <c r="HJ43" s="821"/>
      <c r="HK43" s="821"/>
      <c r="HL43" s="821"/>
      <c r="HM43" s="821"/>
      <c r="HN43" s="821"/>
      <c r="HO43" s="821"/>
      <c r="HP43" s="821"/>
      <c r="HQ43" s="821"/>
      <c r="HR43" s="821"/>
      <c r="HS43" s="821"/>
      <c r="HT43" s="821"/>
      <c r="HU43" s="821"/>
      <c r="HV43" s="821"/>
      <c r="HW43" s="821"/>
      <c r="HX43" s="821"/>
      <c r="HY43" s="821"/>
      <c r="HZ43" s="821"/>
      <c r="IA43" s="821"/>
      <c r="IB43" s="821"/>
      <c r="IC43" s="821"/>
      <c r="ID43" s="821"/>
      <c r="IE43" s="821"/>
      <c r="IF43" s="821"/>
      <c r="IG43" s="821"/>
      <c r="IH43" s="821"/>
      <c r="II43" s="821"/>
      <c r="IJ43" s="821"/>
      <c r="IK43" s="821"/>
      <c r="IL43" s="821"/>
      <c r="IM43" s="821"/>
      <c r="IN43" s="821"/>
      <c r="IO43" s="821"/>
      <c r="IP43" s="821"/>
      <c r="IQ43" s="821"/>
      <c r="IR43" s="821"/>
      <c r="IS43" s="821"/>
      <c r="IT43" s="821"/>
      <c r="IU43" s="821"/>
      <c r="IV43" s="821"/>
      <c r="IW43" s="821"/>
      <c r="IX43" s="821"/>
      <c r="IY43" s="821"/>
      <c r="IZ43" s="821"/>
      <c r="JA43" s="821"/>
      <c r="JB43" s="821"/>
      <c r="JC43" s="821"/>
      <c r="JD43" s="821"/>
      <c r="JE43" s="840"/>
      <c r="JF43" s="840"/>
      <c r="JG43" s="840"/>
      <c r="JH43" s="840"/>
      <c r="JI43" s="840"/>
      <c r="JJ43" s="840"/>
      <c r="JK43" s="840"/>
      <c r="JL43" s="840"/>
      <c r="JM43" s="821"/>
      <c r="JN43" s="821"/>
      <c r="JO43" s="821"/>
      <c r="JP43" s="821"/>
      <c r="JQ43" s="821"/>
      <c r="JR43" s="821"/>
      <c r="JS43" s="821"/>
      <c r="JT43" s="821"/>
      <c r="JU43" s="821"/>
      <c r="JV43" s="821"/>
      <c r="JW43" s="821"/>
      <c r="JX43" s="821"/>
      <c r="JY43" s="821"/>
      <c r="JZ43" s="821"/>
      <c r="KA43" s="821"/>
      <c r="KB43" s="821"/>
      <c r="KC43" s="821"/>
      <c r="KD43" s="821"/>
      <c r="KE43" s="821"/>
      <c r="KF43" s="821"/>
      <c r="KG43" s="821"/>
      <c r="KH43" s="821"/>
      <c r="KI43" s="821"/>
      <c r="KJ43" s="821"/>
      <c r="KK43" s="821"/>
      <c r="KL43" s="821"/>
      <c r="KM43" s="821"/>
      <c r="KN43" s="821"/>
      <c r="KO43" s="821"/>
      <c r="KP43" s="821"/>
      <c r="KQ43" s="821"/>
      <c r="KR43" s="821"/>
      <c r="KS43" s="821"/>
      <c r="KT43" s="821"/>
      <c r="KU43" s="821"/>
      <c r="KV43" s="821"/>
      <c r="KW43" s="821"/>
      <c r="KX43" s="821"/>
      <c r="KY43" s="821"/>
      <c r="KZ43" s="821"/>
      <c r="LA43" s="821"/>
      <c r="LB43" s="821"/>
      <c r="LC43" s="821"/>
      <c r="LD43" s="821"/>
      <c r="LE43" s="821"/>
      <c r="LF43" s="821"/>
      <c r="LG43" s="821"/>
      <c r="LH43" s="821"/>
      <c r="LI43" s="821"/>
      <c r="LJ43" s="821"/>
      <c r="LK43" s="821"/>
      <c r="LL43" s="821"/>
      <c r="LM43" s="821"/>
      <c r="LN43" s="821"/>
      <c r="LO43" s="821"/>
      <c r="LP43" s="821"/>
      <c r="LQ43" s="821"/>
      <c r="LR43" s="821"/>
      <c r="LS43" s="821"/>
      <c r="LT43" s="821"/>
      <c r="LU43" s="821"/>
      <c r="LV43" s="821"/>
      <c r="LW43" s="821"/>
      <c r="LX43" s="821"/>
      <c r="LY43" s="821"/>
      <c r="LZ43" s="821"/>
      <c r="MA43" s="821"/>
      <c r="MB43" s="821"/>
      <c r="MC43" s="821"/>
      <c r="MD43" s="821"/>
      <c r="ME43" s="821"/>
      <c r="MF43" s="821"/>
      <c r="MG43" s="821"/>
      <c r="MH43" s="821"/>
      <c r="MI43" s="821"/>
      <c r="MJ43" s="821"/>
      <c r="MK43" s="821"/>
      <c r="ML43" s="821"/>
      <c r="MM43" s="821"/>
      <c r="MN43" s="821"/>
      <c r="MO43" s="821"/>
      <c r="MP43" s="821"/>
      <c r="MQ43" s="821"/>
      <c r="MR43" s="821"/>
      <c r="MS43" s="821"/>
      <c r="MT43" s="821"/>
      <c r="MU43" s="821"/>
      <c r="MV43" s="821"/>
      <c r="MW43" s="821"/>
      <c r="MX43" s="821"/>
      <c r="MY43" s="821"/>
      <c r="MZ43" s="821"/>
      <c r="NA43" s="840"/>
      <c r="NB43" s="840"/>
      <c r="NC43" s="840"/>
      <c r="ND43" s="840"/>
      <c r="NE43" s="821"/>
      <c r="NF43" s="821"/>
      <c r="NG43" s="821"/>
      <c r="NH43" s="821"/>
      <c r="NI43" s="840"/>
      <c r="NJ43" s="840"/>
      <c r="NK43" s="840"/>
      <c r="NL43" s="840"/>
      <c r="NM43" s="821"/>
      <c r="NN43" s="821"/>
      <c r="NO43" s="821"/>
      <c r="NP43" s="821"/>
      <c r="NQ43" s="840"/>
      <c r="NR43" s="840"/>
      <c r="NS43" s="840"/>
      <c r="NT43" s="840"/>
      <c r="NU43" s="821"/>
      <c r="NV43" s="821"/>
      <c r="NW43" s="821"/>
      <c r="NX43" s="821"/>
      <c r="NY43" s="840"/>
      <c r="NZ43" s="840"/>
      <c r="OA43" s="840"/>
      <c r="OB43" s="840"/>
      <c r="OC43" s="821"/>
      <c r="OD43" s="821"/>
      <c r="OE43" s="821"/>
      <c r="OF43" s="821"/>
      <c r="OG43" s="840"/>
      <c r="OH43" s="840"/>
      <c r="OI43" s="840"/>
      <c r="OJ43" s="840"/>
      <c r="OK43" s="821"/>
      <c r="OL43" s="821"/>
      <c r="OM43" s="821"/>
      <c r="ON43" s="821"/>
      <c r="OO43" s="840"/>
      <c r="OP43" s="840"/>
      <c r="OQ43" s="840"/>
      <c r="OR43" s="840"/>
      <c r="OS43" s="821"/>
      <c r="OT43" s="821"/>
      <c r="OU43" s="821"/>
      <c r="OV43" s="821"/>
      <c r="OW43" s="840"/>
      <c r="OX43" s="840"/>
      <c r="OY43" s="840"/>
      <c r="OZ43" s="840"/>
      <c r="PA43" s="821"/>
      <c r="PB43" s="821"/>
      <c r="PC43" s="821"/>
      <c r="PD43" s="821"/>
      <c r="PE43" s="840">
        <v>26000</v>
      </c>
      <c r="PF43" s="840">
        <v>26000</v>
      </c>
      <c r="PG43" s="840">
        <v>25787</v>
      </c>
      <c r="PH43" s="840">
        <v>25736</v>
      </c>
      <c r="PI43" s="840">
        <v>26052</v>
      </c>
      <c r="PJ43" s="840">
        <v>250</v>
      </c>
      <c r="PK43" s="821">
        <v>250</v>
      </c>
      <c r="PL43" s="821">
        <v>225</v>
      </c>
      <c r="PM43" s="821">
        <v>200</v>
      </c>
      <c r="PN43" s="821">
        <v>225</v>
      </c>
      <c r="PO43" s="821">
        <v>26250</v>
      </c>
      <c r="PP43" s="821">
        <v>26250</v>
      </c>
      <c r="PQ43" s="821">
        <v>26012</v>
      </c>
      <c r="PR43" s="821">
        <v>25936</v>
      </c>
      <c r="PS43" s="821">
        <v>26277</v>
      </c>
      <c r="PT43" s="840">
        <v>6500</v>
      </c>
      <c r="PU43" s="840">
        <v>6500</v>
      </c>
      <c r="PV43" s="840">
        <v>6423</v>
      </c>
      <c r="PW43" s="840">
        <v>6421</v>
      </c>
      <c r="PX43" s="840">
        <v>6452</v>
      </c>
      <c r="PY43" s="840">
        <v>120</v>
      </c>
      <c r="PZ43" s="821">
        <v>120</v>
      </c>
      <c r="QA43" s="821">
        <v>110</v>
      </c>
      <c r="QB43" s="821">
        <v>100</v>
      </c>
      <c r="QC43" s="821">
        <v>110</v>
      </c>
      <c r="QD43" s="821">
        <v>6620</v>
      </c>
      <c r="QE43" s="821">
        <v>6620</v>
      </c>
      <c r="QF43" s="821">
        <v>6533</v>
      </c>
      <c r="QG43" s="821">
        <v>6521</v>
      </c>
      <c r="QH43" s="821">
        <v>6562</v>
      </c>
      <c r="QI43" s="840">
        <v>7400</v>
      </c>
      <c r="QJ43" s="840">
        <v>7400</v>
      </c>
      <c r="QK43" s="840">
        <v>7198</v>
      </c>
      <c r="QL43" s="840">
        <v>7228</v>
      </c>
      <c r="QM43" s="840">
        <v>7317</v>
      </c>
      <c r="QN43" s="840">
        <v>125</v>
      </c>
      <c r="QO43" s="821">
        <v>125</v>
      </c>
      <c r="QP43" s="821">
        <v>115</v>
      </c>
      <c r="QQ43" s="821">
        <v>100</v>
      </c>
      <c r="QR43" s="821">
        <v>115</v>
      </c>
      <c r="QS43" s="821">
        <v>7525</v>
      </c>
      <c r="QT43" s="821">
        <v>7525</v>
      </c>
      <c r="QU43" s="821">
        <v>7313</v>
      </c>
      <c r="QV43" s="821">
        <v>7328</v>
      </c>
      <c r="QW43" s="821">
        <v>7432</v>
      </c>
      <c r="QX43" s="840">
        <v>9600</v>
      </c>
      <c r="QY43" s="840">
        <v>9600</v>
      </c>
      <c r="QZ43" s="840">
        <v>9500</v>
      </c>
      <c r="RA43" s="840">
        <v>9500</v>
      </c>
      <c r="RB43" s="840">
        <v>9600</v>
      </c>
      <c r="RC43" s="840">
        <v>125</v>
      </c>
      <c r="RD43" s="821">
        <v>125</v>
      </c>
      <c r="RE43" s="821">
        <v>110</v>
      </c>
      <c r="RF43" s="821">
        <v>100</v>
      </c>
      <c r="RG43" s="821">
        <v>115</v>
      </c>
      <c r="RH43" s="821">
        <v>9725</v>
      </c>
      <c r="RI43" s="821">
        <v>9725</v>
      </c>
      <c r="RJ43" s="821">
        <v>9610</v>
      </c>
      <c r="RK43" s="821">
        <v>9600</v>
      </c>
      <c r="RL43" s="821">
        <v>9715</v>
      </c>
      <c r="RM43" s="840">
        <v>78000</v>
      </c>
      <c r="RN43" s="840">
        <v>78000</v>
      </c>
      <c r="RO43" s="840">
        <v>78000</v>
      </c>
      <c r="RP43" s="840">
        <v>78000</v>
      </c>
      <c r="RQ43" s="840">
        <v>78000</v>
      </c>
      <c r="RR43" s="840">
        <v>2000</v>
      </c>
      <c r="RS43" s="821">
        <v>2000</v>
      </c>
      <c r="RT43" s="821">
        <v>2000</v>
      </c>
      <c r="RU43" s="821">
        <v>2000</v>
      </c>
      <c r="RV43" s="821">
        <v>2000</v>
      </c>
      <c r="RW43" s="821">
        <v>80000</v>
      </c>
      <c r="RX43" s="821">
        <v>80000</v>
      </c>
      <c r="RY43" s="821">
        <v>80000</v>
      </c>
      <c r="RZ43" s="821">
        <v>80000</v>
      </c>
      <c r="SA43" s="821">
        <v>80000</v>
      </c>
      <c r="SB43" s="840" t="s">
        <v>1434</v>
      </c>
      <c r="SC43" s="840" t="s">
        <v>1434</v>
      </c>
      <c r="SD43" s="840" t="s">
        <v>1434</v>
      </c>
      <c r="SE43" s="840" t="s">
        <v>1434</v>
      </c>
      <c r="SF43" s="840" t="s">
        <v>1434</v>
      </c>
      <c r="SG43" s="821" t="s">
        <v>1434</v>
      </c>
      <c r="SH43" s="821" t="s">
        <v>1434</v>
      </c>
      <c r="SI43" s="821" t="s">
        <v>1434</v>
      </c>
      <c r="SJ43" s="821">
        <v>4151.7</v>
      </c>
      <c r="SK43" s="821">
        <v>4151.7</v>
      </c>
      <c r="SL43" s="821">
        <v>6417.9</v>
      </c>
      <c r="SM43" s="821">
        <v>2015.8</v>
      </c>
      <c r="SN43" s="840" t="s">
        <v>1434</v>
      </c>
      <c r="SO43" s="840" t="s">
        <v>1434</v>
      </c>
      <c r="SP43" s="840" t="s">
        <v>1434</v>
      </c>
      <c r="SQ43" s="840" t="s">
        <v>1434</v>
      </c>
      <c r="SR43" s="840" t="s">
        <v>1434</v>
      </c>
      <c r="SS43" s="821" t="s">
        <v>1434</v>
      </c>
      <c r="ST43" s="821" t="s">
        <v>1434</v>
      </c>
      <c r="SU43" s="821" t="s">
        <v>1434</v>
      </c>
      <c r="SV43" s="821">
        <v>2800.7</v>
      </c>
      <c r="SW43" s="821">
        <v>2800.7</v>
      </c>
      <c r="SX43" s="821">
        <v>5909.8</v>
      </c>
      <c r="SY43" s="821">
        <v>1841.8</v>
      </c>
      <c r="SZ43" s="840" t="s">
        <v>1434</v>
      </c>
      <c r="TA43" s="840" t="s">
        <v>1434</v>
      </c>
      <c r="TB43" s="840" t="s">
        <v>1434</v>
      </c>
      <c r="TC43" s="840" t="s">
        <v>1434</v>
      </c>
      <c r="TD43" s="840" t="s">
        <v>1434</v>
      </c>
      <c r="TE43" s="821" t="s">
        <v>1434</v>
      </c>
      <c r="TF43" s="821" t="s">
        <v>1434</v>
      </c>
      <c r="TG43" s="821" t="s">
        <v>1434</v>
      </c>
      <c r="TH43" s="821" t="s">
        <v>1434</v>
      </c>
      <c r="TI43" s="821" t="s">
        <v>1434</v>
      </c>
      <c r="TJ43" s="821" t="s">
        <v>1434</v>
      </c>
      <c r="TK43" s="821" t="s">
        <v>1434</v>
      </c>
      <c r="TL43" s="840" t="s">
        <v>1434</v>
      </c>
      <c r="TM43" s="840" t="s">
        <v>1434</v>
      </c>
      <c r="TN43" s="840" t="s">
        <v>1434</v>
      </c>
      <c r="TO43" s="840" t="s">
        <v>1434</v>
      </c>
      <c r="TP43" s="840" t="s">
        <v>1434</v>
      </c>
      <c r="TQ43" s="821" t="s">
        <v>1434</v>
      </c>
      <c r="TR43" s="821" t="s">
        <v>1434</v>
      </c>
      <c r="TS43" s="821" t="s">
        <v>1434</v>
      </c>
      <c r="TT43" s="821" t="s">
        <v>1434</v>
      </c>
      <c r="TU43" s="821" t="s">
        <v>1434</v>
      </c>
      <c r="TV43" s="821" t="s">
        <v>1434</v>
      </c>
      <c r="TW43" s="821" t="s">
        <v>1434</v>
      </c>
      <c r="TX43" s="840" t="s">
        <v>1434</v>
      </c>
      <c r="TY43" s="840" t="s">
        <v>1434</v>
      </c>
      <c r="TZ43" s="840" t="s">
        <v>1434</v>
      </c>
      <c r="UA43" s="840" t="s">
        <v>1434</v>
      </c>
      <c r="UB43" s="840" t="s">
        <v>1434</v>
      </c>
      <c r="UC43" s="821" t="s">
        <v>1434</v>
      </c>
      <c r="UD43" s="821" t="s">
        <v>1434</v>
      </c>
      <c r="UE43" s="821" t="s">
        <v>1434</v>
      </c>
      <c r="UF43" s="821" t="s">
        <v>1434</v>
      </c>
      <c r="UG43" s="821" t="s">
        <v>1434</v>
      </c>
      <c r="UH43" s="821" t="s">
        <v>1434</v>
      </c>
      <c r="UI43" s="821" t="s">
        <v>1434</v>
      </c>
      <c r="UJ43" s="840" t="s">
        <v>1434</v>
      </c>
      <c r="UK43" s="840" t="s">
        <v>1434</v>
      </c>
      <c r="UL43" s="840" t="s">
        <v>1434</v>
      </c>
      <c r="UM43" s="840" t="s">
        <v>1434</v>
      </c>
      <c r="UN43" s="840" t="s">
        <v>1434</v>
      </c>
      <c r="UO43" s="821" t="s">
        <v>1434</v>
      </c>
      <c r="UP43" s="821" t="s">
        <v>1434</v>
      </c>
      <c r="UQ43" s="821" t="s">
        <v>1434</v>
      </c>
      <c r="UR43" s="821">
        <v>1351</v>
      </c>
      <c r="US43" s="821">
        <v>1351</v>
      </c>
      <c r="UT43" s="821">
        <v>508.1</v>
      </c>
      <c r="UU43" s="821">
        <v>174</v>
      </c>
      <c r="UV43" s="840" t="s">
        <v>1434</v>
      </c>
      <c r="UW43" s="840" t="s">
        <v>1434</v>
      </c>
      <c r="UX43" s="840" t="s">
        <v>1434</v>
      </c>
      <c r="UY43" s="840" t="s">
        <v>1434</v>
      </c>
      <c r="UZ43" s="840" t="s">
        <v>1434</v>
      </c>
      <c r="VA43" s="821" t="s">
        <v>1434</v>
      </c>
      <c r="VB43" s="821" t="s">
        <v>1434</v>
      </c>
      <c r="VC43" s="821" t="s">
        <v>1434</v>
      </c>
      <c r="VD43" s="821">
        <v>1081.3</v>
      </c>
      <c r="VE43" s="821">
        <v>1081.3</v>
      </c>
      <c r="VF43" s="821">
        <v>1267.5</v>
      </c>
      <c r="VG43" s="821">
        <v>681.1</v>
      </c>
      <c r="VH43" s="821" t="s">
        <v>1434</v>
      </c>
      <c r="VI43" s="821" t="s">
        <v>1434</v>
      </c>
      <c r="VJ43" s="821" t="s">
        <v>1434</v>
      </c>
      <c r="VK43" s="821" t="s">
        <v>1434</v>
      </c>
      <c r="VL43" s="821" t="s">
        <v>1434</v>
      </c>
      <c r="VM43" s="821" t="s">
        <v>1434</v>
      </c>
      <c r="VN43" s="821" t="s">
        <v>1434</v>
      </c>
      <c r="VO43" s="821" t="s">
        <v>1434</v>
      </c>
      <c r="VP43" s="821" t="s">
        <v>1434</v>
      </c>
      <c r="VQ43" s="821" t="s">
        <v>1434</v>
      </c>
      <c r="VR43" s="821" t="s">
        <v>1434</v>
      </c>
      <c r="VS43" s="821" t="s">
        <v>1434</v>
      </c>
      <c r="VT43" s="821" t="s">
        <v>1434</v>
      </c>
      <c r="VU43" s="821" t="s">
        <v>1434</v>
      </c>
      <c r="VV43" s="821" t="s">
        <v>1434</v>
      </c>
      <c r="VW43" s="821" t="s">
        <v>1434</v>
      </c>
      <c r="VX43" s="821" t="s">
        <v>1434</v>
      </c>
      <c r="VY43" s="821" t="s">
        <v>1434</v>
      </c>
      <c r="VZ43" s="821" t="s">
        <v>1434</v>
      </c>
      <c r="WA43" s="821" t="s">
        <v>1434</v>
      </c>
      <c r="WB43" s="821" t="s">
        <v>1434</v>
      </c>
      <c r="WC43" s="821" t="s">
        <v>1434</v>
      </c>
      <c r="WD43" s="821" t="s">
        <v>1434</v>
      </c>
      <c r="WE43" s="821" t="s">
        <v>1434</v>
      </c>
      <c r="WF43" s="821"/>
      <c r="WG43" s="821"/>
      <c r="WH43" s="821"/>
      <c r="WI43" s="821"/>
      <c r="WJ43" s="840"/>
      <c r="WK43" s="840"/>
      <c r="WL43" s="840"/>
      <c r="WM43" s="840"/>
      <c r="WN43" s="840">
        <v>852927</v>
      </c>
      <c r="WO43" s="840">
        <v>848841</v>
      </c>
      <c r="WP43" s="840">
        <v>841050</v>
      </c>
      <c r="WQ43" s="840">
        <v>832700</v>
      </c>
      <c r="WR43" s="840">
        <v>170000</v>
      </c>
      <c r="WS43" s="840">
        <v>186000</v>
      </c>
      <c r="WT43" s="840">
        <v>166000</v>
      </c>
      <c r="WU43" s="840">
        <v>340000</v>
      </c>
      <c r="WV43" s="821"/>
      <c r="WW43" s="821"/>
      <c r="WX43" s="821"/>
      <c r="WY43" s="821"/>
      <c r="WZ43" s="842">
        <v>213800</v>
      </c>
      <c r="XA43" s="842">
        <v>205507</v>
      </c>
      <c r="XB43" s="842">
        <v>203000.16999999998</v>
      </c>
      <c r="XC43" s="842">
        <v>194461</v>
      </c>
      <c r="XD43" s="843">
        <v>192055</v>
      </c>
      <c r="XE43" s="843">
        <v>191225</v>
      </c>
      <c r="XF43" s="844">
        <v>175499</v>
      </c>
      <c r="XG43" s="843">
        <v>158900</v>
      </c>
      <c r="XH43" s="843">
        <v>162099</v>
      </c>
      <c r="XI43" s="843">
        <v>206099</v>
      </c>
      <c r="XJ43" s="843">
        <v>190601</v>
      </c>
      <c r="XK43" s="844">
        <v>182000</v>
      </c>
      <c r="XL43" s="843">
        <v>178400</v>
      </c>
      <c r="XM43" s="843">
        <v>174001</v>
      </c>
      <c r="XN43" s="843">
        <v>164999</v>
      </c>
      <c r="XO43" s="843">
        <v>164700</v>
      </c>
      <c r="XP43" s="844">
        <v>158101</v>
      </c>
      <c r="XQ43" s="843">
        <v>143600</v>
      </c>
      <c r="XR43" s="843">
        <v>249580</v>
      </c>
      <c r="XS43" s="843">
        <v>113798</v>
      </c>
      <c r="XT43" s="843">
        <v>101750</v>
      </c>
      <c r="XU43" s="843">
        <v>116510</v>
      </c>
      <c r="XV43" s="843">
        <v>115670</v>
      </c>
      <c r="XW43" s="843">
        <v>174630</v>
      </c>
      <c r="XX43" s="843">
        <v>227900</v>
      </c>
      <c r="XY43" s="829"/>
      <c r="XZ43" s="832" t="s">
        <v>2405</v>
      </c>
      <c r="YA43" s="829"/>
      <c r="YB43" s="829"/>
      <c r="YC43" s="843">
        <v>198194.69</v>
      </c>
      <c r="YD43" s="843">
        <v>190507</v>
      </c>
      <c r="YE43" s="843">
        <v>188299.68</v>
      </c>
      <c r="YF43" s="843">
        <v>180378.87</v>
      </c>
      <c r="YG43" s="843">
        <v>177455</v>
      </c>
      <c r="YH43" s="843">
        <v>175625</v>
      </c>
      <c r="YI43" s="843">
        <v>161595</v>
      </c>
      <c r="YJ43" s="843">
        <v>146310</v>
      </c>
      <c r="YK43" s="843">
        <v>149256</v>
      </c>
      <c r="YL43" s="843">
        <v>189770</v>
      </c>
      <c r="YM43" s="843">
        <v>175500</v>
      </c>
      <c r="YN43" s="843">
        <v>167580</v>
      </c>
      <c r="YO43" s="843">
        <v>164266</v>
      </c>
      <c r="YP43" s="843">
        <v>160215</v>
      </c>
      <c r="YQ43" s="843">
        <v>151926</v>
      </c>
      <c r="YR43" s="843">
        <v>151651</v>
      </c>
      <c r="YS43" s="843">
        <v>145575</v>
      </c>
      <c r="YT43" s="843">
        <v>94600</v>
      </c>
      <c r="YU43" s="843">
        <v>154800</v>
      </c>
      <c r="YV43" s="843">
        <v>67508</v>
      </c>
      <c r="YW43" s="843">
        <v>73005</v>
      </c>
      <c r="YX43" s="843">
        <v>83050</v>
      </c>
      <c r="YY43" s="843">
        <v>83650</v>
      </c>
      <c r="YZ43" s="843">
        <v>136030</v>
      </c>
      <c r="ZA43" s="843">
        <v>164000</v>
      </c>
      <c r="ZB43" s="829"/>
      <c r="ZC43" s="832" t="s">
        <v>2405</v>
      </c>
      <c r="ZD43" s="829"/>
      <c r="ZE43" s="829"/>
      <c r="ZF43" s="824">
        <v>15605.31</v>
      </c>
      <c r="ZG43" s="824">
        <v>15000</v>
      </c>
      <c r="ZH43" s="824">
        <v>14700.49</v>
      </c>
      <c r="ZI43" s="824">
        <v>14082.13</v>
      </c>
      <c r="ZJ43" s="829">
        <v>14600</v>
      </c>
      <c r="ZK43" s="829">
        <v>15600</v>
      </c>
      <c r="ZL43" s="832">
        <v>13904</v>
      </c>
      <c r="ZM43" s="829">
        <v>12590</v>
      </c>
      <c r="ZN43" s="829">
        <v>12843</v>
      </c>
      <c r="ZO43" s="829">
        <v>16329</v>
      </c>
      <c r="ZP43" s="829">
        <v>15101</v>
      </c>
      <c r="ZQ43" s="832">
        <v>14420</v>
      </c>
      <c r="ZR43" s="829">
        <v>14134</v>
      </c>
      <c r="ZS43" s="829">
        <v>13786</v>
      </c>
      <c r="ZT43" s="829">
        <v>13073</v>
      </c>
      <c r="ZU43" s="829">
        <v>13049</v>
      </c>
      <c r="ZV43" s="832">
        <v>12526</v>
      </c>
      <c r="ZW43" s="829">
        <v>49000</v>
      </c>
      <c r="ZX43" s="829">
        <v>94780</v>
      </c>
      <c r="ZY43" s="829">
        <v>46290</v>
      </c>
      <c r="ZZ43" s="829">
        <v>28745</v>
      </c>
      <c r="AAA43" s="829">
        <v>33460</v>
      </c>
      <c r="AAB43" s="829">
        <v>32020</v>
      </c>
      <c r="AAC43" s="829">
        <v>38600</v>
      </c>
      <c r="AAD43" s="829">
        <v>63900</v>
      </c>
      <c r="AAE43" s="829"/>
      <c r="AAF43" s="832" t="s">
        <v>2405</v>
      </c>
      <c r="AAG43" s="829"/>
      <c r="AAH43" s="829"/>
      <c r="AAI43" s="821"/>
      <c r="AAJ43" s="821"/>
      <c r="AAK43" s="821"/>
      <c r="AAL43" s="821"/>
      <c r="AAM43" s="821"/>
      <c r="AAN43" s="821"/>
      <c r="AAO43" s="821"/>
      <c r="AAP43" s="821"/>
      <c r="AAQ43" s="821"/>
      <c r="AAR43" s="821"/>
      <c r="AAS43" s="821"/>
      <c r="AAT43" s="821"/>
      <c r="AAU43" s="821"/>
      <c r="AAV43" s="821"/>
      <c r="AAW43" s="821"/>
      <c r="AAX43" s="821"/>
      <c r="AAY43" s="821"/>
      <c r="AAZ43" s="821"/>
      <c r="ABA43" s="821"/>
      <c r="ABB43" s="821"/>
      <c r="ABC43" s="821"/>
      <c r="ABD43" s="821"/>
      <c r="ABE43" s="821"/>
      <c r="ABF43" s="821"/>
      <c r="ABG43" s="821"/>
      <c r="ABH43" s="821"/>
      <c r="ABI43" s="821"/>
      <c r="ABJ43" s="821"/>
      <c r="ABK43" s="821"/>
      <c r="ABL43" s="821"/>
      <c r="ABM43" s="821"/>
      <c r="ABN43" s="821"/>
      <c r="ABO43" s="821"/>
      <c r="ABP43" s="821"/>
      <c r="ABQ43" s="821"/>
      <c r="ABR43" s="821"/>
      <c r="ABS43" s="821"/>
      <c r="ABT43" s="821"/>
      <c r="ABU43" s="821"/>
      <c r="ABV43" s="821"/>
      <c r="ABW43" s="821"/>
      <c r="ABX43" s="821"/>
      <c r="ABY43" s="821"/>
      <c r="ABZ43" s="821"/>
      <c r="ACA43" s="821"/>
      <c r="ACB43" s="821"/>
      <c r="ACC43" s="821"/>
      <c r="ACD43" s="821"/>
      <c r="ACE43" s="821"/>
      <c r="ACF43" s="821"/>
      <c r="ACG43" s="821"/>
      <c r="ACH43" s="821"/>
      <c r="ACI43" s="821"/>
      <c r="ACJ43" s="821"/>
      <c r="ACK43" s="821"/>
      <c r="ACL43" s="821"/>
      <c r="ACM43" s="821"/>
      <c r="ACN43" s="821"/>
      <c r="ACO43" s="821"/>
      <c r="ACP43" s="821"/>
      <c r="ACQ43" s="821"/>
      <c r="ACR43" s="821"/>
      <c r="ACS43" s="821"/>
      <c r="ACT43" s="821"/>
      <c r="ACU43" s="821"/>
      <c r="ACV43" s="821"/>
      <c r="ACW43" s="821"/>
      <c r="ACX43" s="821"/>
      <c r="ACY43" s="821"/>
      <c r="ACZ43" s="821"/>
      <c r="ADA43" s="821"/>
      <c r="ADB43" s="821"/>
      <c r="ADC43" s="821"/>
      <c r="ADD43" s="821"/>
      <c r="ADE43" s="821"/>
      <c r="ADF43" s="821"/>
      <c r="ADG43" s="821"/>
      <c r="ADH43" s="821"/>
      <c r="ADI43" s="821"/>
      <c r="ADJ43" s="821"/>
      <c r="ADK43" s="821"/>
      <c r="ADL43" s="821"/>
      <c r="ADM43" s="821"/>
      <c r="ADN43" s="821"/>
      <c r="ADO43" s="821"/>
      <c r="ADP43" s="821"/>
      <c r="ADQ43" s="821"/>
      <c r="ADR43" s="821"/>
      <c r="ADS43" s="821"/>
      <c r="ADT43" s="821"/>
      <c r="ADU43" s="821"/>
      <c r="ADV43" s="821"/>
      <c r="ADW43" s="821"/>
      <c r="ADX43" s="821"/>
      <c r="ADY43" s="821"/>
      <c r="ADZ43" s="821"/>
      <c r="AEA43" s="821"/>
      <c r="AEB43" s="821"/>
      <c r="AEC43" s="821"/>
      <c r="AED43" s="821"/>
      <c r="AEE43" s="821"/>
      <c r="AEF43" s="821"/>
      <c r="AEG43" s="821"/>
      <c r="AEH43" s="821"/>
      <c r="AEI43" s="821"/>
      <c r="AEJ43" s="821"/>
      <c r="AEK43" s="821"/>
      <c r="AEL43" s="821"/>
      <c r="AEM43" s="821"/>
      <c r="AEN43" s="821"/>
      <c r="AEO43" s="821"/>
      <c r="AEP43" s="821"/>
      <c r="AEQ43" s="821"/>
      <c r="AER43" s="821"/>
      <c r="AES43" s="821"/>
      <c r="AET43" s="821"/>
      <c r="AEU43" s="821"/>
      <c r="AEV43" s="821"/>
      <c r="AEW43" s="821"/>
      <c r="AEX43" s="821"/>
      <c r="AEY43" s="821"/>
      <c r="AEZ43" s="821"/>
      <c r="AFA43" s="821"/>
      <c r="AFB43" s="821"/>
      <c r="AFC43" s="821"/>
      <c r="AFD43" s="840" t="s">
        <v>1434</v>
      </c>
      <c r="AFE43" s="840" t="s">
        <v>1434</v>
      </c>
      <c r="AFF43" s="840" t="s">
        <v>1434</v>
      </c>
      <c r="AFG43" s="840" t="s">
        <v>1434</v>
      </c>
      <c r="AFH43" s="821" t="s">
        <v>1434</v>
      </c>
      <c r="AFI43" s="840" t="s">
        <v>1434</v>
      </c>
      <c r="AFJ43" s="840" t="s">
        <v>1434</v>
      </c>
      <c r="AFK43" s="840" t="s">
        <v>1434</v>
      </c>
      <c r="AFL43" s="821">
        <v>529175.5</v>
      </c>
      <c r="AFM43" s="821">
        <v>529175.5</v>
      </c>
      <c r="AFN43" s="821" t="s">
        <v>1434</v>
      </c>
      <c r="AFO43" s="821" t="s">
        <v>1434</v>
      </c>
      <c r="AFP43" s="840" t="s">
        <v>1434</v>
      </c>
      <c r="AFQ43" s="840" t="s">
        <v>1434</v>
      </c>
      <c r="AFR43" s="840" t="s">
        <v>1434</v>
      </c>
      <c r="AFS43" s="840" t="s">
        <v>1434</v>
      </c>
      <c r="AFT43" s="821" t="s">
        <v>1434</v>
      </c>
      <c r="AFU43" s="821" t="s">
        <v>1434</v>
      </c>
      <c r="AFV43" s="821" t="s">
        <v>1434</v>
      </c>
      <c r="AFW43" s="821" t="s">
        <v>1434</v>
      </c>
      <c r="AFX43" s="821">
        <v>308685.59999999998</v>
      </c>
      <c r="AFY43" s="821">
        <v>308685.59999999998</v>
      </c>
      <c r="AFZ43" s="821" t="s">
        <v>1434</v>
      </c>
      <c r="AGA43" s="821" t="s">
        <v>1434</v>
      </c>
      <c r="AGB43" s="840" t="s">
        <v>1434</v>
      </c>
      <c r="AGC43" s="840" t="s">
        <v>1434</v>
      </c>
      <c r="AGD43" s="840" t="s">
        <v>1434</v>
      </c>
      <c r="AGE43" s="840" t="s">
        <v>1434</v>
      </c>
      <c r="AGF43" s="821" t="s">
        <v>1434</v>
      </c>
      <c r="AGG43" s="821" t="s">
        <v>1434</v>
      </c>
      <c r="AGH43" s="821" t="s">
        <v>1434</v>
      </c>
      <c r="AGI43" s="821" t="s">
        <v>1434</v>
      </c>
      <c r="AGJ43" s="821">
        <v>44098</v>
      </c>
      <c r="AGK43" s="821">
        <v>44098</v>
      </c>
      <c r="AGL43" s="821" t="s">
        <v>1434</v>
      </c>
      <c r="AGM43" s="821" t="s">
        <v>1434</v>
      </c>
      <c r="AGN43" s="840" t="s">
        <v>1434</v>
      </c>
      <c r="AGO43" s="840" t="s">
        <v>1434</v>
      </c>
      <c r="AGP43" s="840" t="s">
        <v>1434</v>
      </c>
      <c r="AGQ43" s="840" t="s">
        <v>1434</v>
      </c>
      <c r="AGR43" s="821" t="s">
        <v>1434</v>
      </c>
      <c r="AGS43" s="821" t="s">
        <v>1434</v>
      </c>
      <c r="AGT43" s="821" t="s">
        <v>1434</v>
      </c>
      <c r="AGU43" s="821" t="s">
        <v>1434</v>
      </c>
      <c r="AGV43" s="821">
        <v>0</v>
      </c>
      <c r="AGW43" s="821">
        <v>0</v>
      </c>
      <c r="AGX43" s="821" t="s">
        <v>1434</v>
      </c>
      <c r="AGY43" s="821" t="s">
        <v>1434</v>
      </c>
      <c r="AGZ43" s="840">
        <v>792099.1</v>
      </c>
      <c r="AHA43" s="840">
        <v>791827.5</v>
      </c>
      <c r="AHB43" s="840">
        <v>793908.1</v>
      </c>
      <c r="AHC43" s="840">
        <v>796298.7</v>
      </c>
      <c r="AHD43" s="840">
        <v>16990.900000000001</v>
      </c>
      <c r="AHE43" s="840">
        <v>16962.5</v>
      </c>
      <c r="AHF43" s="840">
        <v>15360.4</v>
      </c>
      <c r="AHG43" s="840">
        <v>12651.2</v>
      </c>
      <c r="AHH43" s="840"/>
      <c r="AHI43" s="840"/>
      <c r="AHJ43" s="840"/>
      <c r="AHK43" s="840"/>
      <c r="AHL43" s="840">
        <v>11.9</v>
      </c>
      <c r="AHM43" s="840">
        <v>11.9</v>
      </c>
      <c r="AHN43" s="821"/>
      <c r="AHO43" s="821"/>
      <c r="AHP43" s="840">
        <v>58.3</v>
      </c>
      <c r="AHQ43" s="840">
        <v>58.3</v>
      </c>
      <c r="AHR43" s="821"/>
      <c r="AHS43" s="821"/>
      <c r="AHT43" s="840">
        <v>748.2</v>
      </c>
      <c r="AHU43" s="840">
        <v>748.2</v>
      </c>
      <c r="AHV43" s="821"/>
      <c r="AHW43" s="821"/>
      <c r="AHX43" s="840">
        <v>250.6</v>
      </c>
      <c r="AHY43" s="840">
        <v>250.6</v>
      </c>
      <c r="AHZ43" s="821"/>
      <c r="AIA43" s="821"/>
      <c r="AIB43" s="840"/>
      <c r="AIC43" s="840"/>
      <c r="AID43" s="821"/>
      <c r="AIE43" s="821"/>
      <c r="AIF43" s="840">
        <v>256481.5</v>
      </c>
      <c r="AIG43" s="840">
        <v>256481.5</v>
      </c>
      <c r="AIH43" s="840">
        <v>255469.8</v>
      </c>
      <c r="AII43" s="840">
        <v>258130.8</v>
      </c>
      <c r="AIJ43" s="840">
        <v>241725.7</v>
      </c>
      <c r="AIK43" s="840">
        <v>73220</v>
      </c>
      <c r="AIL43" s="821">
        <v>73220</v>
      </c>
      <c r="AIM43" s="821">
        <v>73169.100000000006</v>
      </c>
      <c r="AIN43" s="821">
        <v>71606.600000000006</v>
      </c>
      <c r="AIO43" s="821">
        <v>75143.7</v>
      </c>
      <c r="AIP43" s="840">
        <v>329701.5</v>
      </c>
      <c r="AIQ43" s="821">
        <v>329701.5</v>
      </c>
      <c r="AIR43" s="821">
        <v>328639.90000000002</v>
      </c>
      <c r="AIS43" s="821">
        <v>329737.40000000002</v>
      </c>
      <c r="AIT43" s="821">
        <v>316869.40000000002</v>
      </c>
      <c r="AIU43" s="840">
        <v>535617.6</v>
      </c>
      <c r="AIV43" s="840">
        <v>535617.6</v>
      </c>
      <c r="AIW43" s="840">
        <v>536357.69999999995</v>
      </c>
      <c r="AIX43" s="840">
        <v>535777.30000000005</v>
      </c>
      <c r="AIY43" s="840">
        <v>554573.30000000005</v>
      </c>
      <c r="AIZ43" s="840">
        <v>0</v>
      </c>
      <c r="AJA43" s="821">
        <v>0</v>
      </c>
      <c r="AJB43" s="821">
        <v>0</v>
      </c>
      <c r="AJC43" s="821">
        <v>0</v>
      </c>
      <c r="AJD43" s="821">
        <v>0</v>
      </c>
      <c r="AJE43" s="840">
        <v>535617.6</v>
      </c>
      <c r="AJF43" s="821">
        <v>535617.6</v>
      </c>
      <c r="AJG43" s="821">
        <v>536357.69999999995</v>
      </c>
      <c r="AJH43" s="821">
        <v>535777.30000000005</v>
      </c>
      <c r="AJI43" s="821">
        <v>554573.30000000005</v>
      </c>
      <c r="AJJ43" s="840">
        <v>16990.900000000001</v>
      </c>
      <c r="AJK43" s="840">
        <v>16990.900000000001</v>
      </c>
      <c r="AJL43" s="840">
        <v>16962.5</v>
      </c>
      <c r="AJM43" s="840">
        <v>15360.4</v>
      </c>
      <c r="AJN43" s="840">
        <v>12651.2</v>
      </c>
      <c r="AJO43" s="840">
        <v>0</v>
      </c>
      <c r="AJP43" s="821">
        <v>0</v>
      </c>
      <c r="AJQ43" s="821">
        <v>0</v>
      </c>
      <c r="AJR43" s="821">
        <v>0</v>
      </c>
      <c r="AJS43" s="821">
        <v>0</v>
      </c>
      <c r="AJT43" s="840">
        <v>16990.900000000001</v>
      </c>
      <c r="AJU43" s="821">
        <v>16990.900000000001</v>
      </c>
      <c r="AJV43" s="821">
        <v>16962.5</v>
      </c>
      <c r="AJW43" s="821">
        <v>15360.4</v>
      </c>
      <c r="AJX43" s="821">
        <v>12651.2</v>
      </c>
      <c r="AJY43" s="840"/>
      <c r="AJZ43" s="840"/>
      <c r="AKA43" s="840"/>
      <c r="AKB43" s="840"/>
      <c r="AKC43" s="840"/>
      <c r="AKD43" s="821"/>
      <c r="AKE43" s="821"/>
      <c r="AKF43" s="821"/>
      <c r="AKG43" s="821"/>
      <c r="AKH43" s="821"/>
      <c r="AKI43" s="821">
        <v>71.3</v>
      </c>
      <c r="AKJ43" s="821"/>
      <c r="AKK43" s="821"/>
      <c r="AKL43" s="840"/>
      <c r="AKM43" s="840"/>
      <c r="AKN43" s="840"/>
      <c r="AKO43" s="840"/>
      <c r="AKP43" s="840"/>
      <c r="AKQ43" s="821"/>
      <c r="AKR43" s="821"/>
      <c r="AKS43" s="821"/>
      <c r="AKT43" s="821"/>
      <c r="AKU43" s="821"/>
      <c r="AKV43" s="821">
        <v>54.7</v>
      </c>
      <c r="AKW43" s="821"/>
      <c r="AKX43" s="821"/>
      <c r="AKY43" s="821"/>
      <c r="AKZ43" s="821"/>
      <c r="ALA43" s="821"/>
      <c r="ALB43" s="821"/>
      <c r="ALC43" s="821"/>
      <c r="ALD43" s="821"/>
      <c r="ALE43" s="821"/>
      <c r="ALF43" s="821"/>
      <c r="ALG43" s="821"/>
      <c r="ALH43" s="821"/>
      <c r="ALI43" s="821"/>
      <c r="ALJ43" s="821"/>
      <c r="ALK43" s="821"/>
      <c r="ALL43" s="821"/>
      <c r="ALM43" s="821"/>
      <c r="ALN43" s="821"/>
      <c r="ALO43" s="821"/>
      <c r="ALP43" s="821"/>
      <c r="ALQ43" s="821"/>
      <c r="ALR43" s="821"/>
      <c r="ALS43" s="821"/>
      <c r="ALT43" s="821"/>
      <c r="ALU43" s="821"/>
      <c r="ALV43" s="821"/>
      <c r="ALW43" s="821"/>
      <c r="ALX43" s="821"/>
      <c r="ALY43" s="821"/>
      <c r="ALZ43" s="821"/>
      <c r="AMA43" s="821"/>
      <c r="AMB43" s="821"/>
      <c r="AMC43" s="821"/>
      <c r="AMD43" s="821"/>
      <c r="AME43" s="821"/>
      <c r="AMF43" s="821"/>
      <c r="AMG43" s="821"/>
      <c r="AMH43" s="821"/>
      <c r="AMI43" s="821"/>
      <c r="AMJ43" s="821"/>
      <c r="AMK43" s="821"/>
      <c r="AML43" s="821"/>
      <c r="AMM43" s="821"/>
      <c r="AMN43" s="821"/>
      <c r="AMO43" s="821"/>
      <c r="AMP43" s="821"/>
      <c r="AMQ43" s="821"/>
      <c r="AMR43" s="840">
        <v>22</v>
      </c>
      <c r="AMS43" s="840">
        <v>21.8</v>
      </c>
      <c r="AMT43" s="840">
        <v>21.9</v>
      </c>
      <c r="AMU43" s="840">
        <v>22.5</v>
      </c>
      <c r="AMV43" s="840">
        <v>12.9</v>
      </c>
      <c r="AMW43" s="840">
        <v>12.8</v>
      </c>
      <c r="AMX43" s="840">
        <v>12.2</v>
      </c>
      <c r="AMY43" s="840">
        <v>12.6</v>
      </c>
      <c r="AMZ43" s="821">
        <v>21.2</v>
      </c>
      <c r="ANA43" s="821">
        <v>21.1</v>
      </c>
      <c r="ANB43" s="821">
        <v>21.1</v>
      </c>
      <c r="ANC43" s="821">
        <v>21.7</v>
      </c>
      <c r="AND43" s="840">
        <v>6.7</v>
      </c>
      <c r="ANE43" s="840">
        <v>6.6</v>
      </c>
      <c r="ANF43" s="840">
        <v>6.6</v>
      </c>
      <c r="ANG43" s="840">
        <v>6.8</v>
      </c>
      <c r="ANH43" s="821">
        <v>3.9</v>
      </c>
      <c r="ANI43" s="821">
        <v>3.8</v>
      </c>
      <c r="ANJ43" s="821">
        <v>3.6</v>
      </c>
      <c r="ANK43" s="821">
        <v>3.8</v>
      </c>
      <c r="ANL43" s="821">
        <v>6.4</v>
      </c>
      <c r="ANM43" s="821">
        <v>6.3</v>
      </c>
      <c r="ANN43" s="821">
        <v>6.3</v>
      </c>
      <c r="ANO43" s="821">
        <v>6.5</v>
      </c>
      <c r="ANP43" s="840">
        <v>15.3</v>
      </c>
      <c r="ANQ43" s="840">
        <v>15.3</v>
      </c>
      <c r="ANR43" s="840">
        <v>15.4</v>
      </c>
      <c r="ANS43" s="840">
        <v>15.8</v>
      </c>
      <c r="ANT43" s="821">
        <v>9</v>
      </c>
      <c r="ANU43" s="821">
        <v>8.9</v>
      </c>
      <c r="ANV43" s="821">
        <v>8.5</v>
      </c>
      <c r="ANW43" s="821">
        <v>8.8000000000000007</v>
      </c>
      <c r="ANX43" s="821">
        <v>14.8</v>
      </c>
      <c r="ANY43" s="821">
        <v>14.8</v>
      </c>
      <c r="ANZ43" s="821">
        <v>14.8</v>
      </c>
      <c r="AOA43" s="821">
        <v>15.2</v>
      </c>
      <c r="AOB43" s="821">
        <v>23</v>
      </c>
      <c r="AOC43" s="821">
        <v>12</v>
      </c>
      <c r="AOD43" s="821">
        <v>7</v>
      </c>
      <c r="AOE43" s="821">
        <v>4</v>
      </c>
      <c r="AOF43" s="821">
        <v>16</v>
      </c>
      <c r="AOG43" s="821">
        <v>8</v>
      </c>
      <c r="AOH43" s="840">
        <v>27</v>
      </c>
      <c r="AOI43" s="821">
        <v>22</v>
      </c>
      <c r="AOJ43" s="821">
        <v>19</v>
      </c>
      <c r="AOK43" s="821">
        <v>19</v>
      </c>
      <c r="AOL43" s="840">
        <v>128</v>
      </c>
      <c r="AOM43" s="821">
        <v>41</v>
      </c>
      <c r="AON43" s="821">
        <v>41</v>
      </c>
      <c r="AOO43" s="821">
        <v>37</v>
      </c>
      <c r="AOP43" s="840">
        <v>79</v>
      </c>
      <c r="AOQ43" s="821">
        <v>18</v>
      </c>
      <c r="AOR43" s="821">
        <v>18</v>
      </c>
      <c r="AOS43" s="821">
        <v>15</v>
      </c>
      <c r="AOT43" s="840">
        <v>77</v>
      </c>
      <c r="AOU43" s="821">
        <v>19</v>
      </c>
      <c r="AOV43" s="821">
        <v>19</v>
      </c>
      <c r="AOW43" s="821">
        <v>6</v>
      </c>
      <c r="AOX43" s="840">
        <v>155</v>
      </c>
      <c r="AOY43" s="821">
        <v>78</v>
      </c>
      <c r="AOZ43" s="821">
        <v>96</v>
      </c>
      <c r="APA43" s="821">
        <v>22</v>
      </c>
      <c r="APB43" s="840">
        <v>488</v>
      </c>
      <c r="APC43" s="821">
        <v>166</v>
      </c>
      <c r="APD43" s="821">
        <v>180</v>
      </c>
      <c r="APE43" s="821">
        <v>180</v>
      </c>
      <c r="APF43" s="840">
        <v>153</v>
      </c>
      <c r="APG43" s="821">
        <v>109</v>
      </c>
      <c r="APH43" s="821">
        <v>45</v>
      </c>
      <c r="API43" s="821">
        <v>45</v>
      </c>
      <c r="APJ43" s="840">
        <v>12</v>
      </c>
      <c r="APK43" s="821">
        <v>11</v>
      </c>
      <c r="APL43" s="821">
        <v>7</v>
      </c>
      <c r="APM43" s="821">
        <v>7</v>
      </c>
      <c r="APN43" s="840" t="s">
        <v>1434</v>
      </c>
      <c r="APO43" s="821">
        <v>20</v>
      </c>
      <c r="APP43" s="821">
        <v>20</v>
      </c>
      <c r="APQ43" s="821">
        <v>20</v>
      </c>
      <c r="APR43" s="840" t="s">
        <v>1434</v>
      </c>
      <c r="APS43" s="821">
        <v>5</v>
      </c>
      <c r="APT43" s="821">
        <v>5</v>
      </c>
      <c r="APU43" s="821">
        <v>4</v>
      </c>
      <c r="APV43" s="840" t="s">
        <v>1434</v>
      </c>
      <c r="APW43" s="821">
        <v>8</v>
      </c>
      <c r="APX43" s="821">
        <v>8</v>
      </c>
      <c r="APY43" s="821">
        <v>1</v>
      </c>
      <c r="APZ43" s="840" t="s">
        <v>1434</v>
      </c>
      <c r="AQA43" s="821">
        <v>0</v>
      </c>
      <c r="AQB43" s="821">
        <v>0</v>
      </c>
      <c r="AQC43" s="821">
        <v>0</v>
      </c>
      <c r="AQD43" s="840" t="s">
        <v>1434</v>
      </c>
      <c r="AQE43" s="821">
        <v>91</v>
      </c>
      <c r="AQF43" s="821">
        <v>108</v>
      </c>
      <c r="AQG43" s="821">
        <v>108</v>
      </c>
      <c r="AQH43" s="840" t="s">
        <v>1434</v>
      </c>
      <c r="AQI43" s="821">
        <v>79</v>
      </c>
      <c r="AQJ43" s="821">
        <v>40</v>
      </c>
      <c r="AQK43" s="821">
        <v>40</v>
      </c>
      <c r="AQL43" s="840">
        <v>10</v>
      </c>
      <c r="AQM43" s="821">
        <v>6</v>
      </c>
      <c r="AQN43" s="821">
        <v>8</v>
      </c>
      <c r="AQO43" s="821">
        <v>8</v>
      </c>
      <c r="AQP43" s="840" t="s">
        <v>1434</v>
      </c>
      <c r="AQQ43" s="821">
        <v>13</v>
      </c>
      <c r="AQR43" s="821">
        <v>13</v>
      </c>
      <c r="AQS43" s="821">
        <v>10</v>
      </c>
      <c r="AQT43" s="840" t="s">
        <v>1434</v>
      </c>
      <c r="AQU43" s="821">
        <v>5</v>
      </c>
      <c r="AQV43" s="821">
        <v>5</v>
      </c>
      <c r="AQW43" s="821">
        <v>4</v>
      </c>
      <c r="AQX43" s="840" t="s">
        <v>1434</v>
      </c>
      <c r="AQY43" s="821">
        <v>8</v>
      </c>
      <c r="AQZ43" s="821">
        <v>8</v>
      </c>
      <c r="ARA43" s="821">
        <v>5</v>
      </c>
      <c r="ARB43" s="840" t="s">
        <v>1434</v>
      </c>
      <c r="ARC43" s="821">
        <v>48</v>
      </c>
      <c r="ARD43" s="821">
        <v>48</v>
      </c>
      <c r="ARE43" s="821">
        <v>12</v>
      </c>
      <c r="ARF43" s="840" t="s">
        <v>1434</v>
      </c>
      <c r="ARG43" s="821">
        <v>44</v>
      </c>
      <c r="ARH43" s="821">
        <v>43</v>
      </c>
      <c r="ARI43" s="821">
        <v>43</v>
      </c>
      <c r="ARJ43" s="840" t="s">
        <v>1434</v>
      </c>
      <c r="ARK43" s="821">
        <v>22</v>
      </c>
      <c r="ARL43" s="821">
        <v>5</v>
      </c>
      <c r="ARM43" s="821">
        <v>5</v>
      </c>
      <c r="ARN43" s="840">
        <v>5</v>
      </c>
      <c r="ARO43" s="821">
        <v>5</v>
      </c>
      <c r="ARP43" s="821">
        <v>4</v>
      </c>
      <c r="ARQ43" s="821">
        <v>4</v>
      </c>
      <c r="ARR43" s="840" t="s">
        <v>1434</v>
      </c>
      <c r="ARS43" s="821">
        <v>8</v>
      </c>
      <c r="ART43" s="821">
        <v>8</v>
      </c>
      <c r="ARU43" s="821">
        <v>7</v>
      </c>
      <c r="ARV43" s="840" t="s">
        <v>1434</v>
      </c>
      <c r="ARW43" s="821">
        <v>7</v>
      </c>
      <c r="ARX43" s="821">
        <v>7</v>
      </c>
      <c r="ARY43" s="821">
        <v>7</v>
      </c>
      <c r="ARZ43" s="840" t="s">
        <v>1434</v>
      </c>
      <c r="ASA43" s="821">
        <v>1</v>
      </c>
      <c r="ASB43" s="821">
        <v>1</v>
      </c>
      <c r="ASC43" s="821">
        <v>0</v>
      </c>
      <c r="ASD43" s="840" t="s">
        <v>1434</v>
      </c>
      <c r="ASE43" s="821">
        <v>30</v>
      </c>
      <c r="ASF43" s="821">
        <v>48</v>
      </c>
      <c r="ASG43" s="821">
        <v>10</v>
      </c>
      <c r="ASH43" s="840" t="s">
        <v>1434</v>
      </c>
      <c r="ASI43" s="821">
        <v>30</v>
      </c>
      <c r="ASJ43" s="821">
        <v>28</v>
      </c>
      <c r="ASK43" s="821">
        <v>28</v>
      </c>
      <c r="ASL43" s="840" t="s">
        <v>1434</v>
      </c>
      <c r="ASM43" s="821">
        <v>8</v>
      </c>
      <c r="ASN43" s="821">
        <v>0</v>
      </c>
      <c r="ASO43" s="821">
        <v>0</v>
      </c>
      <c r="ASP43" s="840">
        <v>0</v>
      </c>
      <c r="ASQ43" s="821">
        <v>0</v>
      </c>
      <c r="ASR43" s="821">
        <v>0</v>
      </c>
      <c r="ASS43" s="821">
        <v>0</v>
      </c>
      <c r="AST43" s="840" t="s">
        <v>1434</v>
      </c>
      <c r="ASU43" s="821">
        <v>0</v>
      </c>
      <c r="ASV43" s="821">
        <v>0</v>
      </c>
      <c r="ASW43" s="821">
        <v>0</v>
      </c>
      <c r="ASX43" s="840" t="s">
        <v>1434</v>
      </c>
      <c r="ASY43" s="821">
        <v>1</v>
      </c>
      <c r="ASZ43" s="821">
        <v>1</v>
      </c>
      <c r="ATA43" s="821">
        <v>0</v>
      </c>
      <c r="ATB43" s="840" t="s">
        <v>1434</v>
      </c>
      <c r="ATC43" s="821">
        <v>2</v>
      </c>
      <c r="ATD43" s="821">
        <v>2</v>
      </c>
      <c r="ATE43" s="821">
        <v>0</v>
      </c>
      <c r="ATF43" s="840" t="s">
        <v>1434</v>
      </c>
      <c r="ATG43" s="821">
        <v>0</v>
      </c>
      <c r="ATH43" s="821">
        <v>0</v>
      </c>
      <c r="ATI43" s="821">
        <v>0</v>
      </c>
      <c r="ATJ43" s="840" t="s">
        <v>1434</v>
      </c>
      <c r="ATK43" s="821">
        <v>1</v>
      </c>
      <c r="ATL43" s="821">
        <v>1</v>
      </c>
      <c r="ATM43" s="821">
        <v>1</v>
      </c>
      <c r="ATN43" s="840" t="s">
        <v>1434</v>
      </c>
      <c r="ATO43" s="821">
        <v>0</v>
      </c>
      <c r="ATP43" s="821">
        <v>0</v>
      </c>
      <c r="ATQ43" s="821">
        <v>0</v>
      </c>
      <c r="ATR43" s="840"/>
      <c r="ATS43" s="840"/>
      <c r="ATT43" s="840"/>
      <c r="ATU43" s="840"/>
      <c r="ATV43" s="840"/>
      <c r="ATW43" s="821"/>
      <c r="ATX43" s="821"/>
      <c r="ATY43" s="821"/>
      <c r="ATZ43" s="821"/>
      <c r="AUA43" s="821"/>
      <c r="AUB43" s="840">
        <v>12325.4</v>
      </c>
      <c r="AUC43" s="840">
        <v>12325.4</v>
      </c>
      <c r="AUD43" s="840">
        <v>12097.6</v>
      </c>
      <c r="AUE43" s="840">
        <v>11696.9</v>
      </c>
      <c r="AUF43" s="840"/>
      <c r="AUG43" s="840"/>
      <c r="AUH43" s="840"/>
      <c r="AUI43" s="840"/>
      <c r="AUJ43" s="840"/>
      <c r="AUK43" s="840"/>
      <c r="AUL43" s="821"/>
      <c r="AUM43" s="821"/>
      <c r="AUN43" s="821"/>
      <c r="AUO43" s="821"/>
      <c r="AUP43" s="821"/>
      <c r="AUQ43" s="840">
        <v>4387.3999999999996</v>
      </c>
      <c r="AUR43" s="840">
        <v>4387.3999999999996</v>
      </c>
      <c r="AUS43" s="840">
        <v>4206.1000000000004</v>
      </c>
      <c r="AUT43" s="840">
        <v>4080.1</v>
      </c>
      <c r="AUU43" s="840">
        <v>801.2</v>
      </c>
      <c r="AUV43" s="840"/>
      <c r="AUW43" s="840"/>
      <c r="AUX43" s="840"/>
      <c r="AUY43" s="840"/>
      <c r="AUZ43" s="840"/>
      <c r="AVA43" s="821"/>
      <c r="AVB43" s="821"/>
      <c r="AVC43" s="821"/>
      <c r="AVD43" s="821"/>
      <c r="AVE43" s="821"/>
      <c r="AVF43" s="840">
        <v>30.3</v>
      </c>
      <c r="AVG43" s="840">
        <v>30.3</v>
      </c>
      <c r="AVH43" s="840">
        <v>93.3</v>
      </c>
      <c r="AVI43" s="840">
        <v>93.4</v>
      </c>
      <c r="AVJ43" s="840">
        <v>108.2</v>
      </c>
      <c r="AVK43" s="840"/>
      <c r="AVL43" s="840"/>
      <c r="AVM43" s="840"/>
      <c r="AVN43" s="840"/>
      <c r="AVO43" s="840"/>
      <c r="AVP43" s="821"/>
      <c r="AVQ43" s="821"/>
      <c r="AVR43" s="821"/>
      <c r="AVS43" s="821"/>
      <c r="AVT43" s="821"/>
      <c r="AVU43" s="840">
        <v>91.2</v>
      </c>
      <c r="AVV43" s="840">
        <v>91.2</v>
      </c>
      <c r="AVW43" s="840">
        <v>90.8</v>
      </c>
      <c r="AVX43" s="840">
        <v>93.1</v>
      </c>
      <c r="AVY43" s="840"/>
      <c r="AVZ43" s="840"/>
      <c r="AWA43" s="840"/>
      <c r="AWB43" s="840"/>
      <c r="AWC43" s="840"/>
      <c r="AWD43" s="840"/>
      <c r="AWE43" s="821"/>
      <c r="AWF43" s="821"/>
      <c r="AWG43" s="821"/>
      <c r="AWH43" s="821"/>
      <c r="AWI43" s="821"/>
      <c r="AWJ43" s="840">
        <v>74947.7</v>
      </c>
      <c r="AWK43" s="840">
        <v>74947.7</v>
      </c>
      <c r="AWL43" s="840">
        <v>70555.7</v>
      </c>
      <c r="AWM43" s="840">
        <v>70385.8</v>
      </c>
      <c r="AWN43" s="840">
        <v>64079.1</v>
      </c>
      <c r="AWO43" s="840"/>
      <c r="AWP43" s="840"/>
      <c r="AWQ43" s="840"/>
      <c r="AWR43" s="840"/>
      <c r="AWS43" s="840"/>
      <c r="AWT43" s="840"/>
      <c r="AWU43" s="840"/>
      <c r="AWV43" s="840"/>
      <c r="AWW43" s="840"/>
      <c r="AWX43" s="840"/>
      <c r="AWY43" s="840">
        <v>71342.5</v>
      </c>
      <c r="AWZ43" s="840">
        <v>71342.5</v>
      </c>
      <c r="AXA43" s="840">
        <v>99397.8</v>
      </c>
      <c r="AXB43" s="840">
        <v>99572.5</v>
      </c>
      <c r="AXC43" s="840">
        <v>84864.5</v>
      </c>
      <c r="AXD43" s="821"/>
      <c r="AXE43" s="821"/>
      <c r="AXF43" s="821"/>
      <c r="AXG43" s="821"/>
      <c r="AXH43" s="821"/>
      <c r="AXI43" s="821"/>
      <c r="AXJ43" s="821"/>
      <c r="AXK43" s="821"/>
      <c r="AXL43" s="821"/>
      <c r="AXM43" s="821"/>
      <c r="AXN43" s="821"/>
      <c r="AXO43" s="821"/>
      <c r="AXP43" s="821"/>
      <c r="AXQ43" s="821"/>
      <c r="AXR43" s="821"/>
      <c r="AXS43" s="840">
        <v>882310</v>
      </c>
      <c r="AXT43" s="840">
        <v>881959.1</v>
      </c>
      <c r="AXU43" s="840">
        <v>880875.1</v>
      </c>
      <c r="AXV43" s="840">
        <v>884093.6</v>
      </c>
      <c r="AXW43" s="840" t="s">
        <v>1434</v>
      </c>
      <c r="AXX43" s="840" t="s">
        <v>1434</v>
      </c>
      <c r="AXY43" s="840">
        <v>0</v>
      </c>
      <c r="AXZ43" s="840">
        <v>0</v>
      </c>
      <c r="AYA43" s="821" t="s">
        <v>1434</v>
      </c>
      <c r="AYB43" s="821">
        <v>0</v>
      </c>
      <c r="AYC43" s="821">
        <v>0</v>
      </c>
      <c r="AYD43" s="840">
        <v>0</v>
      </c>
      <c r="AYE43" s="840">
        <v>1737</v>
      </c>
      <c r="AYF43" s="840">
        <v>1788</v>
      </c>
      <c r="AYG43" s="840">
        <v>1826</v>
      </c>
      <c r="AYH43" s="840" t="s">
        <v>1434</v>
      </c>
      <c r="AYI43" s="840" t="s">
        <v>1434</v>
      </c>
      <c r="AYJ43" s="840" t="s">
        <v>1434</v>
      </c>
      <c r="AYK43" s="840" t="s">
        <v>1434</v>
      </c>
      <c r="AYL43" s="840" t="s">
        <v>1434</v>
      </c>
      <c r="AYM43" s="821" t="s">
        <v>1434</v>
      </c>
      <c r="AYN43" s="821" t="s">
        <v>1434</v>
      </c>
      <c r="AYO43" s="821" t="s">
        <v>1434</v>
      </c>
      <c r="AYP43" s="821" t="s">
        <v>1434</v>
      </c>
      <c r="AYQ43" s="840" t="s">
        <v>1434</v>
      </c>
      <c r="AYR43" s="821" t="s">
        <v>1434</v>
      </c>
      <c r="AYS43" s="821" t="s">
        <v>1434</v>
      </c>
      <c r="AYT43" s="821" t="s">
        <v>1434</v>
      </c>
      <c r="AYU43" s="840" t="s">
        <v>1434</v>
      </c>
      <c r="AYV43" s="821" t="s">
        <v>1434</v>
      </c>
      <c r="AYW43" s="821" t="s">
        <v>1434</v>
      </c>
      <c r="AYX43" s="821" t="s">
        <v>1434</v>
      </c>
      <c r="AYY43" s="821" t="s">
        <v>1434</v>
      </c>
      <c r="AYZ43" s="821" t="s">
        <v>1434</v>
      </c>
      <c r="AZA43" s="821" t="s">
        <v>1434</v>
      </c>
      <c r="AZB43" s="821" t="s">
        <v>1434</v>
      </c>
      <c r="AZC43" s="840">
        <v>0</v>
      </c>
      <c r="AZD43" s="821">
        <v>0</v>
      </c>
      <c r="AZE43" s="821">
        <v>0</v>
      </c>
      <c r="AZF43" s="821" t="s">
        <v>1434</v>
      </c>
      <c r="AZG43" s="840" t="s">
        <v>1434</v>
      </c>
      <c r="AZH43" s="821" t="s">
        <v>1434</v>
      </c>
      <c r="AZI43" s="821" t="s">
        <v>1434</v>
      </c>
      <c r="AZJ43" s="821" t="s">
        <v>1434</v>
      </c>
      <c r="AZK43" s="821" t="s">
        <v>1434</v>
      </c>
      <c r="AZL43" s="821" t="s">
        <v>1434</v>
      </c>
      <c r="AZM43" s="821" t="s">
        <v>1434</v>
      </c>
      <c r="AZN43" s="821" t="s">
        <v>1434</v>
      </c>
      <c r="AZO43" s="821" t="s">
        <v>1434</v>
      </c>
      <c r="AZP43" s="821" t="s">
        <v>1434</v>
      </c>
      <c r="AZQ43" s="821" t="s">
        <v>1434</v>
      </c>
      <c r="AZR43" s="821" t="s">
        <v>1434</v>
      </c>
      <c r="AZS43" s="821" t="s">
        <v>1434</v>
      </c>
      <c r="AZT43" s="821" t="s">
        <v>1434</v>
      </c>
      <c r="AZU43" s="821" t="s">
        <v>1434</v>
      </c>
      <c r="AZV43" s="821" t="s">
        <v>1434</v>
      </c>
      <c r="AZW43" s="821" t="s">
        <v>1434</v>
      </c>
      <c r="AZX43" s="821" t="s">
        <v>1434</v>
      </c>
      <c r="AZY43" s="821" t="s">
        <v>1434</v>
      </c>
      <c r="AZZ43" s="821" t="s">
        <v>1434</v>
      </c>
      <c r="BAA43" s="840">
        <v>3</v>
      </c>
      <c r="BAB43" s="821">
        <v>9</v>
      </c>
      <c r="BAC43" s="821">
        <v>12</v>
      </c>
      <c r="BAD43" s="821" t="s">
        <v>1434</v>
      </c>
      <c r="BAE43" s="840" t="s">
        <v>1434</v>
      </c>
      <c r="BAF43" s="821" t="s">
        <v>1434</v>
      </c>
      <c r="BAG43" s="821" t="s">
        <v>1434</v>
      </c>
      <c r="BAH43" s="821" t="s">
        <v>1434</v>
      </c>
      <c r="BAI43" s="821" t="s">
        <v>1434</v>
      </c>
      <c r="BAJ43" s="821" t="s">
        <v>1434</v>
      </c>
      <c r="BAK43" s="821" t="s">
        <v>1434</v>
      </c>
      <c r="BAL43" s="821" t="s">
        <v>1434</v>
      </c>
      <c r="BAM43" s="821" t="s">
        <v>1434</v>
      </c>
      <c r="BAN43" s="821" t="s">
        <v>1434</v>
      </c>
      <c r="BAO43" s="821" t="s">
        <v>1434</v>
      </c>
      <c r="BAP43" s="821" t="s">
        <v>1434</v>
      </c>
      <c r="BAQ43" s="821" t="s">
        <v>1434</v>
      </c>
      <c r="BAR43" s="821" t="s">
        <v>1434</v>
      </c>
      <c r="BAS43" s="821" t="s">
        <v>1434</v>
      </c>
      <c r="BAT43" s="821" t="s">
        <v>1434</v>
      </c>
      <c r="BAU43" s="821" t="s">
        <v>1434</v>
      </c>
      <c r="BAV43" s="821" t="s">
        <v>1434</v>
      </c>
      <c r="BAW43" s="821" t="s">
        <v>1434</v>
      </c>
      <c r="BAX43" s="821" t="s">
        <v>1434</v>
      </c>
      <c r="BAY43" s="840">
        <v>1734</v>
      </c>
      <c r="BAZ43" s="821">
        <v>1779</v>
      </c>
      <c r="BBA43" s="821">
        <v>1814</v>
      </c>
      <c r="BBB43" s="821" t="s">
        <v>1434</v>
      </c>
      <c r="BBC43" s="840" t="s">
        <v>1434</v>
      </c>
      <c r="BBD43" s="821" t="s">
        <v>1434</v>
      </c>
      <c r="BBE43" s="821" t="s">
        <v>1434</v>
      </c>
      <c r="BBF43" s="821" t="s">
        <v>1434</v>
      </c>
      <c r="BBG43" s="821" t="s">
        <v>1434</v>
      </c>
      <c r="BBH43" s="821" t="s">
        <v>1434</v>
      </c>
      <c r="BBI43" s="821" t="s">
        <v>1434</v>
      </c>
      <c r="BBJ43" s="821" t="s">
        <v>1434</v>
      </c>
      <c r="BBK43" s="826"/>
      <c r="BBL43" s="826"/>
      <c r="BBM43" s="826"/>
      <c r="BBN43" s="826"/>
      <c r="BBO43" s="826"/>
      <c r="BBP43" s="826"/>
      <c r="BBQ43" s="826"/>
      <c r="BBR43" s="826"/>
      <c r="BBS43" s="826"/>
      <c r="BBT43" s="826"/>
      <c r="BBU43" s="826"/>
      <c r="BBV43" s="826"/>
      <c r="BBW43" s="826"/>
      <c r="BBX43" s="826"/>
      <c r="BBY43" s="826"/>
      <c r="BBZ43" s="826"/>
      <c r="BCA43" s="826"/>
      <c r="BCB43" s="826"/>
      <c r="BCC43" s="826"/>
      <c r="BCD43" s="826"/>
      <c r="BCE43" s="826"/>
      <c r="BCF43" s="826"/>
      <c r="BCG43" s="826"/>
      <c r="BCH43" s="826"/>
      <c r="BCI43" s="826"/>
      <c r="BCJ43" s="826"/>
      <c r="BCK43" s="826"/>
      <c r="BCL43" s="826"/>
      <c r="BCM43" s="826"/>
      <c r="BCN43" s="826"/>
      <c r="BCO43" s="818"/>
      <c r="BCP43" s="818"/>
      <c r="BCQ43" s="818"/>
      <c r="BCR43" s="818"/>
      <c r="BCS43" s="818"/>
      <c r="BCT43" s="818"/>
      <c r="BCU43" s="818"/>
      <c r="BCV43" s="818"/>
      <c r="BCW43" s="818"/>
      <c r="BCX43" s="818"/>
      <c r="BCY43" s="818"/>
      <c r="BCZ43" s="818"/>
      <c r="BDA43" s="818"/>
      <c r="BDB43" s="818"/>
      <c r="BDC43" s="818"/>
      <c r="BDD43" s="818"/>
      <c r="BDE43" s="818"/>
      <c r="BDF43" s="818"/>
      <c r="BDG43" s="818"/>
      <c r="BDH43" s="818"/>
      <c r="BDI43" s="818"/>
      <c r="BDJ43" s="818"/>
      <c r="BDK43" s="818"/>
      <c r="BDL43" s="818"/>
      <c r="BDM43" s="818"/>
      <c r="BDN43" s="818"/>
      <c r="BDO43" s="818"/>
      <c r="BDP43" s="818"/>
      <c r="BDQ43" s="818"/>
      <c r="BDR43" s="818"/>
      <c r="BDS43" s="818"/>
      <c r="BDT43" s="818"/>
      <c r="BDU43" s="818"/>
      <c r="BDV43" s="818"/>
      <c r="BDW43" s="818"/>
      <c r="BDX43" s="818"/>
      <c r="BDY43" s="818"/>
      <c r="BDZ43" s="818"/>
      <c r="BEA43" s="818"/>
      <c r="BEB43" s="818"/>
      <c r="BEC43" s="818"/>
      <c r="BED43" s="818"/>
      <c r="BEE43" s="818"/>
      <c r="BEF43" s="818"/>
      <c r="BEG43" s="818"/>
      <c r="BEH43" s="818"/>
      <c r="BEI43" s="818"/>
      <c r="BEJ43" s="818"/>
      <c r="BEK43" s="818"/>
      <c r="BEL43" s="818"/>
      <c r="BEM43" s="818"/>
      <c r="BEN43" s="818"/>
      <c r="BEO43" s="818"/>
      <c r="BEP43" s="818"/>
      <c r="BEQ43" s="818"/>
      <c r="BER43" s="818"/>
      <c r="BES43" s="818"/>
      <c r="BET43" s="818"/>
      <c r="BEU43" s="818"/>
      <c r="BEV43" s="818"/>
      <c r="BEW43" s="818"/>
      <c r="BEX43" s="818"/>
      <c r="BEY43" s="818"/>
      <c r="BEZ43" s="818"/>
      <c r="BFA43" s="818"/>
      <c r="BFB43" s="818"/>
      <c r="BFC43" s="818"/>
      <c r="BFD43" s="818"/>
      <c r="BFE43" s="818"/>
      <c r="BFF43" s="818"/>
      <c r="BFG43" s="818"/>
      <c r="BFH43" s="818"/>
      <c r="BFI43" s="818"/>
      <c r="BFJ43" s="818"/>
      <c r="BFK43" s="818"/>
      <c r="BFL43" s="818"/>
      <c r="BFM43" s="818"/>
      <c r="BFN43" s="818"/>
      <c r="BFO43" s="818"/>
      <c r="BFP43" s="818"/>
      <c r="BFQ43" s="818"/>
      <c r="BFR43" s="818"/>
      <c r="BFS43" s="818"/>
      <c r="BFT43" s="818"/>
      <c r="BFU43" s="818"/>
      <c r="BFV43" s="819"/>
      <c r="BFW43" s="819"/>
      <c r="BFX43" s="819"/>
      <c r="BFY43" s="819"/>
      <c r="BFZ43" s="819"/>
      <c r="BGA43" s="819"/>
      <c r="BGB43" s="819"/>
      <c r="BGC43" s="819"/>
      <c r="BGD43" s="819"/>
      <c r="BGE43" s="819"/>
      <c r="BGF43" s="819"/>
      <c r="BGG43" s="819"/>
      <c r="BGH43" s="819"/>
      <c r="BGI43" s="819"/>
      <c r="BGJ43" s="819"/>
      <c r="BGK43" s="819"/>
      <c r="BGL43" s="819"/>
      <c r="BGM43" s="819"/>
      <c r="BGN43" s="819"/>
      <c r="BGO43" s="819"/>
      <c r="BGP43" s="819"/>
      <c r="BGQ43" s="819"/>
      <c r="BGR43" s="819"/>
      <c r="BGS43" s="819"/>
      <c r="BGT43" s="819"/>
      <c r="BGU43" s="819"/>
      <c r="BGV43" s="819"/>
      <c r="BGW43" s="819"/>
      <c r="BGX43" s="819"/>
      <c r="BGY43" s="819"/>
      <c r="BGZ43" s="819"/>
      <c r="BHA43" s="819"/>
      <c r="BHB43" s="819"/>
      <c r="BHC43" s="819"/>
      <c r="BHD43" s="819"/>
      <c r="BHE43" s="819"/>
      <c r="BHF43" s="819"/>
      <c r="BHG43" s="819"/>
      <c r="BHH43" s="819"/>
      <c r="BHI43" s="819"/>
      <c r="BHJ43" s="819"/>
      <c r="BHK43" s="819"/>
      <c r="BHL43" s="819"/>
      <c r="BHM43" s="819"/>
      <c r="BHN43" s="819"/>
      <c r="BHO43" s="819"/>
      <c r="BHP43" s="819"/>
      <c r="BHQ43" s="819"/>
      <c r="BHR43" s="819"/>
      <c r="BHS43" s="819"/>
      <c r="BHT43" s="819"/>
      <c r="BHU43" s="819"/>
      <c r="BHV43" s="819"/>
      <c r="BHW43" s="819"/>
      <c r="BHX43" s="819"/>
      <c r="BHY43" s="819"/>
      <c r="BHZ43" s="819"/>
      <c r="BIA43" s="819"/>
      <c r="BIB43" s="819"/>
      <c r="BIC43" s="819"/>
      <c r="BID43" s="819"/>
      <c r="BIE43" s="819"/>
      <c r="BIF43" s="819"/>
      <c r="BIG43" s="819"/>
      <c r="BIH43" s="819"/>
      <c r="BII43" s="819"/>
      <c r="BIJ43" s="819"/>
      <c r="BIK43" s="819"/>
      <c r="BIL43" s="819"/>
      <c r="BIM43" s="819"/>
      <c r="BIN43" s="819"/>
      <c r="BIO43" s="819"/>
      <c r="BIP43" s="819"/>
      <c r="BIQ43" s="819"/>
      <c r="BIR43" s="819"/>
      <c r="BIS43" s="840"/>
      <c r="BIT43" s="840">
        <v>321</v>
      </c>
      <c r="BIU43" s="840"/>
      <c r="BIV43" s="840"/>
      <c r="BIW43" s="840"/>
      <c r="BIX43" s="840">
        <v>0.35</v>
      </c>
      <c r="BIY43" s="840"/>
      <c r="BIZ43" s="840"/>
      <c r="BJA43" s="840"/>
      <c r="BJB43" s="840">
        <v>1249</v>
      </c>
      <c r="BJC43" s="840"/>
      <c r="BJD43" s="840"/>
      <c r="BJE43" s="840"/>
      <c r="BJF43" s="840">
        <v>1.4</v>
      </c>
      <c r="BJG43" s="840"/>
      <c r="BJH43" s="840"/>
      <c r="BJI43" s="824">
        <v>29715039</v>
      </c>
      <c r="BJJ43" s="824">
        <v>30138586</v>
      </c>
      <c r="BJK43" s="824">
        <v>30223279</v>
      </c>
      <c r="BJL43" s="824">
        <v>27088651</v>
      </c>
      <c r="BJM43" s="824">
        <v>28159995</v>
      </c>
      <c r="BJN43" s="824">
        <v>729103</v>
      </c>
      <c r="BJO43" s="824">
        <v>783599</v>
      </c>
      <c r="BJP43" s="824">
        <v>742477</v>
      </c>
      <c r="BJQ43" s="824">
        <v>765344</v>
      </c>
      <c r="BJR43" s="824">
        <v>812324</v>
      </c>
      <c r="BJS43" s="827" t="s">
        <v>1434</v>
      </c>
      <c r="BJT43" s="827" t="s">
        <v>1434</v>
      </c>
      <c r="BJU43" s="827" t="s">
        <v>1434</v>
      </c>
      <c r="BJV43" s="827">
        <v>31814</v>
      </c>
      <c r="BJW43" s="827">
        <v>17136</v>
      </c>
      <c r="BJX43" s="827" t="s">
        <v>1434</v>
      </c>
      <c r="BJY43" s="827" t="s">
        <v>1434</v>
      </c>
      <c r="BJZ43" s="827" t="s">
        <v>1434</v>
      </c>
      <c r="BKA43" s="827">
        <v>21225</v>
      </c>
      <c r="BKB43" s="827">
        <v>13776</v>
      </c>
      <c r="BKC43" s="827" t="s">
        <v>1434</v>
      </c>
      <c r="BKD43" s="827" t="s">
        <v>1434</v>
      </c>
      <c r="BKE43" s="827" t="s">
        <v>1434</v>
      </c>
      <c r="BKF43" s="827">
        <v>15762</v>
      </c>
      <c r="BKG43" s="827" t="s">
        <v>1434</v>
      </c>
      <c r="BKH43" s="827" t="s">
        <v>1434</v>
      </c>
      <c r="BKI43" s="827" t="s">
        <v>1434</v>
      </c>
      <c r="BKJ43" s="827" t="s">
        <v>1434</v>
      </c>
      <c r="BKK43" s="827" t="s">
        <v>1434</v>
      </c>
      <c r="BKL43" s="827" t="s">
        <v>1434</v>
      </c>
      <c r="BKM43" s="827" t="s">
        <v>1434</v>
      </c>
      <c r="BKN43" s="827" t="s">
        <v>1434</v>
      </c>
      <c r="BKO43" s="827" t="s">
        <v>1434</v>
      </c>
      <c r="BKP43" s="827">
        <v>10362</v>
      </c>
      <c r="BKQ43" s="827">
        <v>3360</v>
      </c>
      <c r="BKR43" s="827" t="s">
        <v>1434</v>
      </c>
      <c r="BKS43" s="827" t="s">
        <v>1434</v>
      </c>
      <c r="BKT43" s="827" t="s">
        <v>1434</v>
      </c>
      <c r="BKU43" s="827">
        <v>7743</v>
      </c>
      <c r="BKV43" s="827" t="s">
        <v>1434</v>
      </c>
      <c r="BKW43" s="827" t="s">
        <v>1434</v>
      </c>
      <c r="BKX43" s="827" t="s">
        <v>1434</v>
      </c>
      <c r="BKY43" s="827" t="s">
        <v>1434</v>
      </c>
      <c r="BKZ43" s="827">
        <v>227</v>
      </c>
      <c r="BLA43" s="827" t="s">
        <v>1434</v>
      </c>
      <c r="BLB43" s="827" t="s">
        <v>1434</v>
      </c>
      <c r="BLC43" s="827" t="s">
        <v>1434</v>
      </c>
      <c r="BLD43" s="827">
        <v>2.7968000000000002</v>
      </c>
      <c r="BLE43" s="827">
        <v>0.92</v>
      </c>
      <c r="BLF43" s="827">
        <v>1.95224</v>
      </c>
      <c r="BLG43" s="827" t="s">
        <v>1434</v>
      </c>
      <c r="BLH43" s="827" t="s">
        <v>1434</v>
      </c>
      <c r="BLI43" s="827" t="s">
        <v>1434</v>
      </c>
      <c r="BLJ43" s="827" t="s">
        <v>1434</v>
      </c>
      <c r="BLK43" s="827" t="s">
        <v>1434</v>
      </c>
      <c r="BLL43" s="827" t="s">
        <v>1434</v>
      </c>
      <c r="BLM43" s="827" t="s">
        <v>1434</v>
      </c>
      <c r="BLN43" s="827" t="s">
        <v>1434</v>
      </c>
      <c r="BLO43" s="827" t="s">
        <v>1434</v>
      </c>
      <c r="BLP43" s="827" t="s">
        <v>1434</v>
      </c>
      <c r="BLQ43" s="827" t="s">
        <v>1434</v>
      </c>
      <c r="BLR43" s="827" t="s">
        <v>1434</v>
      </c>
      <c r="BLS43" s="827" t="s">
        <v>1434</v>
      </c>
      <c r="BLT43" s="827">
        <v>642960.94000000006</v>
      </c>
      <c r="BLU43" s="827">
        <v>346318.56</v>
      </c>
      <c r="BLV43" s="827" t="s">
        <v>1434</v>
      </c>
      <c r="BLW43" s="827" t="s">
        <v>1434</v>
      </c>
      <c r="BLX43" s="827" t="s">
        <v>1434</v>
      </c>
      <c r="BLY43" s="827">
        <v>428957.25</v>
      </c>
      <c r="BLZ43" s="827">
        <v>278412.96000000002</v>
      </c>
      <c r="BMA43" s="827" t="s">
        <v>1434</v>
      </c>
      <c r="BMB43" s="827" t="s">
        <v>1434</v>
      </c>
      <c r="BMC43" s="827" t="s">
        <v>1434</v>
      </c>
      <c r="BMD43" s="827">
        <v>318550.02</v>
      </c>
      <c r="BME43" s="827" t="s">
        <v>1434</v>
      </c>
      <c r="BMF43" s="827" t="s">
        <v>1434</v>
      </c>
      <c r="BMG43" s="827" t="s">
        <v>1434</v>
      </c>
      <c r="BMH43" s="827" t="s">
        <v>1434</v>
      </c>
      <c r="BMI43" s="827" t="s">
        <v>1434</v>
      </c>
      <c r="BMJ43" s="827" t="s">
        <v>1434</v>
      </c>
      <c r="BMK43" s="827" t="s">
        <v>1434</v>
      </c>
      <c r="BML43" s="827" t="s">
        <v>1434</v>
      </c>
      <c r="BMM43" s="827" t="s">
        <v>1434</v>
      </c>
      <c r="BMN43" s="827">
        <v>209416.02000000002</v>
      </c>
      <c r="BMO43" s="827">
        <v>67905.600000000006</v>
      </c>
      <c r="BMP43" s="827" t="s">
        <v>1434</v>
      </c>
      <c r="BMQ43" s="827" t="s">
        <v>1434</v>
      </c>
      <c r="BMR43" s="827" t="s">
        <v>1434</v>
      </c>
      <c r="BMS43" s="827">
        <v>156486.03</v>
      </c>
      <c r="BMT43" s="827" t="s">
        <v>1434</v>
      </c>
      <c r="BMU43" s="827" t="s">
        <v>1434</v>
      </c>
      <c r="BMV43" s="827" t="s">
        <v>1434</v>
      </c>
      <c r="BMW43" s="827" t="s">
        <v>1434</v>
      </c>
      <c r="BMX43" s="827">
        <v>4587.67</v>
      </c>
      <c r="BMY43" s="827" t="s">
        <v>1434</v>
      </c>
      <c r="BMZ43" s="827" t="s">
        <v>1434</v>
      </c>
      <c r="BNA43" s="827" t="s">
        <v>1434</v>
      </c>
      <c r="BNB43" s="827" t="s">
        <v>1434</v>
      </c>
      <c r="BNC43" s="827" t="s">
        <v>1434</v>
      </c>
      <c r="BND43" s="827" t="s">
        <v>1434</v>
      </c>
      <c r="BNE43" s="827" t="s">
        <v>1434</v>
      </c>
      <c r="BNF43" s="827" t="s">
        <v>1434</v>
      </c>
      <c r="BNG43" s="827" t="s">
        <v>1434</v>
      </c>
      <c r="BNH43" s="827" t="s">
        <v>1434</v>
      </c>
      <c r="BNI43" s="827" t="s">
        <v>1434</v>
      </c>
      <c r="BNJ43" s="840">
        <v>867081.6</v>
      </c>
      <c r="BNK43" s="821">
        <v>867081.6</v>
      </c>
      <c r="BNL43" s="821">
        <v>866098.7</v>
      </c>
      <c r="BNM43" s="821" t="s">
        <v>1434</v>
      </c>
      <c r="BNN43" s="840">
        <v>98.2</v>
      </c>
      <c r="BNO43" s="821">
        <v>98.2</v>
      </c>
      <c r="BNP43" s="821">
        <v>98.2</v>
      </c>
      <c r="BNQ43" s="821" t="s">
        <v>1434</v>
      </c>
      <c r="BNR43" s="840">
        <v>16021.9</v>
      </c>
      <c r="BNS43" s="821">
        <v>16021.9</v>
      </c>
      <c r="BNT43" s="821">
        <v>15506.6</v>
      </c>
      <c r="BNU43" s="821" t="s">
        <v>1434</v>
      </c>
      <c r="BNV43" s="840">
        <v>1.8</v>
      </c>
      <c r="BNW43" s="821">
        <v>1.8</v>
      </c>
      <c r="BNX43" s="821">
        <v>1.8</v>
      </c>
      <c r="BNY43" s="821" t="s">
        <v>1434</v>
      </c>
    </row>
    <row r="44" spans="1:1741" s="789" customFormat="1">
      <c r="A44" s="607" t="s">
        <v>1995</v>
      </c>
      <c r="B44" s="821" t="s">
        <v>1208</v>
      </c>
      <c r="C44" s="822">
        <v>2720</v>
      </c>
      <c r="D44" s="822">
        <v>2713</v>
      </c>
      <c r="E44" s="822">
        <v>2476</v>
      </c>
      <c r="F44" s="822">
        <v>2460</v>
      </c>
      <c r="G44" s="822">
        <v>2313</v>
      </c>
      <c r="H44" s="823" t="s">
        <v>1434</v>
      </c>
      <c r="I44" s="823" t="s">
        <v>1434</v>
      </c>
      <c r="J44" s="823" t="s">
        <v>1434</v>
      </c>
      <c r="K44" s="823" t="s">
        <v>1434</v>
      </c>
      <c r="L44" s="823" t="s">
        <v>1434</v>
      </c>
      <c r="M44" s="822">
        <v>508</v>
      </c>
      <c r="N44" s="822">
        <v>410</v>
      </c>
      <c r="O44" s="822">
        <v>521</v>
      </c>
      <c r="P44" s="822">
        <v>521</v>
      </c>
      <c r="Q44" s="822">
        <v>287</v>
      </c>
      <c r="R44" s="822">
        <v>3228</v>
      </c>
      <c r="S44" s="822">
        <v>3123</v>
      </c>
      <c r="T44" s="822">
        <v>2997</v>
      </c>
      <c r="U44" s="822">
        <v>2981</v>
      </c>
      <c r="V44" s="822">
        <v>2600</v>
      </c>
      <c r="W44" s="821">
        <v>5518</v>
      </c>
      <c r="X44" s="822">
        <v>5623</v>
      </c>
      <c r="Y44" s="822">
        <v>5749</v>
      </c>
      <c r="Z44" s="822">
        <v>5765</v>
      </c>
      <c r="AA44" s="822">
        <v>6146</v>
      </c>
      <c r="AB44" s="821" t="s">
        <v>1434</v>
      </c>
      <c r="AC44" s="821" t="s">
        <v>1434</v>
      </c>
      <c r="AD44" s="821" t="s">
        <v>1434</v>
      </c>
      <c r="AE44" s="821" t="s">
        <v>1434</v>
      </c>
      <c r="AF44" s="821" t="s">
        <v>1434</v>
      </c>
      <c r="AG44" s="821"/>
      <c r="AH44" s="821"/>
      <c r="AI44" s="821"/>
      <c r="AJ44" s="821"/>
      <c r="AK44" s="821"/>
      <c r="AL44" s="821"/>
      <c r="AM44" s="821"/>
      <c r="AN44" s="821"/>
      <c r="AO44" s="821"/>
      <c r="AP44" s="821"/>
      <c r="AQ44" s="821"/>
      <c r="AR44" s="821"/>
      <c r="AS44" s="822">
        <v>418</v>
      </c>
      <c r="AT44" s="822">
        <v>415</v>
      </c>
      <c r="AU44" s="822">
        <v>298</v>
      </c>
      <c r="AV44" s="822">
        <v>250</v>
      </c>
      <c r="AW44" s="822">
        <v>235</v>
      </c>
      <c r="AX44" s="822">
        <v>352.5</v>
      </c>
      <c r="AY44" s="822">
        <v>350</v>
      </c>
      <c r="AZ44" s="822">
        <v>251</v>
      </c>
      <c r="BA44" s="822">
        <v>210.6</v>
      </c>
      <c r="BB44" s="822" t="s">
        <v>1434</v>
      </c>
      <c r="BC44" s="822">
        <v>37</v>
      </c>
      <c r="BD44" s="822">
        <v>26</v>
      </c>
      <c r="BE44" s="822">
        <v>3</v>
      </c>
      <c r="BF44" s="822">
        <v>3</v>
      </c>
      <c r="BG44" s="822">
        <v>6</v>
      </c>
      <c r="BH44" s="822">
        <v>455</v>
      </c>
      <c r="BI44" s="822">
        <v>441</v>
      </c>
      <c r="BJ44" s="822">
        <v>301</v>
      </c>
      <c r="BK44" s="822">
        <v>253</v>
      </c>
      <c r="BL44" s="822">
        <v>241</v>
      </c>
      <c r="BM44" s="821">
        <v>48</v>
      </c>
      <c r="BN44" s="821">
        <v>50</v>
      </c>
      <c r="BO44" s="821">
        <v>30</v>
      </c>
      <c r="BP44" s="821">
        <v>26</v>
      </c>
      <c r="BQ44" s="821">
        <v>24</v>
      </c>
      <c r="BR44" s="821" t="s">
        <v>1434</v>
      </c>
      <c r="BS44" s="821" t="s">
        <v>1434</v>
      </c>
      <c r="BT44" s="821" t="s">
        <v>1434</v>
      </c>
      <c r="BU44" s="821" t="s">
        <v>1434</v>
      </c>
      <c r="BV44" s="821" t="s">
        <v>1434</v>
      </c>
      <c r="BW44" s="821">
        <v>5</v>
      </c>
      <c r="BX44" s="821">
        <v>3</v>
      </c>
      <c r="BY44" s="821">
        <v>0</v>
      </c>
      <c r="BZ44" s="821">
        <v>0</v>
      </c>
      <c r="CA44" s="821">
        <v>0</v>
      </c>
      <c r="CB44" s="821">
        <v>53</v>
      </c>
      <c r="CC44" s="821">
        <v>53</v>
      </c>
      <c r="CD44" s="821">
        <v>30</v>
      </c>
      <c r="CE44" s="821">
        <v>26</v>
      </c>
      <c r="CF44" s="821">
        <v>24</v>
      </c>
      <c r="CG44" s="821">
        <v>370</v>
      </c>
      <c r="CH44" s="821">
        <v>365</v>
      </c>
      <c r="CI44" s="821">
        <v>268</v>
      </c>
      <c r="CJ44" s="821">
        <v>224</v>
      </c>
      <c r="CK44" s="821">
        <v>211</v>
      </c>
      <c r="CL44" s="821" t="s">
        <v>1434</v>
      </c>
      <c r="CM44" s="821" t="s">
        <v>1434</v>
      </c>
      <c r="CN44" s="821" t="s">
        <v>1434</v>
      </c>
      <c r="CO44" s="821" t="s">
        <v>1434</v>
      </c>
      <c r="CP44" s="821" t="s">
        <v>1434</v>
      </c>
      <c r="CQ44" s="821">
        <v>32</v>
      </c>
      <c r="CR44" s="821">
        <v>23</v>
      </c>
      <c r="CS44" s="821">
        <v>3</v>
      </c>
      <c r="CT44" s="821">
        <v>3</v>
      </c>
      <c r="CU44" s="821">
        <v>6</v>
      </c>
      <c r="CV44" s="821">
        <v>402</v>
      </c>
      <c r="CW44" s="821">
        <v>388</v>
      </c>
      <c r="CX44" s="821">
        <v>271</v>
      </c>
      <c r="CY44" s="821">
        <v>227</v>
      </c>
      <c r="CZ44" s="821">
        <v>217</v>
      </c>
      <c r="DA44" s="821"/>
      <c r="DB44" s="821"/>
      <c r="DC44" s="821"/>
      <c r="DD44" s="821"/>
      <c r="DE44" s="821"/>
      <c r="DF44" s="821"/>
      <c r="DG44" s="821"/>
      <c r="DH44" s="821"/>
      <c r="DI44" s="821"/>
      <c r="DJ44" s="821"/>
      <c r="DK44" s="821"/>
      <c r="DL44" s="821"/>
      <c r="DM44" s="821"/>
      <c r="DN44" s="821"/>
      <c r="DO44" s="821"/>
      <c r="DP44" s="821"/>
      <c r="DQ44" s="821"/>
      <c r="DR44" s="821"/>
      <c r="DS44" s="821"/>
      <c r="DT44" s="821"/>
      <c r="DU44" s="821"/>
      <c r="DV44" s="821"/>
      <c r="DW44" s="821"/>
      <c r="DX44" s="821"/>
      <c r="DY44" s="821"/>
      <c r="DZ44" s="821"/>
      <c r="EA44" s="821"/>
      <c r="EB44" s="821"/>
      <c r="EC44" s="821"/>
      <c r="ED44" s="821"/>
      <c r="EE44" s="821"/>
      <c r="EF44" s="821"/>
      <c r="EG44" s="821"/>
      <c r="EH44" s="821"/>
      <c r="EI44" s="821"/>
      <c r="EJ44" s="821"/>
      <c r="EK44" s="821"/>
      <c r="EL44" s="821"/>
      <c r="EM44" s="821"/>
      <c r="EN44" s="821"/>
      <c r="EO44" s="821"/>
      <c r="EP44" s="821"/>
      <c r="EQ44" s="821"/>
      <c r="ER44" s="821"/>
      <c r="ES44" s="821"/>
      <c r="ET44" s="821"/>
      <c r="EU44" s="821"/>
      <c r="EV44" s="821"/>
      <c r="EW44" s="821"/>
      <c r="EX44" s="821"/>
      <c r="EY44" s="821"/>
      <c r="EZ44" s="821"/>
      <c r="FA44" s="821"/>
      <c r="FB44" s="821"/>
      <c r="FC44" s="821"/>
      <c r="FD44" s="821"/>
      <c r="FE44" s="821"/>
      <c r="FF44" s="821"/>
      <c r="FG44" s="821"/>
      <c r="FH44" s="821"/>
      <c r="FI44" s="821"/>
      <c r="FJ44" s="821"/>
      <c r="FK44" s="821"/>
      <c r="FL44" s="821"/>
      <c r="FM44" s="821"/>
      <c r="FN44" s="821"/>
      <c r="FO44" s="821"/>
      <c r="FP44" s="821"/>
      <c r="FQ44" s="821"/>
      <c r="FR44" s="821"/>
      <c r="FS44" s="821"/>
      <c r="FT44" s="821"/>
      <c r="FU44" s="821"/>
      <c r="FV44" s="821"/>
      <c r="FW44" s="821"/>
      <c r="FX44" s="821"/>
      <c r="FY44" s="821"/>
      <c r="FZ44" s="821"/>
      <c r="GA44" s="821"/>
      <c r="GB44" s="821"/>
      <c r="GC44" s="822"/>
      <c r="GD44" s="822"/>
      <c r="GE44" s="822"/>
      <c r="GF44" s="822"/>
      <c r="GG44" s="822"/>
      <c r="GH44" s="822"/>
      <c r="GI44" s="822"/>
      <c r="GJ44" s="822"/>
      <c r="GK44" s="821"/>
      <c r="GL44" s="821"/>
      <c r="GM44" s="821"/>
      <c r="GN44" s="821"/>
      <c r="GO44" s="821"/>
      <c r="GP44" s="821"/>
      <c r="GQ44" s="821"/>
      <c r="GR44" s="821"/>
      <c r="GS44" s="821"/>
      <c r="GT44" s="821"/>
      <c r="GU44" s="821"/>
      <c r="GV44" s="821"/>
      <c r="GW44" s="822"/>
      <c r="GX44" s="821"/>
      <c r="GY44" s="821"/>
      <c r="GZ44" s="821"/>
      <c r="HA44" s="821"/>
      <c r="HB44" s="821"/>
      <c r="HC44" s="821"/>
      <c r="HD44" s="821"/>
      <c r="HE44" s="821"/>
      <c r="HF44" s="821"/>
      <c r="HG44" s="821"/>
      <c r="HH44" s="821"/>
      <c r="HI44" s="821"/>
      <c r="HJ44" s="821"/>
      <c r="HK44" s="821"/>
      <c r="HL44" s="821"/>
      <c r="HM44" s="821"/>
      <c r="HN44" s="821"/>
      <c r="HO44" s="821"/>
      <c r="HP44" s="821"/>
      <c r="HQ44" s="821"/>
      <c r="HR44" s="821"/>
      <c r="HS44" s="821"/>
      <c r="HT44" s="821"/>
      <c r="HU44" s="821"/>
      <c r="HV44" s="821"/>
      <c r="HW44" s="821"/>
      <c r="HX44" s="821"/>
      <c r="HY44" s="821"/>
      <c r="HZ44" s="821"/>
      <c r="IA44" s="821"/>
      <c r="IB44" s="821"/>
      <c r="IC44" s="821"/>
      <c r="ID44" s="821"/>
      <c r="IE44" s="821"/>
      <c r="IF44" s="821"/>
      <c r="IG44" s="821"/>
      <c r="IH44" s="821"/>
      <c r="II44" s="821"/>
      <c r="IJ44" s="821"/>
      <c r="IK44" s="821"/>
      <c r="IL44" s="821"/>
      <c r="IM44" s="821"/>
      <c r="IN44" s="821"/>
      <c r="IO44" s="821"/>
      <c r="IP44" s="821"/>
      <c r="IQ44" s="821"/>
      <c r="IR44" s="821"/>
      <c r="IS44" s="821"/>
      <c r="IT44" s="821"/>
      <c r="IU44" s="821"/>
      <c r="IV44" s="821"/>
      <c r="IW44" s="821"/>
      <c r="IX44" s="821"/>
      <c r="IY44" s="821"/>
      <c r="IZ44" s="821"/>
      <c r="JA44" s="821"/>
      <c r="JB44" s="821"/>
      <c r="JC44" s="821"/>
      <c r="JD44" s="821"/>
      <c r="JE44" s="822"/>
      <c r="JF44" s="822"/>
      <c r="JG44" s="822"/>
      <c r="JH44" s="822"/>
      <c r="JI44" s="822"/>
      <c r="JJ44" s="822"/>
      <c r="JK44" s="822"/>
      <c r="JL44" s="822"/>
      <c r="JM44" s="821"/>
      <c r="JN44" s="821"/>
      <c r="JO44" s="821"/>
      <c r="JP44" s="821"/>
      <c r="JQ44" s="821"/>
      <c r="JR44" s="821"/>
      <c r="JS44" s="821"/>
      <c r="JT44" s="821"/>
      <c r="JU44" s="821"/>
      <c r="JV44" s="821"/>
      <c r="JW44" s="821"/>
      <c r="JX44" s="821"/>
      <c r="JY44" s="821"/>
      <c r="JZ44" s="821"/>
      <c r="KA44" s="821"/>
      <c r="KB44" s="821"/>
      <c r="KC44" s="821"/>
      <c r="KD44" s="821"/>
      <c r="KE44" s="821"/>
      <c r="KF44" s="821"/>
      <c r="KG44" s="821"/>
      <c r="KH44" s="821"/>
      <c r="KI44" s="821"/>
      <c r="KJ44" s="821"/>
      <c r="KK44" s="821"/>
      <c r="KL44" s="821"/>
      <c r="KM44" s="821"/>
      <c r="KN44" s="821"/>
      <c r="KO44" s="821"/>
      <c r="KP44" s="821"/>
      <c r="KQ44" s="821"/>
      <c r="KR44" s="821"/>
      <c r="KS44" s="821"/>
      <c r="KT44" s="821"/>
      <c r="KU44" s="821"/>
      <c r="KV44" s="821"/>
      <c r="KW44" s="821"/>
      <c r="KX44" s="821"/>
      <c r="KY44" s="821"/>
      <c r="KZ44" s="821"/>
      <c r="LA44" s="821"/>
      <c r="LB44" s="821"/>
      <c r="LC44" s="821"/>
      <c r="LD44" s="821"/>
      <c r="LE44" s="821"/>
      <c r="LF44" s="821"/>
      <c r="LG44" s="821"/>
      <c r="LH44" s="821"/>
      <c r="LI44" s="821"/>
      <c r="LJ44" s="821"/>
      <c r="LK44" s="821"/>
      <c r="LL44" s="821"/>
      <c r="LM44" s="821"/>
      <c r="LN44" s="821"/>
      <c r="LO44" s="821"/>
      <c r="LP44" s="821"/>
      <c r="LQ44" s="821"/>
      <c r="LR44" s="821"/>
      <c r="LS44" s="821"/>
      <c r="LT44" s="821"/>
      <c r="LU44" s="821"/>
      <c r="LV44" s="821"/>
      <c r="LW44" s="821"/>
      <c r="LX44" s="821"/>
      <c r="LY44" s="821"/>
      <c r="LZ44" s="821"/>
      <c r="MA44" s="821"/>
      <c r="MB44" s="821"/>
      <c r="MC44" s="821"/>
      <c r="MD44" s="821"/>
      <c r="ME44" s="821"/>
      <c r="MF44" s="821"/>
      <c r="MG44" s="821"/>
      <c r="MH44" s="821"/>
      <c r="MI44" s="821"/>
      <c r="MJ44" s="821"/>
      <c r="MK44" s="821"/>
      <c r="ML44" s="821"/>
      <c r="MM44" s="821"/>
      <c r="MN44" s="821"/>
      <c r="MO44" s="821"/>
      <c r="MP44" s="821"/>
      <c r="MQ44" s="821"/>
      <c r="MR44" s="821"/>
      <c r="MS44" s="821"/>
      <c r="MT44" s="821"/>
      <c r="MU44" s="821"/>
      <c r="MV44" s="821"/>
      <c r="MW44" s="821"/>
      <c r="MX44" s="821"/>
      <c r="MY44" s="821"/>
      <c r="MZ44" s="821"/>
      <c r="NA44" s="822"/>
      <c r="NB44" s="822"/>
      <c r="NC44" s="822"/>
      <c r="ND44" s="822"/>
      <c r="NE44" s="821"/>
      <c r="NF44" s="821"/>
      <c r="NG44" s="821"/>
      <c r="NH44" s="821"/>
      <c r="NI44" s="822"/>
      <c r="NJ44" s="822"/>
      <c r="NK44" s="822"/>
      <c r="NL44" s="822"/>
      <c r="NM44" s="821"/>
      <c r="NN44" s="821"/>
      <c r="NO44" s="821"/>
      <c r="NP44" s="821"/>
      <c r="NQ44" s="822"/>
      <c r="NR44" s="822"/>
      <c r="NS44" s="822"/>
      <c r="NT44" s="822"/>
      <c r="NU44" s="821"/>
      <c r="NV44" s="821"/>
      <c r="NW44" s="821"/>
      <c r="NX44" s="821"/>
      <c r="NY44" s="822"/>
      <c r="NZ44" s="822"/>
      <c r="OA44" s="822"/>
      <c r="OB44" s="822"/>
      <c r="OC44" s="821"/>
      <c r="OD44" s="821"/>
      <c r="OE44" s="821"/>
      <c r="OF44" s="821"/>
      <c r="OG44" s="822"/>
      <c r="OH44" s="822"/>
      <c r="OI44" s="822"/>
      <c r="OJ44" s="822"/>
      <c r="OK44" s="821"/>
      <c r="OL44" s="821"/>
      <c r="OM44" s="821"/>
      <c r="ON44" s="821"/>
      <c r="OO44" s="822"/>
      <c r="OP44" s="822"/>
      <c r="OQ44" s="822"/>
      <c r="OR44" s="822"/>
      <c r="OS44" s="821"/>
      <c r="OT44" s="821"/>
      <c r="OU44" s="821"/>
      <c r="OV44" s="821"/>
      <c r="OW44" s="822"/>
      <c r="OX44" s="822"/>
      <c r="OY44" s="822"/>
      <c r="OZ44" s="822"/>
      <c r="PA44" s="821"/>
      <c r="PB44" s="821"/>
      <c r="PC44" s="821"/>
      <c r="PD44" s="821"/>
      <c r="PE44" s="822">
        <v>185.3</v>
      </c>
      <c r="PF44" s="822">
        <v>182.9</v>
      </c>
      <c r="PG44" s="822">
        <v>113.6</v>
      </c>
      <c r="PH44" s="822">
        <v>107</v>
      </c>
      <c r="PI44" s="822">
        <v>94.5</v>
      </c>
      <c r="PJ44" s="822">
        <v>9.5</v>
      </c>
      <c r="PK44" s="821">
        <v>7.1</v>
      </c>
      <c r="PL44" s="821">
        <v>0.9</v>
      </c>
      <c r="PM44" s="821">
        <v>0.9</v>
      </c>
      <c r="PN44" s="821">
        <v>1.9</v>
      </c>
      <c r="PO44" s="821">
        <v>194.8</v>
      </c>
      <c r="PP44" s="821">
        <v>190</v>
      </c>
      <c r="PQ44" s="821">
        <v>114.5</v>
      </c>
      <c r="PR44" s="821">
        <v>107.9</v>
      </c>
      <c r="PS44" s="821">
        <v>96.4</v>
      </c>
      <c r="PT44" s="822">
        <v>51.6</v>
      </c>
      <c r="PU44" s="822">
        <v>52.2</v>
      </c>
      <c r="PV44" s="822">
        <v>33.1</v>
      </c>
      <c r="PW44" s="822">
        <v>31.2</v>
      </c>
      <c r="PX44" s="822">
        <v>27.5</v>
      </c>
      <c r="PY44" s="822">
        <v>1.2</v>
      </c>
      <c r="PZ44" s="821">
        <v>0.9</v>
      </c>
      <c r="QA44" s="821">
        <v>0.2</v>
      </c>
      <c r="QB44" s="821">
        <v>0.2</v>
      </c>
      <c r="QC44" s="821">
        <v>0.5</v>
      </c>
      <c r="QD44" s="821">
        <v>52.800000000000004</v>
      </c>
      <c r="QE44" s="821">
        <v>53.1</v>
      </c>
      <c r="QF44" s="821">
        <v>33.300000000000004</v>
      </c>
      <c r="QG44" s="821">
        <v>31.4</v>
      </c>
      <c r="QH44" s="821">
        <v>28</v>
      </c>
      <c r="QI44" s="822">
        <v>33.4</v>
      </c>
      <c r="QJ44" s="822">
        <v>33.1</v>
      </c>
      <c r="QK44" s="822">
        <v>20.5</v>
      </c>
      <c r="QL44" s="822">
        <v>19.399999999999999</v>
      </c>
      <c r="QM44" s="822">
        <v>17.100000000000001</v>
      </c>
      <c r="QN44" s="822">
        <v>0.9</v>
      </c>
      <c r="QO44" s="821">
        <v>0</v>
      </c>
      <c r="QP44" s="821">
        <v>0.1</v>
      </c>
      <c r="QQ44" s="821">
        <v>0.1</v>
      </c>
      <c r="QR44" s="821">
        <v>0.2</v>
      </c>
      <c r="QS44" s="821">
        <v>34.299999999999997</v>
      </c>
      <c r="QT44" s="821">
        <v>33.1</v>
      </c>
      <c r="QU44" s="821">
        <v>20.6</v>
      </c>
      <c r="QV44" s="821">
        <v>19.5</v>
      </c>
      <c r="QW44" s="821">
        <v>17.3</v>
      </c>
      <c r="QX44" s="822">
        <v>43.5</v>
      </c>
      <c r="QY44" s="822">
        <v>43.4</v>
      </c>
      <c r="QZ44" s="822">
        <v>39.6</v>
      </c>
      <c r="RA44" s="822">
        <v>39.4</v>
      </c>
      <c r="RB44" s="822">
        <v>39</v>
      </c>
      <c r="RC44" s="822">
        <v>8.1</v>
      </c>
      <c r="RD44" s="821">
        <v>6.6</v>
      </c>
      <c r="RE44" s="821">
        <v>8.3000000000000007</v>
      </c>
      <c r="RF44" s="821">
        <v>8.3000000000000007</v>
      </c>
      <c r="RG44" s="821">
        <v>0.6</v>
      </c>
      <c r="RH44" s="821">
        <v>51.6</v>
      </c>
      <c r="RI44" s="821">
        <v>50</v>
      </c>
      <c r="RJ44" s="821">
        <v>47.900000000000006</v>
      </c>
      <c r="RK44" s="821">
        <v>47.7</v>
      </c>
      <c r="RL44" s="821">
        <v>39.6</v>
      </c>
      <c r="RM44" s="822">
        <v>258.39999999999998</v>
      </c>
      <c r="RN44" s="822">
        <v>257.7</v>
      </c>
      <c r="RO44" s="822">
        <v>235.2</v>
      </c>
      <c r="RP44" s="822">
        <v>233.7</v>
      </c>
      <c r="RQ44" s="822">
        <v>219.7</v>
      </c>
      <c r="RR44" s="822">
        <v>48.3</v>
      </c>
      <c r="RS44" s="821">
        <v>39</v>
      </c>
      <c r="RT44" s="821">
        <v>49.5</v>
      </c>
      <c r="RU44" s="821">
        <v>49.5</v>
      </c>
      <c r="RV44" s="821">
        <v>27.3</v>
      </c>
      <c r="RW44" s="821">
        <v>306.7</v>
      </c>
      <c r="RX44" s="821">
        <v>296.7</v>
      </c>
      <c r="RY44" s="821">
        <v>284.7</v>
      </c>
      <c r="RZ44" s="821">
        <v>283.2</v>
      </c>
      <c r="SA44" s="821">
        <v>247</v>
      </c>
      <c r="SB44" s="822" t="s">
        <v>1434</v>
      </c>
      <c r="SC44" s="822" t="s">
        <v>1434</v>
      </c>
      <c r="SD44" s="822" t="s">
        <v>1434</v>
      </c>
      <c r="SE44" s="822" t="s">
        <v>1434</v>
      </c>
      <c r="SF44" s="822" t="s">
        <v>1434</v>
      </c>
      <c r="SG44" s="821" t="s">
        <v>1434</v>
      </c>
      <c r="SH44" s="821" t="s">
        <v>1434</v>
      </c>
      <c r="SI44" s="821" t="s">
        <v>1434</v>
      </c>
      <c r="SJ44" s="821" t="s">
        <v>1434</v>
      </c>
      <c r="SK44" s="821" t="s">
        <v>1434</v>
      </c>
      <c r="SL44" s="821" t="s">
        <v>1434</v>
      </c>
      <c r="SM44" s="821" t="s">
        <v>1434</v>
      </c>
      <c r="SN44" s="822">
        <v>20</v>
      </c>
      <c r="SO44" s="822">
        <v>118</v>
      </c>
      <c r="SP44" s="822">
        <v>85</v>
      </c>
      <c r="SQ44" s="822">
        <v>1</v>
      </c>
      <c r="SR44" s="822" t="s">
        <v>1434</v>
      </c>
      <c r="SS44" s="821" t="s">
        <v>1434</v>
      </c>
      <c r="ST44" s="821" t="s">
        <v>1434</v>
      </c>
      <c r="SU44" s="821" t="s">
        <v>1434</v>
      </c>
      <c r="SV44" s="821" t="s">
        <v>1434</v>
      </c>
      <c r="SW44" s="821" t="s">
        <v>1434</v>
      </c>
      <c r="SX44" s="821" t="s">
        <v>1434</v>
      </c>
      <c r="SY44" s="821" t="s">
        <v>1434</v>
      </c>
      <c r="SZ44" s="822" t="s">
        <v>1434</v>
      </c>
      <c r="TA44" s="822">
        <v>0</v>
      </c>
      <c r="TB44" s="822">
        <v>0</v>
      </c>
      <c r="TC44" s="822">
        <v>1</v>
      </c>
      <c r="TD44" s="822" t="s">
        <v>1434</v>
      </c>
      <c r="TE44" s="821" t="s">
        <v>1434</v>
      </c>
      <c r="TF44" s="821" t="s">
        <v>1434</v>
      </c>
      <c r="TG44" s="821" t="s">
        <v>1434</v>
      </c>
      <c r="TH44" s="821" t="s">
        <v>1434</v>
      </c>
      <c r="TI44" s="821" t="s">
        <v>1434</v>
      </c>
      <c r="TJ44" s="821" t="s">
        <v>1434</v>
      </c>
      <c r="TK44" s="821" t="s">
        <v>1434</v>
      </c>
      <c r="TL44" s="822" t="s">
        <v>1434</v>
      </c>
      <c r="TM44" s="822" t="s">
        <v>1434</v>
      </c>
      <c r="TN44" s="822" t="s">
        <v>1434</v>
      </c>
      <c r="TO44" s="822" t="s">
        <v>1434</v>
      </c>
      <c r="TP44" s="822" t="s">
        <v>1434</v>
      </c>
      <c r="TQ44" s="821" t="s">
        <v>1434</v>
      </c>
      <c r="TR44" s="821" t="s">
        <v>1434</v>
      </c>
      <c r="TS44" s="821" t="s">
        <v>1434</v>
      </c>
      <c r="TT44" s="821" t="s">
        <v>1434</v>
      </c>
      <c r="TU44" s="821" t="s">
        <v>1434</v>
      </c>
      <c r="TV44" s="821" t="s">
        <v>1434</v>
      </c>
      <c r="TW44" s="821" t="s">
        <v>1434</v>
      </c>
      <c r="TX44" s="822" t="s">
        <v>1434</v>
      </c>
      <c r="TY44" s="822" t="s">
        <v>1434</v>
      </c>
      <c r="TZ44" s="822" t="s">
        <v>1434</v>
      </c>
      <c r="UA44" s="822" t="s">
        <v>1434</v>
      </c>
      <c r="UB44" s="822" t="s">
        <v>1434</v>
      </c>
      <c r="UC44" s="821" t="s">
        <v>1434</v>
      </c>
      <c r="UD44" s="821" t="s">
        <v>1434</v>
      </c>
      <c r="UE44" s="821" t="s">
        <v>1434</v>
      </c>
      <c r="UF44" s="821" t="s">
        <v>1434</v>
      </c>
      <c r="UG44" s="821" t="s">
        <v>1434</v>
      </c>
      <c r="UH44" s="821" t="s">
        <v>1434</v>
      </c>
      <c r="UI44" s="821" t="s">
        <v>1434</v>
      </c>
      <c r="UJ44" s="822">
        <v>0</v>
      </c>
      <c r="UK44" s="822">
        <v>0</v>
      </c>
      <c r="UL44" s="822">
        <v>0</v>
      </c>
      <c r="UM44" s="822">
        <v>0</v>
      </c>
      <c r="UN44" s="822" t="s">
        <v>1434</v>
      </c>
      <c r="UO44" s="821" t="s">
        <v>1434</v>
      </c>
      <c r="UP44" s="821" t="s">
        <v>1434</v>
      </c>
      <c r="UQ44" s="821" t="s">
        <v>1434</v>
      </c>
      <c r="UR44" s="821" t="s">
        <v>1434</v>
      </c>
      <c r="US44" s="821" t="s">
        <v>1434</v>
      </c>
      <c r="UT44" s="821" t="s">
        <v>1434</v>
      </c>
      <c r="UU44" s="821" t="s">
        <v>1434</v>
      </c>
      <c r="UV44" s="822">
        <v>0.7</v>
      </c>
      <c r="UW44" s="822">
        <v>0</v>
      </c>
      <c r="UX44" s="822">
        <v>1.8</v>
      </c>
      <c r="UY44" s="822">
        <v>0.3</v>
      </c>
      <c r="UZ44" s="822">
        <v>0.3</v>
      </c>
      <c r="VA44" s="821">
        <v>3.7</v>
      </c>
      <c r="VB44" s="821">
        <v>11.4</v>
      </c>
      <c r="VC44" s="821">
        <v>0.6</v>
      </c>
      <c r="VD44" s="821">
        <v>1</v>
      </c>
      <c r="VE44" s="821">
        <v>3.7</v>
      </c>
      <c r="VF44" s="821">
        <v>13.2</v>
      </c>
      <c r="VG44" s="821">
        <v>0.9</v>
      </c>
      <c r="VH44" s="821" t="s">
        <v>1434</v>
      </c>
      <c r="VI44" s="821" t="s">
        <v>1434</v>
      </c>
      <c r="VJ44" s="821" t="s">
        <v>1434</v>
      </c>
      <c r="VK44" s="821" t="s">
        <v>1434</v>
      </c>
      <c r="VL44" s="821" t="s">
        <v>1434</v>
      </c>
      <c r="VM44" s="821" t="s">
        <v>1434</v>
      </c>
      <c r="VN44" s="821" t="s">
        <v>1434</v>
      </c>
      <c r="VO44" s="821" t="s">
        <v>1434</v>
      </c>
      <c r="VP44" s="821" t="s">
        <v>1434</v>
      </c>
      <c r="VQ44" s="821" t="s">
        <v>1434</v>
      </c>
      <c r="VR44" s="821" t="s">
        <v>1434</v>
      </c>
      <c r="VS44" s="821" t="s">
        <v>1434</v>
      </c>
      <c r="VT44" s="821" t="s">
        <v>1434</v>
      </c>
      <c r="VU44" s="821" t="s">
        <v>1434</v>
      </c>
      <c r="VV44" s="821" t="s">
        <v>1434</v>
      </c>
      <c r="VW44" s="821" t="s">
        <v>1434</v>
      </c>
      <c r="VX44" s="821" t="s">
        <v>1434</v>
      </c>
      <c r="VY44" s="821" t="s">
        <v>1434</v>
      </c>
      <c r="VZ44" s="821" t="s">
        <v>1434</v>
      </c>
      <c r="WA44" s="821" t="s">
        <v>1434</v>
      </c>
      <c r="WB44" s="821" t="s">
        <v>1434</v>
      </c>
      <c r="WC44" s="821" t="s">
        <v>1434</v>
      </c>
      <c r="WD44" s="821" t="s">
        <v>1434</v>
      </c>
      <c r="WE44" s="821" t="s">
        <v>1434</v>
      </c>
      <c r="WF44" s="821">
        <v>10300</v>
      </c>
      <c r="WG44" s="821">
        <v>6700</v>
      </c>
      <c r="WH44" s="821">
        <v>6600</v>
      </c>
      <c r="WI44" s="821" t="s">
        <v>1434</v>
      </c>
      <c r="WJ44" s="822" t="s">
        <v>1434</v>
      </c>
      <c r="WK44" s="822" t="s">
        <v>1434</v>
      </c>
      <c r="WL44" s="822" t="s">
        <v>1434</v>
      </c>
      <c r="WM44" s="822" t="s">
        <v>1434</v>
      </c>
      <c r="WN44" s="822" t="s">
        <v>1434</v>
      </c>
      <c r="WO44" s="822">
        <v>5232</v>
      </c>
      <c r="WP44" s="822">
        <v>5232</v>
      </c>
      <c r="WQ44" s="822">
        <v>5643</v>
      </c>
      <c r="WR44" s="822">
        <v>5800</v>
      </c>
      <c r="WS44" s="822">
        <v>2700</v>
      </c>
      <c r="WT44" s="822">
        <v>2600</v>
      </c>
      <c r="WU44" s="822" t="s">
        <v>1434</v>
      </c>
      <c r="WV44" s="821" t="s">
        <v>1434</v>
      </c>
      <c r="WW44" s="821" t="s">
        <v>1434</v>
      </c>
      <c r="WX44" s="821" t="s">
        <v>1434</v>
      </c>
      <c r="WY44" s="821" t="s">
        <v>1434</v>
      </c>
      <c r="WZ44" s="824">
        <v>7915</v>
      </c>
      <c r="XA44" s="824">
        <v>7655</v>
      </c>
      <c r="XB44" s="824">
        <v>7583</v>
      </c>
      <c r="XC44" s="824">
        <v>7678</v>
      </c>
      <c r="XD44" s="829" t="s">
        <v>1434</v>
      </c>
      <c r="XE44" s="829">
        <v>7706</v>
      </c>
      <c r="XF44" s="832">
        <v>7636</v>
      </c>
      <c r="XG44" s="829">
        <v>3137</v>
      </c>
      <c r="XH44" s="829">
        <v>3186</v>
      </c>
      <c r="XI44" s="829">
        <v>2981</v>
      </c>
      <c r="XJ44" s="829">
        <v>2876</v>
      </c>
      <c r="XK44" s="832" t="s">
        <v>1434</v>
      </c>
      <c r="XL44" s="829" t="s">
        <v>1434</v>
      </c>
      <c r="XM44" s="829" t="s">
        <v>1434</v>
      </c>
      <c r="XN44" s="829" t="s">
        <v>1434</v>
      </c>
      <c r="XO44" s="829" t="s">
        <v>1434</v>
      </c>
      <c r="XP44" s="832" t="s">
        <v>1434</v>
      </c>
      <c r="XQ44" s="829" t="s">
        <v>1434</v>
      </c>
      <c r="XR44" s="829" t="s">
        <v>1434</v>
      </c>
      <c r="XS44" s="829" t="s">
        <v>1434</v>
      </c>
      <c r="XT44" s="829" t="s">
        <v>1434</v>
      </c>
      <c r="XU44" s="829" t="s">
        <v>1434</v>
      </c>
      <c r="XV44" s="829" t="s">
        <v>1434</v>
      </c>
      <c r="XW44" s="829" t="s">
        <v>1434</v>
      </c>
      <c r="XX44" s="829" t="s">
        <v>1434</v>
      </c>
      <c r="XY44" s="829" t="s">
        <v>1434</v>
      </c>
      <c r="XZ44" s="832" t="s">
        <v>1434</v>
      </c>
      <c r="YA44" s="829" t="s">
        <v>1434</v>
      </c>
      <c r="YB44" s="829" t="s">
        <v>1434</v>
      </c>
      <c r="YC44" s="824">
        <v>1539</v>
      </c>
      <c r="YD44" s="824">
        <v>1349</v>
      </c>
      <c r="YE44" s="824">
        <v>1294</v>
      </c>
      <c r="YF44" s="824">
        <v>1321</v>
      </c>
      <c r="YG44" s="829" t="s">
        <v>1434</v>
      </c>
      <c r="YH44" s="829">
        <v>1361</v>
      </c>
      <c r="YI44" s="832">
        <v>1413</v>
      </c>
      <c r="YJ44" s="829">
        <v>1359</v>
      </c>
      <c r="YK44" s="829">
        <v>1615</v>
      </c>
      <c r="YL44" s="829">
        <v>1427</v>
      </c>
      <c r="YM44" s="829">
        <v>1250</v>
      </c>
      <c r="YN44" s="832" t="s">
        <v>1434</v>
      </c>
      <c r="YO44" s="829" t="s">
        <v>1434</v>
      </c>
      <c r="YP44" s="829" t="s">
        <v>1434</v>
      </c>
      <c r="YQ44" s="829" t="s">
        <v>1434</v>
      </c>
      <c r="YR44" s="829" t="s">
        <v>1434</v>
      </c>
      <c r="YS44" s="832" t="s">
        <v>1434</v>
      </c>
      <c r="YT44" s="829" t="s">
        <v>1434</v>
      </c>
      <c r="YU44" s="829" t="s">
        <v>1434</v>
      </c>
      <c r="YV44" s="829" t="s">
        <v>1434</v>
      </c>
      <c r="YW44" s="829" t="s">
        <v>1434</v>
      </c>
      <c r="YX44" s="829" t="s">
        <v>1434</v>
      </c>
      <c r="YY44" s="829" t="s">
        <v>1434</v>
      </c>
      <c r="YZ44" s="829" t="s">
        <v>1434</v>
      </c>
      <c r="ZA44" s="829" t="s">
        <v>1434</v>
      </c>
      <c r="ZB44" s="829" t="s">
        <v>1434</v>
      </c>
      <c r="ZC44" s="832" t="s">
        <v>1434</v>
      </c>
      <c r="ZD44" s="829" t="s">
        <v>1434</v>
      </c>
      <c r="ZE44" s="829" t="s">
        <v>1434</v>
      </c>
      <c r="ZF44" s="824">
        <v>6376</v>
      </c>
      <c r="ZG44" s="824">
        <v>6306</v>
      </c>
      <c r="ZH44" s="824">
        <v>6289</v>
      </c>
      <c r="ZI44" s="824">
        <v>6357</v>
      </c>
      <c r="ZJ44" s="829" t="s">
        <v>1434</v>
      </c>
      <c r="ZK44" s="829">
        <v>6345</v>
      </c>
      <c r="ZL44" s="832">
        <v>6223</v>
      </c>
      <c r="ZM44" s="829">
        <v>1778</v>
      </c>
      <c r="ZN44" s="829">
        <v>1571</v>
      </c>
      <c r="ZO44" s="829">
        <v>1554</v>
      </c>
      <c r="ZP44" s="829">
        <v>1626</v>
      </c>
      <c r="ZQ44" s="832" t="s">
        <v>1434</v>
      </c>
      <c r="ZR44" s="829" t="s">
        <v>1434</v>
      </c>
      <c r="ZS44" s="829" t="s">
        <v>1434</v>
      </c>
      <c r="ZT44" s="829" t="s">
        <v>1434</v>
      </c>
      <c r="ZU44" s="829" t="s">
        <v>1434</v>
      </c>
      <c r="ZV44" s="832" t="s">
        <v>1434</v>
      </c>
      <c r="ZW44" s="829" t="s">
        <v>1434</v>
      </c>
      <c r="ZX44" s="829" t="s">
        <v>1434</v>
      </c>
      <c r="ZY44" s="829" t="s">
        <v>1434</v>
      </c>
      <c r="ZZ44" s="829" t="s">
        <v>1434</v>
      </c>
      <c r="AAA44" s="829" t="s">
        <v>1434</v>
      </c>
      <c r="AAB44" s="829" t="s">
        <v>1434</v>
      </c>
      <c r="AAC44" s="829" t="s">
        <v>1434</v>
      </c>
      <c r="AAD44" s="829" t="s">
        <v>1434</v>
      </c>
      <c r="AAE44" s="829" t="s">
        <v>1434</v>
      </c>
      <c r="AAF44" s="832" t="s">
        <v>1434</v>
      </c>
      <c r="AAG44" s="829" t="s">
        <v>1434</v>
      </c>
      <c r="AAH44" s="829" t="s">
        <v>1434</v>
      </c>
      <c r="AAI44" s="821" t="s">
        <v>2733</v>
      </c>
      <c r="AAJ44" s="821" t="s">
        <v>2734</v>
      </c>
      <c r="AAK44" s="821" t="s">
        <v>1434</v>
      </c>
      <c r="AAL44" s="821" t="s">
        <v>1434</v>
      </c>
      <c r="AAM44" s="821" t="s">
        <v>1434</v>
      </c>
      <c r="AAN44" s="821">
        <v>1738196</v>
      </c>
      <c r="AAO44" s="821" t="s">
        <v>761</v>
      </c>
      <c r="AAP44" s="821" t="s">
        <v>2735</v>
      </c>
      <c r="AAQ44" s="821" t="s">
        <v>2736</v>
      </c>
      <c r="AAR44" s="821" t="s">
        <v>1434</v>
      </c>
      <c r="AAS44" s="821" t="s">
        <v>1434</v>
      </c>
      <c r="AAT44" s="821" t="s">
        <v>1434</v>
      </c>
      <c r="AAU44" s="821">
        <v>490100</v>
      </c>
      <c r="AAV44" s="821" t="s">
        <v>770</v>
      </c>
      <c r="AAW44" s="821" t="s">
        <v>1522</v>
      </c>
      <c r="AAX44" s="821" t="s">
        <v>2737</v>
      </c>
      <c r="AAY44" s="821" t="s">
        <v>1434</v>
      </c>
      <c r="AAZ44" s="821" t="s">
        <v>1434</v>
      </c>
      <c r="ABA44" s="821" t="s">
        <v>1434</v>
      </c>
      <c r="ABB44" s="821">
        <v>481920</v>
      </c>
      <c r="ABC44" s="821" t="s">
        <v>763</v>
      </c>
      <c r="ABD44" s="821" t="s">
        <v>2738</v>
      </c>
      <c r="ABE44" s="821" t="s">
        <v>2739</v>
      </c>
      <c r="ABF44" s="821" t="s">
        <v>1434</v>
      </c>
      <c r="ABG44" s="821" t="s">
        <v>1434</v>
      </c>
      <c r="ABH44" s="821" t="s">
        <v>1434</v>
      </c>
      <c r="ABI44" s="821">
        <v>396836</v>
      </c>
      <c r="ABJ44" s="821" t="s">
        <v>772</v>
      </c>
      <c r="ABK44" s="821" t="s">
        <v>2740</v>
      </c>
      <c r="ABL44" s="821" t="s">
        <v>2741</v>
      </c>
      <c r="ABM44" s="821" t="s">
        <v>1434</v>
      </c>
      <c r="ABN44" s="821" t="s">
        <v>1434</v>
      </c>
      <c r="ABO44" s="821" t="s">
        <v>1434</v>
      </c>
      <c r="ABP44" s="821">
        <v>357688</v>
      </c>
      <c r="ABQ44" s="821" t="s">
        <v>768</v>
      </c>
      <c r="ABR44" s="821" t="s">
        <v>1168</v>
      </c>
      <c r="ABS44" s="821" t="s">
        <v>2742</v>
      </c>
      <c r="ABT44" s="821" t="s">
        <v>1434</v>
      </c>
      <c r="ABU44" s="821" t="s">
        <v>1434</v>
      </c>
      <c r="ABV44" s="821" t="s">
        <v>1434</v>
      </c>
      <c r="ABW44" s="821">
        <v>1200</v>
      </c>
      <c r="ABX44" s="821" t="s">
        <v>771</v>
      </c>
      <c r="ABY44" s="821"/>
      <c r="ABZ44" s="821"/>
      <c r="ACA44" s="821"/>
      <c r="ACB44" s="821"/>
      <c r="ACC44" s="821"/>
      <c r="ACD44" s="821"/>
      <c r="ACE44" s="821"/>
      <c r="ACF44" s="821"/>
      <c r="ACG44" s="821"/>
      <c r="ACH44" s="821"/>
      <c r="ACI44" s="821"/>
      <c r="ACJ44" s="821"/>
      <c r="ACK44" s="821"/>
      <c r="ACL44" s="821"/>
      <c r="ACM44" s="821"/>
      <c r="ACN44" s="821"/>
      <c r="ACO44" s="821"/>
      <c r="ACP44" s="821"/>
      <c r="ACQ44" s="821"/>
      <c r="ACR44" s="821"/>
      <c r="ACS44" s="821"/>
      <c r="ACT44" s="821"/>
      <c r="ACU44" s="821"/>
      <c r="ACV44" s="821"/>
      <c r="ACW44" s="821"/>
      <c r="ACX44" s="821"/>
      <c r="ACY44" s="821"/>
      <c r="ACZ44" s="821"/>
      <c r="ADA44" s="821" t="s">
        <v>1434</v>
      </c>
      <c r="ADB44" s="821" t="s">
        <v>1434</v>
      </c>
      <c r="ADC44" s="821" t="s">
        <v>1434</v>
      </c>
      <c r="ADD44" s="821"/>
      <c r="ADE44" s="821"/>
      <c r="ADF44" s="821"/>
      <c r="ADG44" s="821"/>
      <c r="ADH44" s="821"/>
      <c r="ADI44" s="821"/>
      <c r="ADJ44" s="821"/>
      <c r="ADK44" s="821"/>
      <c r="ADL44" s="821"/>
      <c r="ADM44" s="821"/>
      <c r="ADN44" s="821"/>
      <c r="ADO44" s="821"/>
      <c r="ADP44" s="821"/>
      <c r="ADQ44" s="821"/>
      <c r="ADR44" s="821"/>
      <c r="ADS44" s="821"/>
      <c r="ADT44" s="821"/>
      <c r="ADU44" s="821"/>
      <c r="ADV44" s="821"/>
      <c r="ADW44" s="821"/>
      <c r="ADX44" s="821"/>
      <c r="ADY44" s="821"/>
      <c r="ADZ44" s="821"/>
      <c r="AEA44" s="821"/>
      <c r="AEB44" s="821"/>
      <c r="AEC44" s="821"/>
      <c r="AED44" s="821"/>
      <c r="AEE44" s="821"/>
      <c r="AEF44" s="821"/>
      <c r="AEG44" s="821"/>
      <c r="AEH44" s="821"/>
      <c r="AEI44" s="821"/>
      <c r="AEJ44" s="821"/>
      <c r="AEK44" s="821"/>
      <c r="AEL44" s="821"/>
      <c r="AEM44" s="821"/>
      <c r="AEN44" s="821"/>
      <c r="AEO44" s="821"/>
      <c r="AEP44" s="821"/>
      <c r="AEQ44" s="821"/>
      <c r="AER44" s="821"/>
      <c r="AES44" s="821"/>
      <c r="AET44" s="821"/>
      <c r="AEU44" s="821"/>
      <c r="AEV44" s="821"/>
      <c r="AEW44" s="821"/>
      <c r="AEX44" s="821"/>
      <c r="AEY44" s="821"/>
      <c r="AEZ44" s="821"/>
      <c r="AFA44" s="821"/>
      <c r="AFB44" s="821"/>
      <c r="AFC44" s="821"/>
      <c r="AFD44" s="822"/>
      <c r="AFE44" s="822"/>
      <c r="AFF44" s="822"/>
      <c r="AFG44" s="822"/>
      <c r="AFH44" s="821"/>
      <c r="AFI44" s="822"/>
      <c r="AFJ44" s="822"/>
      <c r="AFK44" s="822"/>
      <c r="AFL44" s="821"/>
      <c r="AFM44" s="821"/>
      <c r="AFN44" s="821"/>
      <c r="AFO44" s="821"/>
      <c r="AFP44" s="822"/>
      <c r="AFQ44" s="822"/>
      <c r="AFR44" s="822"/>
      <c r="AFS44" s="822"/>
      <c r="AFT44" s="821"/>
      <c r="AFU44" s="821"/>
      <c r="AFV44" s="821"/>
      <c r="AFW44" s="821"/>
      <c r="AFX44" s="821"/>
      <c r="AFY44" s="821"/>
      <c r="AFZ44" s="821"/>
      <c r="AGA44" s="821"/>
      <c r="AGB44" s="822"/>
      <c r="AGC44" s="822"/>
      <c r="AGD44" s="822"/>
      <c r="AGE44" s="822"/>
      <c r="AGF44" s="821"/>
      <c r="AGG44" s="821"/>
      <c r="AGH44" s="821"/>
      <c r="AGI44" s="821"/>
      <c r="AGJ44" s="821"/>
      <c r="AGK44" s="821"/>
      <c r="AGL44" s="821"/>
      <c r="AGM44" s="821"/>
      <c r="AGN44" s="822"/>
      <c r="AGO44" s="822"/>
      <c r="AGP44" s="822"/>
      <c r="AGQ44" s="822"/>
      <c r="AGR44" s="821"/>
      <c r="AGS44" s="821"/>
      <c r="AGT44" s="821"/>
      <c r="AGU44" s="821"/>
      <c r="AGV44" s="821"/>
      <c r="AGW44" s="821"/>
      <c r="AGX44" s="821"/>
      <c r="AGY44" s="821"/>
      <c r="AGZ44" s="822">
        <v>2533</v>
      </c>
      <c r="AHA44" s="822">
        <v>2437</v>
      </c>
      <c r="AHB44" s="822">
        <v>2421</v>
      </c>
      <c r="AHC44" s="822">
        <v>2274</v>
      </c>
      <c r="AHD44" s="822" t="s">
        <v>1434</v>
      </c>
      <c r="AHE44" s="822" t="s">
        <v>1434</v>
      </c>
      <c r="AHF44" s="822" t="s">
        <v>1434</v>
      </c>
      <c r="AHG44" s="822" t="s">
        <v>1434</v>
      </c>
      <c r="AHH44" s="822" t="s">
        <v>1434</v>
      </c>
      <c r="AHI44" s="822" t="s">
        <v>1434</v>
      </c>
      <c r="AHJ44" s="822" t="s">
        <v>1434</v>
      </c>
      <c r="AHK44" s="822" t="s">
        <v>1434</v>
      </c>
      <c r="AHL44" s="822">
        <v>2.1</v>
      </c>
      <c r="AHM44" s="822">
        <v>1.056</v>
      </c>
      <c r="AHN44" s="821">
        <v>1.675</v>
      </c>
      <c r="AHO44" s="821">
        <v>12.038</v>
      </c>
      <c r="AHP44" s="822">
        <v>235</v>
      </c>
      <c r="AHQ44" s="822">
        <v>15</v>
      </c>
      <c r="AHR44" s="821">
        <v>145</v>
      </c>
      <c r="AHS44" s="821" t="s">
        <v>1434</v>
      </c>
      <c r="AHT44" s="822" t="s">
        <v>1434</v>
      </c>
      <c r="AHU44" s="822" t="s">
        <v>1434</v>
      </c>
      <c r="AHV44" s="821" t="s">
        <v>1434</v>
      </c>
      <c r="AHW44" s="821" t="s">
        <v>1434</v>
      </c>
      <c r="AHX44" s="822" t="s">
        <v>1434</v>
      </c>
      <c r="AHY44" s="822" t="s">
        <v>1434</v>
      </c>
      <c r="AHZ44" s="821" t="s">
        <v>1434</v>
      </c>
      <c r="AIA44" s="821" t="s">
        <v>1434</v>
      </c>
      <c r="AIB44" s="822" t="s">
        <v>1434</v>
      </c>
      <c r="AIC44" s="822" t="s">
        <v>1434</v>
      </c>
      <c r="AID44" s="821" t="s">
        <v>1434</v>
      </c>
      <c r="AIE44" s="821" t="s">
        <v>1434</v>
      </c>
      <c r="AIF44" s="822">
        <v>1</v>
      </c>
      <c r="AIG44" s="822">
        <v>1</v>
      </c>
      <c r="AIH44" s="822">
        <v>1</v>
      </c>
      <c r="AII44" s="822">
        <v>1</v>
      </c>
      <c r="AIJ44" s="822">
        <v>1</v>
      </c>
      <c r="AIK44" s="822">
        <v>0</v>
      </c>
      <c r="AIL44" s="821">
        <v>0</v>
      </c>
      <c r="AIM44" s="821">
        <v>0</v>
      </c>
      <c r="AIN44" s="821">
        <v>0</v>
      </c>
      <c r="AIO44" s="821">
        <v>0</v>
      </c>
      <c r="AIP44" s="822">
        <v>1</v>
      </c>
      <c r="AIQ44" s="821">
        <v>1</v>
      </c>
      <c r="AIR44" s="821">
        <v>1</v>
      </c>
      <c r="AIS44" s="821">
        <v>1</v>
      </c>
      <c r="AIT44" s="821">
        <v>1</v>
      </c>
      <c r="AIU44" s="822">
        <v>2504</v>
      </c>
      <c r="AIV44" s="822">
        <v>2532</v>
      </c>
      <c r="AIW44" s="822">
        <v>2436</v>
      </c>
      <c r="AIX44" s="822">
        <v>2420</v>
      </c>
      <c r="AIY44" s="822">
        <v>2273</v>
      </c>
      <c r="AIZ44" s="822">
        <v>508</v>
      </c>
      <c r="AJA44" s="821">
        <v>410</v>
      </c>
      <c r="AJB44" s="821">
        <v>521</v>
      </c>
      <c r="AJC44" s="821">
        <v>521</v>
      </c>
      <c r="AJD44" s="821">
        <v>287</v>
      </c>
      <c r="AJE44" s="822">
        <v>3012</v>
      </c>
      <c r="AJF44" s="821">
        <v>2942</v>
      </c>
      <c r="AJG44" s="821">
        <v>2957</v>
      </c>
      <c r="AJH44" s="821">
        <v>2941</v>
      </c>
      <c r="AJI44" s="821">
        <v>2560</v>
      </c>
      <c r="AJJ44" s="822">
        <v>215</v>
      </c>
      <c r="AJK44" s="822">
        <v>180</v>
      </c>
      <c r="AJL44" s="822">
        <v>39</v>
      </c>
      <c r="AJM44" s="822">
        <v>39</v>
      </c>
      <c r="AJN44" s="822">
        <v>39</v>
      </c>
      <c r="AJO44" s="822">
        <v>0</v>
      </c>
      <c r="AJP44" s="821">
        <v>0</v>
      </c>
      <c r="AJQ44" s="821">
        <v>0</v>
      </c>
      <c r="AJR44" s="821">
        <v>0</v>
      </c>
      <c r="AJS44" s="821">
        <v>0</v>
      </c>
      <c r="AJT44" s="822">
        <v>215</v>
      </c>
      <c r="AJU44" s="821">
        <v>180</v>
      </c>
      <c r="AJV44" s="821">
        <v>39</v>
      </c>
      <c r="AJW44" s="821">
        <v>39</v>
      </c>
      <c r="AJX44" s="821">
        <v>39</v>
      </c>
      <c r="AJY44" s="822" t="s">
        <v>1434</v>
      </c>
      <c r="AJZ44" s="822">
        <v>1.6</v>
      </c>
      <c r="AKA44" s="822">
        <v>1.6</v>
      </c>
      <c r="AKB44" s="822">
        <v>1.3</v>
      </c>
      <c r="AKC44" s="822">
        <v>2</v>
      </c>
      <c r="AKD44" s="821" t="s">
        <v>1434</v>
      </c>
      <c r="AKE44" s="821">
        <v>0</v>
      </c>
      <c r="AKF44" s="821">
        <v>0</v>
      </c>
      <c r="AKG44" s="821">
        <v>0</v>
      </c>
      <c r="AKH44" s="821">
        <v>1.6</v>
      </c>
      <c r="AKI44" s="821">
        <v>1.6</v>
      </c>
      <c r="AKJ44" s="821">
        <v>1.3</v>
      </c>
      <c r="AKK44" s="821">
        <v>2</v>
      </c>
      <c r="AKL44" s="822" t="s">
        <v>1434</v>
      </c>
      <c r="AKM44" s="822" t="s">
        <v>1434</v>
      </c>
      <c r="AKN44" s="822">
        <v>0</v>
      </c>
      <c r="AKO44" s="822">
        <v>0</v>
      </c>
      <c r="AKP44" s="822">
        <v>0</v>
      </c>
      <c r="AKQ44" s="821" t="s">
        <v>1434</v>
      </c>
      <c r="AKR44" s="821">
        <v>0</v>
      </c>
      <c r="AKS44" s="821">
        <v>0</v>
      </c>
      <c r="AKT44" s="821">
        <v>1</v>
      </c>
      <c r="AKU44" s="821" t="s">
        <v>1434</v>
      </c>
      <c r="AKV44" s="821">
        <v>0</v>
      </c>
      <c r="AKW44" s="821">
        <v>0</v>
      </c>
      <c r="AKX44" s="821">
        <v>1</v>
      </c>
      <c r="AKY44" s="821" t="s">
        <v>2923</v>
      </c>
      <c r="AKZ44" s="821" t="s">
        <v>1434</v>
      </c>
      <c r="ALA44" s="821" t="s">
        <v>1434</v>
      </c>
      <c r="ALB44" s="821"/>
      <c r="ALC44" s="821"/>
      <c r="ALD44" s="821"/>
      <c r="ALE44" s="821"/>
      <c r="ALF44" s="821"/>
      <c r="ALG44" s="821"/>
      <c r="ALH44" s="821"/>
      <c r="ALI44" s="821"/>
      <c r="ALJ44" s="821"/>
      <c r="ALK44" s="821"/>
      <c r="ALL44" s="821"/>
      <c r="ALM44" s="821"/>
      <c r="ALN44" s="821"/>
      <c r="ALO44" s="821"/>
      <c r="ALP44" s="821"/>
      <c r="ALQ44" s="821"/>
      <c r="ALR44" s="821"/>
      <c r="ALS44" s="821"/>
      <c r="ALT44" s="821"/>
      <c r="ALU44" s="821"/>
      <c r="ALV44" s="821"/>
      <c r="ALW44" s="821" t="s">
        <v>2954</v>
      </c>
      <c r="ALX44" s="821" t="s">
        <v>1434</v>
      </c>
      <c r="ALY44" s="821" t="s">
        <v>1434</v>
      </c>
      <c r="ALZ44" s="821"/>
      <c r="AMA44" s="821"/>
      <c r="AMB44" s="821"/>
      <c r="AMC44" s="821"/>
      <c r="AMD44" s="821"/>
      <c r="AME44" s="821"/>
      <c r="AMF44" s="821"/>
      <c r="AMG44" s="821"/>
      <c r="AMH44" s="821"/>
      <c r="AMI44" s="821"/>
      <c r="AMJ44" s="821"/>
      <c r="AMK44" s="821"/>
      <c r="AML44" s="821"/>
      <c r="AMM44" s="821"/>
      <c r="AMN44" s="821"/>
      <c r="AMO44" s="821"/>
      <c r="AMP44" s="821"/>
      <c r="AMQ44" s="821"/>
      <c r="AMR44" s="822" t="s">
        <v>1434</v>
      </c>
      <c r="AMS44" s="822" t="s">
        <v>1434</v>
      </c>
      <c r="AMT44" s="822" t="s">
        <v>1434</v>
      </c>
      <c r="AMU44" s="822" t="s">
        <v>1434</v>
      </c>
      <c r="AMV44" s="822" t="s">
        <v>1434</v>
      </c>
      <c r="AMW44" s="822" t="s">
        <v>1434</v>
      </c>
      <c r="AMX44" s="822" t="s">
        <v>1434</v>
      </c>
      <c r="AMY44" s="822" t="s">
        <v>1434</v>
      </c>
      <c r="AMZ44" s="821" t="s">
        <v>1434</v>
      </c>
      <c r="ANA44" s="821" t="s">
        <v>1434</v>
      </c>
      <c r="ANB44" s="821" t="s">
        <v>1434</v>
      </c>
      <c r="ANC44" s="821" t="s">
        <v>1434</v>
      </c>
      <c r="AND44" s="822" t="s">
        <v>1434</v>
      </c>
      <c r="ANE44" s="822" t="s">
        <v>1434</v>
      </c>
      <c r="ANF44" s="822" t="s">
        <v>1434</v>
      </c>
      <c r="ANG44" s="822" t="s">
        <v>1434</v>
      </c>
      <c r="ANH44" s="821" t="s">
        <v>1434</v>
      </c>
      <c r="ANI44" s="821" t="s">
        <v>1434</v>
      </c>
      <c r="ANJ44" s="821" t="s">
        <v>1434</v>
      </c>
      <c r="ANK44" s="821" t="s">
        <v>1434</v>
      </c>
      <c r="ANL44" s="821" t="s">
        <v>1434</v>
      </c>
      <c r="ANM44" s="821" t="s">
        <v>1434</v>
      </c>
      <c r="ANN44" s="821" t="s">
        <v>1434</v>
      </c>
      <c r="ANO44" s="821" t="s">
        <v>1434</v>
      </c>
      <c r="ANP44" s="822">
        <v>1.2</v>
      </c>
      <c r="ANQ44" s="822">
        <v>1.2</v>
      </c>
      <c r="ANR44" s="822">
        <v>1.2</v>
      </c>
      <c r="ANS44" s="822">
        <v>1.4</v>
      </c>
      <c r="ANT44" s="821">
        <v>5.3</v>
      </c>
      <c r="ANU44" s="821">
        <v>5.3</v>
      </c>
      <c r="ANV44" s="821">
        <v>6.4</v>
      </c>
      <c r="ANW44" s="821">
        <v>7.7</v>
      </c>
      <c r="ANX44" s="821">
        <v>6.5</v>
      </c>
      <c r="ANY44" s="821">
        <v>6.5</v>
      </c>
      <c r="ANZ44" s="821">
        <v>7.6</v>
      </c>
      <c r="AOA44" s="821">
        <v>9.1</v>
      </c>
      <c r="AOB44" s="821" t="s">
        <v>1434</v>
      </c>
      <c r="AOC44" s="821" t="s">
        <v>1434</v>
      </c>
      <c r="AOD44" s="821" t="s">
        <v>1434</v>
      </c>
      <c r="AOE44" s="821" t="s">
        <v>1434</v>
      </c>
      <c r="AOF44" s="821" t="s">
        <v>1434</v>
      </c>
      <c r="AOG44" s="821" t="s">
        <v>1434</v>
      </c>
      <c r="AOH44" s="822" t="s">
        <v>1434</v>
      </c>
      <c r="AOI44" s="821" t="s">
        <v>1434</v>
      </c>
      <c r="AOJ44" s="821" t="s">
        <v>1434</v>
      </c>
      <c r="AOK44" s="821" t="s">
        <v>1434</v>
      </c>
      <c r="AOL44" s="822" t="s">
        <v>1434</v>
      </c>
      <c r="AOM44" s="821" t="s">
        <v>1434</v>
      </c>
      <c r="AON44" s="821" t="s">
        <v>1434</v>
      </c>
      <c r="AOO44" s="821" t="s">
        <v>1434</v>
      </c>
      <c r="AOP44" s="822" t="s">
        <v>1434</v>
      </c>
      <c r="AOQ44" s="821" t="s">
        <v>1434</v>
      </c>
      <c r="AOR44" s="821" t="s">
        <v>1434</v>
      </c>
      <c r="AOS44" s="821" t="s">
        <v>1434</v>
      </c>
      <c r="AOT44" s="822" t="s">
        <v>1434</v>
      </c>
      <c r="AOU44" s="821" t="s">
        <v>1434</v>
      </c>
      <c r="AOV44" s="821" t="s">
        <v>1434</v>
      </c>
      <c r="AOW44" s="821" t="s">
        <v>1434</v>
      </c>
      <c r="AOX44" s="822" t="s">
        <v>1434</v>
      </c>
      <c r="AOY44" s="821" t="s">
        <v>1434</v>
      </c>
      <c r="AOZ44" s="821" t="s">
        <v>1434</v>
      </c>
      <c r="APA44" s="821" t="s">
        <v>1434</v>
      </c>
      <c r="APB44" s="822" t="s">
        <v>1434</v>
      </c>
      <c r="APC44" s="821" t="s">
        <v>1434</v>
      </c>
      <c r="APD44" s="821" t="s">
        <v>1434</v>
      </c>
      <c r="APE44" s="821" t="s">
        <v>1434</v>
      </c>
      <c r="APF44" s="822" t="s">
        <v>1434</v>
      </c>
      <c r="APG44" s="821" t="s">
        <v>1434</v>
      </c>
      <c r="APH44" s="821" t="s">
        <v>1434</v>
      </c>
      <c r="API44" s="821" t="s">
        <v>1434</v>
      </c>
      <c r="APJ44" s="822" t="s">
        <v>1434</v>
      </c>
      <c r="APK44" s="821">
        <v>16</v>
      </c>
      <c r="APL44" s="821">
        <v>16</v>
      </c>
      <c r="APM44" s="821">
        <v>16</v>
      </c>
      <c r="APN44" s="822" t="s">
        <v>1434</v>
      </c>
      <c r="APO44" s="821">
        <v>87</v>
      </c>
      <c r="APP44" s="821">
        <v>87</v>
      </c>
      <c r="APQ44" s="821">
        <v>87</v>
      </c>
      <c r="APR44" s="822" t="s">
        <v>1434</v>
      </c>
      <c r="APS44" s="821">
        <v>76</v>
      </c>
      <c r="APT44" s="821">
        <v>76</v>
      </c>
      <c r="APU44" s="821">
        <v>76</v>
      </c>
      <c r="APV44" s="822" t="s">
        <v>1434</v>
      </c>
      <c r="APW44" s="821">
        <v>47</v>
      </c>
      <c r="APX44" s="821">
        <v>47</v>
      </c>
      <c r="APY44" s="821">
        <v>47</v>
      </c>
      <c r="APZ44" s="822" t="s">
        <v>1434</v>
      </c>
      <c r="AQA44" s="821">
        <v>192</v>
      </c>
      <c r="AQB44" s="821">
        <v>192</v>
      </c>
      <c r="AQC44" s="821">
        <v>192</v>
      </c>
      <c r="AQD44" s="822" t="s">
        <v>1434</v>
      </c>
      <c r="AQE44" s="821">
        <v>212</v>
      </c>
      <c r="AQF44" s="821">
        <v>212</v>
      </c>
      <c r="AQG44" s="821">
        <v>212</v>
      </c>
      <c r="AQH44" s="822" t="s">
        <v>1434</v>
      </c>
      <c r="AQI44" s="821">
        <v>42</v>
      </c>
      <c r="AQJ44" s="821">
        <v>42</v>
      </c>
      <c r="AQK44" s="821">
        <v>42</v>
      </c>
      <c r="AQL44" s="822" t="s">
        <v>1434</v>
      </c>
      <c r="AQM44" s="821">
        <v>18</v>
      </c>
      <c r="AQN44" s="821">
        <v>18</v>
      </c>
      <c r="AQO44" s="821">
        <v>18</v>
      </c>
      <c r="AQP44" s="822" t="s">
        <v>1434</v>
      </c>
      <c r="AQQ44" s="821">
        <v>24</v>
      </c>
      <c r="AQR44" s="821">
        <v>24</v>
      </c>
      <c r="AQS44" s="821">
        <v>24</v>
      </c>
      <c r="AQT44" s="822" t="s">
        <v>1434</v>
      </c>
      <c r="AQU44" s="821">
        <v>18</v>
      </c>
      <c r="AQV44" s="821">
        <v>18</v>
      </c>
      <c r="AQW44" s="821">
        <v>18</v>
      </c>
      <c r="AQX44" s="822" t="s">
        <v>1434</v>
      </c>
      <c r="AQY44" s="821">
        <v>13</v>
      </c>
      <c r="AQZ44" s="821">
        <v>13</v>
      </c>
      <c r="ARA44" s="821">
        <v>13</v>
      </c>
      <c r="ARB44" s="822" t="s">
        <v>1434</v>
      </c>
      <c r="ARC44" s="821">
        <v>58</v>
      </c>
      <c r="ARD44" s="821">
        <v>58</v>
      </c>
      <c r="ARE44" s="821">
        <v>58</v>
      </c>
      <c r="ARF44" s="822" t="s">
        <v>1434</v>
      </c>
      <c r="ARG44" s="821">
        <v>1</v>
      </c>
      <c r="ARH44" s="821">
        <v>1</v>
      </c>
      <c r="ARI44" s="821">
        <v>1</v>
      </c>
      <c r="ARJ44" s="822" t="s">
        <v>1434</v>
      </c>
      <c r="ARK44" s="821">
        <v>13</v>
      </c>
      <c r="ARL44" s="821">
        <v>13</v>
      </c>
      <c r="ARM44" s="821">
        <v>13</v>
      </c>
      <c r="ARN44" s="822" t="s">
        <v>1434</v>
      </c>
      <c r="ARO44" s="821" t="s">
        <v>1434</v>
      </c>
      <c r="ARP44" s="821" t="s">
        <v>1434</v>
      </c>
      <c r="ARQ44" s="821" t="s">
        <v>1434</v>
      </c>
      <c r="ARR44" s="822" t="s">
        <v>1434</v>
      </c>
      <c r="ARS44" s="821">
        <v>6</v>
      </c>
      <c r="ART44" s="821">
        <v>6</v>
      </c>
      <c r="ARU44" s="821">
        <v>6</v>
      </c>
      <c r="ARV44" s="822" t="s">
        <v>1434</v>
      </c>
      <c r="ARW44" s="821" t="s">
        <v>1434</v>
      </c>
      <c r="ARX44" s="821" t="s">
        <v>1434</v>
      </c>
      <c r="ARY44" s="821" t="s">
        <v>1434</v>
      </c>
      <c r="ARZ44" s="822" t="s">
        <v>1434</v>
      </c>
      <c r="ASA44" s="821" t="s">
        <v>1434</v>
      </c>
      <c r="ASB44" s="821" t="s">
        <v>1434</v>
      </c>
      <c r="ASC44" s="821" t="s">
        <v>1434</v>
      </c>
      <c r="ASD44" s="822" t="s">
        <v>1434</v>
      </c>
      <c r="ASE44" s="821" t="s">
        <v>1434</v>
      </c>
      <c r="ASF44" s="821" t="s">
        <v>1434</v>
      </c>
      <c r="ASG44" s="821" t="s">
        <v>1434</v>
      </c>
      <c r="ASH44" s="822" t="s">
        <v>1434</v>
      </c>
      <c r="ASI44" s="821" t="s">
        <v>1434</v>
      </c>
      <c r="ASJ44" s="821" t="s">
        <v>1434</v>
      </c>
      <c r="ASK44" s="821" t="s">
        <v>1434</v>
      </c>
      <c r="ASL44" s="822" t="s">
        <v>1434</v>
      </c>
      <c r="ASM44" s="821" t="s">
        <v>1434</v>
      </c>
      <c r="ASN44" s="821" t="s">
        <v>1434</v>
      </c>
      <c r="ASO44" s="821" t="s">
        <v>1434</v>
      </c>
      <c r="ASP44" s="822" t="s">
        <v>1434</v>
      </c>
      <c r="ASQ44" s="821" t="s">
        <v>1434</v>
      </c>
      <c r="ASR44" s="821" t="s">
        <v>1434</v>
      </c>
      <c r="ASS44" s="821" t="s">
        <v>1434</v>
      </c>
      <c r="AST44" s="822" t="s">
        <v>1434</v>
      </c>
      <c r="ASU44" s="821" t="s">
        <v>1434</v>
      </c>
      <c r="ASV44" s="821" t="s">
        <v>1434</v>
      </c>
      <c r="ASW44" s="821" t="s">
        <v>1434</v>
      </c>
      <c r="ASX44" s="822" t="s">
        <v>1434</v>
      </c>
      <c r="ASY44" s="821" t="s">
        <v>1434</v>
      </c>
      <c r="ASZ44" s="821" t="s">
        <v>1434</v>
      </c>
      <c r="ATA44" s="821" t="s">
        <v>1434</v>
      </c>
      <c r="ATB44" s="822" t="s">
        <v>1434</v>
      </c>
      <c r="ATC44" s="821" t="s">
        <v>1434</v>
      </c>
      <c r="ATD44" s="821" t="s">
        <v>1434</v>
      </c>
      <c r="ATE44" s="821" t="s">
        <v>1434</v>
      </c>
      <c r="ATF44" s="822" t="s">
        <v>1434</v>
      </c>
      <c r="ATG44" s="821" t="s">
        <v>1434</v>
      </c>
      <c r="ATH44" s="821" t="s">
        <v>1434</v>
      </c>
      <c r="ATI44" s="821" t="s">
        <v>1434</v>
      </c>
      <c r="ATJ44" s="822" t="s">
        <v>1434</v>
      </c>
      <c r="ATK44" s="821" t="s">
        <v>1434</v>
      </c>
      <c r="ATL44" s="821" t="s">
        <v>1434</v>
      </c>
      <c r="ATM44" s="821" t="s">
        <v>1434</v>
      </c>
      <c r="ATN44" s="822" t="s">
        <v>1434</v>
      </c>
      <c r="ATO44" s="821" t="s">
        <v>1434</v>
      </c>
      <c r="ATP44" s="821" t="s">
        <v>1434</v>
      </c>
      <c r="ATQ44" s="821" t="s">
        <v>1434</v>
      </c>
      <c r="ATR44" s="822" t="s">
        <v>1434</v>
      </c>
      <c r="ATS44" s="822" t="s">
        <v>1434</v>
      </c>
      <c r="ATT44" s="822">
        <v>6.8</v>
      </c>
      <c r="ATU44" s="822">
        <v>0</v>
      </c>
      <c r="ATV44" s="822" t="s">
        <v>1434</v>
      </c>
      <c r="ATW44" s="821" t="s">
        <v>1434</v>
      </c>
      <c r="ATX44" s="821" t="s">
        <v>1434</v>
      </c>
      <c r="ATY44" s="821">
        <v>0.1</v>
      </c>
      <c r="ATZ44" s="821">
        <v>0</v>
      </c>
      <c r="AUA44" s="821" t="s">
        <v>1434</v>
      </c>
      <c r="AUB44" s="822" t="s">
        <v>1434</v>
      </c>
      <c r="AUC44" s="822" t="s">
        <v>1434</v>
      </c>
      <c r="AUD44" s="822">
        <v>6.9</v>
      </c>
      <c r="AUE44" s="822">
        <v>0</v>
      </c>
      <c r="AUF44" s="822" t="s">
        <v>1434</v>
      </c>
      <c r="AUG44" s="822" t="s">
        <v>1434</v>
      </c>
      <c r="AUH44" s="822" t="s">
        <v>1434</v>
      </c>
      <c r="AUI44" s="822">
        <v>111</v>
      </c>
      <c r="AUJ44" s="822">
        <v>0</v>
      </c>
      <c r="AUK44" s="822" t="s">
        <v>1434</v>
      </c>
      <c r="AUL44" s="821" t="s">
        <v>1434</v>
      </c>
      <c r="AUM44" s="821" t="s">
        <v>1434</v>
      </c>
      <c r="AUN44" s="821">
        <v>71</v>
      </c>
      <c r="AUO44" s="821">
        <v>0</v>
      </c>
      <c r="AUP44" s="821" t="s">
        <v>1434</v>
      </c>
      <c r="AUQ44" s="822" t="s">
        <v>1434</v>
      </c>
      <c r="AUR44" s="822" t="s">
        <v>1434</v>
      </c>
      <c r="AUS44" s="822">
        <v>182</v>
      </c>
      <c r="AUT44" s="822">
        <v>0</v>
      </c>
      <c r="AUU44" s="822" t="s">
        <v>1434</v>
      </c>
      <c r="AUV44" s="822" t="s">
        <v>1434</v>
      </c>
      <c r="AUW44" s="822" t="s">
        <v>1434</v>
      </c>
      <c r="AUX44" s="822">
        <v>195</v>
      </c>
      <c r="AUY44" s="822">
        <v>0</v>
      </c>
      <c r="AUZ44" s="822" t="s">
        <v>1434</v>
      </c>
      <c r="AVA44" s="821" t="s">
        <v>1434</v>
      </c>
      <c r="AVB44" s="821" t="s">
        <v>1434</v>
      </c>
      <c r="AVC44" s="821">
        <v>1</v>
      </c>
      <c r="AVD44" s="821">
        <v>0</v>
      </c>
      <c r="AVE44" s="821" t="s">
        <v>1434</v>
      </c>
      <c r="AVF44" s="822" t="s">
        <v>1434</v>
      </c>
      <c r="AVG44" s="822" t="s">
        <v>1434</v>
      </c>
      <c r="AVH44" s="822">
        <v>196</v>
      </c>
      <c r="AVI44" s="822">
        <v>0</v>
      </c>
      <c r="AVJ44" s="822" t="s">
        <v>1434</v>
      </c>
      <c r="AVK44" s="822" t="s">
        <v>1434</v>
      </c>
      <c r="AVL44" s="822" t="s">
        <v>1434</v>
      </c>
      <c r="AVM44" s="822">
        <v>47.5</v>
      </c>
      <c r="AVN44" s="822">
        <v>0</v>
      </c>
      <c r="AVO44" s="822" t="s">
        <v>1434</v>
      </c>
      <c r="AVP44" s="821" t="s">
        <v>1434</v>
      </c>
      <c r="AVQ44" s="821" t="s">
        <v>1434</v>
      </c>
      <c r="AVR44" s="821">
        <v>5.5</v>
      </c>
      <c r="AVS44" s="821">
        <v>0</v>
      </c>
      <c r="AVT44" s="821" t="s">
        <v>1434</v>
      </c>
      <c r="AVU44" s="822" t="s">
        <v>1434</v>
      </c>
      <c r="AVV44" s="822" t="s">
        <v>1434</v>
      </c>
      <c r="AVW44" s="822">
        <v>53</v>
      </c>
      <c r="AVX44" s="822">
        <v>0</v>
      </c>
      <c r="AVY44" s="822" t="s">
        <v>1434</v>
      </c>
      <c r="AVZ44" s="822" t="s">
        <v>1434</v>
      </c>
      <c r="AWA44" s="822">
        <v>162</v>
      </c>
      <c r="AWB44" s="822">
        <v>162</v>
      </c>
      <c r="AWC44" s="822">
        <v>162</v>
      </c>
      <c r="AWD44" s="822" t="s">
        <v>1434</v>
      </c>
      <c r="AWE44" s="821" t="s">
        <v>1434</v>
      </c>
      <c r="AWF44" s="821" t="s">
        <v>1434</v>
      </c>
      <c r="AWG44" s="821">
        <v>17</v>
      </c>
      <c r="AWH44" s="821">
        <v>17</v>
      </c>
      <c r="AWI44" s="821" t="s">
        <v>1434</v>
      </c>
      <c r="AWJ44" s="822" t="s">
        <v>1434</v>
      </c>
      <c r="AWK44" s="822" t="s">
        <v>1434</v>
      </c>
      <c r="AWL44" s="822">
        <v>179</v>
      </c>
      <c r="AWM44" s="822">
        <v>179</v>
      </c>
      <c r="AWN44" s="822" t="s">
        <v>1434</v>
      </c>
      <c r="AWO44" s="822" t="s">
        <v>1434</v>
      </c>
      <c r="AWP44" s="822">
        <v>1</v>
      </c>
      <c r="AWQ44" s="822">
        <v>1</v>
      </c>
      <c r="AWR44" s="822">
        <v>1</v>
      </c>
      <c r="AWS44" s="822" t="s">
        <v>1434</v>
      </c>
      <c r="AWT44" s="822" t="s">
        <v>1434</v>
      </c>
      <c r="AWU44" s="822" t="s">
        <v>1434</v>
      </c>
      <c r="AWV44" s="822">
        <v>0.5</v>
      </c>
      <c r="AWW44" s="822">
        <v>0.5</v>
      </c>
      <c r="AWX44" s="822" t="s">
        <v>1434</v>
      </c>
      <c r="AWY44" s="822" t="s">
        <v>1434</v>
      </c>
      <c r="AWZ44" s="822" t="s">
        <v>1434</v>
      </c>
      <c r="AXA44" s="822">
        <v>1.5</v>
      </c>
      <c r="AXB44" s="822">
        <v>1.5</v>
      </c>
      <c r="AXC44" s="822" t="s">
        <v>1434</v>
      </c>
      <c r="AXD44" s="821" t="s">
        <v>1434</v>
      </c>
      <c r="AXE44" s="821">
        <v>163</v>
      </c>
      <c r="AXF44" s="821">
        <v>163</v>
      </c>
      <c r="AXG44" s="821">
        <v>163</v>
      </c>
      <c r="AXH44" s="821" t="s">
        <v>1434</v>
      </c>
      <c r="AXI44" s="821" t="s">
        <v>1434</v>
      </c>
      <c r="AXJ44" s="821" t="s">
        <v>1434</v>
      </c>
      <c r="AXK44" s="821">
        <v>17.5</v>
      </c>
      <c r="AXL44" s="821">
        <v>17.5</v>
      </c>
      <c r="AXM44" s="821" t="s">
        <v>1434</v>
      </c>
      <c r="AXN44" s="821" t="s">
        <v>1434</v>
      </c>
      <c r="AXO44" s="821" t="s">
        <v>1434</v>
      </c>
      <c r="AXP44" s="821">
        <v>180.5</v>
      </c>
      <c r="AXQ44" s="821">
        <v>180.5</v>
      </c>
      <c r="AXR44" s="821" t="s">
        <v>1434</v>
      </c>
      <c r="AXS44" s="822">
        <v>1382</v>
      </c>
      <c r="AXT44" s="822">
        <v>1252</v>
      </c>
      <c r="AXU44" s="822">
        <v>1246</v>
      </c>
      <c r="AXV44" s="822">
        <v>1143</v>
      </c>
      <c r="AXW44" s="822">
        <v>1213</v>
      </c>
      <c r="AXX44" s="822">
        <v>1224</v>
      </c>
      <c r="AXY44" s="822">
        <v>1214</v>
      </c>
      <c r="AXZ44" s="822">
        <v>1170</v>
      </c>
      <c r="AYA44" s="821">
        <v>118</v>
      </c>
      <c r="AYB44" s="821">
        <v>0</v>
      </c>
      <c r="AYC44" s="821">
        <v>0</v>
      </c>
      <c r="AYD44" s="822">
        <v>0</v>
      </c>
      <c r="AYE44" s="822" t="s">
        <v>1434</v>
      </c>
      <c r="AYF44" s="822">
        <v>9</v>
      </c>
      <c r="AYG44" s="822">
        <v>207</v>
      </c>
      <c r="AYH44" s="822">
        <v>213</v>
      </c>
      <c r="AYI44" s="822" t="s">
        <v>1434</v>
      </c>
      <c r="AYJ44" s="822">
        <v>500000</v>
      </c>
      <c r="AYK44" s="822">
        <v>500000</v>
      </c>
      <c r="AYL44" s="822">
        <v>500000</v>
      </c>
      <c r="AYM44" s="821" t="s">
        <v>1434</v>
      </c>
      <c r="AYN44" s="821">
        <v>0</v>
      </c>
      <c r="AYO44" s="821">
        <v>0</v>
      </c>
      <c r="AYP44" s="821">
        <v>0</v>
      </c>
      <c r="AYQ44" s="822" t="s">
        <v>1434</v>
      </c>
      <c r="AYR44" s="821" t="s">
        <v>1434</v>
      </c>
      <c r="AYS44" s="821" t="s">
        <v>1434</v>
      </c>
      <c r="AYT44" s="821" t="s">
        <v>1434</v>
      </c>
      <c r="AYU44" s="822" t="s">
        <v>1434</v>
      </c>
      <c r="AYV44" s="821" t="s">
        <v>1434</v>
      </c>
      <c r="AYW44" s="821" t="s">
        <v>1434</v>
      </c>
      <c r="AYX44" s="821" t="s">
        <v>1434</v>
      </c>
      <c r="AYY44" s="821" t="s">
        <v>1434</v>
      </c>
      <c r="AYZ44" s="821" t="s">
        <v>1434</v>
      </c>
      <c r="AZA44" s="821" t="s">
        <v>1434</v>
      </c>
      <c r="AZB44" s="821" t="s">
        <v>1434</v>
      </c>
      <c r="AZC44" s="822" t="s">
        <v>1434</v>
      </c>
      <c r="AZD44" s="821">
        <v>0</v>
      </c>
      <c r="AZE44" s="821">
        <v>0</v>
      </c>
      <c r="AZF44" s="821">
        <v>0</v>
      </c>
      <c r="AZG44" s="822" t="s">
        <v>1434</v>
      </c>
      <c r="AZH44" s="821">
        <v>500000</v>
      </c>
      <c r="AZI44" s="821">
        <v>500000</v>
      </c>
      <c r="AZJ44" s="821">
        <v>500000</v>
      </c>
      <c r="AZK44" s="821" t="s">
        <v>1434</v>
      </c>
      <c r="AZL44" s="821">
        <v>0</v>
      </c>
      <c r="AZM44" s="821">
        <v>0</v>
      </c>
      <c r="AZN44" s="821">
        <v>0</v>
      </c>
      <c r="AZO44" s="821" t="s">
        <v>1434</v>
      </c>
      <c r="AZP44" s="821" t="s">
        <v>1434</v>
      </c>
      <c r="AZQ44" s="821" t="s">
        <v>1434</v>
      </c>
      <c r="AZR44" s="821" t="s">
        <v>1434</v>
      </c>
      <c r="AZS44" s="821" t="s">
        <v>1434</v>
      </c>
      <c r="AZT44" s="821" t="s">
        <v>1434</v>
      </c>
      <c r="AZU44" s="821" t="s">
        <v>1434</v>
      </c>
      <c r="AZV44" s="821" t="s">
        <v>1434</v>
      </c>
      <c r="AZW44" s="821" t="s">
        <v>1434</v>
      </c>
      <c r="AZX44" s="821" t="s">
        <v>1434</v>
      </c>
      <c r="AZY44" s="821" t="s">
        <v>1434</v>
      </c>
      <c r="AZZ44" s="821" t="s">
        <v>1434</v>
      </c>
      <c r="BAA44" s="822" t="s">
        <v>1434</v>
      </c>
      <c r="BAB44" s="821">
        <v>0</v>
      </c>
      <c r="BAC44" s="821">
        <v>198</v>
      </c>
      <c r="BAD44" s="821">
        <v>204</v>
      </c>
      <c r="BAE44" s="822" t="s">
        <v>1434</v>
      </c>
      <c r="BAF44" s="821">
        <v>0</v>
      </c>
      <c r="BAG44" s="821">
        <v>0</v>
      </c>
      <c r="BAH44" s="821">
        <v>0</v>
      </c>
      <c r="BAI44" s="821" t="s">
        <v>1434</v>
      </c>
      <c r="BAJ44" s="821">
        <v>0</v>
      </c>
      <c r="BAK44" s="821">
        <v>0</v>
      </c>
      <c r="BAL44" s="821">
        <v>0</v>
      </c>
      <c r="BAM44" s="821" t="s">
        <v>1434</v>
      </c>
      <c r="BAN44" s="821" t="s">
        <v>1434</v>
      </c>
      <c r="BAO44" s="821" t="s">
        <v>1434</v>
      </c>
      <c r="BAP44" s="821" t="s">
        <v>1434</v>
      </c>
      <c r="BAQ44" s="821" t="s">
        <v>1434</v>
      </c>
      <c r="BAR44" s="821" t="s">
        <v>1434</v>
      </c>
      <c r="BAS44" s="821" t="s">
        <v>1434</v>
      </c>
      <c r="BAT44" s="821" t="s">
        <v>1434</v>
      </c>
      <c r="BAU44" s="821" t="s">
        <v>1434</v>
      </c>
      <c r="BAV44" s="821" t="s">
        <v>1434</v>
      </c>
      <c r="BAW44" s="821" t="s">
        <v>1434</v>
      </c>
      <c r="BAX44" s="821" t="s">
        <v>1434</v>
      </c>
      <c r="BAY44" s="822" t="s">
        <v>1434</v>
      </c>
      <c r="BAZ44" s="821">
        <v>9</v>
      </c>
      <c r="BBA44" s="821">
        <v>9</v>
      </c>
      <c r="BBB44" s="821">
        <v>9</v>
      </c>
      <c r="BBC44" s="822" t="s">
        <v>1434</v>
      </c>
      <c r="BBD44" s="821">
        <v>0</v>
      </c>
      <c r="BBE44" s="821">
        <v>0</v>
      </c>
      <c r="BBF44" s="821">
        <v>0</v>
      </c>
      <c r="BBG44" s="821" t="s">
        <v>1434</v>
      </c>
      <c r="BBH44" s="821">
        <v>0</v>
      </c>
      <c r="BBI44" s="821">
        <v>0</v>
      </c>
      <c r="BBJ44" s="821">
        <v>0</v>
      </c>
      <c r="BBK44" s="826" t="s">
        <v>1434</v>
      </c>
      <c r="BBL44" s="826">
        <v>2584.4</v>
      </c>
      <c r="BBM44" s="826">
        <v>4831.3</v>
      </c>
      <c r="BBN44" s="826">
        <v>8268.5</v>
      </c>
      <c r="BBO44" s="826">
        <v>10861.3</v>
      </c>
      <c r="BBP44" s="826" t="s">
        <v>1434</v>
      </c>
      <c r="BBQ44" s="826">
        <v>0.68</v>
      </c>
      <c r="BBR44" s="826">
        <v>0.33</v>
      </c>
      <c r="BBS44" s="826">
        <v>0.32</v>
      </c>
      <c r="BBT44" s="826">
        <v>0.32</v>
      </c>
      <c r="BBU44" s="826" t="s">
        <v>1434</v>
      </c>
      <c r="BBV44" s="826">
        <v>2348.9</v>
      </c>
      <c r="BBW44" s="826">
        <v>3833.9</v>
      </c>
      <c r="BBX44" s="826">
        <v>8844.7999999999993</v>
      </c>
      <c r="BBY44" s="826">
        <v>14801.8</v>
      </c>
      <c r="BBZ44" s="826" t="s">
        <v>1434</v>
      </c>
      <c r="BCA44" s="826">
        <v>0.62</v>
      </c>
      <c r="BCB44" s="826">
        <v>0.26</v>
      </c>
      <c r="BCC44" s="826">
        <v>0.35</v>
      </c>
      <c r="BCD44" s="826">
        <v>0.44</v>
      </c>
      <c r="BCE44" s="826" t="s">
        <v>1434</v>
      </c>
      <c r="BCF44" s="826">
        <v>2798.2</v>
      </c>
      <c r="BCG44" s="826">
        <v>6588.2</v>
      </c>
      <c r="BCH44" s="826">
        <v>10860.1</v>
      </c>
      <c r="BCI44" s="826">
        <v>16498.900000000001</v>
      </c>
      <c r="BCJ44" s="826" t="s">
        <v>1434</v>
      </c>
      <c r="BCK44" s="826">
        <v>0.74</v>
      </c>
      <c r="BCL44" s="826">
        <v>0.45</v>
      </c>
      <c r="BCM44" s="826">
        <v>0.42</v>
      </c>
      <c r="BCN44" s="826">
        <v>0.49</v>
      </c>
      <c r="BCO44" s="818"/>
      <c r="BCP44" s="818"/>
      <c r="BCQ44" s="818"/>
      <c r="BCR44" s="818"/>
      <c r="BCS44" s="818"/>
      <c r="BCT44" s="818"/>
      <c r="BCU44" s="818"/>
      <c r="BCV44" s="818"/>
      <c r="BCW44" s="818"/>
      <c r="BCX44" s="818"/>
      <c r="BCY44" s="818"/>
      <c r="BCZ44" s="818"/>
      <c r="BDA44" s="818"/>
      <c r="BDB44" s="818"/>
      <c r="BDC44" s="818"/>
      <c r="BDD44" s="818"/>
      <c r="BDE44" s="818"/>
      <c r="BDF44" s="818"/>
      <c r="BDG44" s="818"/>
      <c r="BDH44" s="818"/>
      <c r="BDI44" s="818"/>
      <c r="BDJ44" s="818"/>
      <c r="BDK44" s="818"/>
      <c r="BDL44" s="818"/>
      <c r="BDM44" s="818"/>
      <c r="BDN44" s="818"/>
      <c r="BDO44" s="818"/>
      <c r="BDP44" s="818"/>
      <c r="BDQ44" s="818"/>
      <c r="BDR44" s="818"/>
      <c r="BDS44" s="818"/>
      <c r="BDT44" s="818"/>
      <c r="BDU44" s="818"/>
      <c r="BDV44" s="818"/>
      <c r="BDW44" s="818"/>
      <c r="BDX44" s="818"/>
      <c r="BDY44" s="818"/>
      <c r="BDZ44" s="818"/>
      <c r="BEA44" s="818"/>
      <c r="BEB44" s="818"/>
      <c r="BEC44" s="818"/>
      <c r="BED44" s="818"/>
      <c r="BEE44" s="818"/>
      <c r="BEF44" s="818"/>
      <c r="BEG44" s="818"/>
      <c r="BEH44" s="818"/>
      <c r="BEI44" s="818"/>
      <c r="BEJ44" s="818"/>
      <c r="BEK44" s="818"/>
      <c r="BEL44" s="818"/>
      <c r="BEM44" s="818"/>
      <c r="BEN44" s="818"/>
      <c r="BEO44" s="818"/>
      <c r="BEP44" s="818"/>
      <c r="BEQ44" s="818"/>
      <c r="BER44" s="818"/>
      <c r="BES44" s="818"/>
      <c r="BET44" s="818"/>
      <c r="BEU44" s="818"/>
      <c r="BEV44" s="818"/>
      <c r="BEW44" s="818"/>
      <c r="BEX44" s="818"/>
      <c r="BEY44" s="818"/>
      <c r="BEZ44" s="818"/>
      <c r="BFA44" s="818"/>
      <c r="BFB44" s="818"/>
      <c r="BFC44" s="818"/>
      <c r="BFD44" s="818"/>
      <c r="BFE44" s="818"/>
      <c r="BFF44" s="818"/>
      <c r="BFG44" s="818"/>
      <c r="BFH44" s="818"/>
      <c r="BFI44" s="818"/>
      <c r="BFJ44" s="818"/>
      <c r="BFK44" s="818"/>
      <c r="BFL44" s="818"/>
      <c r="BFM44" s="818"/>
      <c r="BFN44" s="818"/>
      <c r="BFO44" s="818"/>
      <c r="BFP44" s="818"/>
      <c r="BFQ44" s="818"/>
      <c r="BFR44" s="818"/>
      <c r="BFS44" s="818"/>
      <c r="BFT44" s="818"/>
      <c r="BFU44" s="818"/>
      <c r="BFV44" s="819"/>
      <c r="BFW44" s="819"/>
      <c r="BFX44" s="819"/>
      <c r="BFY44" s="819"/>
      <c r="BFZ44" s="819"/>
      <c r="BGA44" s="819"/>
      <c r="BGB44" s="819"/>
      <c r="BGC44" s="819"/>
      <c r="BGD44" s="819"/>
      <c r="BGE44" s="819"/>
      <c r="BGF44" s="819"/>
      <c r="BGG44" s="819"/>
      <c r="BGH44" s="819"/>
      <c r="BGI44" s="819"/>
      <c r="BGJ44" s="819"/>
      <c r="BGK44" s="819"/>
      <c r="BGL44" s="819"/>
      <c r="BGM44" s="819"/>
      <c r="BGN44" s="819"/>
      <c r="BGO44" s="819"/>
      <c r="BGP44" s="819"/>
      <c r="BGQ44" s="819"/>
      <c r="BGR44" s="819"/>
      <c r="BGS44" s="819"/>
      <c r="BGT44" s="819"/>
      <c r="BGU44" s="819"/>
      <c r="BGV44" s="819"/>
      <c r="BGW44" s="819"/>
      <c r="BGX44" s="819"/>
      <c r="BGY44" s="819"/>
      <c r="BGZ44" s="819"/>
      <c r="BHA44" s="819"/>
      <c r="BHB44" s="819"/>
      <c r="BHC44" s="819"/>
      <c r="BHD44" s="819"/>
      <c r="BHE44" s="819"/>
      <c r="BHF44" s="819"/>
      <c r="BHG44" s="819"/>
      <c r="BHH44" s="819"/>
      <c r="BHI44" s="819"/>
      <c r="BHJ44" s="819"/>
      <c r="BHK44" s="819"/>
      <c r="BHL44" s="819"/>
      <c r="BHM44" s="819"/>
      <c r="BHN44" s="819"/>
      <c r="BHO44" s="819"/>
      <c r="BHP44" s="819"/>
      <c r="BHQ44" s="819"/>
      <c r="BHR44" s="819"/>
      <c r="BHS44" s="819"/>
      <c r="BHT44" s="819"/>
      <c r="BHU44" s="819"/>
      <c r="BHV44" s="819"/>
      <c r="BHW44" s="819"/>
      <c r="BHX44" s="819"/>
      <c r="BHY44" s="819"/>
      <c r="BHZ44" s="819"/>
      <c r="BIA44" s="819"/>
      <c r="BIB44" s="819"/>
      <c r="BIC44" s="819"/>
      <c r="BID44" s="819"/>
      <c r="BIE44" s="819"/>
      <c r="BIF44" s="819"/>
      <c r="BIG44" s="819"/>
      <c r="BIH44" s="819"/>
      <c r="BII44" s="819"/>
      <c r="BIJ44" s="819"/>
      <c r="BIK44" s="819"/>
      <c r="BIL44" s="819"/>
      <c r="BIM44" s="819"/>
      <c r="BIN44" s="819"/>
      <c r="BIO44" s="819"/>
      <c r="BIP44" s="819"/>
      <c r="BIQ44" s="819"/>
      <c r="BIR44" s="819"/>
      <c r="BIS44" s="822"/>
      <c r="BIT44" s="822"/>
      <c r="BIU44" s="822"/>
      <c r="BIV44" s="822"/>
      <c r="BIW44" s="822"/>
      <c r="BIX44" s="822"/>
      <c r="BIY44" s="822"/>
      <c r="BIZ44" s="822"/>
      <c r="BJA44" s="822"/>
      <c r="BJB44" s="822"/>
      <c r="BJC44" s="822"/>
      <c r="BJD44" s="822"/>
      <c r="BJE44" s="822"/>
      <c r="BJF44" s="822"/>
      <c r="BJG44" s="822"/>
      <c r="BJH44" s="822"/>
      <c r="BJI44" s="824">
        <v>617787</v>
      </c>
      <c r="BJJ44" s="824">
        <v>624183</v>
      </c>
      <c r="BJK44" s="824">
        <v>677676</v>
      </c>
      <c r="BJL44" s="824">
        <v>634541</v>
      </c>
      <c r="BJM44" s="824">
        <v>694797</v>
      </c>
      <c r="BJN44" s="824">
        <v>80856</v>
      </c>
      <c r="BJO44" s="824">
        <v>80966</v>
      </c>
      <c r="BJP44" s="824">
        <v>74754</v>
      </c>
      <c r="BJQ44" s="824">
        <v>82344</v>
      </c>
      <c r="BJR44" s="824">
        <v>69792</v>
      </c>
      <c r="BJS44" s="827">
        <v>2886</v>
      </c>
      <c r="BJT44" s="827">
        <v>2851.5</v>
      </c>
      <c r="BJU44" s="827">
        <v>2932</v>
      </c>
      <c r="BJV44" s="827">
        <v>3139.76</v>
      </c>
      <c r="BJW44" s="827">
        <v>2489</v>
      </c>
      <c r="BJX44" s="827">
        <v>2479</v>
      </c>
      <c r="BJY44" s="827">
        <v>2521</v>
      </c>
      <c r="BJZ44" s="827">
        <v>2530</v>
      </c>
      <c r="BKA44" s="827">
        <v>2903</v>
      </c>
      <c r="BKB44" s="827">
        <v>2353</v>
      </c>
      <c r="BKC44" s="827">
        <v>2131</v>
      </c>
      <c r="BKD44" s="827">
        <v>2197</v>
      </c>
      <c r="BKE44" s="827">
        <v>2213</v>
      </c>
      <c r="BKF44" s="827">
        <v>2878</v>
      </c>
      <c r="BKG44" s="827">
        <v>2324</v>
      </c>
      <c r="BKH44" s="827">
        <v>348</v>
      </c>
      <c r="BKI44" s="827">
        <v>324</v>
      </c>
      <c r="BKJ44" s="827">
        <v>317</v>
      </c>
      <c r="BKK44" s="827">
        <v>25</v>
      </c>
      <c r="BKL44" s="827">
        <v>29</v>
      </c>
      <c r="BKM44" s="827">
        <v>207</v>
      </c>
      <c r="BKN44" s="827">
        <v>223.5</v>
      </c>
      <c r="BKO44" s="827">
        <v>324</v>
      </c>
      <c r="BKP44" s="827">
        <v>168</v>
      </c>
      <c r="BKQ44" s="827">
        <v>85</v>
      </c>
      <c r="BKR44" s="827">
        <v>207</v>
      </c>
      <c r="BKS44" s="827">
        <v>223.5</v>
      </c>
      <c r="BKT44" s="827">
        <v>324</v>
      </c>
      <c r="BKU44" s="827">
        <v>168</v>
      </c>
      <c r="BKV44" s="827">
        <v>85</v>
      </c>
      <c r="BKW44" s="827">
        <v>182</v>
      </c>
      <c r="BKX44" s="827">
        <v>88</v>
      </c>
      <c r="BKY44" s="827">
        <v>63</v>
      </c>
      <c r="BKZ44" s="827">
        <v>54.760000000000005</v>
      </c>
      <c r="BLA44" s="827">
        <v>46</v>
      </c>
      <c r="BLB44" s="827">
        <v>8.2800000000000011</v>
      </c>
      <c r="BLC44" s="827">
        <v>2.8980000000000001</v>
      </c>
      <c r="BLD44" s="827">
        <v>2.7600000000000002</v>
      </c>
      <c r="BLE44" s="827">
        <v>5.5200000000000005</v>
      </c>
      <c r="BLF44" s="827">
        <v>6.4492000000000003</v>
      </c>
      <c r="BLG44" s="827">
        <v>18</v>
      </c>
      <c r="BLH44" s="827">
        <v>19</v>
      </c>
      <c r="BLI44" s="827">
        <v>15</v>
      </c>
      <c r="BLJ44" s="827">
        <v>14</v>
      </c>
      <c r="BLK44" s="827">
        <v>5</v>
      </c>
      <c r="BLL44" s="827" t="s">
        <v>1434</v>
      </c>
      <c r="BLM44" s="827" t="s">
        <v>1434</v>
      </c>
      <c r="BLN44" s="827" t="s">
        <v>1434</v>
      </c>
      <c r="BLO44" s="827" t="s">
        <v>1434</v>
      </c>
      <c r="BLP44" s="827" t="s">
        <v>1434</v>
      </c>
      <c r="BLQ44" s="827">
        <v>58326.060000000005</v>
      </c>
      <c r="BLR44" s="827">
        <v>57628.815000000002</v>
      </c>
      <c r="BLS44" s="827">
        <v>59255.72</v>
      </c>
      <c r="BLT44" s="827">
        <v>63454.549600000006</v>
      </c>
      <c r="BLU44" s="827">
        <v>50302.69</v>
      </c>
      <c r="BLV44" s="827">
        <v>50100.590000000004</v>
      </c>
      <c r="BLW44" s="827">
        <v>50949.41</v>
      </c>
      <c r="BLX44" s="827">
        <v>51131.3</v>
      </c>
      <c r="BLY44" s="827">
        <v>58669.630000000005</v>
      </c>
      <c r="BLZ44" s="827">
        <v>47554.130000000005</v>
      </c>
      <c r="BMA44" s="827">
        <v>43067.51</v>
      </c>
      <c r="BMB44" s="827">
        <v>44401.37</v>
      </c>
      <c r="BMC44" s="827">
        <v>44724.73</v>
      </c>
      <c r="BMD44" s="827">
        <v>58164.380000000005</v>
      </c>
      <c r="BME44" s="827">
        <v>46968.04</v>
      </c>
      <c r="BMF44" s="827">
        <v>7033.08</v>
      </c>
      <c r="BMG44" s="827">
        <v>6548.04</v>
      </c>
      <c r="BMH44" s="827">
        <v>6406.5700000000006</v>
      </c>
      <c r="BMI44" s="827">
        <v>505.25</v>
      </c>
      <c r="BMJ44" s="827">
        <v>586.09</v>
      </c>
      <c r="BMK44" s="827">
        <v>4183.47</v>
      </c>
      <c r="BML44" s="827">
        <v>4516.9350000000004</v>
      </c>
      <c r="BMM44" s="827">
        <v>6548.04</v>
      </c>
      <c r="BMN44" s="827">
        <v>3395.28</v>
      </c>
      <c r="BMO44" s="827">
        <v>1717.8500000000001</v>
      </c>
      <c r="BMP44" s="827">
        <v>4183.47</v>
      </c>
      <c r="BMQ44" s="827">
        <v>4516.9350000000004</v>
      </c>
      <c r="BMR44" s="827">
        <v>6548.04</v>
      </c>
      <c r="BMS44" s="827">
        <v>3395.28</v>
      </c>
      <c r="BMT44" s="827">
        <v>1717.8500000000001</v>
      </c>
      <c r="BMU44" s="827">
        <v>3678.2200000000003</v>
      </c>
      <c r="BMV44" s="827">
        <v>1778.48</v>
      </c>
      <c r="BMW44" s="827">
        <v>1273.23</v>
      </c>
      <c r="BMX44" s="827">
        <v>1106.6996000000001</v>
      </c>
      <c r="BMY44" s="827">
        <v>929.66000000000008</v>
      </c>
      <c r="BMZ44" s="827">
        <v>363.78000000000003</v>
      </c>
      <c r="BNA44" s="827">
        <v>383.99</v>
      </c>
      <c r="BNB44" s="827">
        <v>303.15000000000003</v>
      </c>
      <c r="BNC44" s="827">
        <v>282.94</v>
      </c>
      <c r="BND44" s="827">
        <v>101.05000000000001</v>
      </c>
      <c r="BNE44" s="827" t="s">
        <v>1434</v>
      </c>
      <c r="BNF44" s="827" t="s">
        <v>1434</v>
      </c>
      <c r="BNG44" s="827" t="s">
        <v>1434</v>
      </c>
      <c r="BNH44" s="827" t="s">
        <v>1434</v>
      </c>
      <c r="BNI44" s="827" t="s">
        <v>1434</v>
      </c>
      <c r="BNJ44" s="822">
        <v>3123</v>
      </c>
      <c r="BNK44" s="821">
        <v>2997</v>
      </c>
      <c r="BNL44" s="821">
        <v>2981</v>
      </c>
      <c r="BNM44" s="821">
        <v>2600</v>
      </c>
      <c r="BNN44" s="822">
        <v>100</v>
      </c>
      <c r="BNO44" s="821">
        <v>100</v>
      </c>
      <c r="BNP44" s="821">
        <v>100</v>
      </c>
      <c r="BNQ44" s="821">
        <v>100</v>
      </c>
      <c r="BNR44" s="822">
        <v>2</v>
      </c>
      <c r="BNS44" s="821">
        <v>9</v>
      </c>
      <c r="BNT44" s="821">
        <v>3</v>
      </c>
      <c r="BNU44" s="821">
        <v>2</v>
      </c>
      <c r="BNV44" s="822">
        <v>6.4000000000000001E-2</v>
      </c>
      <c r="BNW44" s="821">
        <v>0.3</v>
      </c>
      <c r="BNX44" s="821">
        <v>0.1</v>
      </c>
      <c r="BNY44" s="821">
        <v>7.6899999999999996E-2</v>
      </c>
    </row>
    <row r="45" spans="1:1741" s="789" customFormat="1" ht="12">
      <c r="A45" s="607" t="s">
        <v>1979</v>
      </c>
      <c r="B45" s="821" t="s">
        <v>1209</v>
      </c>
      <c r="C45" s="822">
        <v>1940</v>
      </c>
      <c r="D45" s="822">
        <v>1938.9</v>
      </c>
      <c r="E45" s="822">
        <v>1931.6</v>
      </c>
      <c r="F45" s="822">
        <v>1921.4</v>
      </c>
      <c r="G45" s="822">
        <v>1921.7</v>
      </c>
      <c r="H45" s="822">
        <v>1785</v>
      </c>
      <c r="I45" s="822">
        <v>1779</v>
      </c>
      <c r="J45" s="822">
        <v>1751</v>
      </c>
      <c r="K45" s="822">
        <v>1767</v>
      </c>
      <c r="L45" s="822">
        <v>1772</v>
      </c>
      <c r="M45" s="822">
        <v>0</v>
      </c>
      <c r="N45" s="822">
        <v>0</v>
      </c>
      <c r="O45" s="822">
        <v>0</v>
      </c>
      <c r="P45" s="822">
        <v>0</v>
      </c>
      <c r="Q45" s="822">
        <v>0</v>
      </c>
      <c r="R45" s="822">
        <v>1940</v>
      </c>
      <c r="S45" s="822">
        <v>1938.9</v>
      </c>
      <c r="T45" s="822">
        <v>1931.6</v>
      </c>
      <c r="U45" s="822">
        <v>1921.4</v>
      </c>
      <c r="V45" s="822">
        <v>1921.7</v>
      </c>
      <c r="W45" s="821">
        <v>2870</v>
      </c>
      <c r="X45" s="822">
        <v>2871.1</v>
      </c>
      <c r="Y45" s="822">
        <v>2878.4</v>
      </c>
      <c r="Z45" s="822">
        <v>2888.6</v>
      </c>
      <c r="AA45" s="822">
        <v>2888.3</v>
      </c>
      <c r="AB45" s="821">
        <v>275</v>
      </c>
      <c r="AC45" s="821">
        <v>275</v>
      </c>
      <c r="AD45" s="821">
        <v>32</v>
      </c>
      <c r="AE45" s="821">
        <v>30</v>
      </c>
      <c r="AF45" s="821">
        <v>26</v>
      </c>
      <c r="AG45" s="821">
        <v>578.20000000000005</v>
      </c>
      <c r="AH45" s="821">
        <v>600</v>
      </c>
      <c r="AI45" s="821">
        <v>617.79999999999995</v>
      </c>
      <c r="AJ45" s="821">
        <v>623.1</v>
      </c>
      <c r="AK45" s="821">
        <v>987.2</v>
      </c>
      <c r="AL45" s="821">
        <v>957.5</v>
      </c>
      <c r="AM45" s="821">
        <v>933</v>
      </c>
      <c r="AN45" s="821">
        <v>916.9</v>
      </c>
      <c r="AO45" s="821">
        <v>373.5</v>
      </c>
      <c r="AP45" s="821">
        <v>374.1</v>
      </c>
      <c r="AQ45" s="821">
        <v>370.6</v>
      </c>
      <c r="AR45" s="821">
        <v>381.7</v>
      </c>
      <c r="AS45" s="822">
        <v>532.1</v>
      </c>
      <c r="AT45" s="822">
        <v>514.1</v>
      </c>
      <c r="AU45" s="822">
        <v>494.6</v>
      </c>
      <c r="AV45" s="822">
        <v>463.2</v>
      </c>
      <c r="AW45" s="822">
        <v>401.6</v>
      </c>
      <c r="AX45" s="822">
        <v>439.6</v>
      </c>
      <c r="AY45" s="822">
        <v>429.3</v>
      </c>
      <c r="AZ45" s="822">
        <v>455.3</v>
      </c>
      <c r="BA45" s="822">
        <v>436.9</v>
      </c>
      <c r="BB45" s="822">
        <v>363.2</v>
      </c>
      <c r="BC45" s="822">
        <v>0</v>
      </c>
      <c r="BD45" s="822">
        <v>0</v>
      </c>
      <c r="BE45" s="822">
        <v>0</v>
      </c>
      <c r="BF45" s="822">
        <v>0</v>
      </c>
      <c r="BG45" s="822">
        <v>0</v>
      </c>
      <c r="BH45" s="822">
        <v>532.1</v>
      </c>
      <c r="BI45" s="822">
        <v>514.1</v>
      </c>
      <c r="BJ45" s="822">
        <v>494.6</v>
      </c>
      <c r="BK45" s="822">
        <v>463.2</v>
      </c>
      <c r="BL45" s="822">
        <v>401.6</v>
      </c>
      <c r="BM45" s="821">
        <v>240.4</v>
      </c>
      <c r="BN45" s="821">
        <v>234</v>
      </c>
      <c r="BO45" s="821">
        <v>228.7</v>
      </c>
      <c r="BP45" s="821">
        <v>220.5</v>
      </c>
      <c r="BQ45" s="821">
        <v>199.5</v>
      </c>
      <c r="BR45" s="821">
        <v>196.2</v>
      </c>
      <c r="BS45" s="821">
        <v>195.1</v>
      </c>
      <c r="BT45" s="821">
        <v>207.5</v>
      </c>
      <c r="BU45" s="821">
        <v>206.5</v>
      </c>
      <c r="BV45" s="821">
        <v>174.3</v>
      </c>
      <c r="BW45" s="821">
        <v>0</v>
      </c>
      <c r="BX45" s="821">
        <v>0</v>
      </c>
      <c r="BY45" s="821">
        <v>0</v>
      </c>
      <c r="BZ45" s="821">
        <v>0</v>
      </c>
      <c r="CA45" s="821">
        <v>0</v>
      </c>
      <c r="CB45" s="821">
        <v>240.4</v>
      </c>
      <c r="CC45" s="821">
        <v>234</v>
      </c>
      <c r="CD45" s="821">
        <v>228.7</v>
      </c>
      <c r="CE45" s="821">
        <v>220.5</v>
      </c>
      <c r="CF45" s="821">
        <v>199.5</v>
      </c>
      <c r="CG45" s="821">
        <v>291.7</v>
      </c>
      <c r="CH45" s="821">
        <v>280.10000000000002</v>
      </c>
      <c r="CI45" s="821">
        <v>265.89999999999998</v>
      </c>
      <c r="CJ45" s="821">
        <v>242.7</v>
      </c>
      <c r="CK45" s="821">
        <v>202.1</v>
      </c>
      <c r="CL45" s="821">
        <v>243.4</v>
      </c>
      <c r="CM45" s="821">
        <v>234.2</v>
      </c>
      <c r="CN45" s="821">
        <v>247.8</v>
      </c>
      <c r="CO45" s="821">
        <v>230.4</v>
      </c>
      <c r="CP45" s="821">
        <v>188.9</v>
      </c>
      <c r="CQ45" s="821">
        <v>0</v>
      </c>
      <c r="CR45" s="821">
        <v>0</v>
      </c>
      <c r="CS45" s="821">
        <v>0</v>
      </c>
      <c r="CT45" s="821">
        <v>0</v>
      </c>
      <c r="CU45" s="821">
        <v>0</v>
      </c>
      <c r="CV45" s="821">
        <v>291.7</v>
      </c>
      <c r="CW45" s="821">
        <v>280.10000000000002</v>
      </c>
      <c r="CX45" s="821">
        <v>265.89999999999998</v>
      </c>
      <c r="CY45" s="821">
        <v>242.7</v>
      </c>
      <c r="CZ45" s="821">
        <v>202.1</v>
      </c>
      <c r="DA45" s="821">
        <v>189.1</v>
      </c>
      <c r="DB45" s="821">
        <v>184.3</v>
      </c>
      <c r="DC45" s="821">
        <v>177.9</v>
      </c>
      <c r="DD45" s="821">
        <v>159.80000000000001</v>
      </c>
      <c r="DE45" s="821">
        <v>226.3</v>
      </c>
      <c r="DF45" s="821">
        <v>214.3</v>
      </c>
      <c r="DG45" s="821">
        <v>195.9</v>
      </c>
      <c r="DH45" s="821">
        <v>161.9</v>
      </c>
      <c r="DI45" s="821">
        <v>98.7</v>
      </c>
      <c r="DJ45" s="821">
        <v>96</v>
      </c>
      <c r="DK45" s="821">
        <v>89.4</v>
      </c>
      <c r="DL45" s="821">
        <v>79.900000000000006</v>
      </c>
      <c r="DM45" s="821" t="s">
        <v>2111</v>
      </c>
      <c r="DN45" s="821" t="s">
        <v>2358</v>
      </c>
      <c r="DO45" s="821">
        <v>163.69999999999999</v>
      </c>
      <c r="DP45" s="821">
        <v>162.1</v>
      </c>
      <c r="DQ45" s="821">
        <v>156.30000000000001</v>
      </c>
      <c r="DR45" s="821">
        <v>135.5</v>
      </c>
      <c r="DS45" s="821" t="s">
        <v>2109</v>
      </c>
      <c r="DT45" s="821" t="s">
        <v>2272</v>
      </c>
      <c r="DU45" s="821">
        <v>166.1</v>
      </c>
      <c r="DV45" s="821">
        <v>154.1</v>
      </c>
      <c r="DW45" s="821">
        <v>139.19999999999999</v>
      </c>
      <c r="DX45" s="821">
        <v>112.9</v>
      </c>
      <c r="DY45" s="821" t="s">
        <v>2359</v>
      </c>
      <c r="DZ45" s="821" t="s">
        <v>2360</v>
      </c>
      <c r="EA45" s="821">
        <v>66.5</v>
      </c>
      <c r="EB45" s="821">
        <v>62.6</v>
      </c>
      <c r="EC45" s="821">
        <v>60.4</v>
      </c>
      <c r="ED45" s="821">
        <v>57.7</v>
      </c>
      <c r="EE45" s="821" t="s">
        <v>2361</v>
      </c>
      <c r="EF45" s="821" t="s">
        <v>2362</v>
      </c>
      <c r="EG45" s="821">
        <v>33</v>
      </c>
      <c r="EH45" s="821">
        <v>31.3</v>
      </c>
      <c r="EI45" s="821">
        <v>29.4</v>
      </c>
      <c r="EJ45" s="821">
        <v>25.4</v>
      </c>
      <c r="EK45" s="821" t="s">
        <v>2127</v>
      </c>
      <c r="EL45" s="821" t="s">
        <v>2363</v>
      </c>
      <c r="EM45" s="821">
        <v>27.6</v>
      </c>
      <c r="EN45" s="821">
        <v>26.8</v>
      </c>
      <c r="EO45" s="821">
        <v>27.6</v>
      </c>
      <c r="EP45" s="821">
        <v>33.6</v>
      </c>
      <c r="EQ45" s="821" t="s">
        <v>2212</v>
      </c>
      <c r="ER45" s="821" t="s">
        <v>2364</v>
      </c>
      <c r="ES45" s="821">
        <v>22.9</v>
      </c>
      <c r="ET45" s="821">
        <v>21.7</v>
      </c>
      <c r="EU45" s="821">
        <v>18.2</v>
      </c>
      <c r="EV45" s="821">
        <v>12.5</v>
      </c>
      <c r="EW45" s="821" t="s">
        <v>2201</v>
      </c>
      <c r="EX45" s="821" t="s">
        <v>2365</v>
      </c>
      <c r="EY45" s="821">
        <v>9.6999999999999993</v>
      </c>
      <c r="EZ45" s="821">
        <v>8.5</v>
      </c>
      <c r="FA45" s="821">
        <v>7.2</v>
      </c>
      <c r="FB45" s="821">
        <v>5</v>
      </c>
      <c r="FC45" s="821" t="s">
        <v>2366</v>
      </c>
      <c r="FD45" s="821" t="s">
        <v>2367</v>
      </c>
      <c r="FE45" s="821">
        <v>7.1</v>
      </c>
      <c r="FF45" s="821">
        <v>5.9</v>
      </c>
      <c r="FG45" s="821">
        <v>5</v>
      </c>
      <c r="FH45" s="821">
        <v>3.6</v>
      </c>
      <c r="FI45" s="821" t="s">
        <v>2368</v>
      </c>
      <c r="FJ45" s="821" t="s">
        <v>2369</v>
      </c>
      <c r="FK45" s="821">
        <v>6.7</v>
      </c>
      <c r="FL45" s="821">
        <v>5.8</v>
      </c>
      <c r="FM45" s="821">
        <v>5</v>
      </c>
      <c r="FN45" s="821">
        <v>3.1</v>
      </c>
      <c r="FO45" s="821" t="s">
        <v>2333</v>
      </c>
      <c r="FP45" s="821" t="s">
        <v>2370</v>
      </c>
      <c r="FQ45" s="821">
        <v>4.7</v>
      </c>
      <c r="FR45" s="821">
        <v>4.7</v>
      </c>
      <c r="FS45" s="821">
        <v>4.8</v>
      </c>
      <c r="FT45" s="821">
        <v>4.0999999999999996</v>
      </c>
      <c r="FU45" s="821">
        <v>6.1</v>
      </c>
      <c r="FV45" s="821">
        <v>11.1</v>
      </c>
      <c r="FW45" s="821">
        <v>10.1</v>
      </c>
      <c r="FX45" s="821">
        <v>8.1999999999999993</v>
      </c>
      <c r="FY45" s="821">
        <v>514.1</v>
      </c>
      <c r="FZ45" s="821">
        <v>494.6</v>
      </c>
      <c r="GA45" s="821">
        <v>463.2</v>
      </c>
      <c r="GB45" s="821">
        <v>401.6</v>
      </c>
      <c r="GC45" s="822">
        <v>1939</v>
      </c>
      <c r="GD45" s="822">
        <v>1932</v>
      </c>
      <c r="GE45" s="822">
        <v>1921</v>
      </c>
      <c r="GF45" s="822">
        <v>1922</v>
      </c>
      <c r="GG45" s="822">
        <v>1779</v>
      </c>
      <c r="GH45" s="822">
        <v>1751</v>
      </c>
      <c r="GI45" s="822">
        <v>1767</v>
      </c>
      <c r="GJ45" s="822">
        <v>1772</v>
      </c>
      <c r="GK45" s="821" t="s">
        <v>1434</v>
      </c>
      <c r="GL45" s="821" t="s">
        <v>1434</v>
      </c>
      <c r="GM45" s="821" t="s">
        <v>1434</v>
      </c>
      <c r="GN45" s="821" t="s">
        <v>1434</v>
      </c>
      <c r="GO45" s="821" t="s">
        <v>1434</v>
      </c>
      <c r="GP45" s="821" t="s">
        <v>1434</v>
      </c>
      <c r="GQ45" s="821" t="s">
        <v>1434</v>
      </c>
      <c r="GR45" s="821" t="s">
        <v>1434</v>
      </c>
      <c r="GS45" s="821" t="s">
        <v>1434</v>
      </c>
      <c r="GT45" s="821" t="s">
        <v>1434</v>
      </c>
      <c r="GU45" s="821" t="s">
        <v>1434</v>
      </c>
      <c r="GV45" s="821" t="s">
        <v>1434</v>
      </c>
      <c r="GW45" s="822">
        <v>151.1</v>
      </c>
      <c r="GX45" s="821">
        <v>130.69999999999999</v>
      </c>
      <c r="GY45" s="821">
        <v>142.30000000000001</v>
      </c>
      <c r="GZ45" s="821">
        <v>171.2</v>
      </c>
      <c r="HA45" s="821">
        <v>145.6</v>
      </c>
      <c r="HB45" s="821">
        <v>126.5</v>
      </c>
      <c r="HC45" s="821">
        <v>138.5</v>
      </c>
      <c r="HD45" s="821">
        <v>171.2</v>
      </c>
      <c r="HE45" s="821" t="s">
        <v>1434</v>
      </c>
      <c r="HF45" s="821" t="s">
        <v>1434</v>
      </c>
      <c r="HG45" s="821" t="s">
        <v>1434</v>
      </c>
      <c r="HH45" s="821" t="s">
        <v>1434</v>
      </c>
      <c r="HI45" s="821" t="s">
        <v>1434</v>
      </c>
      <c r="HJ45" s="821" t="s">
        <v>1434</v>
      </c>
      <c r="HK45" s="821" t="s">
        <v>1434</v>
      </c>
      <c r="HL45" s="821" t="s">
        <v>1434</v>
      </c>
      <c r="HM45" s="821" t="s">
        <v>1434</v>
      </c>
      <c r="HN45" s="821" t="s">
        <v>1434</v>
      </c>
      <c r="HO45" s="821" t="s">
        <v>1434</v>
      </c>
      <c r="HP45" s="821" t="s">
        <v>1434</v>
      </c>
      <c r="HQ45" s="821">
        <v>1466.6</v>
      </c>
      <c r="HR45" s="821">
        <v>1513.9</v>
      </c>
      <c r="HS45" s="821">
        <v>1528.9</v>
      </c>
      <c r="HT45" s="821">
        <v>1518.5</v>
      </c>
      <c r="HU45" s="821">
        <v>1231.2</v>
      </c>
      <c r="HV45" s="821">
        <v>1408.7</v>
      </c>
      <c r="HW45" s="821">
        <v>1430.2</v>
      </c>
      <c r="HX45" s="821">
        <v>1444.6</v>
      </c>
      <c r="HY45" s="821" t="s">
        <v>1434</v>
      </c>
      <c r="HZ45" s="821" t="s">
        <v>1434</v>
      </c>
      <c r="IA45" s="821" t="s">
        <v>1434</v>
      </c>
      <c r="IB45" s="821" t="s">
        <v>1434</v>
      </c>
      <c r="IC45" s="821" t="s">
        <v>1434</v>
      </c>
      <c r="ID45" s="821" t="s">
        <v>1434</v>
      </c>
      <c r="IE45" s="821" t="s">
        <v>1434</v>
      </c>
      <c r="IF45" s="821" t="s">
        <v>1434</v>
      </c>
      <c r="IG45" s="821" t="s">
        <v>1434</v>
      </c>
      <c r="IH45" s="821" t="s">
        <v>1434</v>
      </c>
      <c r="II45" s="821" t="s">
        <v>1434</v>
      </c>
      <c r="IJ45" s="821" t="s">
        <v>1434</v>
      </c>
      <c r="IK45" s="821">
        <v>311.60000000000002</v>
      </c>
      <c r="IL45" s="821">
        <v>275.3</v>
      </c>
      <c r="IM45" s="821">
        <v>237.9</v>
      </c>
      <c r="IN45" s="821">
        <v>205.2</v>
      </c>
      <c r="IO45" s="821">
        <v>392.5</v>
      </c>
      <c r="IP45" s="821">
        <v>204.9</v>
      </c>
      <c r="IQ45" s="821">
        <v>186.4</v>
      </c>
      <c r="IR45" s="821">
        <v>129.1</v>
      </c>
      <c r="IS45" s="821" t="s">
        <v>1434</v>
      </c>
      <c r="IT45" s="821" t="s">
        <v>1434</v>
      </c>
      <c r="IU45" s="821" t="s">
        <v>1434</v>
      </c>
      <c r="IV45" s="821" t="s">
        <v>1434</v>
      </c>
      <c r="IW45" s="821" t="s">
        <v>1434</v>
      </c>
      <c r="IX45" s="821" t="s">
        <v>1434</v>
      </c>
      <c r="IY45" s="821" t="s">
        <v>1434</v>
      </c>
      <c r="IZ45" s="821" t="s">
        <v>1434</v>
      </c>
      <c r="JA45" s="821" t="s">
        <v>1434</v>
      </c>
      <c r="JB45" s="821" t="s">
        <v>1434</v>
      </c>
      <c r="JC45" s="821" t="s">
        <v>1434</v>
      </c>
      <c r="JD45" s="821" t="s">
        <v>1434</v>
      </c>
      <c r="JE45" s="822">
        <v>9.6999999999999993</v>
      </c>
      <c r="JF45" s="822">
        <v>12.1</v>
      </c>
      <c r="JG45" s="822">
        <v>11.9</v>
      </c>
      <c r="JH45" s="822">
        <v>27.1</v>
      </c>
      <c r="JI45" s="822">
        <v>9.6999999999999993</v>
      </c>
      <c r="JJ45" s="822">
        <v>10.9</v>
      </c>
      <c r="JK45" s="822">
        <v>11.9</v>
      </c>
      <c r="JL45" s="822">
        <v>27.1</v>
      </c>
      <c r="JM45" s="821" t="s">
        <v>1434</v>
      </c>
      <c r="JN45" s="821" t="s">
        <v>1434</v>
      </c>
      <c r="JO45" s="821" t="s">
        <v>1434</v>
      </c>
      <c r="JP45" s="821" t="s">
        <v>1434</v>
      </c>
      <c r="JQ45" s="821" t="s">
        <v>1434</v>
      </c>
      <c r="JR45" s="821" t="s">
        <v>1434</v>
      </c>
      <c r="JS45" s="821" t="s">
        <v>1434</v>
      </c>
      <c r="JT45" s="821" t="s">
        <v>1434</v>
      </c>
      <c r="JU45" s="821" t="s">
        <v>1434</v>
      </c>
      <c r="JV45" s="821" t="s">
        <v>1434</v>
      </c>
      <c r="JW45" s="821" t="s">
        <v>1434</v>
      </c>
      <c r="JX45" s="821" t="s">
        <v>1434</v>
      </c>
      <c r="JY45" s="821">
        <v>439600</v>
      </c>
      <c r="JZ45" s="821">
        <v>429300</v>
      </c>
      <c r="KA45" s="821">
        <v>455300</v>
      </c>
      <c r="KB45" s="821">
        <v>363200</v>
      </c>
      <c r="KC45" s="821" t="s">
        <v>1434</v>
      </c>
      <c r="KD45" s="821" t="s">
        <v>1434</v>
      </c>
      <c r="KE45" s="821" t="s">
        <v>1434</v>
      </c>
      <c r="KF45" s="821" t="s">
        <v>1434</v>
      </c>
      <c r="KG45" s="821" t="s">
        <v>1434</v>
      </c>
      <c r="KH45" s="821" t="s">
        <v>1434</v>
      </c>
      <c r="KI45" s="821" t="s">
        <v>1434</v>
      </c>
      <c r="KJ45" s="821" t="s">
        <v>1434</v>
      </c>
      <c r="KK45" s="821" t="s">
        <v>1434</v>
      </c>
      <c r="KL45" s="821" t="s">
        <v>1434</v>
      </c>
      <c r="KM45" s="821" t="s">
        <v>1434</v>
      </c>
      <c r="KN45" s="821" t="s">
        <v>1434</v>
      </c>
      <c r="KO45" s="821">
        <v>98.13</v>
      </c>
      <c r="KP45" s="821">
        <v>56.14</v>
      </c>
      <c r="KQ45" s="821">
        <v>59.4</v>
      </c>
      <c r="KR45" s="821">
        <v>63.41</v>
      </c>
      <c r="KS45" s="821" t="s">
        <v>1434</v>
      </c>
      <c r="KT45" s="821" t="s">
        <v>1434</v>
      </c>
      <c r="KU45" s="821" t="s">
        <v>1434</v>
      </c>
      <c r="KV45" s="821" t="s">
        <v>1434</v>
      </c>
      <c r="KW45" s="821" t="s">
        <v>1434</v>
      </c>
      <c r="KX45" s="821" t="s">
        <v>1434</v>
      </c>
      <c r="KY45" s="821" t="s">
        <v>1434</v>
      </c>
      <c r="KZ45" s="821" t="s">
        <v>1434</v>
      </c>
      <c r="LA45" s="821" t="s">
        <v>1434</v>
      </c>
      <c r="LB45" s="821" t="s">
        <v>1434</v>
      </c>
      <c r="LC45" s="821" t="s">
        <v>1434</v>
      </c>
      <c r="LD45" s="821" t="s">
        <v>1434</v>
      </c>
      <c r="LE45" s="821">
        <v>281910.8</v>
      </c>
      <c r="LF45" s="821">
        <v>342004.97</v>
      </c>
      <c r="LG45" s="821">
        <v>371350.53</v>
      </c>
      <c r="LH45" s="821">
        <v>307884.61</v>
      </c>
      <c r="LI45" s="821" t="s">
        <v>1434</v>
      </c>
      <c r="LJ45" s="821" t="s">
        <v>1434</v>
      </c>
      <c r="LK45" s="821" t="s">
        <v>1434</v>
      </c>
      <c r="LL45" s="821" t="s">
        <v>1434</v>
      </c>
      <c r="LM45" s="821" t="s">
        <v>1434</v>
      </c>
      <c r="LN45" s="821" t="s">
        <v>1434</v>
      </c>
      <c r="LO45" s="821" t="s">
        <v>1434</v>
      </c>
      <c r="LP45" s="821" t="s">
        <v>1434</v>
      </c>
      <c r="LQ45" s="821" t="s">
        <v>1434</v>
      </c>
      <c r="LR45" s="821" t="s">
        <v>1434</v>
      </c>
      <c r="LS45" s="821" t="s">
        <v>1434</v>
      </c>
      <c r="LT45" s="821" t="s">
        <v>1434</v>
      </c>
      <c r="LU45" s="821">
        <v>157591.07</v>
      </c>
      <c r="LV45" s="821">
        <v>87238.89</v>
      </c>
      <c r="LW45" s="821">
        <v>83890.07</v>
      </c>
      <c r="LX45" s="821">
        <v>55251.98</v>
      </c>
      <c r="LY45" s="821" t="s">
        <v>1434</v>
      </c>
      <c r="LZ45" s="821" t="s">
        <v>1434</v>
      </c>
      <c r="MA45" s="821" t="s">
        <v>1434</v>
      </c>
      <c r="MB45" s="821" t="s">
        <v>1434</v>
      </c>
      <c r="MC45" s="821" t="s">
        <v>1434</v>
      </c>
      <c r="MD45" s="821" t="s">
        <v>1434</v>
      </c>
      <c r="ME45" s="821" t="s">
        <v>1434</v>
      </c>
      <c r="MF45" s="821" t="s">
        <v>1434</v>
      </c>
      <c r="MG45" s="821" t="s">
        <v>1434</v>
      </c>
      <c r="MH45" s="821" t="s">
        <v>1434</v>
      </c>
      <c r="MI45" s="821" t="s">
        <v>1434</v>
      </c>
      <c r="MJ45" s="821" t="s">
        <v>1434</v>
      </c>
      <c r="MK45" s="821">
        <v>0</v>
      </c>
      <c r="ML45" s="821">
        <v>0</v>
      </c>
      <c r="MM45" s="821">
        <v>0</v>
      </c>
      <c r="MN45" s="821">
        <v>0</v>
      </c>
      <c r="MO45" s="821" t="s">
        <v>1434</v>
      </c>
      <c r="MP45" s="821" t="s">
        <v>1434</v>
      </c>
      <c r="MQ45" s="821" t="s">
        <v>1434</v>
      </c>
      <c r="MR45" s="821" t="s">
        <v>1434</v>
      </c>
      <c r="MS45" s="821" t="s">
        <v>1434</v>
      </c>
      <c r="MT45" s="821" t="s">
        <v>1434</v>
      </c>
      <c r="MU45" s="821" t="s">
        <v>1434</v>
      </c>
      <c r="MV45" s="821" t="s">
        <v>1434</v>
      </c>
      <c r="MW45" s="821" t="s">
        <v>1434</v>
      </c>
      <c r="MX45" s="821" t="s">
        <v>1434</v>
      </c>
      <c r="MY45" s="821" t="s">
        <v>1434</v>
      </c>
      <c r="MZ45" s="821" t="s">
        <v>1434</v>
      </c>
      <c r="NA45" s="822" t="s">
        <v>1434</v>
      </c>
      <c r="NB45" s="822" t="s">
        <v>1434</v>
      </c>
      <c r="NC45" s="822" t="s">
        <v>1434</v>
      </c>
      <c r="ND45" s="822" t="s">
        <v>1434</v>
      </c>
      <c r="NE45" s="821" t="s">
        <v>1434</v>
      </c>
      <c r="NF45" s="821" t="s">
        <v>1434</v>
      </c>
      <c r="NG45" s="821" t="s">
        <v>1434</v>
      </c>
      <c r="NH45" s="821" t="s">
        <v>1434</v>
      </c>
      <c r="NI45" s="822" t="s">
        <v>1434</v>
      </c>
      <c r="NJ45" s="822" t="s">
        <v>1434</v>
      </c>
      <c r="NK45" s="822" t="s">
        <v>1434</v>
      </c>
      <c r="NL45" s="822" t="s">
        <v>1434</v>
      </c>
      <c r="NM45" s="821" t="s">
        <v>1434</v>
      </c>
      <c r="NN45" s="821" t="s">
        <v>1434</v>
      </c>
      <c r="NO45" s="821" t="s">
        <v>1434</v>
      </c>
      <c r="NP45" s="821" t="s">
        <v>1434</v>
      </c>
      <c r="NQ45" s="822" t="s">
        <v>1434</v>
      </c>
      <c r="NR45" s="822" t="s">
        <v>1434</v>
      </c>
      <c r="NS45" s="822" t="s">
        <v>1434</v>
      </c>
      <c r="NT45" s="822" t="s">
        <v>1434</v>
      </c>
      <c r="NU45" s="821" t="s">
        <v>1434</v>
      </c>
      <c r="NV45" s="821" t="s">
        <v>1434</v>
      </c>
      <c r="NW45" s="821" t="s">
        <v>1434</v>
      </c>
      <c r="NX45" s="821" t="s">
        <v>1434</v>
      </c>
      <c r="NY45" s="822" t="s">
        <v>1434</v>
      </c>
      <c r="NZ45" s="822" t="s">
        <v>1434</v>
      </c>
      <c r="OA45" s="822" t="s">
        <v>1434</v>
      </c>
      <c r="OB45" s="822" t="s">
        <v>1434</v>
      </c>
      <c r="OC45" s="821" t="s">
        <v>1434</v>
      </c>
      <c r="OD45" s="821" t="s">
        <v>1434</v>
      </c>
      <c r="OE45" s="821" t="s">
        <v>1434</v>
      </c>
      <c r="OF45" s="821" t="s">
        <v>1434</v>
      </c>
      <c r="OG45" s="822" t="s">
        <v>1434</v>
      </c>
      <c r="OH45" s="822" t="s">
        <v>1434</v>
      </c>
      <c r="OI45" s="822" t="s">
        <v>1434</v>
      </c>
      <c r="OJ45" s="822" t="s">
        <v>1434</v>
      </c>
      <c r="OK45" s="821" t="s">
        <v>1434</v>
      </c>
      <c r="OL45" s="821" t="s">
        <v>1434</v>
      </c>
      <c r="OM45" s="821" t="s">
        <v>1434</v>
      </c>
      <c r="ON45" s="821" t="s">
        <v>1434</v>
      </c>
      <c r="OO45" s="822" t="s">
        <v>1434</v>
      </c>
      <c r="OP45" s="822" t="s">
        <v>1434</v>
      </c>
      <c r="OQ45" s="822" t="s">
        <v>1434</v>
      </c>
      <c r="OR45" s="822" t="s">
        <v>1434</v>
      </c>
      <c r="OS45" s="821" t="s">
        <v>1434</v>
      </c>
      <c r="OT45" s="821" t="s">
        <v>1434</v>
      </c>
      <c r="OU45" s="821" t="s">
        <v>1434</v>
      </c>
      <c r="OV45" s="821" t="s">
        <v>1434</v>
      </c>
      <c r="OW45" s="822" t="s">
        <v>1434</v>
      </c>
      <c r="OX45" s="822" t="s">
        <v>1434</v>
      </c>
      <c r="OY45" s="822" t="s">
        <v>1434</v>
      </c>
      <c r="OZ45" s="822" t="s">
        <v>1434</v>
      </c>
      <c r="PA45" s="821" t="s">
        <v>1434</v>
      </c>
      <c r="PB45" s="821" t="s">
        <v>1434</v>
      </c>
      <c r="PC45" s="821" t="s">
        <v>1434</v>
      </c>
      <c r="PD45" s="821" t="s">
        <v>1434</v>
      </c>
      <c r="PE45" s="822">
        <v>179.3</v>
      </c>
      <c r="PF45" s="822">
        <v>173.6</v>
      </c>
      <c r="PG45" s="822">
        <v>166.3</v>
      </c>
      <c r="PH45" s="822">
        <v>156.1</v>
      </c>
      <c r="PI45" s="822">
        <v>133.9</v>
      </c>
      <c r="PJ45" s="822" t="s">
        <v>1434</v>
      </c>
      <c r="PK45" s="821" t="s">
        <v>1434</v>
      </c>
      <c r="PL45" s="821" t="s">
        <v>1434</v>
      </c>
      <c r="PM45" s="821" t="s">
        <v>1434</v>
      </c>
      <c r="PN45" s="821" t="s">
        <v>1434</v>
      </c>
      <c r="PO45" s="821">
        <v>179.3</v>
      </c>
      <c r="PP45" s="821">
        <v>173.6</v>
      </c>
      <c r="PQ45" s="821">
        <v>166.3</v>
      </c>
      <c r="PR45" s="821">
        <v>156.1</v>
      </c>
      <c r="PS45" s="821">
        <v>133.9</v>
      </c>
      <c r="PT45" s="822">
        <v>38.9</v>
      </c>
      <c r="PU45" s="822">
        <v>37.6</v>
      </c>
      <c r="PV45" s="822">
        <v>36.1</v>
      </c>
      <c r="PW45" s="822">
        <v>33.700000000000003</v>
      </c>
      <c r="PX45" s="822">
        <v>28.8</v>
      </c>
      <c r="PY45" s="822" t="s">
        <v>1434</v>
      </c>
      <c r="PZ45" s="821" t="s">
        <v>1434</v>
      </c>
      <c r="QA45" s="821" t="s">
        <v>1434</v>
      </c>
      <c r="QB45" s="821" t="s">
        <v>1434</v>
      </c>
      <c r="QC45" s="821" t="s">
        <v>1434</v>
      </c>
      <c r="QD45" s="821">
        <v>38.9</v>
      </c>
      <c r="QE45" s="821">
        <v>37.6</v>
      </c>
      <c r="QF45" s="821">
        <v>36.1</v>
      </c>
      <c r="QG45" s="821">
        <v>33.700000000000003</v>
      </c>
      <c r="QH45" s="821">
        <v>28.8</v>
      </c>
      <c r="QI45" s="822">
        <v>15.3</v>
      </c>
      <c r="QJ45" s="822">
        <v>15.3</v>
      </c>
      <c r="QK45" s="822">
        <v>15.3</v>
      </c>
      <c r="QL45" s="822">
        <v>14.5</v>
      </c>
      <c r="QM45" s="822">
        <v>12.5</v>
      </c>
      <c r="QN45" s="822" t="s">
        <v>1434</v>
      </c>
      <c r="QO45" s="821" t="s">
        <v>1434</v>
      </c>
      <c r="QP45" s="821" t="s">
        <v>1434</v>
      </c>
      <c r="QQ45" s="821" t="s">
        <v>1434</v>
      </c>
      <c r="QR45" s="821" t="s">
        <v>1434</v>
      </c>
      <c r="QS45" s="821">
        <v>15.3</v>
      </c>
      <c r="QT45" s="821">
        <v>15.3</v>
      </c>
      <c r="QU45" s="821">
        <v>15.3</v>
      </c>
      <c r="QV45" s="821">
        <v>14.5</v>
      </c>
      <c r="QW45" s="821">
        <v>12.5</v>
      </c>
      <c r="QX45" s="822">
        <v>23.1</v>
      </c>
      <c r="QY45" s="822">
        <v>22.4</v>
      </c>
      <c r="QZ45" s="822">
        <v>20.399999999999999</v>
      </c>
      <c r="RA45" s="822">
        <v>19.5</v>
      </c>
      <c r="RB45" s="822">
        <v>16.7</v>
      </c>
      <c r="RC45" s="822" t="s">
        <v>1434</v>
      </c>
      <c r="RD45" s="821" t="s">
        <v>1434</v>
      </c>
      <c r="RE45" s="821" t="s">
        <v>1434</v>
      </c>
      <c r="RF45" s="821" t="s">
        <v>1434</v>
      </c>
      <c r="RG45" s="821" t="s">
        <v>1434</v>
      </c>
      <c r="RH45" s="821">
        <v>23.1</v>
      </c>
      <c r="RI45" s="821">
        <v>22.4</v>
      </c>
      <c r="RJ45" s="821">
        <v>20.399999999999999</v>
      </c>
      <c r="RK45" s="821">
        <v>19.5</v>
      </c>
      <c r="RL45" s="821">
        <v>16.7</v>
      </c>
      <c r="RM45" s="822">
        <v>270.5</v>
      </c>
      <c r="RN45" s="822">
        <v>270.5</v>
      </c>
      <c r="RO45" s="822">
        <v>270.5</v>
      </c>
      <c r="RP45" s="822">
        <v>270.5</v>
      </c>
      <c r="RQ45" s="822">
        <v>270.5</v>
      </c>
      <c r="RR45" s="822" t="s">
        <v>1434</v>
      </c>
      <c r="RS45" s="821" t="s">
        <v>1434</v>
      </c>
      <c r="RT45" s="821" t="s">
        <v>1434</v>
      </c>
      <c r="RU45" s="821" t="s">
        <v>1434</v>
      </c>
      <c r="RV45" s="821" t="s">
        <v>1434</v>
      </c>
      <c r="RW45" s="821">
        <v>270.5</v>
      </c>
      <c r="RX45" s="821">
        <v>270.5</v>
      </c>
      <c r="RY45" s="821">
        <v>270.5</v>
      </c>
      <c r="RZ45" s="821">
        <v>270.5</v>
      </c>
      <c r="SA45" s="821">
        <v>270.5</v>
      </c>
      <c r="SB45" s="822">
        <v>25.2</v>
      </c>
      <c r="SC45" s="822">
        <v>28.7</v>
      </c>
      <c r="SD45" s="822">
        <v>32.4</v>
      </c>
      <c r="SE45" s="822">
        <v>37.299999999999997</v>
      </c>
      <c r="SF45" s="822">
        <v>0</v>
      </c>
      <c r="SG45" s="821">
        <v>0</v>
      </c>
      <c r="SH45" s="821">
        <v>0</v>
      </c>
      <c r="SI45" s="821">
        <v>0</v>
      </c>
      <c r="SJ45" s="821">
        <v>25.2</v>
      </c>
      <c r="SK45" s="821">
        <v>28.7</v>
      </c>
      <c r="SL45" s="821">
        <v>32.4</v>
      </c>
      <c r="SM45" s="821">
        <v>37.299999999999997</v>
      </c>
      <c r="SN45" s="822">
        <v>14.2</v>
      </c>
      <c r="SO45" s="822">
        <v>12.3</v>
      </c>
      <c r="SP45" s="822">
        <v>15.2</v>
      </c>
      <c r="SQ45" s="822">
        <v>25.6</v>
      </c>
      <c r="SR45" s="822">
        <v>0</v>
      </c>
      <c r="SS45" s="821">
        <v>0</v>
      </c>
      <c r="ST45" s="821">
        <v>0</v>
      </c>
      <c r="SU45" s="821">
        <v>0</v>
      </c>
      <c r="SV45" s="821">
        <v>14.2</v>
      </c>
      <c r="SW45" s="821">
        <v>12.3</v>
      </c>
      <c r="SX45" s="821">
        <v>15.2</v>
      </c>
      <c r="SY45" s="821">
        <v>25.6</v>
      </c>
      <c r="SZ45" s="822">
        <v>0.2</v>
      </c>
      <c r="TA45" s="822">
        <v>1</v>
      </c>
      <c r="TB45" s="822">
        <v>0.8</v>
      </c>
      <c r="TC45" s="822">
        <v>1.3</v>
      </c>
      <c r="TD45" s="822">
        <v>0</v>
      </c>
      <c r="TE45" s="821">
        <v>0</v>
      </c>
      <c r="TF45" s="821">
        <v>0</v>
      </c>
      <c r="TG45" s="821">
        <v>0</v>
      </c>
      <c r="TH45" s="821">
        <v>0.2</v>
      </c>
      <c r="TI45" s="821">
        <v>1</v>
      </c>
      <c r="TJ45" s="821">
        <v>0.8</v>
      </c>
      <c r="TK45" s="821">
        <v>1.3</v>
      </c>
      <c r="TL45" s="822" t="s">
        <v>1434</v>
      </c>
      <c r="TM45" s="822" t="s">
        <v>1434</v>
      </c>
      <c r="TN45" s="822" t="s">
        <v>1434</v>
      </c>
      <c r="TO45" s="822" t="s">
        <v>1434</v>
      </c>
      <c r="TP45" s="822" t="s">
        <v>1434</v>
      </c>
      <c r="TQ45" s="821" t="s">
        <v>1434</v>
      </c>
      <c r="TR45" s="821" t="s">
        <v>1434</v>
      </c>
      <c r="TS45" s="821" t="s">
        <v>1434</v>
      </c>
      <c r="TT45" s="821" t="s">
        <v>1434</v>
      </c>
      <c r="TU45" s="821" t="s">
        <v>1434</v>
      </c>
      <c r="TV45" s="821" t="s">
        <v>1434</v>
      </c>
      <c r="TW45" s="821" t="s">
        <v>1434</v>
      </c>
      <c r="TX45" s="822">
        <v>0.7</v>
      </c>
      <c r="TY45" s="822">
        <v>4.4000000000000004</v>
      </c>
      <c r="TZ45" s="822">
        <v>9.9</v>
      </c>
      <c r="UA45" s="822">
        <v>5.0999999999999996</v>
      </c>
      <c r="UB45" s="822">
        <v>0</v>
      </c>
      <c r="UC45" s="821">
        <v>0</v>
      </c>
      <c r="UD45" s="821">
        <v>0</v>
      </c>
      <c r="UE45" s="821">
        <v>0</v>
      </c>
      <c r="UF45" s="821">
        <v>0.7</v>
      </c>
      <c r="UG45" s="821">
        <v>4.4000000000000004</v>
      </c>
      <c r="UH45" s="821">
        <v>9.9</v>
      </c>
      <c r="UI45" s="821">
        <v>5.0999999999999996</v>
      </c>
      <c r="UJ45" s="822">
        <v>8.4</v>
      </c>
      <c r="UK45" s="822">
        <v>10.9</v>
      </c>
      <c r="UL45" s="822">
        <v>6</v>
      </c>
      <c r="UM45" s="822">
        <v>4.8</v>
      </c>
      <c r="UN45" s="822">
        <v>0</v>
      </c>
      <c r="UO45" s="821">
        <v>0</v>
      </c>
      <c r="UP45" s="821">
        <v>0</v>
      </c>
      <c r="UQ45" s="821">
        <v>0</v>
      </c>
      <c r="UR45" s="821">
        <v>8.4</v>
      </c>
      <c r="US45" s="821">
        <v>10.9</v>
      </c>
      <c r="UT45" s="821">
        <v>6</v>
      </c>
      <c r="UU45" s="821">
        <v>4.8</v>
      </c>
      <c r="UV45" s="822">
        <v>1.7</v>
      </c>
      <c r="UW45" s="822">
        <v>0.5</v>
      </c>
      <c r="UX45" s="822">
        <v>0.5</v>
      </c>
      <c r="UY45" s="822">
        <v>0.5</v>
      </c>
      <c r="UZ45" s="822">
        <v>0</v>
      </c>
      <c r="VA45" s="821">
        <v>0</v>
      </c>
      <c r="VB45" s="821">
        <v>0</v>
      </c>
      <c r="VC45" s="821">
        <v>0</v>
      </c>
      <c r="VD45" s="821">
        <v>1.7</v>
      </c>
      <c r="VE45" s="821">
        <v>0.5</v>
      </c>
      <c r="VF45" s="821">
        <v>0.5</v>
      </c>
      <c r="VG45" s="821">
        <v>0.5</v>
      </c>
      <c r="VH45" s="821">
        <v>1.5</v>
      </c>
      <c r="VI45" s="821">
        <v>0.3</v>
      </c>
      <c r="VJ45" s="821">
        <v>0.4</v>
      </c>
      <c r="VK45" s="821" t="s">
        <v>1434</v>
      </c>
      <c r="VL45" s="821">
        <v>0</v>
      </c>
      <c r="VM45" s="821">
        <v>0</v>
      </c>
      <c r="VN45" s="821">
        <v>0</v>
      </c>
      <c r="VO45" s="821">
        <v>0</v>
      </c>
      <c r="VP45" s="821">
        <v>1.5</v>
      </c>
      <c r="VQ45" s="821">
        <v>0.3</v>
      </c>
      <c r="VR45" s="821">
        <v>0.4</v>
      </c>
      <c r="VS45" s="821" t="s">
        <v>1434</v>
      </c>
      <c r="VT45" s="821">
        <v>0</v>
      </c>
      <c r="VU45" s="821">
        <v>0</v>
      </c>
      <c r="VV45" s="821">
        <v>0</v>
      </c>
      <c r="VW45" s="821" t="s">
        <v>1434</v>
      </c>
      <c r="VX45" s="821">
        <v>0</v>
      </c>
      <c r="VY45" s="821">
        <v>0</v>
      </c>
      <c r="VZ45" s="821">
        <v>0</v>
      </c>
      <c r="WA45" s="821">
        <v>0</v>
      </c>
      <c r="WB45" s="821">
        <v>0</v>
      </c>
      <c r="WC45" s="821">
        <v>0</v>
      </c>
      <c r="WD45" s="821">
        <v>0</v>
      </c>
      <c r="WE45" s="821" t="s">
        <v>1434</v>
      </c>
      <c r="WF45" s="821" t="s">
        <v>1434</v>
      </c>
      <c r="WG45" s="821" t="s">
        <v>1434</v>
      </c>
      <c r="WH45" s="821" t="s">
        <v>1434</v>
      </c>
      <c r="WI45" s="821" t="s">
        <v>1434</v>
      </c>
      <c r="WJ45" s="822" t="s">
        <v>1434</v>
      </c>
      <c r="WK45" s="822" t="s">
        <v>1434</v>
      </c>
      <c r="WL45" s="822" t="s">
        <v>1434</v>
      </c>
      <c r="WM45" s="822" t="s">
        <v>1434</v>
      </c>
      <c r="WN45" s="822">
        <v>13465</v>
      </c>
      <c r="WO45" s="822">
        <v>12916</v>
      </c>
      <c r="WP45" s="822">
        <v>11748</v>
      </c>
      <c r="WQ45" s="822">
        <v>10155</v>
      </c>
      <c r="WR45" s="822">
        <v>10427</v>
      </c>
      <c r="WS45" s="822">
        <v>9146</v>
      </c>
      <c r="WT45" s="822">
        <v>6683</v>
      </c>
      <c r="WU45" s="822">
        <v>5454</v>
      </c>
      <c r="WV45" s="821">
        <v>5939</v>
      </c>
      <c r="WW45" s="821">
        <v>4701</v>
      </c>
      <c r="WX45" s="821">
        <v>2759</v>
      </c>
      <c r="WY45" s="821">
        <v>2357</v>
      </c>
      <c r="WZ45" s="824">
        <v>9266.8700000000008</v>
      </c>
      <c r="XA45" s="824">
        <v>8994.5999999999985</v>
      </c>
      <c r="XB45" s="824">
        <v>9167.98</v>
      </c>
      <c r="XC45" s="824">
        <v>8062.59</v>
      </c>
      <c r="XD45" s="829">
        <v>8201.67</v>
      </c>
      <c r="XE45" s="829">
        <v>9212.91</v>
      </c>
      <c r="XF45" s="832">
        <v>9599.07</v>
      </c>
      <c r="XG45" s="829">
        <v>9086.99</v>
      </c>
      <c r="XH45" s="829">
        <v>9268.56</v>
      </c>
      <c r="XI45" s="829">
        <v>8131.48</v>
      </c>
      <c r="XJ45" s="829">
        <v>7868.51</v>
      </c>
      <c r="XK45" s="832">
        <v>9302</v>
      </c>
      <c r="XL45" s="829">
        <v>7240</v>
      </c>
      <c r="XM45" s="829">
        <v>6355</v>
      </c>
      <c r="XN45" s="829">
        <v>5782</v>
      </c>
      <c r="XO45" s="829">
        <v>5787.9</v>
      </c>
      <c r="XP45" s="832">
        <v>6163</v>
      </c>
      <c r="XQ45" s="829">
        <v>5795</v>
      </c>
      <c r="XR45" s="829">
        <v>5519</v>
      </c>
      <c r="XS45" s="829">
        <v>4945</v>
      </c>
      <c r="XT45" s="829">
        <v>5460</v>
      </c>
      <c r="XU45" s="829">
        <v>5323</v>
      </c>
      <c r="XV45" s="829">
        <v>5318</v>
      </c>
      <c r="XW45" s="829">
        <v>5249</v>
      </c>
      <c r="XX45" s="829">
        <v>4429</v>
      </c>
      <c r="XY45" s="829">
        <v>4048</v>
      </c>
      <c r="XZ45" s="832">
        <v>5276</v>
      </c>
      <c r="YA45" s="829" t="s">
        <v>1434</v>
      </c>
      <c r="YB45" s="829" t="s">
        <v>1434</v>
      </c>
      <c r="YC45" s="824">
        <v>8751.7000000000007</v>
      </c>
      <c r="YD45" s="824">
        <v>8434.81</v>
      </c>
      <c r="YE45" s="824">
        <v>8607.92</v>
      </c>
      <c r="YF45" s="824">
        <v>7372.8</v>
      </c>
      <c r="YG45" s="829">
        <v>7582.9</v>
      </c>
      <c r="YH45" s="829">
        <v>8569.91</v>
      </c>
      <c r="YI45" s="832">
        <v>9089.18</v>
      </c>
      <c r="YJ45" s="829">
        <v>8500.89</v>
      </c>
      <c r="YK45" s="829">
        <v>8714.0400000000009</v>
      </c>
      <c r="YL45" s="829">
        <v>7714.86</v>
      </c>
      <c r="YM45" s="829">
        <v>7561.44</v>
      </c>
      <c r="YN45" s="832">
        <v>9005</v>
      </c>
      <c r="YO45" s="829">
        <v>6936</v>
      </c>
      <c r="YP45" s="829">
        <v>6051</v>
      </c>
      <c r="YQ45" s="829">
        <v>5523</v>
      </c>
      <c r="YR45" s="829">
        <v>5519.9</v>
      </c>
      <c r="YS45" s="832">
        <v>5886</v>
      </c>
      <c r="YT45" s="829">
        <v>5534</v>
      </c>
      <c r="YU45" s="829">
        <v>5270</v>
      </c>
      <c r="YV45" s="829">
        <v>4606</v>
      </c>
      <c r="YW45" s="829">
        <v>4955</v>
      </c>
      <c r="YX45" s="829">
        <v>4887</v>
      </c>
      <c r="YY45" s="829">
        <v>4690</v>
      </c>
      <c r="YZ45" s="829">
        <v>4759</v>
      </c>
      <c r="ZA45" s="829" t="s">
        <v>1434</v>
      </c>
      <c r="ZB45" s="829" t="s">
        <v>1434</v>
      </c>
      <c r="ZC45" s="832">
        <v>4832</v>
      </c>
      <c r="ZD45" s="829" t="s">
        <v>1434</v>
      </c>
      <c r="ZE45" s="829" t="s">
        <v>1434</v>
      </c>
      <c r="ZF45" s="824">
        <v>515.16999999999996</v>
      </c>
      <c r="ZG45" s="824">
        <v>559.79</v>
      </c>
      <c r="ZH45" s="824">
        <v>560.05999999999995</v>
      </c>
      <c r="ZI45" s="824">
        <v>689.79</v>
      </c>
      <c r="ZJ45" s="829">
        <v>618.77</v>
      </c>
      <c r="ZK45" s="829">
        <v>643</v>
      </c>
      <c r="ZL45" s="832">
        <v>509.89</v>
      </c>
      <c r="ZM45" s="829">
        <v>586.1</v>
      </c>
      <c r="ZN45" s="829">
        <v>554.52</v>
      </c>
      <c r="ZO45" s="829">
        <v>416.62</v>
      </c>
      <c r="ZP45" s="829">
        <v>307.07</v>
      </c>
      <c r="ZQ45" s="832">
        <v>297</v>
      </c>
      <c r="ZR45" s="829">
        <v>304</v>
      </c>
      <c r="ZS45" s="829">
        <v>304</v>
      </c>
      <c r="ZT45" s="829">
        <v>259</v>
      </c>
      <c r="ZU45" s="829">
        <v>268</v>
      </c>
      <c r="ZV45" s="832">
        <v>277</v>
      </c>
      <c r="ZW45" s="829">
        <v>261</v>
      </c>
      <c r="ZX45" s="829">
        <v>249</v>
      </c>
      <c r="ZY45" s="829">
        <v>339</v>
      </c>
      <c r="ZZ45" s="829">
        <v>505</v>
      </c>
      <c r="AAA45" s="829">
        <v>436</v>
      </c>
      <c r="AAB45" s="829">
        <v>628</v>
      </c>
      <c r="AAC45" s="829">
        <v>490</v>
      </c>
      <c r="AAD45" s="829" t="s">
        <v>1434</v>
      </c>
      <c r="AAE45" s="829" t="s">
        <v>1434</v>
      </c>
      <c r="AAF45" s="832">
        <v>444</v>
      </c>
      <c r="AAG45" s="829" t="s">
        <v>1434</v>
      </c>
      <c r="AAH45" s="829" t="s">
        <v>1434</v>
      </c>
      <c r="AAI45" s="821" t="s">
        <v>1520</v>
      </c>
      <c r="AAJ45" s="821" t="s">
        <v>2634</v>
      </c>
      <c r="AAK45" s="821" t="s">
        <v>2508</v>
      </c>
      <c r="AAL45" s="821" t="s">
        <v>1434</v>
      </c>
      <c r="AAM45" s="821">
        <v>1934</v>
      </c>
      <c r="AAN45" s="821">
        <v>3287.4</v>
      </c>
      <c r="AAO45" s="821" t="s">
        <v>761</v>
      </c>
      <c r="AAP45" s="821" t="s">
        <v>1529</v>
      </c>
      <c r="AAQ45" s="821" t="s">
        <v>1434</v>
      </c>
      <c r="AAR45" s="821" t="s">
        <v>2635</v>
      </c>
      <c r="AAS45" s="821">
        <v>17.690000000000001</v>
      </c>
      <c r="AAT45" s="821">
        <v>10.29</v>
      </c>
      <c r="AAU45" s="821">
        <v>2756.7</v>
      </c>
      <c r="AAV45" s="821" t="s">
        <v>770</v>
      </c>
      <c r="AAW45" s="821" t="s">
        <v>1530</v>
      </c>
      <c r="AAX45" s="821" t="s">
        <v>1434</v>
      </c>
      <c r="AAY45" s="821" t="s">
        <v>2508</v>
      </c>
      <c r="AAZ45" s="821">
        <v>1884</v>
      </c>
      <c r="ABA45" s="821">
        <v>1096</v>
      </c>
      <c r="ABB45" s="821">
        <v>2100.1999999999998</v>
      </c>
      <c r="ABC45" s="821" t="s">
        <v>772</v>
      </c>
      <c r="ABD45" s="821" t="s">
        <v>1528</v>
      </c>
      <c r="ABE45" s="821" t="s">
        <v>1434</v>
      </c>
      <c r="ABF45" s="821" t="s">
        <v>2635</v>
      </c>
      <c r="ABG45" s="821">
        <v>6.77</v>
      </c>
      <c r="ABH45" s="821">
        <v>6.77</v>
      </c>
      <c r="ABI45" s="821">
        <v>528.4</v>
      </c>
      <c r="ABJ45" s="821" t="s">
        <v>769</v>
      </c>
      <c r="ABK45" s="821" t="s">
        <v>1521</v>
      </c>
      <c r="ABL45" s="821" t="s">
        <v>1434</v>
      </c>
      <c r="ABM45" s="821" t="s">
        <v>2508</v>
      </c>
      <c r="ABN45" s="821">
        <v>80</v>
      </c>
      <c r="ABO45" s="821">
        <v>47</v>
      </c>
      <c r="ABP45" s="821">
        <v>236</v>
      </c>
      <c r="ABQ45" s="821" t="s">
        <v>762</v>
      </c>
      <c r="ABR45" s="821" t="s">
        <v>1169</v>
      </c>
      <c r="ABS45" s="821" t="s">
        <v>2636</v>
      </c>
      <c r="ABT45" s="821" t="s">
        <v>2635</v>
      </c>
      <c r="ABU45" s="821">
        <v>8.5</v>
      </c>
      <c r="ABV45" s="821">
        <v>6.34</v>
      </c>
      <c r="ABW45" s="821">
        <v>31.9</v>
      </c>
      <c r="ABX45" s="821" t="s">
        <v>768</v>
      </c>
      <c r="ABY45" s="821" t="s">
        <v>1525</v>
      </c>
      <c r="ABZ45" s="821" t="s">
        <v>2637</v>
      </c>
      <c r="ACA45" s="821" t="s">
        <v>2508</v>
      </c>
      <c r="ACB45" s="821">
        <v>251</v>
      </c>
      <c r="ACC45" s="821">
        <v>251</v>
      </c>
      <c r="ACD45" s="821">
        <v>10.6</v>
      </c>
      <c r="ACE45" s="821" t="s">
        <v>766</v>
      </c>
      <c r="ACF45" s="821"/>
      <c r="ACG45" s="821"/>
      <c r="ACH45" s="821"/>
      <c r="ACI45" s="821"/>
      <c r="ACJ45" s="821"/>
      <c r="ACK45" s="821"/>
      <c r="ACL45" s="821"/>
      <c r="ACM45" s="821"/>
      <c r="ACN45" s="821"/>
      <c r="ACO45" s="821"/>
      <c r="ACP45" s="821"/>
      <c r="ACQ45" s="821"/>
      <c r="ACR45" s="821"/>
      <c r="ACS45" s="821"/>
      <c r="ACT45" s="821"/>
      <c r="ACU45" s="821"/>
      <c r="ACV45" s="821"/>
      <c r="ACW45" s="821"/>
      <c r="ACX45" s="821"/>
      <c r="ACY45" s="821"/>
      <c r="ACZ45" s="821"/>
      <c r="ADA45" s="821" t="s">
        <v>1434</v>
      </c>
      <c r="ADB45" s="821" t="s">
        <v>1434</v>
      </c>
      <c r="ADC45" s="821">
        <v>8919.2999999999993</v>
      </c>
      <c r="ADD45" s="821" t="s">
        <v>990</v>
      </c>
      <c r="ADE45" s="821" t="s">
        <v>1269</v>
      </c>
      <c r="ADF45" s="821">
        <v>1829</v>
      </c>
      <c r="ADG45" s="821">
        <v>77054</v>
      </c>
      <c r="ADH45" s="821" t="s">
        <v>788</v>
      </c>
      <c r="ADI45" s="821" t="s">
        <v>987</v>
      </c>
      <c r="ADJ45" s="821" t="s">
        <v>1269</v>
      </c>
      <c r="ADK45" s="821">
        <v>2011</v>
      </c>
      <c r="ADL45" s="821">
        <v>67088</v>
      </c>
      <c r="ADM45" s="821" t="s">
        <v>785</v>
      </c>
      <c r="ADN45" s="821" t="s">
        <v>989</v>
      </c>
      <c r="ADO45" s="821" t="s">
        <v>1269</v>
      </c>
      <c r="ADP45" s="821">
        <v>1829</v>
      </c>
      <c r="ADQ45" s="821">
        <v>15142</v>
      </c>
      <c r="ADR45" s="821" t="s">
        <v>787</v>
      </c>
      <c r="ADS45" s="821" t="s">
        <v>996</v>
      </c>
      <c r="ADT45" s="821" t="s">
        <v>1269</v>
      </c>
      <c r="ADU45" s="821">
        <v>440</v>
      </c>
      <c r="ADV45" s="821">
        <v>13377</v>
      </c>
      <c r="ADW45" s="821" t="s">
        <v>794</v>
      </c>
      <c r="ADX45" s="821" t="s">
        <v>2811</v>
      </c>
      <c r="ADY45" s="821" t="s">
        <v>1269</v>
      </c>
      <c r="ADZ45" s="821">
        <v>1104</v>
      </c>
      <c r="AEA45" s="821">
        <v>11116</v>
      </c>
      <c r="AEB45" s="821" t="s">
        <v>784</v>
      </c>
      <c r="AEC45" s="821" t="s">
        <v>982</v>
      </c>
      <c r="AED45" s="821" t="s">
        <v>1269</v>
      </c>
      <c r="AEE45" s="821">
        <v>353</v>
      </c>
      <c r="AEF45" s="821">
        <v>1675</v>
      </c>
      <c r="AEG45" s="821" t="s">
        <v>779</v>
      </c>
      <c r="AEH45" s="821" t="s">
        <v>2812</v>
      </c>
      <c r="AEI45" s="821" t="s">
        <v>1269</v>
      </c>
      <c r="AEJ45" s="821">
        <v>93</v>
      </c>
      <c r="AEK45" s="821">
        <v>130</v>
      </c>
      <c r="AEL45" s="821" t="s">
        <v>789</v>
      </c>
      <c r="AEM45" s="821"/>
      <c r="AEN45" s="821"/>
      <c r="AEO45" s="821"/>
      <c r="AEP45" s="821"/>
      <c r="AEQ45" s="821"/>
      <c r="AER45" s="821"/>
      <c r="AES45" s="821"/>
      <c r="AET45" s="821"/>
      <c r="AEU45" s="821"/>
      <c r="AEV45" s="821"/>
      <c r="AEW45" s="821"/>
      <c r="AEX45" s="821"/>
      <c r="AEY45" s="821"/>
      <c r="AEZ45" s="821"/>
      <c r="AFA45" s="821"/>
      <c r="AFB45" s="821" t="s">
        <v>1434</v>
      </c>
      <c r="AFC45" s="821">
        <v>190895</v>
      </c>
      <c r="AFD45" s="822">
        <v>321.5</v>
      </c>
      <c r="AFE45" s="822">
        <v>341.9</v>
      </c>
      <c r="AFF45" s="822">
        <v>354.3</v>
      </c>
      <c r="AFG45" s="822">
        <v>363.1</v>
      </c>
      <c r="AFH45" s="821">
        <v>0</v>
      </c>
      <c r="AFI45" s="822">
        <v>0</v>
      </c>
      <c r="AFJ45" s="822">
        <v>0</v>
      </c>
      <c r="AFK45" s="822">
        <v>0</v>
      </c>
      <c r="AFL45" s="821">
        <v>321.5</v>
      </c>
      <c r="AFM45" s="821">
        <v>341.9</v>
      </c>
      <c r="AFN45" s="821">
        <v>354.3</v>
      </c>
      <c r="AFO45" s="821">
        <v>363.1</v>
      </c>
      <c r="AFP45" s="822">
        <v>932.7</v>
      </c>
      <c r="AFQ45" s="822">
        <v>945.3</v>
      </c>
      <c r="AFR45" s="822">
        <v>958.1</v>
      </c>
      <c r="AFS45" s="822">
        <v>990.2</v>
      </c>
      <c r="AFT45" s="821">
        <v>0</v>
      </c>
      <c r="AFU45" s="821">
        <v>0</v>
      </c>
      <c r="AFV45" s="821">
        <v>0</v>
      </c>
      <c r="AFW45" s="821">
        <v>0</v>
      </c>
      <c r="AFX45" s="821">
        <v>932.7</v>
      </c>
      <c r="AFY45" s="821">
        <v>945.3</v>
      </c>
      <c r="AFZ45" s="821">
        <v>958.1</v>
      </c>
      <c r="AGA45" s="821">
        <v>990.2</v>
      </c>
      <c r="AGB45" s="822">
        <v>540.20000000000005</v>
      </c>
      <c r="AGC45" s="822">
        <v>510.9</v>
      </c>
      <c r="AGD45" s="822">
        <v>488</v>
      </c>
      <c r="AGE45" s="822">
        <v>452.9</v>
      </c>
      <c r="AGF45" s="821">
        <v>0</v>
      </c>
      <c r="AGG45" s="821">
        <v>0</v>
      </c>
      <c r="AGH45" s="821">
        <v>0</v>
      </c>
      <c r="AGI45" s="821">
        <v>0</v>
      </c>
      <c r="AGJ45" s="821">
        <v>540.20000000000005</v>
      </c>
      <c r="AGK45" s="821">
        <v>510.9</v>
      </c>
      <c r="AGL45" s="821">
        <v>488</v>
      </c>
      <c r="AGM45" s="821">
        <v>452.9</v>
      </c>
      <c r="AGN45" s="822">
        <v>144.5</v>
      </c>
      <c r="AGO45" s="822">
        <v>133.5</v>
      </c>
      <c r="AGP45" s="822">
        <v>121</v>
      </c>
      <c r="AGQ45" s="822">
        <v>115.5</v>
      </c>
      <c r="AGR45" s="821">
        <v>0</v>
      </c>
      <c r="AGS45" s="821">
        <v>0</v>
      </c>
      <c r="AGT45" s="821">
        <v>0</v>
      </c>
      <c r="AGU45" s="821">
        <v>0</v>
      </c>
      <c r="AGV45" s="821">
        <v>144.5</v>
      </c>
      <c r="AGW45" s="821">
        <v>133.5</v>
      </c>
      <c r="AGX45" s="821">
        <v>121</v>
      </c>
      <c r="AGY45" s="821">
        <v>115.5</v>
      </c>
      <c r="AGZ45" s="822">
        <v>1152.8</v>
      </c>
      <c r="AHA45" s="822">
        <v>1156.3</v>
      </c>
      <c r="AHB45" s="822">
        <v>1132.9000000000001</v>
      </c>
      <c r="AHC45" s="822">
        <v>1100.9000000000001</v>
      </c>
      <c r="AHD45" s="822">
        <v>785.2</v>
      </c>
      <c r="AHE45" s="822">
        <v>775.7</v>
      </c>
      <c r="AHF45" s="822">
        <v>788.1</v>
      </c>
      <c r="AHG45" s="822">
        <v>821.1</v>
      </c>
      <c r="AHH45" s="822">
        <v>21.8</v>
      </c>
      <c r="AHI45" s="822">
        <v>35</v>
      </c>
      <c r="AHJ45" s="822">
        <v>40.5</v>
      </c>
      <c r="AHK45" s="822">
        <v>78.3</v>
      </c>
      <c r="AHL45" s="822">
        <v>0.01</v>
      </c>
      <c r="AHM45" s="822">
        <v>0.02</v>
      </c>
      <c r="AHN45" s="821">
        <v>0.03</v>
      </c>
      <c r="AHO45" s="821">
        <v>4.45</v>
      </c>
      <c r="AHP45" s="822">
        <v>1.33</v>
      </c>
      <c r="AHQ45" s="822">
        <v>0.84</v>
      </c>
      <c r="AHR45" s="821">
        <v>1.2</v>
      </c>
      <c r="AHS45" s="821">
        <v>1.56</v>
      </c>
      <c r="AHT45" s="822">
        <v>5.7</v>
      </c>
      <c r="AHU45" s="822">
        <v>4.4000000000000004</v>
      </c>
      <c r="AHV45" s="821">
        <v>2.1</v>
      </c>
      <c r="AHW45" s="821">
        <v>2.5</v>
      </c>
      <c r="AHX45" s="822">
        <v>10.4</v>
      </c>
      <c r="AHY45" s="822">
        <v>9.1</v>
      </c>
      <c r="AHZ45" s="821">
        <v>11.8</v>
      </c>
      <c r="AIA45" s="821">
        <v>15.5</v>
      </c>
      <c r="AIB45" s="822">
        <v>0.6</v>
      </c>
      <c r="AIC45" s="822">
        <v>0.6</v>
      </c>
      <c r="AID45" s="821">
        <v>0.7</v>
      </c>
      <c r="AIE45" s="821">
        <v>1</v>
      </c>
      <c r="AIF45" s="822">
        <v>24</v>
      </c>
      <c r="AIG45" s="822">
        <v>24</v>
      </c>
      <c r="AIH45" s="822">
        <v>24</v>
      </c>
      <c r="AII45" s="822">
        <v>24</v>
      </c>
      <c r="AIJ45" s="822">
        <v>24</v>
      </c>
      <c r="AIK45" s="822">
        <v>0</v>
      </c>
      <c r="AIL45" s="821">
        <v>0</v>
      </c>
      <c r="AIM45" s="821">
        <v>0</v>
      </c>
      <c r="AIN45" s="821">
        <v>0</v>
      </c>
      <c r="AIO45" s="821">
        <v>0</v>
      </c>
      <c r="AIP45" s="822">
        <v>24</v>
      </c>
      <c r="AIQ45" s="821">
        <v>24</v>
      </c>
      <c r="AIR45" s="821">
        <v>24</v>
      </c>
      <c r="AIS45" s="821">
        <v>24</v>
      </c>
      <c r="AIT45" s="821">
        <v>24</v>
      </c>
      <c r="AIU45" s="822">
        <v>1897</v>
      </c>
      <c r="AIV45" s="822">
        <v>1895.9</v>
      </c>
      <c r="AIW45" s="822">
        <v>1888.6</v>
      </c>
      <c r="AIX45" s="822">
        <v>1877.4</v>
      </c>
      <c r="AIY45" s="822">
        <v>1874.7</v>
      </c>
      <c r="AIZ45" s="822">
        <v>0</v>
      </c>
      <c r="AJA45" s="821">
        <v>0</v>
      </c>
      <c r="AJB45" s="821">
        <v>0</v>
      </c>
      <c r="AJC45" s="821">
        <v>0</v>
      </c>
      <c r="AJD45" s="821">
        <v>0</v>
      </c>
      <c r="AJE45" s="822">
        <v>1897</v>
      </c>
      <c r="AJF45" s="821">
        <v>1895.9</v>
      </c>
      <c r="AJG45" s="821">
        <v>1888.6</v>
      </c>
      <c r="AJH45" s="821">
        <v>1877.4</v>
      </c>
      <c r="AJI45" s="821">
        <v>1874.7</v>
      </c>
      <c r="AJJ45" s="822">
        <v>19</v>
      </c>
      <c r="AJK45" s="822">
        <v>19</v>
      </c>
      <c r="AJL45" s="822">
        <v>19</v>
      </c>
      <c r="AJM45" s="822">
        <v>20</v>
      </c>
      <c r="AJN45" s="822">
        <v>23</v>
      </c>
      <c r="AJO45" s="822">
        <v>0</v>
      </c>
      <c r="AJP45" s="821">
        <v>0</v>
      </c>
      <c r="AJQ45" s="821">
        <v>0</v>
      </c>
      <c r="AJR45" s="821">
        <v>0</v>
      </c>
      <c r="AJS45" s="821">
        <v>0</v>
      </c>
      <c r="AJT45" s="822">
        <v>19</v>
      </c>
      <c r="AJU45" s="821">
        <v>19</v>
      </c>
      <c r="AJV45" s="821">
        <v>19</v>
      </c>
      <c r="AJW45" s="821">
        <v>20</v>
      </c>
      <c r="AJX45" s="821">
        <v>23</v>
      </c>
      <c r="AJY45" s="822">
        <v>56.8</v>
      </c>
      <c r="AJZ45" s="822">
        <v>57</v>
      </c>
      <c r="AKA45" s="822">
        <v>40.9</v>
      </c>
      <c r="AKB45" s="822">
        <v>42.4</v>
      </c>
      <c r="AKC45" s="822">
        <v>43.6</v>
      </c>
      <c r="AKD45" s="821">
        <v>0</v>
      </c>
      <c r="AKE45" s="821">
        <v>0</v>
      </c>
      <c r="AKF45" s="821">
        <v>0</v>
      </c>
      <c r="AKG45" s="821">
        <v>0</v>
      </c>
      <c r="AKH45" s="821">
        <v>57</v>
      </c>
      <c r="AKI45" s="821">
        <v>40.9</v>
      </c>
      <c r="AKJ45" s="821">
        <v>42.4</v>
      </c>
      <c r="AKK45" s="821">
        <v>43.6</v>
      </c>
      <c r="AKL45" s="822">
        <v>34</v>
      </c>
      <c r="AKM45" s="822">
        <v>34</v>
      </c>
      <c r="AKN45" s="822">
        <v>26.1</v>
      </c>
      <c r="AKO45" s="822">
        <v>26.4</v>
      </c>
      <c r="AKP45" s="822">
        <v>26.2</v>
      </c>
      <c r="AKQ45" s="821">
        <v>0</v>
      </c>
      <c r="AKR45" s="821">
        <v>0</v>
      </c>
      <c r="AKS45" s="821">
        <v>0</v>
      </c>
      <c r="AKT45" s="821">
        <v>0</v>
      </c>
      <c r="AKU45" s="821">
        <v>34</v>
      </c>
      <c r="AKV45" s="821">
        <v>26.1</v>
      </c>
      <c r="AKW45" s="821">
        <v>26.4</v>
      </c>
      <c r="AKX45" s="821">
        <v>26.2</v>
      </c>
      <c r="AKY45" s="821" t="s">
        <v>2210</v>
      </c>
      <c r="AKZ45" s="821">
        <v>9.4</v>
      </c>
      <c r="ALA45" s="821">
        <v>9.6999999999999993</v>
      </c>
      <c r="ALB45" s="821" t="s">
        <v>2897</v>
      </c>
      <c r="ALC45" s="821">
        <v>7.7</v>
      </c>
      <c r="ALD45" s="821">
        <v>6.8</v>
      </c>
      <c r="ALE45" s="821" t="s">
        <v>2281</v>
      </c>
      <c r="ALF45" s="821">
        <v>2.2000000000000002</v>
      </c>
      <c r="ALG45" s="821">
        <v>2.1</v>
      </c>
      <c r="ALH45" s="821" t="s">
        <v>2253</v>
      </c>
      <c r="ALI45" s="821">
        <v>1.1000000000000001</v>
      </c>
      <c r="ALJ45" s="821">
        <v>1.1000000000000001</v>
      </c>
      <c r="ALK45" s="821" t="s">
        <v>2898</v>
      </c>
      <c r="ALL45" s="821">
        <v>1.1000000000000001</v>
      </c>
      <c r="ALM45" s="821">
        <v>1.1000000000000001</v>
      </c>
      <c r="ALN45" s="821" t="s">
        <v>2899</v>
      </c>
      <c r="ALO45" s="821">
        <v>0.5</v>
      </c>
      <c r="ALP45" s="821">
        <v>0.5</v>
      </c>
      <c r="ALQ45" s="821" t="s">
        <v>2289</v>
      </c>
      <c r="ALR45" s="821">
        <v>0.3</v>
      </c>
      <c r="ALS45" s="821">
        <v>0.3</v>
      </c>
      <c r="ALT45" s="821" t="s">
        <v>1434</v>
      </c>
      <c r="ALU45" s="821" t="s">
        <v>1434</v>
      </c>
      <c r="ALV45" s="821" t="s">
        <v>1434</v>
      </c>
      <c r="ALW45" s="821" t="s">
        <v>2931</v>
      </c>
      <c r="ALX45" s="821">
        <v>33.299999999999997</v>
      </c>
      <c r="ALY45" s="821">
        <v>33.1</v>
      </c>
      <c r="ALZ45" s="821" t="s">
        <v>2940</v>
      </c>
      <c r="AMA45" s="821">
        <v>0.4</v>
      </c>
      <c r="AMB45" s="821" t="s">
        <v>1434</v>
      </c>
      <c r="AMC45" s="821" t="s">
        <v>2941</v>
      </c>
      <c r="AMD45" s="821">
        <v>0.2</v>
      </c>
      <c r="AME45" s="821" t="s">
        <v>1434</v>
      </c>
      <c r="AMF45" s="821" t="s">
        <v>2942</v>
      </c>
      <c r="AMG45" s="821">
        <v>0.1</v>
      </c>
      <c r="AMH45" s="821" t="s">
        <v>1434</v>
      </c>
      <c r="AMI45" s="821"/>
      <c r="AMJ45" s="821"/>
      <c r="AMK45" s="821"/>
      <c r="AML45" s="821"/>
      <c r="AMM45" s="821"/>
      <c r="AMN45" s="821"/>
      <c r="AMO45" s="821"/>
      <c r="AMP45" s="821"/>
      <c r="AMQ45" s="821"/>
      <c r="AMR45" s="822">
        <v>40.6</v>
      </c>
      <c r="AMS45" s="822" t="s">
        <v>1434</v>
      </c>
      <c r="AMT45" s="822" t="s">
        <v>1434</v>
      </c>
      <c r="AMU45" s="822" t="s">
        <v>1434</v>
      </c>
      <c r="AMV45" s="822">
        <v>17.3</v>
      </c>
      <c r="AMW45" s="822" t="s">
        <v>1434</v>
      </c>
      <c r="AMX45" s="822" t="s">
        <v>1434</v>
      </c>
      <c r="AMY45" s="822" t="s">
        <v>1434</v>
      </c>
      <c r="AMZ45" s="821">
        <v>37.700000000000003</v>
      </c>
      <c r="ANA45" s="821" t="s">
        <v>1434</v>
      </c>
      <c r="ANB45" s="821" t="s">
        <v>1434</v>
      </c>
      <c r="ANC45" s="821" t="s">
        <v>1434</v>
      </c>
      <c r="AND45" s="822">
        <v>12.4</v>
      </c>
      <c r="ANE45" s="822" t="s">
        <v>1434</v>
      </c>
      <c r="ANF45" s="822" t="s">
        <v>1434</v>
      </c>
      <c r="ANG45" s="822" t="s">
        <v>1434</v>
      </c>
      <c r="ANH45" s="821">
        <v>4.5999999999999996</v>
      </c>
      <c r="ANI45" s="821" t="s">
        <v>1434</v>
      </c>
      <c r="ANJ45" s="821" t="s">
        <v>1434</v>
      </c>
      <c r="ANK45" s="821" t="s">
        <v>1434</v>
      </c>
      <c r="ANL45" s="821">
        <v>11.4</v>
      </c>
      <c r="ANM45" s="821" t="s">
        <v>1434</v>
      </c>
      <c r="ANN45" s="821" t="s">
        <v>1434</v>
      </c>
      <c r="ANO45" s="821" t="s">
        <v>1434</v>
      </c>
      <c r="ANP45" s="822">
        <v>28.2</v>
      </c>
      <c r="ANQ45" s="822" t="s">
        <v>1434</v>
      </c>
      <c r="ANR45" s="822" t="s">
        <v>1434</v>
      </c>
      <c r="ANS45" s="822" t="s">
        <v>1434</v>
      </c>
      <c r="ANT45" s="821">
        <v>12.8</v>
      </c>
      <c r="ANU45" s="821" t="s">
        <v>1434</v>
      </c>
      <c r="ANV45" s="821" t="s">
        <v>1434</v>
      </c>
      <c r="ANW45" s="821" t="s">
        <v>1434</v>
      </c>
      <c r="ANX45" s="821">
        <v>26.3</v>
      </c>
      <c r="ANY45" s="821" t="s">
        <v>1434</v>
      </c>
      <c r="ANZ45" s="821" t="s">
        <v>1434</v>
      </c>
      <c r="AOA45" s="821" t="s">
        <v>1434</v>
      </c>
      <c r="AOB45" s="821">
        <v>20.100000000000001</v>
      </c>
      <c r="AOC45" s="821">
        <v>17.600000000000001</v>
      </c>
      <c r="AOD45" s="821">
        <v>7</v>
      </c>
      <c r="AOE45" s="821">
        <v>4.4000000000000004</v>
      </c>
      <c r="AOF45" s="821">
        <v>13</v>
      </c>
      <c r="AOG45" s="821">
        <v>13.2</v>
      </c>
      <c r="AOH45" s="822" t="s">
        <v>1434</v>
      </c>
      <c r="AOI45" s="821" t="s">
        <v>1434</v>
      </c>
      <c r="AOJ45" s="821" t="s">
        <v>1434</v>
      </c>
      <c r="AOK45" s="821" t="s">
        <v>1434</v>
      </c>
      <c r="AOL45" s="822">
        <v>100</v>
      </c>
      <c r="AOM45" s="821">
        <v>121</v>
      </c>
      <c r="AON45" s="821">
        <v>117</v>
      </c>
      <c r="AOO45" s="821" t="s">
        <v>1434</v>
      </c>
      <c r="AOP45" s="822">
        <v>62</v>
      </c>
      <c r="AOQ45" s="821">
        <v>90</v>
      </c>
      <c r="AOR45" s="821">
        <v>86</v>
      </c>
      <c r="AOS45" s="821" t="s">
        <v>1434</v>
      </c>
      <c r="AOT45" s="822">
        <v>113</v>
      </c>
      <c r="AOU45" s="821" t="s">
        <v>1434</v>
      </c>
      <c r="AOV45" s="821" t="s">
        <v>1434</v>
      </c>
      <c r="AOW45" s="821" t="s">
        <v>1434</v>
      </c>
      <c r="AOX45" s="822">
        <v>2028</v>
      </c>
      <c r="AOY45" s="821">
        <v>2113</v>
      </c>
      <c r="AOZ45" s="821" t="s">
        <v>1434</v>
      </c>
      <c r="APA45" s="821" t="s">
        <v>1434</v>
      </c>
      <c r="APB45" s="822">
        <v>1273</v>
      </c>
      <c r="APC45" s="821">
        <v>1270</v>
      </c>
      <c r="APD45" s="821" t="s">
        <v>1434</v>
      </c>
      <c r="APE45" s="821" t="s">
        <v>1434</v>
      </c>
      <c r="APF45" s="822">
        <v>277</v>
      </c>
      <c r="APG45" s="821" t="s">
        <v>1434</v>
      </c>
      <c r="APH45" s="821" t="s">
        <v>1434</v>
      </c>
      <c r="API45" s="821" t="s">
        <v>1434</v>
      </c>
      <c r="APJ45" s="822">
        <v>5</v>
      </c>
      <c r="APK45" s="821">
        <v>4</v>
      </c>
      <c r="APL45" s="821">
        <v>4</v>
      </c>
      <c r="APM45" s="821" t="s">
        <v>1434</v>
      </c>
      <c r="APN45" s="822">
        <v>8</v>
      </c>
      <c r="APO45" s="821">
        <v>7</v>
      </c>
      <c r="APP45" s="821">
        <v>7</v>
      </c>
      <c r="APQ45" s="821" t="s">
        <v>1434</v>
      </c>
      <c r="APR45" s="822">
        <v>12</v>
      </c>
      <c r="APS45" s="821">
        <v>5</v>
      </c>
      <c r="APT45" s="821">
        <v>5</v>
      </c>
      <c r="APU45" s="821" t="s">
        <v>1434</v>
      </c>
      <c r="APV45" s="822">
        <v>19</v>
      </c>
      <c r="APW45" s="821" t="s">
        <v>1434</v>
      </c>
      <c r="APX45" s="821" t="s">
        <v>1434</v>
      </c>
      <c r="APY45" s="821" t="s">
        <v>1434</v>
      </c>
      <c r="APZ45" s="822">
        <v>403</v>
      </c>
      <c r="AQA45" s="821" t="s">
        <v>1434</v>
      </c>
      <c r="AQB45" s="821" t="s">
        <v>1434</v>
      </c>
      <c r="AQC45" s="821" t="s">
        <v>1434</v>
      </c>
      <c r="AQD45" s="822">
        <v>115</v>
      </c>
      <c r="AQE45" s="821">
        <v>100</v>
      </c>
      <c r="AQF45" s="821" t="s">
        <v>1434</v>
      </c>
      <c r="AQG45" s="821" t="s">
        <v>1434</v>
      </c>
      <c r="AQH45" s="822">
        <v>49</v>
      </c>
      <c r="AQI45" s="821" t="s">
        <v>1434</v>
      </c>
      <c r="AQJ45" s="821" t="s">
        <v>1434</v>
      </c>
      <c r="AQK45" s="821" t="s">
        <v>1434</v>
      </c>
      <c r="AQL45" s="822">
        <v>2</v>
      </c>
      <c r="AQM45" s="821">
        <v>2</v>
      </c>
      <c r="AQN45" s="821">
        <v>1</v>
      </c>
      <c r="AQO45" s="821" t="s">
        <v>1434</v>
      </c>
      <c r="AQP45" s="822">
        <v>9</v>
      </c>
      <c r="AQQ45" s="821">
        <v>11</v>
      </c>
      <c r="AQR45" s="821">
        <v>11</v>
      </c>
      <c r="AQS45" s="821" t="s">
        <v>1434</v>
      </c>
      <c r="AQT45" s="822">
        <v>6</v>
      </c>
      <c r="AQU45" s="821">
        <v>2</v>
      </c>
      <c r="AQV45" s="821">
        <v>2</v>
      </c>
      <c r="AQW45" s="821" t="s">
        <v>1434</v>
      </c>
      <c r="AQX45" s="822">
        <v>10</v>
      </c>
      <c r="AQY45" s="821" t="s">
        <v>1434</v>
      </c>
      <c r="AQZ45" s="821" t="s">
        <v>1434</v>
      </c>
      <c r="ARA45" s="821" t="s">
        <v>1434</v>
      </c>
      <c r="ARB45" s="822">
        <v>151</v>
      </c>
      <c r="ARC45" s="821" t="s">
        <v>1434</v>
      </c>
      <c r="ARD45" s="821" t="s">
        <v>1434</v>
      </c>
      <c r="ARE45" s="821" t="s">
        <v>1434</v>
      </c>
      <c r="ARF45" s="822">
        <v>72</v>
      </c>
      <c r="ARG45" s="821">
        <v>70</v>
      </c>
      <c r="ARH45" s="821" t="s">
        <v>1434</v>
      </c>
      <c r="ARI45" s="821" t="s">
        <v>1434</v>
      </c>
      <c r="ARJ45" s="822">
        <v>39</v>
      </c>
      <c r="ARK45" s="821" t="s">
        <v>1434</v>
      </c>
      <c r="ARL45" s="821" t="s">
        <v>1434</v>
      </c>
      <c r="ARM45" s="821" t="s">
        <v>1434</v>
      </c>
      <c r="ARN45" s="822">
        <v>1</v>
      </c>
      <c r="ARO45" s="821">
        <v>1</v>
      </c>
      <c r="ARP45" s="821">
        <v>1</v>
      </c>
      <c r="ARQ45" s="821" t="s">
        <v>1434</v>
      </c>
      <c r="ARR45" s="822">
        <v>3</v>
      </c>
      <c r="ARS45" s="821">
        <v>4</v>
      </c>
      <c r="ART45" s="821">
        <v>4</v>
      </c>
      <c r="ARU45" s="821" t="s">
        <v>1434</v>
      </c>
      <c r="ARV45" s="822">
        <v>2</v>
      </c>
      <c r="ARW45" s="821" t="s">
        <v>1434</v>
      </c>
      <c r="ARX45" s="821" t="s">
        <v>1434</v>
      </c>
      <c r="ARY45" s="821" t="s">
        <v>1434</v>
      </c>
      <c r="ARZ45" s="822">
        <v>1</v>
      </c>
      <c r="ASA45" s="821" t="s">
        <v>1434</v>
      </c>
      <c r="ASB45" s="821" t="s">
        <v>1434</v>
      </c>
      <c r="ASC45" s="821" t="s">
        <v>1434</v>
      </c>
      <c r="ASD45" s="822">
        <v>78</v>
      </c>
      <c r="ASE45" s="821" t="s">
        <v>1434</v>
      </c>
      <c r="ASF45" s="821" t="s">
        <v>1434</v>
      </c>
      <c r="ASG45" s="821" t="s">
        <v>1434</v>
      </c>
      <c r="ASH45" s="822">
        <v>43</v>
      </c>
      <c r="ASI45" s="821">
        <v>37</v>
      </c>
      <c r="ASJ45" s="821" t="s">
        <v>1434</v>
      </c>
      <c r="ASK45" s="821" t="s">
        <v>1434</v>
      </c>
      <c r="ASL45" s="822">
        <v>7</v>
      </c>
      <c r="ASM45" s="821" t="s">
        <v>1434</v>
      </c>
      <c r="ASN45" s="821" t="s">
        <v>1434</v>
      </c>
      <c r="ASO45" s="821" t="s">
        <v>1434</v>
      </c>
      <c r="ASP45" s="822">
        <v>0</v>
      </c>
      <c r="ASQ45" s="821" t="s">
        <v>1434</v>
      </c>
      <c r="ASR45" s="821" t="s">
        <v>1434</v>
      </c>
      <c r="ASS45" s="821" t="s">
        <v>1434</v>
      </c>
      <c r="AST45" s="822">
        <v>0</v>
      </c>
      <c r="ASU45" s="821" t="s">
        <v>1434</v>
      </c>
      <c r="ASV45" s="821" t="s">
        <v>1434</v>
      </c>
      <c r="ASW45" s="821" t="s">
        <v>1434</v>
      </c>
      <c r="ASX45" s="822">
        <v>2</v>
      </c>
      <c r="ASY45" s="821" t="s">
        <v>1434</v>
      </c>
      <c r="ASZ45" s="821" t="s">
        <v>1434</v>
      </c>
      <c r="ATA45" s="821" t="s">
        <v>1434</v>
      </c>
      <c r="ATB45" s="822">
        <v>0</v>
      </c>
      <c r="ATC45" s="821" t="s">
        <v>1434</v>
      </c>
      <c r="ATD45" s="821" t="s">
        <v>1434</v>
      </c>
      <c r="ATE45" s="821" t="s">
        <v>1434</v>
      </c>
      <c r="ATF45" s="822">
        <v>12</v>
      </c>
      <c r="ATG45" s="821" t="s">
        <v>1434</v>
      </c>
      <c r="ATH45" s="821" t="s">
        <v>1434</v>
      </c>
      <c r="ATI45" s="821" t="s">
        <v>1434</v>
      </c>
      <c r="ATJ45" s="822">
        <v>12</v>
      </c>
      <c r="ATK45" s="821" t="s">
        <v>1434</v>
      </c>
      <c r="ATL45" s="821" t="s">
        <v>1434</v>
      </c>
      <c r="ATM45" s="821" t="s">
        <v>1434</v>
      </c>
      <c r="ATN45" s="822">
        <v>5</v>
      </c>
      <c r="ATO45" s="821" t="s">
        <v>1434</v>
      </c>
      <c r="ATP45" s="821" t="s">
        <v>1434</v>
      </c>
      <c r="ATQ45" s="821" t="s">
        <v>1434</v>
      </c>
      <c r="ATR45" s="822">
        <v>70.8</v>
      </c>
      <c r="ATS45" s="822">
        <v>71</v>
      </c>
      <c r="ATT45" s="822">
        <v>81.900000000000006</v>
      </c>
      <c r="ATU45" s="822">
        <v>84.9</v>
      </c>
      <c r="ATV45" s="822" t="s">
        <v>1434</v>
      </c>
      <c r="ATW45" s="821">
        <v>0</v>
      </c>
      <c r="ATX45" s="821">
        <v>0</v>
      </c>
      <c r="ATY45" s="821">
        <v>0</v>
      </c>
      <c r="ATZ45" s="821">
        <v>0</v>
      </c>
      <c r="AUA45" s="821">
        <v>0</v>
      </c>
      <c r="AUB45" s="822">
        <v>70.8</v>
      </c>
      <c r="AUC45" s="822">
        <v>71</v>
      </c>
      <c r="AUD45" s="822">
        <v>81.900000000000006</v>
      </c>
      <c r="AUE45" s="822">
        <v>84.9</v>
      </c>
      <c r="AUF45" s="822" t="s">
        <v>1434</v>
      </c>
      <c r="AUG45" s="822">
        <v>0</v>
      </c>
      <c r="AUH45" s="822">
        <v>0</v>
      </c>
      <c r="AUI45" s="822">
        <v>15.5</v>
      </c>
      <c r="AUJ45" s="822">
        <v>9.5</v>
      </c>
      <c r="AUK45" s="822" t="s">
        <v>1434</v>
      </c>
      <c r="AUL45" s="821">
        <v>0</v>
      </c>
      <c r="AUM45" s="821">
        <v>0</v>
      </c>
      <c r="AUN45" s="821">
        <v>0</v>
      </c>
      <c r="AUO45" s="821">
        <v>0</v>
      </c>
      <c r="AUP45" s="821">
        <v>0</v>
      </c>
      <c r="AUQ45" s="822">
        <v>0</v>
      </c>
      <c r="AUR45" s="822">
        <v>0</v>
      </c>
      <c r="AUS45" s="822">
        <v>15.5</v>
      </c>
      <c r="AUT45" s="822">
        <v>9.5</v>
      </c>
      <c r="AUU45" s="822" t="s">
        <v>1434</v>
      </c>
      <c r="AUV45" s="822">
        <v>0</v>
      </c>
      <c r="AUW45" s="822">
        <v>0</v>
      </c>
      <c r="AUX45" s="822">
        <v>237</v>
      </c>
      <c r="AUY45" s="822">
        <v>218.5</v>
      </c>
      <c r="AUZ45" s="822" t="s">
        <v>1434</v>
      </c>
      <c r="AVA45" s="821">
        <v>0</v>
      </c>
      <c r="AVB45" s="821">
        <v>0</v>
      </c>
      <c r="AVC45" s="821">
        <v>0</v>
      </c>
      <c r="AVD45" s="821">
        <v>0</v>
      </c>
      <c r="AVE45" s="821">
        <v>0</v>
      </c>
      <c r="AVF45" s="822">
        <v>0</v>
      </c>
      <c r="AVG45" s="822">
        <v>0</v>
      </c>
      <c r="AVH45" s="822">
        <v>237</v>
      </c>
      <c r="AVI45" s="822">
        <v>218.5</v>
      </c>
      <c r="AVJ45" s="822" t="s">
        <v>1434</v>
      </c>
      <c r="AVK45" s="822">
        <v>782.9</v>
      </c>
      <c r="AVL45" s="822">
        <v>774.6</v>
      </c>
      <c r="AVM45" s="822">
        <v>501.3</v>
      </c>
      <c r="AVN45" s="822">
        <v>547.79999999999995</v>
      </c>
      <c r="AVO45" s="822" t="s">
        <v>1434</v>
      </c>
      <c r="AVP45" s="821">
        <v>0</v>
      </c>
      <c r="AVQ45" s="821">
        <v>0</v>
      </c>
      <c r="AVR45" s="821">
        <v>0</v>
      </c>
      <c r="AVS45" s="821">
        <v>0</v>
      </c>
      <c r="AVT45" s="821">
        <v>0</v>
      </c>
      <c r="AVU45" s="822">
        <v>782.9</v>
      </c>
      <c r="AVV45" s="822">
        <v>774.6</v>
      </c>
      <c r="AVW45" s="822">
        <v>501.3</v>
      </c>
      <c r="AVX45" s="822">
        <v>547.79999999999995</v>
      </c>
      <c r="AVY45" s="822" t="s">
        <v>1434</v>
      </c>
      <c r="AVZ45" s="822">
        <v>350.7</v>
      </c>
      <c r="AWA45" s="822">
        <v>353</v>
      </c>
      <c r="AWB45" s="822">
        <v>334.3</v>
      </c>
      <c r="AWC45" s="822">
        <v>302.8</v>
      </c>
      <c r="AWD45" s="822" t="s">
        <v>1434</v>
      </c>
      <c r="AWE45" s="821">
        <v>0</v>
      </c>
      <c r="AWF45" s="821">
        <v>0</v>
      </c>
      <c r="AWG45" s="821">
        <v>0</v>
      </c>
      <c r="AWH45" s="821">
        <v>0</v>
      </c>
      <c r="AWI45" s="821">
        <v>0</v>
      </c>
      <c r="AWJ45" s="822">
        <v>350.7</v>
      </c>
      <c r="AWK45" s="822">
        <v>353</v>
      </c>
      <c r="AWL45" s="822">
        <v>334.3</v>
      </c>
      <c r="AWM45" s="822">
        <v>302.8</v>
      </c>
      <c r="AWN45" s="822" t="s">
        <v>1434</v>
      </c>
      <c r="AWO45" s="822">
        <v>4</v>
      </c>
      <c r="AWP45" s="822">
        <v>4.8</v>
      </c>
      <c r="AWQ45" s="822">
        <v>10.1</v>
      </c>
      <c r="AWR45" s="822">
        <v>14.1</v>
      </c>
      <c r="AWS45" s="822" t="s">
        <v>1434</v>
      </c>
      <c r="AWT45" s="822">
        <v>0</v>
      </c>
      <c r="AWU45" s="822">
        <v>0</v>
      </c>
      <c r="AWV45" s="822">
        <v>0</v>
      </c>
      <c r="AWW45" s="822">
        <v>0</v>
      </c>
      <c r="AWX45" s="822">
        <v>0</v>
      </c>
      <c r="AWY45" s="822">
        <v>4</v>
      </c>
      <c r="AWZ45" s="822">
        <v>4.8</v>
      </c>
      <c r="AXA45" s="822">
        <v>10.1</v>
      </c>
      <c r="AXB45" s="822">
        <v>14.1</v>
      </c>
      <c r="AXC45" s="822" t="s">
        <v>1434</v>
      </c>
      <c r="AXD45" s="821">
        <v>354.7</v>
      </c>
      <c r="AXE45" s="821">
        <v>357.8</v>
      </c>
      <c r="AXF45" s="821">
        <v>344.40000000000003</v>
      </c>
      <c r="AXG45" s="821">
        <v>316.90000000000003</v>
      </c>
      <c r="AXH45" s="821" t="s">
        <v>1434</v>
      </c>
      <c r="AXI45" s="821">
        <v>0</v>
      </c>
      <c r="AXJ45" s="821">
        <v>0</v>
      </c>
      <c r="AXK45" s="821">
        <v>0</v>
      </c>
      <c r="AXL45" s="821">
        <v>0</v>
      </c>
      <c r="AXM45" s="821">
        <v>0</v>
      </c>
      <c r="AXN45" s="821">
        <v>354.7</v>
      </c>
      <c r="AXO45" s="821">
        <v>357.8</v>
      </c>
      <c r="AXP45" s="821">
        <v>344.40000000000003</v>
      </c>
      <c r="AXQ45" s="821">
        <v>316.90000000000003</v>
      </c>
      <c r="AXR45" s="821" t="s">
        <v>1434</v>
      </c>
      <c r="AXS45" s="822">
        <v>973.9</v>
      </c>
      <c r="AXT45" s="822">
        <v>995.6</v>
      </c>
      <c r="AXU45" s="822">
        <v>1006.4</v>
      </c>
      <c r="AXV45" s="822">
        <v>1921.7</v>
      </c>
      <c r="AXW45" s="822">
        <v>786</v>
      </c>
      <c r="AXX45" s="822">
        <v>823</v>
      </c>
      <c r="AXY45" s="822">
        <v>830</v>
      </c>
      <c r="AXZ45" s="822">
        <v>0</v>
      </c>
      <c r="AYA45" s="821">
        <v>179</v>
      </c>
      <c r="AYB45" s="821">
        <v>113</v>
      </c>
      <c r="AYC45" s="821">
        <v>85</v>
      </c>
      <c r="AYD45" s="822">
        <v>0</v>
      </c>
      <c r="AYE45" s="822">
        <v>213</v>
      </c>
      <c r="AYF45" s="822">
        <v>197</v>
      </c>
      <c r="AYG45" s="822">
        <v>165</v>
      </c>
      <c r="AYH45" s="822" t="s">
        <v>1434</v>
      </c>
      <c r="AYI45" s="822">
        <v>6346</v>
      </c>
      <c r="AYJ45" s="822">
        <v>5075</v>
      </c>
      <c r="AYK45" s="822">
        <v>3658</v>
      </c>
      <c r="AYL45" s="822">
        <v>0</v>
      </c>
      <c r="AYM45" s="821">
        <v>0</v>
      </c>
      <c r="AYN45" s="821">
        <v>0</v>
      </c>
      <c r="AYO45" s="821">
        <v>0</v>
      </c>
      <c r="AYP45" s="821">
        <v>0</v>
      </c>
      <c r="AYQ45" s="822" t="s">
        <v>1434</v>
      </c>
      <c r="AYR45" s="821" t="s">
        <v>1434</v>
      </c>
      <c r="AYS45" s="821" t="s">
        <v>1434</v>
      </c>
      <c r="AYT45" s="821" t="s">
        <v>1434</v>
      </c>
      <c r="AYU45" s="822" t="s">
        <v>1434</v>
      </c>
      <c r="AYV45" s="821" t="s">
        <v>1434</v>
      </c>
      <c r="AYW45" s="821" t="s">
        <v>1434</v>
      </c>
      <c r="AYX45" s="821">
        <v>0</v>
      </c>
      <c r="AYY45" s="821" t="s">
        <v>1434</v>
      </c>
      <c r="AYZ45" s="821" t="s">
        <v>1434</v>
      </c>
      <c r="AZA45" s="821" t="s">
        <v>1434</v>
      </c>
      <c r="AZB45" s="821">
        <v>0</v>
      </c>
      <c r="AZC45" s="822">
        <v>53</v>
      </c>
      <c r="AZD45" s="821">
        <v>45</v>
      </c>
      <c r="AZE45" s="821">
        <v>31</v>
      </c>
      <c r="AZF45" s="821" t="s">
        <v>1434</v>
      </c>
      <c r="AZG45" s="822">
        <v>2813</v>
      </c>
      <c r="AZH45" s="821">
        <v>1925</v>
      </c>
      <c r="AZI45" s="821">
        <v>984</v>
      </c>
      <c r="AZJ45" s="821">
        <v>0</v>
      </c>
      <c r="AZK45" s="821" t="s">
        <v>1434</v>
      </c>
      <c r="AZL45" s="821" t="s">
        <v>1434</v>
      </c>
      <c r="AZM45" s="821" t="s">
        <v>1434</v>
      </c>
      <c r="AZN45" s="821">
        <v>0</v>
      </c>
      <c r="AZO45" s="821" t="s">
        <v>1434</v>
      </c>
      <c r="AZP45" s="821" t="s">
        <v>1434</v>
      </c>
      <c r="AZQ45" s="821" t="s">
        <v>1434</v>
      </c>
      <c r="AZR45" s="821" t="s">
        <v>1434</v>
      </c>
      <c r="AZS45" s="821" t="s">
        <v>1434</v>
      </c>
      <c r="AZT45" s="821" t="s">
        <v>1434</v>
      </c>
      <c r="AZU45" s="821" t="s">
        <v>1434</v>
      </c>
      <c r="AZV45" s="821">
        <v>0</v>
      </c>
      <c r="AZW45" s="821" t="s">
        <v>1434</v>
      </c>
      <c r="AZX45" s="821" t="s">
        <v>1434</v>
      </c>
      <c r="AZY45" s="821" t="s">
        <v>1434</v>
      </c>
      <c r="AZZ45" s="821">
        <v>0</v>
      </c>
      <c r="BAA45" s="822">
        <v>96</v>
      </c>
      <c r="BAB45" s="821">
        <v>85</v>
      </c>
      <c r="BAC45" s="821">
        <v>72</v>
      </c>
      <c r="BAD45" s="821" t="s">
        <v>1434</v>
      </c>
      <c r="BAE45" s="822">
        <v>3263</v>
      </c>
      <c r="BAF45" s="821">
        <v>2896</v>
      </c>
      <c r="BAG45" s="821">
        <v>2457</v>
      </c>
      <c r="BAH45" s="821">
        <v>0</v>
      </c>
      <c r="BAI45" s="821" t="s">
        <v>1434</v>
      </c>
      <c r="BAJ45" s="821" t="s">
        <v>1434</v>
      </c>
      <c r="BAK45" s="821" t="s">
        <v>1434</v>
      </c>
      <c r="BAL45" s="821">
        <v>0</v>
      </c>
      <c r="BAM45" s="821" t="s">
        <v>1434</v>
      </c>
      <c r="BAN45" s="821" t="s">
        <v>1434</v>
      </c>
      <c r="BAO45" s="821" t="s">
        <v>1434</v>
      </c>
      <c r="BAP45" s="821" t="s">
        <v>1434</v>
      </c>
      <c r="BAQ45" s="821" t="s">
        <v>1434</v>
      </c>
      <c r="BAR45" s="821" t="s">
        <v>1434</v>
      </c>
      <c r="BAS45" s="821" t="s">
        <v>1434</v>
      </c>
      <c r="BAT45" s="821">
        <v>0</v>
      </c>
      <c r="BAU45" s="821" t="s">
        <v>1434</v>
      </c>
      <c r="BAV45" s="821" t="s">
        <v>1434</v>
      </c>
      <c r="BAW45" s="821" t="s">
        <v>1434</v>
      </c>
      <c r="BAX45" s="821">
        <v>0</v>
      </c>
      <c r="BAY45" s="822">
        <v>64</v>
      </c>
      <c r="BAZ45" s="821">
        <v>67</v>
      </c>
      <c r="BBA45" s="821">
        <v>62</v>
      </c>
      <c r="BBB45" s="821" t="s">
        <v>1434</v>
      </c>
      <c r="BBC45" s="822">
        <v>270</v>
      </c>
      <c r="BBD45" s="821">
        <v>254</v>
      </c>
      <c r="BBE45" s="821">
        <v>217</v>
      </c>
      <c r="BBF45" s="821">
        <v>0</v>
      </c>
      <c r="BBG45" s="821" t="s">
        <v>1434</v>
      </c>
      <c r="BBH45" s="821" t="s">
        <v>1434</v>
      </c>
      <c r="BBI45" s="821" t="s">
        <v>1434</v>
      </c>
      <c r="BBJ45" s="821">
        <v>0</v>
      </c>
      <c r="BBK45" s="826" t="s">
        <v>1434</v>
      </c>
      <c r="BBL45" s="826">
        <v>236.8</v>
      </c>
      <c r="BBM45" s="826">
        <v>319.3</v>
      </c>
      <c r="BBN45" s="826">
        <v>454.2</v>
      </c>
      <c r="BBO45" s="826">
        <v>728.2</v>
      </c>
      <c r="BBP45" s="826" t="s">
        <v>1434</v>
      </c>
      <c r="BBQ45" s="826">
        <v>0.84</v>
      </c>
      <c r="BBR45" s="826">
        <v>0.71</v>
      </c>
      <c r="BBS45" s="826">
        <v>0.74</v>
      </c>
      <c r="BBT45" s="826">
        <v>1.02</v>
      </c>
      <c r="BBU45" s="826" t="s">
        <v>1434</v>
      </c>
      <c r="BBV45" s="826">
        <v>209.1</v>
      </c>
      <c r="BBW45" s="826">
        <v>431.3</v>
      </c>
      <c r="BBX45" s="826">
        <v>639.9</v>
      </c>
      <c r="BBY45" s="826">
        <v>798</v>
      </c>
      <c r="BBZ45" s="826" t="s">
        <v>1434</v>
      </c>
      <c r="BCA45" s="826">
        <v>0.74</v>
      </c>
      <c r="BCB45" s="826">
        <v>0.96</v>
      </c>
      <c r="BCC45" s="826">
        <v>1.04</v>
      </c>
      <c r="BCD45" s="826">
        <v>1.1200000000000001</v>
      </c>
      <c r="BCE45" s="826" t="s">
        <v>1434</v>
      </c>
      <c r="BCF45" s="826">
        <v>304.2</v>
      </c>
      <c r="BCG45" s="826">
        <v>253.5</v>
      </c>
      <c r="BCH45" s="826">
        <v>301.60000000000002</v>
      </c>
      <c r="BCI45" s="826">
        <v>337.2</v>
      </c>
      <c r="BCJ45" s="826" t="s">
        <v>1434</v>
      </c>
      <c r="BCK45" s="826">
        <v>1.08</v>
      </c>
      <c r="BCL45" s="826">
        <v>0.56999999999999995</v>
      </c>
      <c r="BCM45" s="826">
        <v>0.49</v>
      </c>
      <c r="BCN45" s="826">
        <v>0.47</v>
      </c>
      <c r="BCO45" s="818" t="s">
        <v>1434</v>
      </c>
      <c r="BCP45" s="818" t="s">
        <v>1434</v>
      </c>
      <c r="BCQ45" s="818">
        <v>235.87</v>
      </c>
      <c r="BCR45" s="818">
        <v>182.5</v>
      </c>
      <c r="BCS45" s="818">
        <v>259.29000000000002</v>
      </c>
      <c r="BCT45" s="818" t="s">
        <v>1434</v>
      </c>
      <c r="BCU45" s="818" t="s">
        <v>1434</v>
      </c>
      <c r="BCV45" s="818">
        <v>58.31</v>
      </c>
      <c r="BCW45" s="818">
        <v>78.8</v>
      </c>
      <c r="BCX45" s="818">
        <v>140.49</v>
      </c>
      <c r="BCY45" s="818" t="s">
        <v>1434</v>
      </c>
      <c r="BCZ45" s="818" t="s">
        <v>1434</v>
      </c>
      <c r="BDA45" s="818" t="s">
        <v>1434</v>
      </c>
      <c r="BDB45" s="818">
        <v>0</v>
      </c>
      <c r="BDC45" s="818" t="s">
        <v>1434</v>
      </c>
      <c r="BDD45" s="818" t="s">
        <v>1434</v>
      </c>
      <c r="BDE45" s="818" t="s">
        <v>1434</v>
      </c>
      <c r="BDF45" s="818">
        <v>39.64</v>
      </c>
      <c r="BDG45" s="818">
        <v>30.3</v>
      </c>
      <c r="BDH45" s="818">
        <v>36.28</v>
      </c>
      <c r="BDI45" s="818" t="s">
        <v>1434</v>
      </c>
      <c r="BDJ45" s="818" t="s">
        <v>1434</v>
      </c>
      <c r="BDK45" s="818">
        <v>2.08</v>
      </c>
      <c r="BDL45" s="818">
        <v>1.2</v>
      </c>
      <c r="BDM45" s="818">
        <v>2.4500000000000002</v>
      </c>
      <c r="BDN45" s="818" t="s">
        <v>1434</v>
      </c>
      <c r="BDO45" s="818" t="s">
        <v>1434</v>
      </c>
      <c r="BDP45" s="818">
        <v>41.72</v>
      </c>
      <c r="BDQ45" s="818">
        <v>31.5</v>
      </c>
      <c r="BDR45" s="818">
        <v>38.729999999999997</v>
      </c>
      <c r="BDS45" s="818" t="s">
        <v>1434</v>
      </c>
      <c r="BDT45" s="818" t="s">
        <v>1434</v>
      </c>
      <c r="BDU45" s="818">
        <v>35.47</v>
      </c>
      <c r="BDV45" s="818">
        <v>26.8</v>
      </c>
      <c r="BDW45" s="818">
        <v>23.7</v>
      </c>
      <c r="BDX45" s="818" t="s">
        <v>1434</v>
      </c>
      <c r="BDY45" s="818" t="s">
        <v>1434</v>
      </c>
      <c r="BDZ45" s="818">
        <v>4.47</v>
      </c>
      <c r="BEA45" s="818">
        <v>18.899999999999999</v>
      </c>
      <c r="BEB45" s="818">
        <v>39.26</v>
      </c>
      <c r="BEC45" s="818" t="s">
        <v>1434</v>
      </c>
      <c r="BED45" s="818">
        <v>24.4</v>
      </c>
      <c r="BEE45" s="818">
        <v>23.067</v>
      </c>
      <c r="BEF45" s="818">
        <v>19.233000000000001</v>
      </c>
      <c r="BEG45" s="818">
        <v>20.332999999999998</v>
      </c>
      <c r="BEH45" s="818" t="s">
        <v>1434</v>
      </c>
      <c r="BEI45" s="818">
        <v>19.733000000000001</v>
      </c>
      <c r="BEJ45" s="818">
        <v>19.433</v>
      </c>
      <c r="BEK45" s="818">
        <v>17.266999999999999</v>
      </c>
      <c r="BEL45" s="818">
        <v>17.966999999999999</v>
      </c>
      <c r="BEM45" s="818" t="s">
        <v>1434</v>
      </c>
      <c r="BEN45" s="818">
        <v>4.7</v>
      </c>
      <c r="BEO45" s="818">
        <v>3.633</v>
      </c>
      <c r="BEP45" s="818">
        <v>2.2999999999999998</v>
      </c>
      <c r="BEQ45" s="818">
        <v>2.85</v>
      </c>
      <c r="BER45" s="818" t="s">
        <v>1434</v>
      </c>
      <c r="BES45" s="818">
        <v>36.232999999999997</v>
      </c>
      <c r="BET45" s="818">
        <v>33.799999999999997</v>
      </c>
      <c r="BEU45" s="818">
        <v>26.6</v>
      </c>
      <c r="BEV45" s="818">
        <v>21.367000000000001</v>
      </c>
      <c r="BEW45" s="818" t="s">
        <v>1434</v>
      </c>
      <c r="BEX45" s="818">
        <v>29.8</v>
      </c>
      <c r="BEY45" s="818">
        <v>28.067</v>
      </c>
      <c r="BEZ45" s="818">
        <v>22.332999999999998</v>
      </c>
      <c r="BFA45" s="818">
        <v>18.233000000000001</v>
      </c>
      <c r="BFB45" s="818" t="s">
        <v>1434</v>
      </c>
      <c r="BFC45" s="818">
        <v>6.4329999999999998</v>
      </c>
      <c r="BFD45" s="818">
        <v>5.7670000000000003</v>
      </c>
      <c r="BFE45" s="818">
        <v>4.2670000000000003</v>
      </c>
      <c r="BFF45" s="818">
        <v>3.133</v>
      </c>
      <c r="BFG45" s="818" t="s">
        <v>1434</v>
      </c>
      <c r="BFH45" s="818">
        <v>13.733000000000001</v>
      </c>
      <c r="BFI45" s="818">
        <v>9.2330000000000005</v>
      </c>
      <c r="BFJ45" s="818">
        <v>8.8330000000000002</v>
      </c>
      <c r="BFK45" s="818">
        <v>11.266999999999999</v>
      </c>
      <c r="BFL45" s="818" t="s">
        <v>1434</v>
      </c>
      <c r="BFM45" s="818">
        <v>8.3670000000000009</v>
      </c>
      <c r="BFN45" s="818">
        <v>6.0330000000000004</v>
      </c>
      <c r="BFO45" s="818">
        <v>6.4329999999999998</v>
      </c>
      <c r="BFP45" s="818">
        <v>7.9669999999999996</v>
      </c>
      <c r="BFQ45" s="818" t="s">
        <v>1434</v>
      </c>
      <c r="BFR45" s="818">
        <v>5.4</v>
      </c>
      <c r="BFS45" s="818">
        <v>3.85</v>
      </c>
      <c r="BFT45" s="818">
        <v>2.367</v>
      </c>
      <c r="BFU45" s="818">
        <v>3.2669999999999999</v>
      </c>
      <c r="BFV45" s="819" t="s">
        <v>1434</v>
      </c>
      <c r="BFW45" s="819">
        <v>3.6</v>
      </c>
      <c r="BFX45" s="819">
        <v>2.7</v>
      </c>
      <c r="BFY45" s="819" t="s">
        <v>1434</v>
      </c>
      <c r="BFZ45" s="819">
        <v>2.1</v>
      </c>
      <c r="BGA45" s="819" t="s">
        <v>1434</v>
      </c>
      <c r="BGB45" s="819">
        <v>19.2</v>
      </c>
      <c r="BGC45" s="819">
        <v>18.933</v>
      </c>
      <c r="BGD45" s="819">
        <v>15.833</v>
      </c>
      <c r="BGE45" s="819">
        <v>16.766999999999999</v>
      </c>
      <c r="BGF45" s="819" t="s">
        <v>1434</v>
      </c>
      <c r="BGG45" s="819" t="s">
        <v>1434</v>
      </c>
      <c r="BGH45" s="819">
        <v>2.6</v>
      </c>
      <c r="BGI45" s="819">
        <v>2.1</v>
      </c>
      <c r="BGJ45" s="819">
        <v>2.9</v>
      </c>
      <c r="BGK45" s="819" t="s">
        <v>1434</v>
      </c>
      <c r="BGL45" s="819">
        <v>3.15</v>
      </c>
      <c r="BGM45" s="819">
        <v>2.5329999999999999</v>
      </c>
      <c r="BGN45" s="819" t="s">
        <v>1434</v>
      </c>
      <c r="BGO45" s="819" t="s">
        <v>1434</v>
      </c>
      <c r="BGP45" s="819" t="s">
        <v>1434</v>
      </c>
      <c r="BGQ45" s="819">
        <v>32.1</v>
      </c>
      <c r="BGR45" s="819">
        <v>29.367000000000001</v>
      </c>
      <c r="BGS45" s="819">
        <v>24.4</v>
      </c>
      <c r="BGT45" s="819">
        <v>19.100000000000001</v>
      </c>
      <c r="BGU45" s="819" t="s">
        <v>1434</v>
      </c>
      <c r="BGV45" s="819" t="s">
        <v>1434</v>
      </c>
      <c r="BGW45" s="819">
        <v>2.7</v>
      </c>
      <c r="BGX45" s="819" t="s">
        <v>1434</v>
      </c>
      <c r="BGY45" s="819" t="s">
        <v>1434</v>
      </c>
      <c r="BGZ45" s="819" t="s">
        <v>1434</v>
      </c>
      <c r="BHA45" s="819" t="s">
        <v>1434</v>
      </c>
      <c r="BHB45" s="819" t="s">
        <v>1434</v>
      </c>
      <c r="BHC45" s="819" t="s">
        <v>1434</v>
      </c>
      <c r="BHD45" s="819" t="s">
        <v>1434</v>
      </c>
      <c r="BHE45" s="819" t="s">
        <v>1434</v>
      </c>
      <c r="BHF45" s="819">
        <v>11.266999999999999</v>
      </c>
      <c r="BHG45" s="819">
        <v>8.0670000000000002</v>
      </c>
      <c r="BHH45" s="819">
        <v>7.9</v>
      </c>
      <c r="BHI45" s="819">
        <v>9.9</v>
      </c>
      <c r="BHJ45" s="819" t="s">
        <v>1434</v>
      </c>
      <c r="BHK45" s="819" t="s">
        <v>1434</v>
      </c>
      <c r="BHL45" s="819" t="s">
        <v>1434</v>
      </c>
      <c r="BHM45" s="819" t="s">
        <v>1434</v>
      </c>
      <c r="BHN45" s="819" t="s">
        <v>1434</v>
      </c>
      <c r="BHO45" s="819" t="s">
        <v>1434</v>
      </c>
      <c r="BHP45" s="819">
        <v>20.433</v>
      </c>
      <c r="BHQ45" s="819">
        <v>15.567</v>
      </c>
      <c r="BHR45" s="819">
        <v>10.199999999999999</v>
      </c>
      <c r="BHS45" s="819">
        <v>11.032999999999999</v>
      </c>
      <c r="BHT45" s="819" t="s">
        <v>1434</v>
      </c>
      <c r="BHU45" s="819">
        <v>3.9670000000000001</v>
      </c>
      <c r="BHV45" s="819">
        <v>7.5</v>
      </c>
      <c r="BHW45" s="819">
        <v>9.0329999999999995</v>
      </c>
      <c r="BHX45" s="819">
        <v>9.3330000000000002</v>
      </c>
      <c r="BHY45" s="819" t="s">
        <v>1434</v>
      </c>
      <c r="BHZ45" s="819">
        <v>30.6</v>
      </c>
      <c r="BIA45" s="819">
        <v>27.167000000000002</v>
      </c>
      <c r="BIB45" s="819">
        <v>21.2</v>
      </c>
      <c r="BIC45" s="819">
        <v>15.032999999999999</v>
      </c>
      <c r="BID45" s="819" t="s">
        <v>1434</v>
      </c>
      <c r="BIE45" s="819">
        <v>5.633</v>
      </c>
      <c r="BIF45" s="819">
        <v>6.6669999999999998</v>
      </c>
      <c r="BIG45" s="819">
        <v>5.4</v>
      </c>
      <c r="BIH45" s="819">
        <v>6.367</v>
      </c>
      <c r="BII45" s="819" t="s">
        <v>1434</v>
      </c>
      <c r="BIJ45" s="819">
        <v>13.632999999999999</v>
      </c>
      <c r="BIK45" s="819">
        <v>9</v>
      </c>
      <c r="BIL45" s="819">
        <v>8.5329999999999995</v>
      </c>
      <c r="BIM45" s="819">
        <v>11.132999999999999</v>
      </c>
      <c r="BIN45" s="819" t="s">
        <v>1434</v>
      </c>
      <c r="BIO45" s="819" t="s">
        <v>1434</v>
      </c>
      <c r="BIP45" s="819" t="s">
        <v>1434</v>
      </c>
      <c r="BIQ45" s="819" t="s">
        <v>1434</v>
      </c>
      <c r="BIR45" s="819" t="s">
        <v>1434</v>
      </c>
      <c r="BIS45" s="822">
        <v>1</v>
      </c>
      <c r="BIT45" s="822">
        <v>4.5</v>
      </c>
      <c r="BIU45" s="822">
        <v>6</v>
      </c>
      <c r="BIV45" s="822" t="s">
        <v>1434</v>
      </c>
      <c r="BIW45" s="822">
        <v>0.5</v>
      </c>
      <c r="BIX45" s="822">
        <v>0.19</v>
      </c>
      <c r="BIY45" s="822">
        <v>0.24</v>
      </c>
      <c r="BIZ45" s="822" t="s">
        <v>1434</v>
      </c>
      <c r="BJA45" s="822">
        <v>90</v>
      </c>
      <c r="BJB45" s="822">
        <v>157.25</v>
      </c>
      <c r="BJC45" s="822">
        <v>515.75</v>
      </c>
      <c r="BJD45" s="822" t="s">
        <v>1434</v>
      </c>
      <c r="BJE45" s="822">
        <v>4.67</v>
      </c>
      <c r="BJF45" s="822">
        <v>6.8</v>
      </c>
      <c r="BJG45" s="822">
        <v>21.15</v>
      </c>
      <c r="BJH45" s="822" t="s">
        <v>1434</v>
      </c>
      <c r="BJI45" s="824">
        <v>686318</v>
      </c>
      <c r="BJJ45" s="824">
        <v>709618</v>
      </c>
      <c r="BJK45" s="824">
        <v>726415</v>
      </c>
      <c r="BJL45" s="824">
        <v>700614</v>
      </c>
      <c r="BJM45" s="824">
        <v>747184</v>
      </c>
      <c r="BJN45" s="824">
        <v>65969</v>
      </c>
      <c r="BJO45" s="824">
        <v>59000</v>
      </c>
      <c r="BJP45" s="824">
        <v>54101</v>
      </c>
      <c r="BJQ45" s="824">
        <v>47314</v>
      </c>
      <c r="BJR45" s="824">
        <v>39469</v>
      </c>
      <c r="BJS45" s="827">
        <v>2622</v>
      </c>
      <c r="BJT45" s="827" t="s">
        <v>1434</v>
      </c>
      <c r="BJU45" s="827">
        <v>2718.68</v>
      </c>
      <c r="BJV45" s="827">
        <v>1687.7</v>
      </c>
      <c r="BJW45" s="827">
        <v>1832.2800000000002</v>
      </c>
      <c r="BJX45" s="827">
        <v>1089</v>
      </c>
      <c r="BJY45" s="827" t="s">
        <v>1434</v>
      </c>
      <c r="BJZ45" s="827">
        <v>606.05999999999995</v>
      </c>
      <c r="BKA45" s="827">
        <v>249</v>
      </c>
      <c r="BKB45" s="827">
        <v>359.79999999999995</v>
      </c>
      <c r="BKC45" s="827">
        <v>840</v>
      </c>
      <c r="BKD45" s="827" t="s">
        <v>1434</v>
      </c>
      <c r="BKE45" s="827">
        <v>440.15999999999997</v>
      </c>
      <c r="BKF45" s="827">
        <v>239</v>
      </c>
      <c r="BKG45" s="827">
        <v>331.79999999999995</v>
      </c>
      <c r="BKH45" s="827">
        <v>249</v>
      </c>
      <c r="BKI45" s="827" t="s">
        <v>1434</v>
      </c>
      <c r="BKJ45" s="827">
        <v>165.9</v>
      </c>
      <c r="BKK45" s="827">
        <v>10</v>
      </c>
      <c r="BKL45" s="827">
        <v>28</v>
      </c>
      <c r="BKM45" s="827">
        <v>1477</v>
      </c>
      <c r="BKN45" s="827" t="s">
        <v>1434</v>
      </c>
      <c r="BKO45" s="827">
        <v>2065.38</v>
      </c>
      <c r="BKP45" s="827">
        <v>1320.92</v>
      </c>
      <c r="BKQ45" s="827">
        <v>1359.48</v>
      </c>
      <c r="BKR45" s="827">
        <v>1041</v>
      </c>
      <c r="BKS45" s="827" t="s">
        <v>1434</v>
      </c>
      <c r="BKT45" s="827">
        <v>883.38</v>
      </c>
      <c r="BKU45" s="827">
        <v>329</v>
      </c>
      <c r="BKV45" s="827">
        <v>417.9</v>
      </c>
      <c r="BKW45" s="827">
        <v>39</v>
      </c>
      <c r="BKX45" s="827" t="s">
        <v>1434</v>
      </c>
      <c r="BKY45" s="827">
        <v>16.099999999999998</v>
      </c>
      <c r="BKZ45" s="827">
        <v>79.78</v>
      </c>
      <c r="BLA45" s="827">
        <v>8</v>
      </c>
      <c r="BLB45" s="827">
        <v>27.572400000000002</v>
      </c>
      <c r="BLC45" s="827" t="s">
        <v>1434</v>
      </c>
      <c r="BLD45" s="827">
        <v>1.9688000000000001</v>
      </c>
      <c r="BLE45" s="827">
        <v>6.3756000000000004</v>
      </c>
      <c r="BLF45" s="827">
        <v>2.7600000000000002</v>
      </c>
      <c r="BLG45" s="827">
        <v>17</v>
      </c>
      <c r="BLH45" s="827" t="s">
        <v>1434</v>
      </c>
      <c r="BLI45" s="827">
        <v>31.14</v>
      </c>
      <c r="BLJ45" s="827">
        <v>38</v>
      </c>
      <c r="BLK45" s="827">
        <v>105</v>
      </c>
      <c r="BLL45" s="827" t="s">
        <v>1434</v>
      </c>
      <c r="BLM45" s="827" t="s">
        <v>1434</v>
      </c>
      <c r="BLN45" s="827" t="s">
        <v>1434</v>
      </c>
      <c r="BLO45" s="827" t="s">
        <v>1434</v>
      </c>
      <c r="BLP45" s="827" t="s">
        <v>1434</v>
      </c>
      <c r="BLQ45" s="827">
        <v>52990.62</v>
      </c>
      <c r="BLR45" s="827" t="s">
        <v>1434</v>
      </c>
      <c r="BLS45" s="827">
        <v>54944.522799999999</v>
      </c>
      <c r="BLT45" s="827">
        <v>34108.417000000001</v>
      </c>
      <c r="BLU45" s="827">
        <v>37030.378800000006</v>
      </c>
      <c r="BLV45" s="827">
        <v>22008.690000000002</v>
      </c>
      <c r="BLW45" s="827" t="s">
        <v>1434</v>
      </c>
      <c r="BLX45" s="827">
        <v>12248.472599999999</v>
      </c>
      <c r="BLY45" s="827">
        <v>5032.29</v>
      </c>
      <c r="BLZ45" s="827">
        <v>7271.5579999999991</v>
      </c>
      <c r="BMA45" s="827">
        <v>16976.400000000001</v>
      </c>
      <c r="BMB45" s="827" t="s">
        <v>1434</v>
      </c>
      <c r="BMC45" s="827">
        <v>8895.6335999999992</v>
      </c>
      <c r="BMD45" s="827">
        <v>4830.1900000000005</v>
      </c>
      <c r="BME45" s="827">
        <v>6705.677999999999</v>
      </c>
      <c r="BMF45" s="827">
        <v>5032.29</v>
      </c>
      <c r="BMG45" s="827" t="s">
        <v>1434</v>
      </c>
      <c r="BMH45" s="827">
        <v>3352.8390000000004</v>
      </c>
      <c r="BMI45" s="827">
        <v>202.10000000000002</v>
      </c>
      <c r="BMJ45" s="827">
        <v>565.88</v>
      </c>
      <c r="BMK45" s="827">
        <v>29850.170000000002</v>
      </c>
      <c r="BML45" s="827" t="s">
        <v>1434</v>
      </c>
      <c r="BMM45" s="827">
        <v>41741.329800000007</v>
      </c>
      <c r="BMN45" s="827">
        <v>26695.793200000004</v>
      </c>
      <c r="BMO45" s="827">
        <v>27475.090800000002</v>
      </c>
      <c r="BMP45" s="827">
        <v>21038.61</v>
      </c>
      <c r="BMQ45" s="827" t="s">
        <v>1434</v>
      </c>
      <c r="BMR45" s="827">
        <v>17853.109800000002</v>
      </c>
      <c r="BMS45" s="827">
        <v>6649.09</v>
      </c>
      <c r="BMT45" s="827">
        <v>8445.759</v>
      </c>
      <c r="BMU45" s="827">
        <v>788.19</v>
      </c>
      <c r="BMV45" s="827" t="s">
        <v>1434</v>
      </c>
      <c r="BMW45" s="827">
        <v>325.38099999999997</v>
      </c>
      <c r="BMX45" s="827">
        <v>1612.3538000000001</v>
      </c>
      <c r="BMY45" s="827">
        <v>161.68</v>
      </c>
      <c r="BMZ45" s="827">
        <v>343.57</v>
      </c>
      <c r="BNA45" s="827" t="s">
        <v>1434</v>
      </c>
      <c r="BNB45" s="827">
        <v>629.33940000000007</v>
      </c>
      <c r="BNC45" s="827">
        <v>767.98</v>
      </c>
      <c r="BND45" s="827">
        <v>2122.0500000000002</v>
      </c>
      <c r="BNE45" s="827" t="s">
        <v>1434</v>
      </c>
      <c r="BNF45" s="827" t="s">
        <v>1434</v>
      </c>
      <c r="BNG45" s="827" t="s">
        <v>1434</v>
      </c>
      <c r="BNH45" s="827" t="s">
        <v>1434</v>
      </c>
      <c r="BNI45" s="827" t="s">
        <v>1434</v>
      </c>
      <c r="BNJ45" s="822">
        <v>1829.2</v>
      </c>
      <c r="BNK45" s="821">
        <v>1818.5</v>
      </c>
      <c r="BNL45" s="821">
        <v>1808.5</v>
      </c>
      <c r="BNM45" s="821" t="s">
        <v>1434</v>
      </c>
      <c r="BNN45" s="822">
        <v>94.3</v>
      </c>
      <c r="BNO45" s="821">
        <v>94.1</v>
      </c>
      <c r="BNP45" s="821">
        <v>94.1</v>
      </c>
      <c r="BNQ45" s="821" t="s">
        <v>1434</v>
      </c>
      <c r="BNR45" s="822">
        <v>25.6</v>
      </c>
      <c r="BNS45" s="821">
        <v>38.6</v>
      </c>
      <c r="BNT45" s="821">
        <v>24.5</v>
      </c>
      <c r="BNU45" s="821" t="s">
        <v>1434</v>
      </c>
      <c r="BNV45" s="822">
        <v>1.3</v>
      </c>
      <c r="BNW45" s="821">
        <v>2</v>
      </c>
      <c r="BNX45" s="821">
        <v>1.8</v>
      </c>
      <c r="BNY45" s="821" t="s">
        <v>1434</v>
      </c>
    </row>
    <row r="46" spans="1:1741" s="789" customFormat="1" ht="12">
      <c r="A46" s="607" t="s">
        <v>1996</v>
      </c>
      <c r="B46" s="821" t="s">
        <v>1210</v>
      </c>
      <c r="C46" s="822">
        <v>1248</v>
      </c>
      <c r="D46" s="822">
        <v>1247</v>
      </c>
      <c r="E46" s="822">
        <v>1243</v>
      </c>
      <c r="F46" s="822">
        <v>1233</v>
      </c>
      <c r="G46" s="822">
        <v>1188</v>
      </c>
      <c r="H46" s="822">
        <v>1139</v>
      </c>
      <c r="I46" s="845">
        <v>1175</v>
      </c>
      <c r="J46" s="822">
        <v>1166</v>
      </c>
      <c r="K46" s="822">
        <v>1157</v>
      </c>
      <c r="L46" s="822">
        <v>1114</v>
      </c>
      <c r="M46" s="822">
        <v>23</v>
      </c>
      <c r="N46" s="822">
        <v>25</v>
      </c>
      <c r="O46" s="822">
        <v>29</v>
      </c>
      <c r="P46" s="822">
        <v>38</v>
      </c>
      <c r="Q46" s="822">
        <v>41</v>
      </c>
      <c r="R46" s="822">
        <v>1271</v>
      </c>
      <c r="S46" s="822">
        <v>1272</v>
      </c>
      <c r="T46" s="822">
        <v>1272</v>
      </c>
      <c r="U46" s="822">
        <v>1271</v>
      </c>
      <c r="V46" s="822">
        <v>1229</v>
      </c>
      <c r="W46" s="821">
        <v>743</v>
      </c>
      <c r="X46" s="822">
        <v>742</v>
      </c>
      <c r="Y46" s="822">
        <v>742</v>
      </c>
      <c r="Z46" s="822">
        <v>743</v>
      </c>
      <c r="AA46" s="822">
        <v>785</v>
      </c>
      <c r="AB46" s="821">
        <v>33</v>
      </c>
      <c r="AC46" s="821">
        <v>29</v>
      </c>
      <c r="AD46" s="821">
        <v>27</v>
      </c>
      <c r="AE46" s="821">
        <v>26</v>
      </c>
      <c r="AF46" s="821">
        <v>27</v>
      </c>
      <c r="AG46" s="821">
        <v>306</v>
      </c>
      <c r="AH46" s="821">
        <v>305</v>
      </c>
      <c r="AI46" s="821">
        <v>302</v>
      </c>
      <c r="AJ46" s="821">
        <v>316</v>
      </c>
      <c r="AK46" s="821">
        <v>573</v>
      </c>
      <c r="AL46" s="821">
        <v>571</v>
      </c>
      <c r="AM46" s="821">
        <v>567</v>
      </c>
      <c r="AN46" s="821">
        <v>435</v>
      </c>
      <c r="AO46" s="821">
        <v>368</v>
      </c>
      <c r="AP46" s="821">
        <v>367</v>
      </c>
      <c r="AQ46" s="821">
        <v>364</v>
      </c>
      <c r="AR46" s="821">
        <v>437</v>
      </c>
      <c r="AS46" s="822">
        <v>431.6</v>
      </c>
      <c r="AT46" s="822">
        <v>406.1</v>
      </c>
      <c r="AU46" s="822">
        <v>374.1</v>
      </c>
      <c r="AV46" s="822">
        <v>332.8</v>
      </c>
      <c r="AW46" s="822">
        <v>273.3</v>
      </c>
      <c r="AX46" s="822">
        <v>393.9</v>
      </c>
      <c r="AY46" s="822">
        <v>389.92700000000002</v>
      </c>
      <c r="AZ46" s="822">
        <v>350.81200000000001</v>
      </c>
      <c r="BA46" s="822">
        <v>312.26</v>
      </c>
      <c r="BB46" s="822">
        <v>256.262</v>
      </c>
      <c r="BC46" s="822">
        <v>1.4</v>
      </c>
      <c r="BD46" s="822">
        <v>1.5</v>
      </c>
      <c r="BE46" s="822">
        <v>1.7</v>
      </c>
      <c r="BF46" s="822">
        <v>2.2999999999999998</v>
      </c>
      <c r="BG46" s="822">
        <v>2.5</v>
      </c>
      <c r="BH46" s="822">
        <v>433</v>
      </c>
      <c r="BI46" s="822">
        <v>407.6</v>
      </c>
      <c r="BJ46" s="822">
        <v>375.8</v>
      </c>
      <c r="BK46" s="822">
        <v>335.1</v>
      </c>
      <c r="BL46" s="822">
        <v>275.8</v>
      </c>
      <c r="BM46" s="821">
        <v>197.3</v>
      </c>
      <c r="BN46" s="821">
        <v>188.1</v>
      </c>
      <c r="BO46" s="821">
        <v>176.8</v>
      </c>
      <c r="BP46" s="821">
        <v>164.5</v>
      </c>
      <c r="BQ46" s="821">
        <v>142.80000000000001</v>
      </c>
      <c r="BR46" s="821">
        <v>180</v>
      </c>
      <c r="BS46" s="821">
        <v>175.78100000000001</v>
      </c>
      <c r="BT46" s="821">
        <v>165.83799999999999</v>
      </c>
      <c r="BU46" s="821">
        <v>154.39500000000001</v>
      </c>
      <c r="BV46" s="821">
        <v>133.946</v>
      </c>
      <c r="BW46" s="821">
        <v>0.6</v>
      </c>
      <c r="BX46" s="821">
        <v>0.7</v>
      </c>
      <c r="BY46" s="821">
        <v>0.8</v>
      </c>
      <c r="BZ46" s="821">
        <v>1.1000000000000001</v>
      </c>
      <c r="CA46" s="821">
        <v>1.3</v>
      </c>
      <c r="CB46" s="821">
        <v>197.9</v>
      </c>
      <c r="CC46" s="821">
        <v>188.79999999999998</v>
      </c>
      <c r="CD46" s="821">
        <v>177.60000000000002</v>
      </c>
      <c r="CE46" s="821">
        <v>165.6</v>
      </c>
      <c r="CF46" s="821">
        <v>144.10000000000002</v>
      </c>
      <c r="CG46" s="821">
        <v>234.3</v>
      </c>
      <c r="CH46" s="821">
        <v>218</v>
      </c>
      <c r="CI46" s="821">
        <v>197.3</v>
      </c>
      <c r="CJ46" s="821">
        <v>168.3</v>
      </c>
      <c r="CK46" s="821">
        <v>130.5</v>
      </c>
      <c r="CL46" s="821">
        <v>213.9</v>
      </c>
      <c r="CM46" s="821">
        <v>214.14500000000001</v>
      </c>
      <c r="CN46" s="821">
        <v>185.06700000000001</v>
      </c>
      <c r="CO46" s="821">
        <v>157.86500000000001</v>
      </c>
      <c r="CP46" s="821">
        <v>122.40900000000001</v>
      </c>
      <c r="CQ46" s="821">
        <v>0.8</v>
      </c>
      <c r="CR46" s="821">
        <v>0.8</v>
      </c>
      <c r="CS46" s="821">
        <v>0.9</v>
      </c>
      <c r="CT46" s="821">
        <v>1.2</v>
      </c>
      <c r="CU46" s="821">
        <v>1.2</v>
      </c>
      <c r="CV46" s="821">
        <v>235.10000000000002</v>
      </c>
      <c r="CW46" s="821">
        <v>218.8</v>
      </c>
      <c r="CX46" s="821">
        <v>198.20000000000002</v>
      </c>
      <c r="CY46" s="821">
        <v>169.5</v>
      </c>
      <c r="CZ46" s="821">
        <v>131.69999999999999</v>
      </c>
      <c r="DA46" s="821">
        <v>99.6</v>
      </c>
      <c r="DB46" s="821">
        <v>91.8</v>
      </c>
      <c r="DC46" s="821">
        <v>81.599999999999994</v>
      </c>
      <c r="DD46" s="821" t="s">
        <v>1434</v>
      </c>
      <c r="DE46" s="821">
        <v>186.7</v>
      </c>
      <c r="DF46" s="821">
        <v>172</v>
      </c>
      <c r="DG46" s="821">
        <v>153.1</v>
      </c>
      <c r="DH46" s="821" t="s">
        <v>1434</v>
      </c>
      <c r="DI46" s="821">
        <v>119.8</v>
      </c>
      <c r="DJ46" s="821">
        <v>110.3</v>
      </c>
      <c r="DK46" s="821">
        <v>98.1</v>
      </c>
      <c r="DL46" s="821" t="s">
        <v>1434</v>
      </c>
      <c r="DM46" s="821" t="s">
        <v>2111</v>
      </c>
      <c r="DN46" s="821" t="s">
        <v>2172</v>
      </c>
      <c r="DO46" s="821">
        <v>126.5</v>
      </c>
      <c r="DP46" s="821">
        <v>118.3</v>
      </c>
      <c r="DQ46" s="821">
        <v>111.2</v>
      </c>
      <c r="DR46" s="821">
        <v>90.1</v>
      </c>
      <c r="DS46" s="821" t="s">
        <v>2109</v>
      </c>
      <c r="DT46" s="821" t="s">
        <v>2110</v>
      </c>
      <c r="DU46" s="821">
        <v>126.6</v>
      </c>
      <c r="DV46" s="821">
        <v>116.7</v>
      </c>
      <c r="DW46" s="821">
        <v>105.4</v>
      </c>
      <c r="DX46" s="821">
        <v>85.7</v>
      </c>
      <c r="DY46" s="821" t="s">
        <v>2127</v>
      </c>
      <c r="DZ46" s="821" t="s">
        <v>2252</v>
      </c>
      <c r="EA46" s="821">
        <v>31.6</v>
      </c>
      <c r="EB46" s="821">
        <v>31.8</v>
      </c>
      <c r="EC46" s="821">
        <v>30.8</v>
      </c>
      <c r="ED46" s="821">
        <v>26.8</v>
      </c>
      <c r="EE46" s="821" t="s">
        <v>2263</v>
      </c>
      <c r="EF46" s="821" t="s">
        <v>2114</v>
      </c>
      <c r="EG46" s="821">
        <v>22.9</v>
      </c>
      <c r="EH46" s="821">
        <v>20.8</v>
      </c>
      <c r="EI46" s="821">
        <v>16.899999999999999</v>
      </c>
      <c r="EJ46" s="821">
        <v>16</v>
      </c>
      <c r="EK46" s="821" t="s">
        <v>2121</v>
      </c>
      <c r="EL46" s="821" t="s">
        <v>2465</v>
      </c>
      <c r="EM46" s="821">
        <v>17.2</v>
      </c>
      <c r="EN46" s="821">
        <v>15.4</v>
      </c>
      <c r="EO46" s="821">
        <v>13.6</v>
      </c>
      <c r="EP46" s="821">
        <v>13.3</v>
      </c>
      <c r="EQ46" s="821" t="s">
        <v>2119</v>
      </c>
      <c r="ER46" s="821" t="s">
        <v>2332</v>
      </c>
      <c r="ES46" s="821">
        <v>13.4</v>
      </c>
      <c r="ET46" s="821">
        <v>12.1</v>
      </c>
      <c r="EU46" s="821">
        <v>10.8</v>
      </c>
      <c r="EV46" s="821">
        <v>6.4</v>
      </c>
      <c r="EW46" s="821" t="s">
        <v>2212</v>
      </c>
      <c r="EX46" s="821" t="s">
        <v>2319</v>
      </c>
      <c r="EY46" s="821">
        <v>9.1</v>
      </c>
      <c r="EZ46" s="821">
        <v>7.9</v>
      </c>
      <c r="FA46" s="821">
        <v>5.4</v>
      </c>
      <c r="FB46" s="821">
        <v>7.1</v>
      </c>
      <c r="FC46" s="821" t="s">
        <v>2289</v>
      </c>
      <c r="FD46" s="821" t="s">
        <v>2391</v>
      </c>
      <c r="FE46" s="821">
        <v>6.6</v>
      </c>
      <c r="FF46" s="821">
        <v>6.7</v>
      </c>
      <c r="FG46" s="821">
        <v>5</v>
      </c>
      <c r="FH46" s="821">
        <v>4.2</v>
      </c>
      <c r="FI46" s="821" t="s">
        <v>2210</v>
      </c>
      <c r="FJ46" s="821" t="s">
        <v>2466</v>
      </c>
      <c r="FK46" s="821">
        <v>6.5</v>
      </c>
      <c r="FL46" s="821">
        <v>5.4</v>
      </c>
      <c r="FM46" s="821">
        <v>3.9</v>
      </c>
      <c r="FN46" s="821">
        <v>0</v>
      </c>
      <c r="FO46" s="821" t="s">
        <v>2393</v>
      </c>
      <c r="FP46" s="821" t="s">
        <v>2467</v>
      </c>
      <c r="FQ46" s="821">
        <v>5.8</v>
      </c>
      <c r="FR46" s="821">
        <v>4.2</v>
      </c>
      <c r="FS46" s="821">
        <v>2.7</v>
      </c>
      <c r="FT46" s="821">
        <v>2.9</v>
      </c>
      <c r="FU46" s="821">
        <v>39.9</v>
      </c>
      <c r="FV46" s="821">
        <v>34.799999999999997</v>
      </c>
      <c r="FW46" s="821">
        <v>27.1</v>
      </c>
      <c r="FX46" s="821">
        <v>20.8</v>
      </c>
      <c r="FY46" s="821">
        <v>406.1</v>
      </c>
      <c r="FZ46" s="821">
        <v>374.1</v>
      </c>
      <c r="GA46" s="821">
        <v>332.8</v>
      </c>
      <c r="GB46" s="821">
        <v>273.3</v>
      </c>
      <c r="GC46" s="822"/>
      <c r="GD46" s="822"/>
      <c r="GE46" s="822"/>
      <c r="GF46" s="822"/>
      <c r="GG46" s="822"/>
      <c r="GH46" s="822"/>
      <c r="GI46" s="822"/>
      <c r="GJ46" s="822"/>
      <c r="GK46" s="821"/>
      <c r="GL46" s="821"/>
      <c r="GM46" s="821"/>
      <c r="GN46" s="821"/>
      <c r="GO46" s="821"/>
      <c r="GP46" s="821"/>
      <c r="GQ46" s="821"/>
      <c r="GR46" s="821"/>
      <c r="GS46" s="821"/>
      <c r="GT46" s="821"/>
      <c r="GU46" s="821"/>
      <c r="GV46" s="821"/>
      <c r="GW46" s="822"/>
      <c r="GX46" s="821"/>
      <c r="GY46" s="821"/>
      <c r="GZ46" s="821"/>
      <c r="HA46" s="821"/>
      <c r="HB46" s="821"/>
      <c r="HC46" s="821"/>
      <c r="HD46" s="821"/>
      <c r="HE46" s="821"/>
      <c r="HF46" s="821"/>
      <c r="HG46" s="821"/>
      <c r="HH46" s="821"/>
      <c r="HI46" s="821"/>
      <c r="HJ46" s="821"/>
      <c r="HK46" s="821"/>
      <c r="HL46" s="821"/>
      <c r="HM46" s="821"/>
      <c r="HN46" s="821"/>
      <c r="HO46" s="821"/>
      <c r="HP46" s="821"/>
      <c r="HQ46" s="821"/>
      <c r="HR46" s="821"/>
      <c r="HS46" s="821"/>
      <c r="HT46" s="821"/>
      <c r="HU46" s="821"/>
      <c r="HV46" s="821"/>
      <c r="HW46" s="821"/>
      <c r="HX46" s="821"/>
      <c r="HY46" s="821"/>
      <c r="HZ46" s="821"/>
      <c r="IA46" s="821"/>
      <c r="IB46" s="821"/>
      <c r="IC46" s="821"/>
      <c r="ID46" s="821"/>
      <c r="IE46" s="821"/>
      <c r="IF46" s="821"/>
      <c r="IG46" s="821"/>
      <c r="IH46" s="821"/>
      <c r="II46" s="821"/>
      <c r="IJ46" s="821"/>
      <c r="IK46" s="821"/>
      <c r="IL46" s="821"/>
      <c r="IM46" s="821"/>
      <c r="IN46" s="821"/>
      <c r="IO46" s="821"/>
      <c r="IP46" s="821"/>
      <c r="IQ46" s="821"/>
      <c r="IR46" s="821"/>
      <c r="IS46" s="821"/>
      <c r="IT46" s="821"/>
      <c r="IU46" s="821"/>
      <c r="IV46" s="821"/>
      <c r="IW46" s="821"/>
      <c r="IX46" s="821"/>
      <c r="IY46" s="821"/>
      <c r="IZ46" s="821"/>
      <c r="JA46" s="821"/>
      <c r="JB46" s="821"/>
      <c r="JC46" s="821"/>
      <c r="JD46" s="821"/>
      <c r="JE46" s="822"/>
      <c r="JF46" s="822"/>
      <c r="JG46" s="822"/>
      <c r="JH46" s="822"/>
      <c r="JI46" s="822"/>
      <c r="JJ46" s="822"/>
      <c r="JK46" s="822"/>
      <c r="JL46" s="822"/>
      <c r="JM46" s="821"/>
      <c r="JN46" s="821"/>
      <c r="JO46" s="821"/>
      <c r="JP46" s="821"/>
      <c r="JQ46" s="821"/>
      <c r="JR46" s="821"/>
      <c r="JS46" s="821"/>
      <c r="JT46" s="821"/>
      <c r="JU46" s="821"/>
      <c r="JV46" s="821"/>
      <c r="JW46" s="821"/>
      <c r="JX46" s="821"/>
      <c r="JY46" s="821"/>
      <c r="JZ46" s="821"/>
      <c r="KA46" s="821"/>
      <c r="KB46" s="821"/>
      <c r="KC46" s="821"/>
      <c r="KD46" s="821"/>
      <c r="KE46" s="821"/>
      <c r="KF46" s="821"/>
      <c r="KG46" s="821"/>
      <c r="KH46" s="821"/>
      <c r="KI46" s="821"/>
      <c r="KJ46" s="821"/>
      <c r="KK46" s="821"/>
      <c r="KL46" s="821"/>
      <c r="KM46" s="821"/>
      <c r="KN46" s="821"/>
      <c r="KO46" s="821"/>
      <c r="KP46" s="821"/>
      <c r="KQ46" s="821"/>
      <c r="KR46" s="821"/>
      <c r="KS46" s="821"/>
      <c r="KT46" s="821"/>
      <c r="KU46" s="821"/>
      <c r="KV46" s="821"/>
      <c r="KW46" s="821"/>
      <c r="KX46" s="821"/>
      <c r="KY46" s="821"/>
      <c r="KZ46" s="821"/>
      <c r="LA46" s="821"/>
      <c r="LB46" s="821"/>
      <c r="LC46" s="821"/>
      <c r="LD46" s="821"/>
      <c r="LE46" s="821"/>
      <c r="LF46" s="821"/>
      <c r="LG46" s="821"/>
      <c r="LH46" s="821"/>
      <c r="LI46" s="821"/>
      <c r="LJ46" s="821"/>
      <c r="LK46" s="821"/>
      <c r="LL46" s="821"/>
      <c r="LM46" s="821"/>
      <c r="LN46" s="821"/>
      <c r="LO46" s="821"/>
      <c r="LP46" s="821"/>
      <c r="LQ46" s="821"/>
      <c r="LR46" s="821"/>
      <c r="LS46" s="821"/>
      <c r="LT46" s="821"/>
      <c r="LU46" s="821"/>
      <c r="LV46" s="821"/>
      <c r="LW46" s="821"/>
      <c r="LX46" s="821"/>
      <c r="LY46" s="821"/>
      <c r="LZ46" s="821"/>
      <c r="MA46" s="821"/>
      <c r="MB46" s="821"/>
      <c r="MC46" s="821"/>
      <c r="MD46" s="821"/>
      <c r="ME46" s="821"/>
      <c r="MF46" s="821"/>
      <c r="MG46" s="821"/>
      <c r="MH46" s="821"/>
      <c r="MI46" s="821"/>
      <c r="MJ46" s="821"/>
      <c r="MK46" s="821"/>
      <c r="ML46" s="821"/>
      <c r="MM46" s="821"/>
      <c r="MN46" s="821"/>
      <c r="MO46" s="821"/>
      <c r="MP46" s="821"/>
      <c r="MQ46" s="821"/>
      <c r="MR46" s="821"/>
      <c r="MS46" s="821"/>
      <c r="MT46" s="821"/>
      <c r="MU46" s="821"/>
      <c r="MV46" s="821"/>
      <c r="MW46" s="821"/>
      <c r="MX46" s="821"/>
      <c r="MY46" s="821"/>
      <c r="MZ46" s="821"/>
      <c r="NA46" s="822"/>
      <c r="NB46" s="822"/>
      <c r="NC46" s="822"/>
      <c r="ND46" s="822"/>
      <c r="NE46" s="821"/>
      <c r="NF46" s="821"/>
      <c r="NG46" s="821"/>
      <c r="NH46" s="821"/>
      <c r="NI46" s="822"/>
      <c r="NJ46" s="822"/>
      <c r="NK46" s="822"/>
      <c r="NL46" s="822"/>
      <c r="NM46" s="821"/>
      <c r="NN46" s="821"/>
      <c r="NO46" s="821"/>
      <c r="NP46" s="821"/>
      <c r="NQ46" s="822"/>
      <c r="NR46" s="822"/>
      <c r="NS46" s="822"/>
      <c r="NT46" s="822"/>
      <c r="NU46" s="821"/>
      <c r="NV46" s="821"/>
      <c r="NW46" s="821"/>
      <c r="NX46" s="821"/>
      <c r="NY46" s="822"/>
      <c r="NZ46" s="822"/>
      <c r="OA46" s="822"/>
      <c r="OB46" s="822"/>
      <c r="OC46" s="821"/>
      <c r="OD46" s="821"/>
      <c r="OE46" s="821"/>
      <c r="OF46" s="821"/>
      <c r="OG46" s="822"/>
      <c r="OH46" s="822"/>
      <c r="OI46" s="822"/>
      <c r="OJ46" s="822"/>
      <c r="OK46" s="821"/>
      <c r="OL46" s="821"/>
      <c r="OM46" s="821"/>
      <c r="ON46" s="821"/>
      <c r="OO46" s="822"/>
      <c r="OP46" s="822"/>
      <c r="OQ46" s="822"/>
      <c r="OR46" s="822"/>
      <c r="OS46" s="821"/>
      <c r="OT46" s="821"/>
      <c r="OU46" s="821"/>
      <c r="OV46" s="821"/>
      <c r="OW46" s="822"/>
      <c r="OX46" s="822"/>
      <c r="OY46" s="822"/>
      <c r="OZ46" s="822"/>
      <c r="PA46" s="821"/>
      <c r="PB46" s="821"/>
      <c r="PC46" s="821"/>
      <c r="PD46" s="821"/>
      <c r="PE46" s="822">
        <v>114.7</v>
      </c>
      <c r="PF46" s="822">
        <v>107.7</v>
      </c>
      <c r="PG46" s="822">
        <v>98.9</v>
      </c>
      <c r="PH46" s="822">
        <v>87.4</v>
      </c>
      <c r="PI46" s="822">
        <v>72</v>
      </c>
      <c r="PJ46" s="822">
        <v>0.4</v>
      </c>
      <c r="PK46" s="821">
        <v>0.5</v>
      </c>
      <c r="PL46" s="821">
        <v>0.5</v>
      </c>
      <c r="PM46" s="821">
        <v>0.7</v>
      </c>
      <c r="PN46" s="821">
        <v>0.8</v>
      </c>
      <c r="PO46" s="821">
        <v>115.10000000000001</v>
      </c>
      <c r="PP46" s="821">
        <v>108.2</v>
      </c>
      <c r="PQ46" s="821">
        <v>99.4</v>
      </c>
      <c r="PR46" s="821">
        <v>88.100000000000009</v>
      </c>
      <c r="PS46" s="821">
        <v>72.8</v>
      </c>
      <c r="PT46" s="822">
        <v>26.1</v>
      </c>
      <c r="PU46" s="822">
        <v>24.5</v>
      </c>
      <c r="PV46" s="822">
        <v>22.5</v>
      </c>
      <c r="PW46" s="822">
        <v>19.8</v>
      </c>
      <c r="PX46" s="822">
        <v>16.399999999999999</v>
      </c>
      <c r="PY46" s="822">
        <v>0.2</v>
      </c>
      <c r="PZ46" s="821">
        <v>0.2</v>
      </c>
      <c r="QA46" s="821">
        <v>0.2</v>
      </c>
      <c r="QB46" s="821">
        <v>0.3</v>
      </c>
      <c r="QC46" s="821">
        <v>0.3</v>
      </c>
      <c r="QD46" s="821">
        <v>26.3</v>
      </c>
      <c r="QE46" s="821">
        <v>24.7</v>
      </c>
      <c r="QF46" s="821">
        <v>22.7</v>
      </c>
      <c r="QG46" s="821">
        <v>20.100000000000001</v>
      </c>
      <c r="QH46" s="821">
        <v>16.7</v>
      </c>
      <c r="QI46" s="822">
        <v>5.6</v>
      </c>
      <c r="QJ46" s="822">
        <v>5.6</v>
      </c>
      <c r="QK46" s="822">
        <v>10.199999999999999</v>
      </c>
      <c r="QL46" s="822">
        <v>8.8000000000000007</v>
      </c>
      <c r="QM46" s="822">
        <v>7.2</v>
      </c>
      <c r="QN46" s="822">
        <v>0</v>
      </c>
      <c r="QO46" s="821">
        <v>0</v>
      </c>
      <c r="QP46" s="821">
        <v>0</v>
      </c>
      <c r="QQ46" s="821">
        <v>0</v>
      </c>
      <c r="QR46" s="821">
        <v>0</v>
      </c>
      <c r="QS46" s="821">
        <v>5.6</v>
      </c>
      <c r="QT46" s="821">
        <v>5.6</v>
      </c>
      <c r="QU46" s="821">
        <v>10.199999999999999</v>
      </c>
      <c r="QV46" s="821">
        <v>8.8000000000000007</v>
      </c>
      <c r="QW46" s="821">
        <v>7.2</v>
      </c>
      <c r="QX46" s="822">
        <v>13</v>
      </c>
      <c r="QY46" s="822">
        <v>7</v>
      </c>
      <c r="QZ46" s="822">
        <v>7</v>
      </c>
      <c r="RA46" s="822">
        <v>6.9</v>
      </c>
      <c r="RB46" s="822">
        <v>6.7</v>
      </c>
      <c r="RC46" s="822">
        <v>0.1</v>
      </c>
      <c r="RD46" s="821">
        <v>0.1</v>
      </c>
      <c r="RE46" s="821">
        <v>0.1</v>
      </c>
      <c r="RF46" s="821">
        <v>0.1</v>
      </c>
      <c r="RG46" s="821">
        <v>0.1</v>
      </c>
      <c r="RH46" s="821">
        <v>13.1</v>
      </c>
      <c r="RI46" s="821">
        <v>7.1</v>
      </c>
      <c r="RJ46" s="821">
        <v>7.1</v>
      </c>
      <c r="RK46" s="821">
        <v>7</v>
      </c>
      <c r="RL46" s="821">
        <v>6.8</v>
      </c>
      <c r="RM46" s="822">
        <v>128.9</v>
      </c>
      <c r="RN46" s="822">
        <v>122.8</v>
      </c>
      <c r="RO46" s="822">
        <v>122.4</v>
      </c>
      <c r="RP46" s="822">
        <v>121.5</v>
      </c>
      <c r="RQ46" s="822">
        <v>117</v>
      </c>
      <c r="RR46" s="822">
        <v>2.4</v>
      </c>
      <c r="RS46" s="821">
        <v>2.6</v>
      </c>
      <c r="RT46" s="821">
        <v>3</v>
      </c>
      <c r="RU46" s="821">
        <v>3.9</v>
      </c>
      <c r="RV46" s="821">
        <v>4.2</v>
      </c>
      <c r="RW46" s="821">
        <v>131.30000000000001</v>
      </c>
      <c r="RX46" s="821">
        <v>125.39999999999999</v>
      </c>
      <c r="RY46" s="821">
        <v>125.4</v>
      </c>
      <c r="RZ46" s="821">
        <v>125.4</v>
      </c>
      <c r="SA46" s="821">
        <v>121.2</v>
      </c>
      <c r="SB46" s="822">
        <v>1.49</v>
      </c>
      <c r="SC46" s="822">
        <v>2.1680000000000001</v>
      </c>
      <c r="SD46" s="822">
        <v>1.49</v>
      </c>
      <c r="SE46" s="822" t="s">
        <v>1434</v>
      </c>
      <c r="SF46" s="822" t="s">
        <v>1434</v>
      </c>
      <c r="SG46" s="821" t="s">
        <v>1434</v>
      </c>
      <c r="SH46" s="821" t="s">
        <v>1434</v>
      </c>
      <c r="SI46" s="821" t="s">
        <v>1434</v>
      </c>
      <c r="SJ46" s="821" t="s">
        <v>1434</v>
      </c>
      <c r="SK46" s="821">
        <v>2.1680000000000001</v>
      </c>
      <c r="SL46" s="821">
        <v>1.49</v>
      </c>
      <c r="SM46" s="821" t="s">
        <v>1434</v>
      </c>
      <c r="SN46" s="822">
        <v>0.53800000000000003</v>
      </c>
      <c r="SO46" s="822">
        <v>0.99</v>
      </c>
      <c r="SP46" s="822">
        <v>0.46</v>
      </c>
      <c r="SQ46" s="822" t="s">
        <v>1434</v>
      </c>
      <c r="SR46" s="822" t="s">
        <v>1434</v>
      </c>
      <c r="SS46" s="821" t="s">
        <v>1434</v>
      </c>
      <c r="ST46" s="821" t="s">
        <v>1434</v>
      </c>
      <c r="SU46" s="821" t="s">
        <v>1434</v>
      </c>
      <c r="SV46" s="821" t="s">
        <v>1434</v>
      </c>
      <c r="SW46" s="821">
        <v>0.99</v>
      </c>
      <c r="SX46" s="821">
        <v>0.46</v>
      </c>
      <c r="SY46" s="821" t="s">
        <v>1434</v>
      </c>
      <c r="SZ46" s="822">
        <v>1.2E-2</v>
      </c>
      <c r="TA46" s="822">
        <v>0.01</v>
      </c>
      <c r="TB46" s="822">
        <v>0.02</v>
      </c>
      <c r="TC46" s="822" t="s">
        <v>1434</v>
      </c>
      <c r="TD46" s="822" t="s">
        <v>1434</v>
      </c>
      <c r="TE46" s="821" t="s">
        <v>1434</v>
      </c>
      <c r="TF46" s="821" t="s">
        <v>1434</v>
      </c>
      <c r="TG46" s="821" t="s">
        <v>1434</v>
      </c>
      <c r="TH46" s="821" t="s">
        <v>1434</v>
      </c>
      <c r="TI46" s="821">
        <v>0.01</v>
      </c>
      <c r="TJ46" s="821">
        <v>0.02</v>
      </c>
      <c r="TK46" s="821" t="s">
        <v>1434</v>
      </c>
      <c r="TL46" s="822">
        <v>8.4000000000000005E-2</v>
      </c>
      <c r="TM46" s="822">
        <v>7.8E-2</v>
      </c>
      <c r="TN46" s="822">
        <v>0.11</v>
      </c>
      <c r="TO46" s="822" t="s">
        <v>1434</v>
      </c>
      <c r="TP46" s="822" t="s">
        <v>1434</v>
      </c>
      <c r="TQ46" s="821" t="s">
        <v>1434</v>
      </c>
      <c r="TR46" s="821" t="s">
        <v>1434</v>
      </c>
      <c r="TS46" s="821" t="s">
        <v>1434</v>
      </c>
      <c r="TT46" s="821" t="s">
        <v>1434</v>
      </c>
      <c r="TU46" s="821">
        <v>7.8E-2</v>
      </c>
      <c r="TV46" s="821">
        <v>0.11</v>
      </c>
      <c r="TW46" s="821" t="s">
        <v>1434</v>
      </c>
      <c r="TX46" s="822">
        <v>0</v>
      </c>
      <c r="TY46" s="822">
        <v>0.11</v>
      </c>
      <c r="TZ46" s="822">
        <v>0.11</v>
      </c>
      <c r="UA46" s="822" t="s">
        <v>1434</v>
      </c>
      <c r="UB46" s="822" t="s">
        <v>1434</v>
      </c>
      <c r="UC46" s="821" t="s">
        <v>1434</v>
      </c>
      <c r="UD46" s="821" t="s">
        <v>1434</v>
      </c>
      <c r="UE46" s="821" t="s">
        <v>1434</v>
      </c>
      <c r="UF46" s="821" t="s">
        <v>1434</v>
      </c>
      <c r="UG46" s="821">
        <v>0.11</v>
      </c>
      <c r="UH46" s="821">
        <v>0.11</v>
      </c>
      <c r="UI46" s="821" t="s">
        <v>1434</v>
      </c>
      <c r="UJ46" s="822">
        <v>0.33400000000000002</v>
      </c>
      <c r="UK46" s="822">
        <v>0.39</v>
      </c>
      <c r="UL46" s="822">
        <v>0.49</v>
      </c>
      <c r="UM46" s="822" t="s">
        <v>1434</v>
      </c>
      <c r="UN46" s="822" t="s">
        <v>1434</v>
      </c>
      <c r="UO46" s="821" t="s">
        <v>1434</v>
      </c>
      <c r="UP46" s="821" t="s">
        <v>1434</v>
      </c>
      <c r="UQ46" s="821" t="s">
        <v>1434</v>
      </c>
      <c r="UR46" s="821" t="s">
        <v>1434</v>
      </c>
      <c r="US46" s="821">
        <v>0.39</v>
      </c>
      <c r="UT46" s="821">
        <v>0.49</v>
      </c>
      <c r="UU46" s="821" t="s">
        <v>1434</v>
      </c>
      <c r="UV46" s="822">
        <v>0.41</v>
      </c>
      <c r="UW46" s="822">
        <v>0.59</v>
      </c>
      <c r="UX46" s="822">
        <v>0.3</v>
      </c>
      <c r="UY46" s="822">
        <v>0.37</v>
      </c>
      <c r="UZ46" s="822" t="s">
        <v>1434</v>
      </c>
      <c r="VA46" s="821" t="s">
        <v>1434</v>
      </c>
      <c r="VB46" s="821" t="s">
        <v>1434</v>
      </c>
      <c r="VC46" s="821">
        <v>5.0999999999999997E-2</v>
      </c>
      <c r="VD46" s="821" t="s">
        <v>1434</v>
      </c>
      <c r="VE46" s="821">
        <v>0.59</v>
      </c>
      <c r="VF46" s="821">
        <v>0.3</v>
      </c>
      <c r="VG46" s="821">
        <v>0.42099999999999999</v>
      </c>
      <c r="VH46" s="821" t="s">
        <v>1434</v>
      </c>
      <c r="VI46" s="821" t="s">
        <v>1434</v>
      </c>
      <c r="VJ46" s="821" t="s">
        <v>1434</v>
      </c>
      <c r="VK46" s="821" t="s">
        <v>1434</v>
      </c>
      <c r="VL46" s="821" t="s">
        <v>1434</v>
      </c>
      <c r="VM46" s="821" t="s">
        <v>1434</v>
      </c>
      <c r="VN46" s="821" t="s">
        <v>1434</v>
      </c>
      <c r="VO46" s="821" t="s">
        <v>1434</v>
      </c>
      <c r="VP46" s="821" t="s">
        <v>1434</v>
      </c>
      <c r="VQ46" s="821" t="s">
        <v>1434</v>
      </c>
      <c r="VR46" s="821" t="s">
        <v>1434</v>
      </c>
      <c r="VS46" s="821" t="s">
        <v>1434</v>
      </c>
      <c r="VT46" s="821">
        <v>0.11700000000000001</v>
      </c>
      <c r="VU46" s="821" t="s">
        <v>1434</v>
      </c>
      <c r="VV46" s="821" t="s">
        <v>1434</v>
      </c>
      <c r="VW46" s="821" t="s">
        <v>1434</v>
      </c>
      <c r="VX46" s="821" t="s">
        <v>1434</v>
      </c>
      <c r="VY46" s="821" t="s">
        <v>1434</v>
      </c>
      <c r="VZ46" s="821" t="s">
        <v>1434</v>
      </c>
      <c r="WA46" s="821" t="s">
        <v>1434</v>
      </c>
      <c r="WB46" s="821" t="s">
        <v>1434</v>
      </c>
      <c r="WC46" s="821" t="s">
        <v>1434</v>
      </c>
      <c r="WD46" s="821" t="s">
        <v>1434</v>
      </c>
      <c r="WE46" s="821" t="s">
        <v>1434</v>
      </c>
      <c r="WF46" s="821">
        <v>9958</v>
      </c>
      <c r="WG46" s="821">
        <v>8959</v>
      </c>
      <c r="WH46" s="821">
        <v>7974</v>
      </c>
      <c r="WI46" s="821">
        <v>6545</v>
      </c>
      <c r="WJ46" s="822">
        <v>793</v>
      </c>
      <c r="WK46" s="822">
        <v>714</v>
      </c>
      <c r="WL46" s="822">
        <v>635</v>
      </c>
      <c r="WM46" s="822">
        <v>521</v>
      </c>
      <c r="WN46" s="822">
        <v>9165</v>
      </c>
      <c r="WO46" s="822">
        <v>8245</v>
      </c>
      <c r="WP46" s="822">
        <v>7339</v>
      </c>
      <c r="WQ46" s="822">
        <v>6023</v>
      </c>
      <c r="WR46" s="822">
        <v>3401</v>
      </c>
      <c r="WS46" s="822">
        <v>3232</v>
      </c>
      <c r="WT46" s="822">
        <v>2547</v>
      </c>
      <c r="WU46" s="822">
        <v>2099</v>
      </c>
      <c r="WV46" s="821">
        <v>763</v>
      </c>
      <c r="WW46" s="821">
        <v>909</v>
      </c>
      <c r="WX46" s="821">
        <v>440</v>
      </c>
      <c r="WY46" s="821" t="s">
        <v>1434</v>
      </c>
      <c r="WZ46" s="824">
        <v>5381.39</v>
      </c>
      <c r="XA46" s="824">
        <v>5054.4400000000005</v>
      </c>
      <c r="XB46" s="824">
        <v>5099.34</v>
      </c>
      <c r="XC46" s="824">
        <v>3415.18</v>
      </c>
      <c r="XD46" s="829" t="s">
        <v>1434</v>
      </c>
      <c r="XE46" s="829">
        <v>3387.8670000000002</v>
      </c>
      <c r="XF46" s="832">
        <v>2945.4490000000001</v>
      </c>
      <c r="XG46" s="829">
        <v>2930.2159999999999</v>
      </c>
      <c r="XH46" s="829">
        <v>2990.0619999999999</v>
      </c>
      <c r="XI46" s="829">
        <v>2881.65</v>
      </c>
      <c r="XJ46" s="829">
        <v>3179.1259999999997</v>
      </c>
      <c r="XK46" s="832">
        <v>2732.8220000000001</v>
      </c>
      <c r="XL46" s="829">
        <v>2551</v>
      </c>
      <c r="XM46" s="829">
        <v>2591</v>
      </c>
      <c r="XN46" s="829">
        <v>2283</v>
      </c>
      <c r="XO46" s="829">
        <v>2257</v>
      </c>
      <c r="XP46" s="832">
        <v>2253</v>
      </c>
      <c r="XQ46" s="829">
        <v>2068</v>
      </c>
      <c r="XR46" s="829">
        <v>2133</v>
      </c>
      <c r="XS46" s="829">
        <v>2208</v>
      </c>
      <c r="XT46" s="829">
        <v>1991</v>
      </c>
      <c r="XU46" s="829">
        <v>1866</v>
      </c>
      <c r="XV46" s="829">
        <v>1944</v>
      </c>
      <c r="XW46" s="829">
        <v>1065</v>
      </c>
      <c r="XX46" s="829">
        <v>1671</v>
      </c>
      <c r="XY46" s="829" t="s">
        <v>1434</v>
      </c>
      <c r="XZ46" s="832" t="s">
        <v>1434</v>
      </c>
      <c r="YA46" s="829" t="s">
        <v>1434</v>
      </c>
      <c r="YB46" s="829" t="s">
        <v>1434</v>
      </c>
      <c r="YC46" s="824">
        <v>4109.68</v>
      </c>
      <c r="YD46" s="824">
        <v>3812.21</v>
      </c>
      <c r="YE46" s="824">
        <v>3510.68</v>
      </c>
      <c r="YF46" s="824">
        <v>2288.16</v>
      </c>
      <c r="YG46" s="829" t="s">
        <v>1434</v>
      </c>
      <c r="YH46" s="829">
        <v>2051.6979999999999</v>
      </c>
      <c r="YI46" s="832">
        <v>1841.404</v>
      </c>
      <c r="YJ46" s="829">
        <v>1947.616</v>
      </c>
      <c r="YK46" s="829">
        <v>2061.77</v>
      </c>
      <c r="YL46" s="829">
        <v>2093.373</v>
      </c>
      <c r="YM46" s="829">
        <v>2195.5659999999998</v>
      </c>
      <c r="YN46" s="832">
        <v>1789.481</v>
      </c>
      <c r="YO46" s="829">
        <v>1826</v>
      </c>
      <c r="YP46" s="829">
        <v>2232</v>
      </c>
      <c r="YQ46" s="829">
        <v>2003</v>
      </c>
      <c r="YR46" s="829">
        <v>1962</v>
      </c>
      <c r="YS46" s="832">
        <v>1721</v>
      </c>
      <c r="YT46" s="829">
        <v>1563</v>
      </c>
      <c r="YU46" s="829">
        <v>1594</v>
      </c>
      <c r="YV46" s="829">
        <v>1662</v>
      </c>
      <c r="YW46" s="829">
        <v>1629</v>
      </c>
      <c r="YX46" s="829">
        <v>1639</v>
      </c>
      <c r="YY46" s="829">
        <v>1709</v>
      </c>
      <c r="YZ46" s="829">
        <v>958</v>
      </c>
      <c r="ZA46" s="829">
        <v>1151</v>
      </c>
      <c r="ZB46" s="829" t="s">
        <v>1434</v>
      </c>
      <c r="ZC46" s="832" t="s">
        <v>1434</v>
      </c>
      <c r="ZD46" s="829" t="s">
        <v>1434</v>
      </c>
      <c r="ZE46" s="829" t="s">
        <v>1434</v>
      </c>
      <c r="ZF46" s="824">
        <v>1271.71</v>
      </c>
      <c r="ZG46" s="824">
        <v>1242.23</v>
      </c>
      <c r="ZH46" s="824">
        <v>1588.66</v>
      </c>
      <c r="ZI46" s="824">
        <v>1127.02</v>
      </c>
      <c r="ZJ46" s="829" t="s">
        <v>1434</v>
      </c>
      <c r="ZK46" s="829">
        <v>1336.1690000000001</v>
      </c>
      <c r="ZL46" s="832">
        <v>1104.0450000000001</v>
      </c>
      <c r="ZM46" s="829">
        <v>982.6</v>
      </c>
      <c r="ZN46" s="829">
        <v>928.29200000000003</v>
      </c>
      <c r="ZO46" s="829">
        <v>788.27700000000004</v>
      </c>
      <c r="ZP46" s="829">
        <v>983.56</v>
      </c>
      <c r="ZQ46" s="832">
        <v>943.34100000000001</v>
      </c>
      <c r="ZR46" s="829">
        <v>725</v>
      </c>
      <c r="ZS46" s="829">
        <v>359</v>
      </c>
      <c r="ZT46" s="829">
        <v>280</v>
      </c>
      <c r="ZU46" s="829">
        <v>295</v>
      </c>
      <c r="ZV46" s="832">
        <v>532</v>
      </c>
      <c r="ZW46" s="829">
        <v>505</v>
      </c>
      <c r="ZX46" s="829">
        <v>539</v>
      </c>
      <c r="ZY46" s="829">
        <v>546</v>
      </c>
      <c r="ZZ46" s="829">
        <v>362</v>
      </c>
      <c r="AAA46" s="829">
        <v>227</v>
      </c>
      <c r="AAB46" s="829">
        <v>235</v>
      </c>
      <c r="AAC46" s="829">
        <v>107</v>
      </c>
      <c r="AAD46" s="829">
        <v>520</v>
      </c>
      <c r="AAE46" s="829" t="s">
        <v>1434</v>
      </c>
      <c r="AAF46" s="832" t="s">
        <v>1434</v>
      </c>
      <c r="AAG46" s="829" t="s">
        <v>1434</v>
      </c>
      <c r="AAH46" s="829" t="s">
        <v>1434</v>
      </c>
      <c r="AAI46" s="821" t="s">
        <v>2743</v>
      </c>
      <c r="AAJ46" s="821">
        <v>0</v>
      </c>
      <c r="AAK46" s="821" t="s">
        <v>1434</v>
      </c>
      <c r="AAL46" s="821" t="s">
        <v>1434</v>
      </c>
      <c r="AAM46" s="821" t="s">
        <v>1434</v>
      </c>
      <c r="AAN46" s="821" t="s">
        <v>1434</v>
      </c>
      <c r="AAO46" s="821" t="s">
        <v>761</v>
      </c>
      <c r="AAP46" s="821" t="s">
        <v>2744</v>
      </c>
      <c r="AAQ46" s="821" t="s">
        <v>2745</v>
      </c>
      <c r="AAR46" s="821" t="s">
        <v>2556</v>
      </c>
      <c r="AAS46" s="821">
        <v>1494.6946</v>
      </c>
      <c r="AAT46" s="821">
        <v>356.68900000000002</v>
      </c>
      <c r="AAU46" s="821">
        <v>493.56700000000001</v>
      </c>
      <c r="AAV46" s="821" t="s">
        <v>772</v>
      </c>
      <c r="AAW46" s="821" t="s">
        <v>2709</v>
      </c>
      <c r="AAX46" s="821" t="s">
        <v>2746</v>
      </c>
      <c r="AAY46" s="821" t="s">
        <v>1242</v>
      </c>
      <c r="AAZ46" s="821" t="s">
        <v>1434</v>
      </c>
      <c r="ABA46" s="821" t="s">
        <v>1434</v>
      </c>
      <c r="ABB46" s="821">
        <v>880.13199999999995</v>
      </c>
      <c r="ABC46" s="821" t="s">
        <v>770</v>
      </c>
      <c r="ABD46" s="821" t="s">
        <v>2747</v>
      </c>
      <c r="ABE46" s="821" t="s">
        <v>2748</v>
      </c>
      <c r="ABF46" s="821" t="s">
        <v>1242</v>
      </c>
      <c r="ABG46" s="821">
        <v>30610</v>
      </c>
      <c r="ABH46" s="821" t="s">
        <v>1434</v>
      </c>
      <c r="ABI46" s="821" t="s">
        <v>1434</v>
      </c>
      <c r="ABJ46" s="821" t="s">
        <v>766</v>
      </c>
      <c r="ABK46" s="821" t="s">
        <v>2749</v>
      </c>
      <c r="ABL46" s="821" t="s">
        <v>2750</v>
      </c>
      <c r="ABM46" s="821" t="s">
        <v>2556</v>
      </c>
      <c r="ABN46" s="821" t="s">
        <v>1434</v>
      </c>
      <c r="ABO46" s="821">
        <v>26.614000000000001</v>
      </c>
      <c r="ABP46" s="821">
        <v>260.14</v>
      </c>
      <c r="ABQ46" s="821" t="s">
        <v>761</v>
      </c>
      <c r="ABR46" s="821"/>
      <c r="ABS46" s="821"/>
      <c r="ABT46" s="821"/>
      <c r="ABU46" s="821"/>
      <c r="ABV46" s="821"/>
      <c r="ABW46" s="821"/>
      <c r="ABX46" s="821"/>
      <c r="ABY46" s="821"/>
      <c r="ABZ46" s="821"/>
      <c r="ACA46" s="821"/>
      <c r="ACB46" s="821"/>
      <c r="ACC46" s="821"/>
      <c r="ACD46" s="821"/>
      <c r="ACE46" s="821"/>
      <c r="ACF46" s="821"/>
      <c r="ACG46" s="821"/>
      <c r="ACH46" s="821"/>
      <c r="ACI46" s="821"/>
      <c r="ACJ46" s="821"/>
      <c r="ACK46" s="821"/>
      <c r="ACL46" s="821"/>
      <c r="ACM46" s="821"/>
      <c r="ACN46" s="821"/>
      <c r="ACO46" s="821"/>
      <c r="ACP46" s="821"/>
      <c r="ACQ46" s="821"/>
      <c r="ACR46" s="821"/>
      <c r="ACS46" s="821"/>
      <c r="ACT46" s="821"/>
      <c r="ACU46" s="821"/>
      <c r="ACV46" s="821"/>
      <c r="ACW46" s="821"/>
      <c r="ACX46" s="821"/>
      <c r="ACY46" s="821"/>
      <c r="ACZ46" s="821"/>
      <c r="ADA46" s="821" t="s">
        <v>1434</v>
      </c>
      <c r="ADB46" s="821" t="s">
        <v>1434</v>
      </c>
      <c r="ADC46" s="821">
        <v>1633.8389999999999</v>
      </c>
      <c r="ADD46" s="821" t="s">
        <v>2828</v>
      </c>
      <c r="ADE46" s="821" t="s">
        <v>1269</v>
      </c>
      <c r="ADF46" s="821">
        <v>9.6300000000000008</v>
      </c>
      <c r="ADG46" s="821">
        <v>21.824403271574027</v>
      </c>
      <c r="ADH46" s="821">
        <v>2</v>
      </c>
      <c r="ADI46" s="821" t="s">
        <v>2829</v>
      </c>
      <c r="ADJ46" s="821" t="s">
        <v>2830</v>
      </c>
      <c r="ADK46" s="821" t="s">
        <v>1434</v>
      </c>
      <c r="ADL46" s="821">
        <v>1338.64</v>
      </c>
      <c r="ADM46" s="821">
        <v>3</v>
      </c>
      <c r="ADN46" s="821"/>
      <c r="ADO46" s="821"/>
      <c r="ADP46" s="821"/>
      <c r="ADQ46" s="821"/>
      <c r="ADR46" s="821"/>
      <c r="ADS46" s="821"/>
      <c r="ADT46" s="821"/>
      <c r="ADU46" s="821"/>
      <c r="ADV46" s="821"/>
      <c r="ADW46" s="821"/>
      <c r="ADX46" s="821"/>
      <c r="ADY46" s="821"/>
      <c r="ADZ46" s="821"/>
      <c r="AEA46" s="821"/>
      <c r="AEB46" s="821"/>
      <c r="AEC46" s="821"/>
      <c r="AED46" s="821"/>
      <c r="AEE46" s="821"/>
      <c r="AEF46" s="821"/>
      <c r="AEG46" s="821"/>
      <c r="AEH46" s="821"/>
      <c r="AEI46" s="821"/>
      <c r="AEJ46" s="821"/>
      <c r="AEK46" s="821"/>
      <c r="AEL46" s="821"/>
      <c r="AEM46" s="821"/>
      <c r="AEN46" s="821"/>
      <c r="AEO46" s="821"/>
      <c r="AEP46" s="821"/>
      <c r="AEQ46" s="821"/>
      <c r="AER46" s="821"/>
      <c r="AES46" s="821"/>
      <c r="AET46" s="821"/>
      <c r="AEU46" s="821"/>
      <c r="AEV46" s="821"/>
      <c r="AEW46" s="821"/>
      <c r="AEX46" s="821"/>
      <c r="AEY46" s="821"/>
      <c r="AEZ46" s="821"/>
      <c r="AFA46" s="821"/>
      <c r="AFB46" s="821" t="s">
        <v>1434</v>
      </c>
      <c r="AFC46" s="821" t="s">
        <v>1434</v>
      </c>
      <c r="AFD46" s="822">
        <v>181.5</v>
      </c>
      <c r="AFE46" s="822">
        <v>61</v>
      </c>
      <c r="AFF46" s="822">
        <v>68</v>
      </c>
      <c r="AFG46" s="822" t="s">
        <v>1434</v>
      </c>
      <c r="AFH46" s="821" t="s">
        <v>1434</v>
      </c>
      <c r="AFI46" s="822" t="s">
        <v>1434</v>
      </c>
      <c r="AFJ46" s="822" t="s">
        <v>1434</v>
      </c>
      <c r="AFK46" s="822" t="s">
        <v>1434</v>
      </c>
      <c r="AFL46" s="821" t="s">
        <v>1434</v>
      </c>
      <c r="AFM46" s="821" t="s">
        <v>1434</v>
      </c>
      <c r="AFN46" s="821" t="s">
        <v>1434</v>
      </c>
      <c r="AFO46" s="821" t="s">
        <v>1434</v>
      </c>
      <c r="AFP46" s="822">
        <v>765.2</v>
      </c>
      <c r="AFQ46" s="822">
        <v>629</v>
      </c>
      <c r="AFR46" s="822">
        <v>430</v>
      </c>
      <c r="AFS46" s="822" t="s">
        <v>1434</v>
      </c>
      <c r="AFT46" s="821" t="s">
        <v>1434</v>
      </c>
      <c r="AFU46" s="821" t="s">
        <v>1434</v>
      </c>
      <c r="AFV46" s="821" t="s">
        <v>1434</v>
      </c>
      <c r="AFW46" s="821" t="s">
        <v>1434</v>
      </c>
      <c r="AFX46" s="821" t="s">
        <v>1434</v>
      </c>
      <c r="AFY46" s="821" t="s">
        <v>1434</v>
      </c>
      <c r="AFZ46" s="821" t="s">
        <v>1434</v>
      </c>
      <c r="AGA46" s="821" t="s">
        <v>1434</v>
      </c>
      <c r="AGB46" s="822">
        <v>273.10000000000002</v>
      </c>
      <c r="AGC46" s="822">
        <v>474</v>
      </c>
      <c r="AGD46" s="822">
        <v>665</v>
      </c>
      <c r="AGE46" s="822" t="s">
        <v>1434</v>
      </c>
      <c r="AGF46" s="821" t="s">
        <v>1434</v>
      </c>
      <c r="AGG46" s="821" t="s">
        <v>1434</v>
      </c>
      <c r="AGH46" s="821" t="s">
        <v>1434</v>
      </c>
      <c r="AGI46" s="821" t="s">
        <v>1434</v>
      </c>
      <c r="AGJ46" s="821" t="s">
        <v>1434</v>
      </c>
      <c r="AGK46" s="821" t="s">
        <v>1434</v>
      </c>
      <c r="AGL46" s="821" t="s">
        <v>1434</v>
      </c>
      <c r="AGM46" s="821" t="s">
        <v>1434</v>
      </c>
      <c r="AGN46" s="822">
        <v>27.2</v>
      </c>
      <c r="AGO46" s="822">
        <v>79</v>
      </c>
      <c r="AGP46" s="822">
        <v>71</v>
      </c>
      <c r="AGQ46" s="822" t="s">
        <v>1434</v>
      </c>
      <c r="AGR46" s="821" t="s">
        <v>1434</v>
      </c>
      <c r="AGS46" s="821" t="s">
        <v>1434</v>
      </c>
      <c r="AGT46" s="821" t="s">
        <v>1434</v>
      </c>
      <c r="AGU46" s="821" t="s">
        <v>1434</v>
      </c>
      <c r="AGV46" s="821" t="s">
        <v>1434</v>
      </c>
      <c r="AGW46" s="821" t="s">
        <v>1434</v>
      </c>
      <c r="AGX46" s="821" t="s">
        <v>1434</v>
      </c>
      <c r="AGY46" s="821" t="s">
        <v>1434</v>
      </c>
      <c r="AGZ46" s="822">
        <v>1211</v>
      </c>
      <c r="AHA46" s="822">
        <v>1202</v>
      </c>
      <c r="AHB46" s="822">
        <v>1193</v>
      </c>
      <c r="AHC46" s="822">
        <v>1151</v>
      </c>
      <c r="AHD46" s="822">
        <v>31</v>
      </c>
      <c r="AHE46" s="822">
        <v>37</v>
      </c>
      <c r="AHF46" s="822">
        <v>36</v>
      </c>
      <c r="AHG46" s="822">
        <v>34</v>
      </c>
      <c r="AHH46" s="822">
        <v>5</v>
      </c>
      <c r="AHI46" s="822">
        <v>4</v>
      </c>
      <c r="AHJ46" s="822">
        <v>4</v>
      </c>
      <c r="AHK46" s="822">
        <v>3</v>
      </c>
      <c r="AHL46" s="822">
        <v>0</v>
      </c>
      <c r="AHM46" s="822">
        <v>0</v>
      </c>
      <c r="AHN46" s="821">
        <v>0</v>
      </c>
      <c r="AHO46" s="821">
        <v>0</v>
      </c>
      <c r="AHP46" s="822">
        <v>1.4</v>
      </c>
      <c r="AHQ46" s="822">
        <v>1.89</v>
      </c>
      <c r="AHR46" s="821">
        <v>5.0709999999999997</v>
      </c>
      <c r="AHS46" s="821" t="s">
        <v>1434</v>
      </c>
      <c r="AHT46" s="822">
        <v>1.2728999999999999</v>
      </c>
      <c r="AHU46" s="822">
        <v>1.276</v>
      </c>
      <c r="AHV46" s="821">
        <v>1.4379999999999999</v>
      </c>
      <c r="AHW46" s="821" t="s">
        <v>1434</v>
      </c>
      <c r="AHX46" s="822">
        <v>0.41299999999999998</v>
      </c>
      <c r="AHY46" s="822">
        <v>0.48759999999999998</v>
      </c>
      <c r="AHZ46" s="821">
        <v>0.67800000000000005</v>
      </c>
      <c r="AIA46" s="821" t="s">
        <v>1434</v>
      </c>
      <c r="AIB46" s="822">
        <v>4.08</v>
      </c>
      <c r="AIC46" s="822" t="s">
        <v>1434</v>
      </c>
      <c r="AID46" s="821" t="s">
        <v>1434</v>
      </c>
      <c r="AIE46" s="821" t="s">
        <v>1434</v>
      </c>
      <c r="AIF46" s="822">
        <v>49</v>
      </c>
      <c r="AIG46" s="822">
        <v>49</v>
      </c>
      <c r="AIH46" s="822">
        <v>49</v>
      </c>
      <c r="AII46" s="822">
        <v>53</v>
      </c>
      <c r="AIJ46" s="822">
        <v>49</v>
      </c>
      <c r="AIK46" s="822" t="s">
        <v>1434</v>
      </c>
      <c r="AIL46" s="821" t="s">
        <v>1434</v>
      </c>
      <c r="AIM46" s="821" t="s">
        <v>1434</v>
      </c>
      <c r="AIN46" s="821" t="s">
        <v>1434</v>
      </c>
      <c r="AIO46" s="821" t="s">
        <v>1434</v>
      </c>
      <c r="AIP46" s="822" t="s">
        <v>1434</v>
      </c>
      <c r="AIQ46" s="821" t="s">
        <v>1434</v>
      </c>
      <c r="AIR46" s="821" t="s">
        <v>1434</v>
      </c>
      <c r="AIS46" s="821" t="s">
        <v>1434</v>
      </c>
      <c r="AIT46" s="821" t="s">
        <v>1434</v>
      </c>
      <c r="AIU46" s="822">
        <v>1165</v>
      </c>
      <c r="AIV46" s="822">
        <v>1166</v>
      </c>
      <c r="AIW46" s="822">
        <v>1157</v>
      </c>
      <c r="AIX46" s="822">
        <v>1144</v>
      </c>
      <c r="AIY46" s="822">
        <v>1105</v>
      </c>
      <c r="AIZ46" s="822" t="s">
        <v>1434</v>
      </c>
      <c r="AJA46" s="821" t="s">
        <v>1434</v>
      </c>
      <c r="AJB46" s="821" t="s">
        <v>1434</v>
      </c>
      <c r="AJC46" s="821" t="s">
        <v>1434</v>
      </c>
      <c r="AJD46" s="821" t="s">
        <v>1434</v>
      </c>
      <c r="AJE46" s="822" t="s">
        <v>1434</v>
      </c>
      <c r="AJF46" s="821" t="s">
        <v>1434</v>
      </c>
      <c r="AJG46" s="821" t="s">
        <v>1434</v>
      </c>
      <c r="AJH46" s="821" t="s">
        <v>1434</v>
      </c>
      <c r="AJI46" s="821" t="s">
        <v>1434</v>
      </c>
      <c r="AJJ46" s="822">
        <v>34</v>
      </c>
      <c r="AJK46" s="822">
        <v>32</v>
      </c>
      <c r="AJL46" s="822">
        <v>37</v>
      </c>
      <c r="AJM46" s="822">
        <v>36</v>
      </c>
      <c r="AJN46" s="822">
        <v>34</v>
      </c>
      <c r="AJO46" s="822" t="s">
        <v>1434</v>
      </c>
      <c r="AJP46" s="821" t="s">
        <v>1434</v>
      </c>
      <c r="AJQ46" s="821" t="s">
        <v>1434</v>
      </c>
      <c r="AJR46" s="821" t="s">
        <v>1434</v>
      </c>
      <c r="AJS46" s="821" t="s">
        <v>1434</v>
      </c>
      <c r="AJT46" s="822" t="s">
        <v>1434</v>
      </c>
      <c r="AJU46" s="821" t="s">
        <v>1434</v>
      </c>
      <c r="AJV46" s="821" t="s">
        <v>1434</v>
      </c>
      <c r="AJW46" s="821" t="s">
        <v>1434</v>
      </c>
      <c r="AJX46" s="821" t="s">
        <v>1434</v>
      </c>
      <c r="AJY46" s="822" t="s">
        <v>1434</v>
      </c>
      <c r="AJZ46" s="822">
        <v>36.200000000000003</v>
      </c>
      <c r="AKA46" s="822">
        <v>16</v>
      </c>
      <c r="AKB46" s="822">
        <v>11.9</v>
      </c>
      <c r="AKC46" s="822" t="s">
        <v>1434</v>
      </c>
      <c r="AKD46" s="821" t="s">
        <v>1434</v>
      </c>
      <c r="AKE46" s="821" t="s">
        <v>1434</v>
      </c>
      <c r="AKF46" s="821" t="s">
        <v>1434</v>
      </c>
      <c r="AKG46" s="821" t="s">
        <v>1434</v>
      </c>
      <c r="AKH46" s="821" t="s">
        <v>1434</v>
      </c>
      <c r="AKI46" s="821" t="s">
        <v>1434</v>
      </c>
      <c r="AKJ46" s="821" t="s">
        <v>1434</v>
      </c>
      <c r="AKK46" s="821" t="s">
        <v>1434</v>
      </c>
      <c r="AKL46" s="822" t="s">
        <v>1434</v>
      </c>
      <c r="AKM46" s="822">
        <v>9</v>
      </c>
      <c r="AKN46" s="822">
        <v>11.2</v>
      </c>
      <c r="AKO46" s="822">
        <v>9.4</v>
      </c>
      <c r="AKP46" s="822" t="s">
        <v>1434</v>
      </c>
      <c r="AKQ46" s="821" t="s">
        <v>1434</v>
      </c>
      <c r="AKR46" s="821" t="s">
        <v>1434</v>
      </c>
      <c r="AKS46" s="821" t="s">
        <v>1434</v>
      </c>
      <c r="AKT46" s="821" t="s">
        <v>1434</v>
      </c>
      <c r="AKU46" s="821" t="s">
        <v>1434</v>
      </c>
      <c r="AKV46" s="821" t="s">
        <v>1434</v>
      </c>
      <c r="AKW46" s="821" t="s">
        <v>1434</v>
      </c>
      <c r="AKX46" s="821" t="s">
        <v>1434</v>
      </c>
      <c r="AKY46" s="821" t="s">
        <v>2210</v>
      </c>
      <c r="AKZ46" s="821" t="s">
        <v>1434</v>
      </c>
      <c r="ALA46" s="821" t="s">
        <v>1434</v>
      </c>
      <c r="ALB46" s="821" t="s">
        <v>2333</v>
      </c>
      <c r="ALC46" s="821" t="s">
        <v>1434</v>
      </c>
      <c r="ALD46" s="821" t="s">
        <v>1434</v>
      </c>
      <c r="ALE46" s="821" t="s">
        <v>2880</v>
      </c>
      <c r="ALF46" s="821" t="s">
        <v>1434</v>
      </c>
      <c r="ALG46" s="821" t="s">
        <v>1434</v>
      </c>
      <c r="ALH46" s="821" t="s">
        <v>2281</v>
      </c>
      <c r="ALI46" s="821" t="s">
        <v>1434</v>
      </c>
      <c r="ALJ46" s="821" t="s">
        <v>1434</v>
      </c>
      <c r="ALK46" s="821" t="s">
        <v>2253</v>
      </c>
      <c r="ALL46" s="821" t="s">
        <v>1434</v>
      </c>
      <c r="ALM46" s="821" t="s">
        <v>1434</v>
      </c>
      <c r="ALN46" s="821" t="s">
        <v>2924</v>
      </c>
      <c r="ALO46" s="821" t="s">
        <v>1434</v>
      </c>
      <c r="ALP46" s="821" t="s">
        <v>1434</v>
      </c>
      <c r="ALQ46" s="821"/>
      <c r="ALR46" s="821"/>
      <c r="ALS46" s="821"/>
      <c r="ALT46" s="821"/>
      <c r="ALU46" s="821"/>
      <c r="ALV46" s="821"/>
      <c r="ALW46" s="821" t="s">
        <v>2955</v>
      </c>
      <c r="ALX46" s="821">
        <v>8.6449999999999996</v>
      </c>
      <c r="ALY46" s="821">
        <v>8.7690000000000001</v>
      </c>
      <c r="ALZ46" s="821" t="s">
        <v>2956</v>
      </c>
      <c r="AMA46" s="821">
        <v>3.0000000000000001E-3</v>
      </c>
      <c r="AMB46" s="821" t="s">
        <v>1434</v>
      </c>
      <c r="AMC46" s="821"/>
      <c r="AMD46" s="821"/>
      <c r="AME46" s="821"/>
      <c r="AMF46" s="821"/>
      <c r="AMG46" s="821"/>
      <c r="AMH46" s="821"/>
      <c r="AMI46" s="821"/>
      <c r="AMJ46" s="821"/>
      <c r="AMK46" s="821"/>
      <c r="AML46" s="821"/>
      <c r="AMM46" s="821"/>
      <c r="AMN46" s="821"/>
      <c r="AMO46" s="821"/>
      <c r="AMP46" s="821"/>
      <c r="AMQ46" s="821"/>
      <c r="AMR46" s="822">
        <v>19.8</v>
      </c>
      <c r="AMS46" s="822">
        <v>17</v>
      </c>
      <c r="AMT46" s="822">
        <v>14.9</v>
      </c>
      <c r="AMU46" s="822">
        <v>12.7</v>
      </c>
      <c r="AMV46" s="822">
        <v>3.3</v>
      </c>
      <c r="AMW46" s="822">
        <v>3.3</v>
      </c>
      <c r="AMX46" s="822">
        <v>3.3</v>
      </c>
      <c r="AMY46" s="822">
        <v>3.3</v>
      </c>
      <c r="AMZ46" s="821">
        <v>18.899999999999999</v>
      </c>
      <c r="ANA46" s="821">
        <v>16.7</v>
      </c>
      <c r="ANB46" s="821">
        <v>14.6</v>
      </c>
      <c r="ANC46" s="821">
        <v>12.3</v>
      </c>
      <c r="AND46" s="822">
        <v>7.1</v>
      </c>
      <c r="ANE46" s="822">
        <v>4.8</v>
      </c>
      <c r="ANF46" s="822">
        <v>4.2</v>
      </c>
      <c r="ANG46" s="822">
        <v>3.6</v>
      </c>
      <c r="ANH46" s="821">
        <v>0.9</v>
      </c>
      <c r="ANI46" s="821">
        <v>0.9</v>
      </c>
      <c r="ANJ46" s="821">
        <v>0.9</v>
      </c>
      <c r="ANK46" s="821">
        <v>0.9</v>
      </c>
      <c r="ANL46" s="821">
        <v>5.3</v>
      </c>
      <c r="ANM46" s="821">
        <v>4.7</v>
      </c>
      <c r="ANN46" s="821">
        <v>4.0999999999999996</v>
      </c>
      <c r="ANO46" s="821">
        <v>3.5</v>
      </c>
      <c r="ANP46" s="822">
        <v>12.7</v>
      </c>
      <c r="ANQ46" s="822">
        <v>12.2</v>
      </c>
      <c r="ANR46" s="822">
        <v>10.7</v>
      </c>
      <c r="ANS46" s="822">
        <v>9.1</v>
      </c>
      <c r="ANT46" s="821">
        <v>2.4</v>
      </c>
      <c r="ANU46" s="821">
        <v>2.4</v>
      </c>
      <c r="ANV46" s="821">
        <v>2.4</v>
      </c>
      <c r="ANW46" s="821">
        <v>2.4</v>
      </c>
      <c r="ANX46" s="821">
        <v>13.6</v>
      </c>
      <c r="ANY46" s="821">
        <v>12</v>
      </c>
      <c r="ANZ46" s="821">
        <v>10.5</v>
      </c>
      <c r="AOA46" s="821">
        <v>8.9</v>
      </c>
      <c r="AOB46" s="821" t="s">
        <v>1434</v>
      </c>
      <c r="AOC46" s="821" t="s">
        <v>1434</v>
      </c>
      <c r="AOD46" s="821" t="s">
        <v>1434</v>
      </c>
      <c r="AOE46" s="821" t="s">
        <v>1434</v>
      </c>
      <c r="AOF46" s="821" t="s">
        <v>1434</v>
      </c>
      <c r="AOG46" s="821" t="s">
        <v>1434</v>
      </c>
      <c r="AOH46" s="822">
        <v>74</v>
      </c>
      <c r="AOI46" s="821">
        <v>74</v>
      </c>
      <c r="AOJ46" s="821">
        <v>74</v>
      </c>
      <c r="AOK46" s="821" t="s">
        <v>1434</v>
      </c>
      <c r="AOL46" s="822">
        <v>206</v>
      </c>
      <c r="AOM46" s="821">
        <v>206</v>
      </c>
      <c r="AON46" s="821">
        <v>206</v>
      </c>
      <c r="AOO46" s="821" t="s">
        <v>1434</v>
      </c>
      <c r="AOP46" s="822">
        <v>81</v>
      </c>
      <c r="AOQ46" s="821">
        <v>81</v>
      </c>
      <c r="AOR46" s="821">
        <v>81</v>
      </c>
      <c r="AOS46" s="821" t="s">
        <v>1434</v>
      </c>
      <c r="AOT46" s="822">
        <v>45</v>
      </c>
      <c r="AOU46" s="821">
        <v>45</v>
      </c>
      <c r="AOV46" s="821">
        <v>45</v>
      </c>
      <c r="AOW46" s="821" t="s">
        <v>1434</v>
      </c>
      <c r="AOX46" s="822">
        <v>6647</v>
      </c>
      <c r="AOY46" s="821">
        <v>6647</v>
      </c>
      <c r="AOZ46" s="821">
        <v>6647</v>
      </c>
      <c r="APA46" s="821" t="s">
        <v>1434</v>
      </c>
      <c r="APB46" s="822">
        <v>2982</v>
      </c>
      <c r="APC46" s="821">
        <v>2982</v>
      </c>
      <c r="APD46" s="821">
        <v>2982</v>
      </c>
      <c r="APE46" s="821" t="s">
        <v>1434</v>
      </c>
      <c r="APF46" s="822">
        <v>2446</v>
      </c>
      <c r="APG46" s="821">
        <v>2446</v>
      </c>
      <c r="APH46" s="821">
        <v>2446</v>
      </c>
      <c r="API46" s="821" t="s">
        <v>1434</v>
      </c>
      <c r="APJ46" s="822">
        <v>2</v>
      </c>
      <c r="APK46" s="821">
        <v>2</v>
      </c>
      <c r="APL46" s="821" t="s">
        <v>1434</v>
      </c>
      <c r="APM46" s="821" t="s">
        <v>1434</v>
      </c>
      <c r="APN46" s="822">
        <v>20</v>
      </c>
      <c r="APO46" s="821">
        <v>20</v>
      </c>
      <c r="APP46" s="821">
        <v>20</v>
      </c>
      <c r="APQ46" s="821" t="s">
        <v>1434</v>
      </c>
      <c r="APR46" s="822">
        <v>10</v>
      </c>
      <c r="APS46" s="821">
        <v>10</v>
      </c>
      <c r="APT46" s="821">
        <v>10</v>
      </c>
      <c r="APU46" s="821" t="s">
        <v>1434</v>
      </c>
      <c r="APV46" s="822">
        <v>22</v>
      </c>
      <c r="APW46" s="821">
        <v>22</v>
      </c>
      <c r="APX46" s="821">
        <v>22</v>
      </c>
      <c r="APY46" s="821" t="s">
        <v>1434</v>
      </c>
      <c r="APZ46" s="822">
        <v>113</v>
      </c>
      <c r="AQA46" s="821">
        <v>113</v>
      </c>
      <c r="AQB46" s="821">
        <v>113</v>
      </c>
      <c r="AQC46" s="821" t="s">
        <v>1434</v>
      </c>
      <c r="AQD46" s="822" t="s">
        <v>1434</v>
      </c>
      <c r="AQE46" s="821" t="s">
        <v>1434</v>
      </c>
      <c r="AQF46" s="821" t="s">
        <v>1434</v>
      </c>
      <c r="AQG46" s="821" t="s">
        <v>1434</v>
      </c>
      <c r="AQH46" s="822">
        <v>34</v>
      </c>
      <c r="AQI46" s="821">
        <v>34</v>
      </c>
      <c r="AQJ46" s="821">
        <v>45</v>
      </c>
      <c r="AQK46" s="821" t="s">
        <v>1434</v>
      </c>
      <c r="AQL46" s="822" t="s">
        <v>1434</v>
      </c>
      <c r="AQM46" s="821" t="s">
        <v>1434</v>
      </c>
      <c r="AQN46" s="821">
        <v>5</v>
      </c>
      <c r="AQO46" s="821" t="s">
        <v>1434</v>
      </c>
      <c r="AQP46" s="822">
        <v>19</v>
      </c>
      <c r="AQQ46" s="821">
        <v>19</v>
      </c>
      <c r="AQR46" s="821">
        <v>19</v>
      </c>
      <c r="AQS46" s="821" t="s">
        <v>1434</v>
      </c>
      <c r="AQT46" s="822">
        <v>9</v>
      </c>
      <c r="AQU46" s="821">
        <v>9</v>
      </c>
      <c r="AQV46" s="821">
        <v>9</v>
      </c>
      <c r="AQW46" s="821" t="s">
        <v>1434</v>
      </c>
      <c r="AQX46" s="822">
        <v>7</v>
      </c>
      <c r="AQY46" s="821">
        <v>7</v>
      </c>
      <c r="AQZ46" s="821">
        <v>7</v>
      </c>
      <c r="ARA46" s="821" t="s">
        <v>1434</v>
      </c>
      <c r="ARB46" s="822">
        <v>99</v>
      </c>
      <c r="ARC46" s="821">
        <v>99</v>
      </c>
      <c r="ARD46" s="821">
        <v>99</v>
      </c>
      <c r="ARE46" s="821" t="s">
        <v>1434</v>
      </c>
      <c r="ARF46" s="822" t="s">
        <v>1434</v>
      </c>
      <c r="ARG46" s="821" t="s">
        <v>1434</v>
      </c>
      <c r="ARH46" s="821">
        <v>325</v>
      </c>
      <c r="ARI46" s="821" t="s">
        <v>1434</v>
      </c>
      <c r="ARJ46" s="822">
        <v>47</v>
      </c>
      <c r="ARK46" s="821">
        <v>47</v>
      </c>
      <c r="ARL46" s="821">
        <v>371</v>
      </c>
      <c r="ARM46" s="821" t="s">
        <v>1434</v>
      </c>
      <c r="ARN46" s="822" t="s">
        <v>1434</v>
      </c>
      <c r="ARO46" s="821" t="s">
        <v>1434</v>
      </c>
      <c r="ARP46" s="821" t="s">
        <v>1434</v>
      </c>
      <c r="ARQ46" s="821" t="s">
        <v>1434</v>
      </c>
      <c r="ARR46" s="822" t="s">
        <v>1434</v>
      </c>
      <c r="ARS46" s="821" t="s">
        <v>1434</v>
      </c>
      <c r="ART46" s="821" t="s">
        <v>1434</v>
      </c>
      <c r="ARU46" s="821" t="s">
        <v>1434</v>
      </c>
      <c r="ARV46" s="822" t="s">
        <v>1434</v>
      </c>
      <c r="ARW46" s="821" t="s">
        <v>1434</v>
      </c>
      <c r="ARX46" s="821" t="s">
        <v>1434</v>
      </c>
      <c r="ARY46" s="821" t="s">
        <v>1434</v>
      </c>
      <c r="ARZ46" s="822" t="s">
        <v>1434</v>
      </c>
      <c r="ASA46" s="821" t="s">
        <v>1434</v>
      </c>
      <c r="ASB46" s="821" t="s">
        <v>1434</v>
      </c>
      <c r="ASC46" s="821" t="s">
        <v>1434</v>
      </c>
      <c r="ASD46" s="822" t="s">
        <v>1434</v>
      </c>
      <c r="ASE46" s="821" t="s">
        <v>1434</v>
      </c>
      <c r="ASF46" s="821" t="s">
        <v>1434</v>
      </c>
      <c r="ASG46" s="821" t="s">
        <v>1434</v>
      </c>
      <c r="ASH46" s="822" t="s">
        <v>1434</v>
      </c>
      <c r="ASI46" s="821" t="s">
        <v>1434</v>
      </c>
      <c r="ASJ46" s="821" t="s">
        <v>1434</v>
      </c>
      <c r="ASK46" s="821" t="s">
        <v>1434</v>
      </c>
      <c r="ASL46" s="822">
        <v>1</v>
      </c>
      <c r="ASM46" s="821">
        <v>1</v>
      </c>
      <c r="ASN46" s="821">
        <v>1</v>
      </c>
      <c r="ASO46" s="821" t="s">
        <v>1434</v>
      </c>
      <c r="ASP46" s="822" t="s">
        <v>1434</v>
      </c>
      <c r="ASQ46" s="821" t="s">
        <v>1434</v>
      </c>
      <c r="ASR46" s="821" t="s">
        <v>1434</v>
      </c>
      <c r="ASS46" s="821" t="s">
        <v>1434</v>
      </c>
      <c r="AST46" s="822">
        <v>4</v>
      </c>
      <c r="ASU46" s="821">
        <v>4</v>
      </c>
      <c r="ASV46" s="821">
        <v>4</v>
      </c>
      <c r="ASW46" s="821" t="s">
        <v>1434</v>
      </c>
      <c r="ASX46" s="846">
        <v>4</v>
      </c>
      <c r="ASY46" s="821">
        <v>4</v>
      </c>
      <c r="ASZ46" s="821">
        <v>4</v>
      </c>
      <c r="ATA46" s="821" t="s">
        <v>1434</v>
      </c>
      <c r="ATB46" s="822">
        <v>1</v>
      </c>
      <c r="ATC46" s="821">
        <v>1</v>
      </c>
      <c r="ATD46" s="821">
        <v>1</v>
      </c>
      <c r="ATE46" s="821" t="s">
        <v>1434</v>
      </c>
      <c r="ATF46" s="822">
        <v>15</v>
      </c>
      <c r="ATG46" s="821">
        <v>15</v>
      </c>
      <c r="ATH46" s="821">
        <v>15</v>
      </c>
      <c r="ATI46" s="821" t="s">
        <v>1434</v>
      </c>
      <c r="ATJ46" s="822" t="s">
        <v>1434</v>
      </c>
      <c r="ATK46" s="821" t="s">
        <v>1434</v>
      </c>
      <c r="ATL46" s="821" t="s">
        <v>1434</v>
      </c>
      <c r="ATM46" s="821" t="s">
        <v>1434</v>
      </c>
      <c r="ATN46" s="822">
        <v>0</v>
      </c>
      <c r="ATO46" s="821">
        <v>0</v>
      </c>
      <c r="ATP46" s="821">
        <v>0</v>
      </c>
      <c r="ATQ46" s="821" t="s">
        <v>1434</v>
      </c>
      <c r="ATR46" s="822">
        <v>9.6</v>
      </c>
      <c r="ATS46" s="822">
        <v>9.6</v>
      </c>
      <c r="ATT46" s="822">
        <v>9.8000000000000007</v>
      </c>
      <c r="ATU46" s="822">
        <v>10.3</v>
      </c>
      <c r="ATV46" s="822">
        <v>10.4</v>
      </c>
      <c r="ATW46" s="821">
        <v>0</v>
      </c>
      <c r="ATX46" s="821">
        <v>0</v>
      </c>
      <c r="ATY46" s="821">
        <v>0</v>
      </c>
      <c r="ATZ46" s="821">
        <v>0</v>
      </c>
      <c r="AUA46" s="821">
        <v>0</v>
      </c>
      <c r="AUB46" s="822">
        <v>9.6</v>
      </c>
      <c r="AUC46" s="822">
        <v>9.6</v>
      </c>
      <c r="AUD46" s="822">
        <v>9.8000000000000007</v>
      </c>
      <c r="AUE46" s="822">
        <v>10.3</v>
      </c>
      <c r="AUF46" s="822">
        <v>10.4</v>
      </c>
      <c r="AUG46" s="822">
        <v>77.900000000000006</v>
      </c>
      <c r="AUH46" s="822">
        <v>78.7</v>
      </c>
      <c r="AUI46" s="822">
        <v>79.400000000000006</v>
      </c>
      <c r="AUJ46" s="822">
        <v>74.099999999999994</v>
      </c>
      <c r="AUK46" s="822">
        <v>59.3</v>
      </c>
      <c r="AUL46" s="821">
        <v>21</v>
      </c>
      <c r="AUM46" s="821">
        <v>21</v>
      </c>
      <c r="AUN46" s="821">
        <v>21</v>
      </c>
      <c r="AUO46" s="821" t="s">
        <v>1434</v>
      </c>
      <c r="AUP46" s="821" t="s">
        <v>1434</v>
      </c>
      <c r="AUQ46" s="822">
        <v>98.9</v>
      </c>
      <c r="AUR46" s="822">
        <v>99.7</v>
      </c>
      <c r="AUS46" s="822">
        <v>100.4</v>
      </c>
      <c r="AUT46" s="822">
        <v>74.099999999999994</v>
      </c>
      <c r="AUU46" s="822">
        <v>59.3</v>
      </c>
      <c r="AUV46" s="822">
        <v>77.7</v>
      </c>
      <c r="AUW46" s="822">
        <v>67.8</v>
      </c>
      <c r="AUX46" s="822">
        <v>67.8</v>
      </c>
      <c r="AUY46" s="822" t="s">
        <v>1434</v>
      </c>
      <c r="AUZ46" s="822" t="s">
        <v>1434</v>
      </c>
      <c r="AVA46" s="821">
        <v>0</v>
      </c>
      <c r="AVB46" s="821">
        <v>0</v>
      </c>
      <c r="AVC46" s="821">
        <v>0</v>
      </c>
      <c r="AVD46" s="821">
        <v>0</v>
      </c>
      <c r="AVE46" s="821">
        <v>0</v>
      </c>
      <c r="AVF46" s="822">
        <v>77.7</v>
      </c>
      <c r="AVG46" s="822">
        <v>67.8</v>
      </c>
      <c r="AVH46" s="822">
        <v>67.8</v>
      </c>
      <c r="AVI46" s="822" t="s">
        <v>1434</v>
      </c>
      <c r="AVJ46" s="822" t="s">
        <v>1434</v>
      </c>
      <c r="AVK46" s="822">
        <v>91.8</v>
      </c>
      <c r="AVL46" s="822">
        <v>81.099999999999994</v>
      </c>
      <c r="AVM46" s="822">
        <v>81.099999999999994</v>
      </c>
      <c r="AVN46" s="822">
        <v>51</v>
      </c>
      <c r="AVO46" s="822" t="s">
        <v>1434</v>
      </c>
      <c r="AVP46" s="821">
        <v>0</v>
      </c>
      <c r="AVQ46" s="821">
        <v>0</v>
      </c>
      <c r="AVR46" s="821">
        <v>0</v>
      </c>
      <c r="AVS46" s="821">
        <v>0</v>
      </c>
      <c r="AVT46" s="821">
        <v>0</v>
      </c>
      <c r="AVU46" s="822">
        <v>91.8</v>
      </c>
      <c r="AVV46" s="822">
        <v>81.099999999999994</v>
      </c>
      <c r="AVW46" s="822">
        <v>81.099999999999994</v>
      </c>
      <c r="AVX46" s="822">
        <v>51</v>
      </c>
      <c r="AVY46" s="822" t="s">
        <v>1434</v>
      </c>
      <c r="AVZ46" s="822">
        <v>299.60000000000002</v>
      </c>
      <c r="AWA46" s="822">
        <v>249.1</v>
      </c>
      <c r="AWB46" s="822">
        <v>94.7</v>
      </c>
      <c r="AWC46" s="822">
        <v>74</v>
      </c>
      <c r="AWD46" s="822" t="s">
        <v>1434</v>
      </c>
      <c r="AWE46" s="821" t="s">
        <v>1434</v>
      </c>
      <c r="AWF46" s="821" t="s">
        <v>1434</v>
      </c>
      <c r="AWG46" s="821" t="s">
        <v>1434</v>
      </c>
      <c r="AWH46" s="821" t="s">
        <v>1434</v>
      </c>
      <c r="AWI46" s="821" t="s">
        <v>1434</v>
      </c>
      <c r="AWJ46" s="822" t="s">
        <v>1434</v>
      </c>
      <c r="AWK46" s="822" t="s">
        <v>1434</v>
      </c>
      <c r="AWL46" s="822" t="s">
        <v>1434</v>
      </c>
      <c r="AWM46" s="822" t="s">
        <v>1434</v>
      </c>
      <c r="AWN46" s="822" t="s">
        <v>1434</v>
      </c>
      <c r="AWO46" s="822">
        <v>0.2959</v>
      </c>
      <c r="AWP46" s="822">
        <v>0.2959</v>
      </c>
      <c r="AWQ46" s="822">
        <v>0.13700999999999999</v>
      </c>
      <c r="AWR46" s="822">
        <v>0.13700999999999999</v>
      </c>
      <c r="AWS46" s="822" t="s">
        <v>1434</v>
      </c>
      <c r="AWT46" s="822" t="s">
        <v>1434</v>
      </c>
      <c r="AWU46" s="822" t="s">
        <v>1434</v>
      </c>
      <c r="AWV46" s="822" t="s">
        <v>1434</v>
      </c>
      <c r="AWW46" s="822" t="s">
        <v>1434</v>
      </c>
      <c r="AWX46" s="822" t="s">
        <v>1434</v>
      </c>
      <c r="AWY46" s="822" t="s">
        <v>1434</v>
      </c>
      <c r="AWZ46" s="822" t="s">
        <v>1434</v>
      </c>
      <c r="AXA46" s="822" t="s">
        <v>1434</v>
      </c>
      <c r="AXB46" s="822" t="s">
        <v>1434</v>
      </c>
      <c r="AXC46" s="822" t="s">
        <v>1434</v>
      </c>
      <c r="AXD46" s="821">
        <v>299.89590000000004</v>
      </c>
      <c r="AXE46" s="821">
        <v>249.39589999999998</v>
      </c>
      <c r="AXF46" s="821">
        <v>94.837010000000006</v>
      </c>
      <c r="AXG46" s="821">
        <v>74.137010000000004</v>
      </c>
      <c r="AXH46" s="821" t="s">
        <v>1434</v>
      </c>
      <c r="AXI46" s="821" t="s">
        <v>1434</v>
      </c>
      <c r="AXJ46" s="821" t="s">
        <v>1434</v>
      </c>
      <c r="AXK46" s="821" t="s">
        <v>1434</v>
      </c>
      <c r="AXL46" s="821" t="s">
        <v>1434</v>
      </c>
      <c r="AXM46" s="821" t="s">
        <v>1434</v>
      </c>
      <c r="AXN46" s="821" t="s">
        <v>1434</v>
      </c>
      <c r="AXO46" s="821" t="s">
        <v>1434</v>
      </c>
      <c r="AXP46" s="821" t="s">
        <v>1434</v>
      </c>
      <c r="AXQ46" s="821" t="s">
        <v>1434</v>
      </c>
      <c r="AXR46" s="821" t="s">
        <v>1434</v>
      </c>
      <c r="AXS46" s="822">
        <v>315.40600000000001</v>
      </c>
      <c r="AXT46" s="822">
        <v>358.11641418547447</v>
      </c>
      <c r="AXU46" s="822">
        <v>397.475950581321</v>
      </c>
      <c r="AXV46" s="822">
        <v>481.3270415258736</v>
      </c>
      <c r="AXW46" s="822">
        <v>931.59400000000005</v>
      </c>
      <c r="AXX46" s="822">
        <v>884.88358581452553</v>
      </c>
      <c r="AXY46" s="822">
        <v>835.52404941867894</v>
      </c>
      <c r="AXZ46" s="822">
        <v>718.08864155107665</v>
      </c>
      <c r="AYA46" s="821">
        <v>0</v>
      </c>
      <c r="AYB46" s="821">
        <v>0</v>
      </c>
      <c r="AYC46" s="821">
        <v>0</v>
      </c>
      <c r="AYD46" s="822">
        <v>0</v>
      </c>
      <c r="AYE46" s="822">
        <v>400</v>
      </c>
      <c r="AYF46" s="822" t="s">
        <v>1434</v>
      </c>
      <c r="AYG46" s="822" t="s">
        <v>1434</v>
      </c>
      <c r="AYH46" s="822" t="s">
        <v>1434</v>
      </c>
      <c r="AYI46" s="822">
        <v>313014</v>
      </c>
      <c r="AYJ46" s="822">
        <v>297319.38025593536</v>
      </c>
      <c r="AYK46" s="822">
        <v>280734.65995351877</v>
      </c>
      <c r="AYL46" s="822" t="s">
        <v>1434</v>
      </c>
      <c r="AYM46" s="821" t="s">
        <v>1434</v>
      </c>
      <c r="AYN46" s="821" t="s">
        <v>1434</v>
      </c>
      <c r="AYO46" s="821" t="s">
        <v>1434</v>
      </c>
      <c r="AYP46" s="821" t="s">
        <v>1434</v>
      </c>
      <c r="AYQ46" s="822">
        <v>0.58699323995383124</v>
      </c>
      <c r="AYR46" s="821" t="s">
        <v>1434</v>
      </c>
      <c r="AYS46" s="821" t="s">
        <v>1434</v>
      </c>
      <c r="AYT46" s="821" t="s">
        <v>1434</v>
      </c>
      <c r="AYU46" s="822">
        <v>526.40811039840355</v>
      </c>
      <c r="AYV46" s="821">
        <v>500.01384329567168</v>
      </c>
      <c r="AYW46" s="821">
        <v>472.12265863338439</v>
      </c>
      <c r="AYX46" s="821" t="s">
        <v>1434</v>
      </c>
      <c r="AYY46" s="821" t="s">
        <v>1434</v>
      </c>
      <c r="AYZ46" s="821" t="s">
        <v>1434</v>
      </c>
      <c r="AZA46" s="821" t="s">
        <v>1434</v>
      </c>
      <c r="AZB46" s="821" t="s">
        <v>1434</v>
      </c>
      <c r="AZC46" s="822">
        <v>353</v>
      </c>
      <c r="AZD46" s="821" t="s">
        <v>1434</v>
      </c>
      <c r="AZE46" s="821" t="s">
        <v>1434</v>
      </c>
      <c r="AZF46" s="821" t="s">
        <v>1434</v>
      </c>
      <c r="AZG46" s="822">
        <v>295572</v>
      </c>
      <c r="AZH46" s="821">
        <v>280751.92758473213</v>
      </c>
      <c r="AZI46" s="821">
        <v>265091.35345953039</v>
      </c>
      <c r="AZJ46" s="821" t="s">
        <v>1434</v>
      </c>
      <c r="AZK46" s="821" t="s">
        <v>1434</v>
      </c>
      <c r="AZL46" s="821" t="s">
        <v>1434</v>
      </c>
      <c r="AZM46" s="821" t="s">
        <v>1434</v>
      </c>
      <c r="AZN46" s="821" t="s">
        <v>1434</v>
      </c>
      <c r="AZO46" s="821">
        <v>2.0977537679653397</v>
      </c>
      <c r="AZP46" s="821" t="s">
        <v>1434</v>
      </c>
      <c r="AZQ46" s="821" t="s">
        <v>1434</v>
      </c>
      <c r="AZR46" s="821" t="s">
        <v>1434</v>
      </c>
      <c r="AZS46" s="821">
        <v>393.94392032105583</v>
      </c>
      <c r="AZT46" s="821">
        <v>374.19144908997652</v>
      </c>
      <c r="AZU46" s="821">
        <v>353.31874137287053</v>
      </c>
      <c r="AZV46" s="821" t="s">
        <v>1434</v>
      </c>
      <c r="AZW46" s="821" t="s">
        <v>1434</v>
      </c>
      <c r="AZX46" s="821" t="s">
        <v>1434</v>
      </c>
      <c r="AZY46" s="821" t="s">
        <v>1434</v>
      </c>
      <c r="AZZ46" s="821" t="s">
        <v>1434</v>
      </c>
      <c r="BAA46" s="822">
        <v>46</v>
      </c>
      <c r="BAB46" s="821" t="s">
        <v>1434</v>
      </c>
      <c r="BAC46" s="821" t="s">
        <v>1434</v>
      </c>
      <c r="BAD46" s="821" t="s">
        <v>1434</v>
      </c>
      <c r="BAE46" s="822">
        <v>17422</v>
      </c>
      <c r="BAF46" s="821">
        <v>16548.455477451189</v>
      </c>
      <c r="BAG46" s="821">
        <v>15625.368979375377</v>
      </c>
      <c r="BAH46" s="821" t="s">
        <v>1434</v>
      </c>
      <c r="BAI46" s="821" t="s">
        <v>1434</v>
      </c>
      <c r="BAJ46" s="821" t="s">
        <v>1434</v>
      </c>
      <c r="BAK46" s="821" t="s">
        <v>1434</v>
      </c>
      <c r="BAL46" s="821" t="s">
        <v>1434</v>
      </c>
      <c r="BAM46" s="821">
        <v>312.72125299208085</v>
      </c>
      <c r="BAN46" s="821" t="s">
        <v>1434</v>
      </c>
      <c r="BAO46" s="821" t="s">
        <v>1434</v>
      </c>
      <c r="BAP46" s="821" t="s">
        <v>1434</v>
      </c>
      <c r="BAQ46" s="821">
        <v>11.241969280540506</v>
      </c>
      <c r="BAR46" s="821">
        <v>10.678293428877197</v>
      </c>
      <c r="BAS46" s="821">
        <v>10.082649412423862</v>
      </c>
      <c r="BAT46" s="821" t="s">
        <v>1434</v>
      </c>
      <c r="BAU46" s="821" t="s">
        <v>1434</v>
      </c>
      <c r="BAV46" s="821" t="s">
        <v>1434</v>
      </c>
      <c r="BAW46" s="821" t="s">
        <v>1434</v>
      </c>
      <c r="BAX46" s="821" t="s">
        <v>1434</v>
      </c>
      <c r="BAY46" s="822">
        <v>1</v>
      </c>
      <c r="BAZ46" s="821" t="s">
        <v>1434</v>
      </c>
      <c r="BBA46" s="821" t="s">
        <v>1434</v>
      </c>
      <c r="BBB46" s="821" t="s">
        <v>1434</v>
      </c>
      <c r="BBC46" s="822">
        <v>20</v>
      </c>
      <c r="BBD46" s="821">
        <v>18.997193752096418</v>
      </c>
      <c r="BBE46" s="821">
        <v>17.937514612989755</v>
      </c>
      <c r="BBF46" s="821" t="s">
        <v>1434</v>
      </c>
      <c r="BBG46" s="821" t="s">
        <v>1434</v>
      </c>
      <c r="BBH46" s="821" t="s">
        <v>1434</v>
      </c>
      <c r="BBI46" s="821" t="s">
        <v>1434</v>
      </c>
      <c r="BBJ46" s="821" t="s">
        <v>1434</v>
      </c>
      <c r="BBK46" s="826" t="s">
        <v>1434</v>
      </c>
      <c r="BBL46" s="826">
        <v>94.4</v>
      </c>
      <c r="BBM46" s="826">
        <v>120.9</v>
      </c>
      <c r="BBN46" s="826">
        <v>168.7</v>
      </c>
      <c r="BBO46" s="826">
        <v>203.1</v>
      </c>
      <c r="BBP46" s="826" t="s">
        <v>1434</v>
      </c>
      <c r="BBQ46" s="826">
        <v>0.56999999999999995</v>
      </c>
      <c r="BBR46" s="826">
        <v>0.47</v>
      </c>
      <c r="BBS46" s="826">
        <v>0.53</v>
      </c>
      <c r="BBT46" s="826">
        <v>0.6</v>
      </c>
      <c r="BBU46" s="826" t="s">
        <v>1434</v>
      </c>
      <c r="BBV46" s="826">
        <v>161.80000000000001</v>
      </c>
      <c r="BBW46" s="826">
        <v>210.5</v>
      </c>
      <c r="BBX46" s="826">
        <v>202.8</v>
      </c>
      <c r="BBY46" s="826">
        <v>269.7</v>
      </c>
      <c r="BBZ46" s="826" t="s">
        <v>1434</v>
      </c>
      <c r="BCA46" s="826">
        <v>0.98</v>
      </c>
      <c r="BCB46" s="826">
        <v>0.82</v>
      </c>
      <c r="BCC46" s="826">
        <v>0.64</v>
      </c>
      <c r="BCD46" s="826">
        <v>0.8</v>
      </c>
      <c r="BCE46" s="826" t="s">
        <v>1434</v>
      </c>
      <c r="BCF46" s="826">
        <v>135.1</v>
      </c>
      <c r="BCG46" s="826">
        <v>171.3</v>
      </c>
      <c r="BCH46" s="826">
        <v>147.9</v>
      </c>
      <c r="BCI46" s="826">
        <v>180.3</v>
      </c>
      <c r="BCJ46" s="826" t="s">
        <v>1434</v>
      </c>
      <c r="BCK46" s="826">
        <v>0.82</v>
      </c>
      <c r="BCL46" s="826">
        <v>0.67</v>
      </c>
      <c r="BCM46" s="826">
        <v>0.47</v>
      </c>
      <c r="BCN46" s="826">
        <v>0.54</v>
      </c>
      <c r="BCO46" s="818" t="s">
        <v>1434</v>
      </c>
      <c r="BCP46" s="818">
        <v>53.17</v>
      </c>
      <c r="BCQ46" s="818">
        <v>81.93</v>
      </c>
      <c r="BCR46" s="818">
        <v>150.38999999999999</v>
      </c>
      <c r="BCS46" s="818">
        <v>185.1</v>
      </c>
      <c r="BCT46" s="818" t="s">
        <v>1434</v>
      </c>
      <c r="BCU46" s="818">
        <v>31.18</v>
      </c>
      <c r="BCV46" s="818">
        <v>49.42</v>
      </c>
      <c r="BCW46" s="818">
        <v>116.75</v>
      </c>
      <c r="BCX46" s="818">
        <v>149.6</v>
      </c>
      <c r="BCY46" s="818" t="s">
        <v>1434</v>
      </c>
      <c r="BCZ46" s="818" t="s">
        <v>1434</v>
      </c>
      <c r="BDA46" s="818" t="s">
        <v>1434</v>
      </c>
      <c r="BDB46" s="818" t="s">
        <v>1434</v>
      </c>
      <c r="BDC46" s="818" t="s">
        <v>1434</v>
      </c>
      <c r="BDD46" s="818" t="s">
        <v>1434</v>
      </c>
      <c r="BDE46" s="818">
        <v>5.36</v>
      </c>
      <c r="BDF46" s="818">
        <v>8.32</v>
      </c>
      <c r="BDG46" s="818">
        <v>13.07</v>
      </c>
      <c r="BDH46" s="818">
        <v>15.34</v>
      </c>
      <c r="BDI46" s="818" t="s">
        <v>1434</v>
      </c>
      <c r="BDJ46" s="818">
        <v>0.19</v>
      </c>
      <c r="BDK46" s="818">
        <v>0.3</v>
      </c>
      <c r="BDL46" s="818">
        <v>0.16</v>
      </c>
      <c r="BDM46" s="818" t="s">
        <v>1434</v>
      </c>
      <c r="BDN46" s="818" t="s">
        <v>1434</v>
      </c>
      <c r="BDO46" s="818">
        <v>5.36</v>
      </c>
      <c r="BDP46" s="818">
        <v>8.32</v>
      </c>
      <c r="BDQ46" s="818">
        <v>13.07</v>
      </c>
      <c r="BDR46" s="818">
        <v>15.34</v>
      </c>
      <c r="BDS46" s="818" t="s">
        <v>1434</v>
      </c>
      <c r="BDT46" s="818">
        <v>29.44</v>
      </c>
      <c r="BDU46" s="818">
        <v>34.86</v>
      </c>
      <c r="BDV46" s="818">
        <v>33.049999999999997</v>
      </c>
      <c r="BDW46" s="818">
        <v>36.200000000000003</v>
      </c>
      <c r="BDX46" s="818" t="s">
        <v>1434</v>
      </c>
      <c r="BDY46" s="818" t="s">
        <v>1434</v>
      </c>
      <c r="BDZ46" s="818" t="s">
        <v>1434</v>
      </c>
      <c r="BEA46" s="818" t="s">
        <v>1434</v>
      </c>
      <c r="BEB46" s="818" t="s">
        <v>1434</v>
      </c>
      <c r="BEC46" s="818" t="s">
        <v>1434</v>
      </c>
      <c r="BED46" s="818">
        <v>3.4670000000000001</v>
      </c>
      <c r="BEE46" s="818">
        <v>2.867</v>
      </c>
      <c r="BEF46" s="818">
        <v>3.4</v>
      </c>
      <c r="BEG46" s="818">
        <v>3.633</v>
      </c>
      <c r="BEH46" s="818" t="s">
        <v>1434</v>
      </c>
      <c r="BEI46" s="818">
        <v>2.9670000000000001</v>
      </c>
      <c r="BEJ46" s="818">
        <v>2.6</v>
      </c>
      <c r="BEK46" s="818">
        <v>2.7669999999999999</v>
      </c>
      <c r="BEL46" s="818">
        <v>3.5</v>
      </c>
      <c r="BEM46" s="818" t="s">
        <v>1434</v>
      </c>
      <c r="BEN46" s="818" t="s">
        <v>1434</v>
      </c>
      <c r="BEO46" s="818" t="s">
        <v>1434</v>
      </c>
      <c r="BEP46" s="818">
        <v>0.75</v>
      </c>
      <c r="BEQ46" s="818" t="s">
        <v>1434</v>
      </c>
      <c r="BER46" s="818" t="s">
        <v>1434</v>
      </c>
      <c r="BES46" s="818">
        <v>16.367000000000001</v>
      </c>
      <c r="BET46" s="818">
        <v>14.032999999999999</v>
      </c>
      <c r="BEU46" s="818">
        <v>10.5</v>
      </c>
      <c r="BEV46" s="818">
        <v>7.9</v>
      </c>
      <c r="BEW46" s="818" t="s">
        <v>1434</v>
      </c>
      <c r="BEX46" s="818">
        <v>12.067</v>
      </c>
      <c r="BEY46" s="818">
        <v>11.3</v>
      </c>
      <c r="BEZ46" s="818">
        <v>7.7670000000000003</v>
      </c>
      <c r="BFA46" s="818">
        <v>6.3</v>
      </c>
      <c r="BFB46" s="818" t="s">
        <v>1434</v>
      </c>
      <c r="BFC46" s="818">
        <v>4.3</v>
      </c>
      <c r="BFD46" s="818">
        <v>2.7669999999999999</v>
      </c>
      <c r="BFE46" s="818">
        <v>2.7330000000000001</v>
      </c>
      <c r="BFF46" s="818">
        <v>1.5669999999999999</v>
      </c>
      <c r="BFG46" s="818" t="s">
        <v>1434</v>
      </c>
      <c r="BFH46" s="818">
        <v>6.9329999999999998</v>
      </c>
      <c r="BFI46" s="818">
        <v>8.3000000000000007</v>
      </c>
      <c r="BFJ46" s="818">
        <v>4.5330000000000004</v>
      </c>
      <c r="BFK46" s="818">
        <v>4.0999999999999996</v>
      </c>
      <c r="BFL46" s="818" t="s">
        <v>1434</v>
      </c>
      <c r="BFM46" s="818">
        <v>4.0999999999999996</v>
      </c>
      <c r="BFN46" s="818">
        <v>5.2</v>
      </c>
      <c r="BFO46" s="818">
        <v>2.867</v>
      </c>
      <c r="BFP46" s="818">
        <v>3.0329999999999999</v>
      </c>
      <c r="BFQ46" s="818" t="s">
        <v>1434</v>
      </c>
      <c r="BFR46" s="818">
        <v>2.7669999999999999</v>
      </c>
      <c r="BFS46" s="818">
        <v>3.1</v>
      </c>
      <c r="BFT46" s="818">
        <v>1.667</v>
      </c>
      <c r="BFU46" s="818">
        <v>1.0329999999999999</v>
      </c>
      <c r="BFV46" s="819" t="s">
        <v>1434</v>
      </c>
      <c r="BFW46" s="819">
        <v>1.3</v>
      </c>
      <c r="BFX46" s="819">
        <v>0.6</v>
      </c>
      <c r="BFY46" s="819" t="s">
        <v>1434</v>
      </c>
      <c r="BFZ46" s="819">
        <v>0.5</v>
      </c>
      <c r="BGA46" s="819" t="s">
        <v>1434</v>
      </c>
      <c r="BGB46" s="819">
        <v>2.0499999999999998</v>
      </c>
      <c r="BGC46" s="819">
        <v>1.6</v>
      </c>
      <c r="BGD46" s="819">
        <v>1.667</v>
      </c>
      <c r="BGE46" s="819">
        <v>1.9</v>
      </c>
      <c r="BGF46" s="819" t="s">
        <v>1434</v>
      </c>
      <c r="BGG46" s="819" t="s">
        <v>1434</v>
      </c>
      <c r="BGH46" s="819">
        <v>0.5</v>
      </c>
      <c r="BGI46" s="819">
        <v>1.4</v>
      </c>
      <c r="BGJ46" s="819">
        <v>1.333</v>
      </c>
      <c r="BGK46" s="819" t="s">
        <v>1434</v>
      </c>
      <c r="BGL46" s="819">
        <v>4.8330000000000002</v>
      </c>
      <c r="BGM46" s="819">
        <v>4.3330000000000002</v>
      </c>
      <c r="BGN46" s="819">
        <v>2.4329999999999998</v>
      </c>
      <c r="BGO46" s="819">
        <v>1.2330000000000001</v>
      </c>
      <c r="BGP46" s="819" t="s">
        <v>1434</v>
      </c>
      <c r="BGQ46" s="819">
        <v>10.766999999999999</v>
      </c>
      <c r="BGR46" s="819">
        <v>8.6329999999999991</v>
      </c>
      <c r="BGS46" s="819">
        <v>7.2329999999999997</v>
      </c>
      <c r="BGT46" s="819">
        <v>5.4669999999999996</v>
      </c>
      <c r="BGU46" s="819" t="s">
        <v>1434</v>
      </c>
      <c r="BGV46" s="819">
        <v>1.1000000000000001</v>
      </c>
      <c r="BGW46" s="819">
        <v>1.25</v>
      </c>
      <c r="BGX46" s="819">
        <v>0.76700000000000002</v>
      </c>
      <c r="BGY46" s="819">
        <v>1.2669999999999999</v>
      </c>
      <c r="BGZ46" s="819" t="s">
        <v>1434</v>
      </c>
      <c r="BHA46" s="819">
        <v>1.7669999999999999</v>
      </c>
      <c r="BHB46" s="819">
        <v>2.2330000000000001</v>
      </c>
      <c r="BHC46" s="819">
        <v>1.2669999999999999</v>
      </c>
      <c r="BHD46" s="819">
        <v>0.5</v>
      </c>
      <c r="BHE46" s="819" t="s">
        <v>1434</v>
      </c>
      <c r="BHF46" s="819">
        <v>4.3330000000000002</v>
      </c>
      <c r="BHG46" s="819">
        <v>5.4</v>
      </c>
      <c r="BHH46" s="819">
        <v>2.9329999999999998</v>
      </c>
      <c r="BHI46" s="819">
        <v>2.7669999999999999</v>
      </c>
      <c r="BHJ46" s="819" t="s">
        <v>1434</v>
      </c>
      <c r="BHK46" s="819" t="s">
        <v>1434</v>
      </c>
      <c r="BHL46" s="819">
        <v>0.75</v>
      </c>
      <c r="BHM46" s="819" t="s">
        <v>1434</v>
      </c>
      <c r="BHN46" s="819">
        <v>0.76700000000000002</v>
      </c>
      <c r="BHO46" s="819" t="s">
        <v>1434</v>
      </c>
      <c r="BHP46" s="819">
        <v>2.9</v>
      </c>
      <c r="BHQ46" s="819">
        <v>2.5329999999999999</v>
      </c>
      <c r="BHR46" s="819">
        <v>2.9329999999999998</v>
      </c>
      <c r="BHS46" s="819">
        <v>3.1</v>
      </c>
      <c r="BHT46" s="819" t="s">
        <v>1434</v>
      </c>
      <c r="BHU46" s="819" t="s">
        <v>1434</v>
      </c>
      <c r="BHV46" s="819">
        <v>0.6</v>
      </c>
      <c r="BHW46" s="819" t="s">
        <v>1434</v>
      </c>
      <c r="BHX46" s="819">
        <v>0.6</v>
      </c>
      <c r="BHY46" s="819" t="s">
        <v>1434</v>
      </c>
      <c r="BHZ46" s="819">
        <v>15.333</v>
      </c>
      <c r="BIA46" s="819">
        <v>12.833</v>
      </c>
      <c r="BIB46" s="819">
        <v>9.1999999999999993</v>
      </c>
      <c r="BIC46" s="819">
        <v>6.9669999999999996</v>
      </c>
      <c r="BID46" s="819" t="s">
        <v>1434</v>
      </c>
      <c r="BIE46" s="819">
        <v>1.3</v>
      </c>
      <c r="BIF46" s="819">
        <v>1.2669999999999999</v>
      </c>
      <c r="BIG46" s="819">
        <v>1.2669999999999999</v>
      </c>
      <c r="BIH46" s="819">
        <v>0.93300000000000005</v>
      </c>
      <c r="BII46" s="819" t="s">
        <v>1434</v>
      </c>
      <c r="BIJ46" s="819">
        <v>6.7670000000000003</v>
      </c>
      <c r="BIK46" s="819">
        <v>8.1999999999999993</v>
      </c>
      <c r="BIL46" s="819">
        <v>4.5330000000000004</v>
      </c>
      <c r="BIM46" s="819">
        <v>4.0670000000000002</v>
      </c>
      <c r="BIN46" s="819" t="s">
        <v>1434</v>
      </c>
      <c r="BIO46" s="819" t="s">
        <v>1434</v>
      </c>
      <c r="BIP46" s="819" t="s">
        <v>1434</v>
      </c>
      <c r="BIQ46" s="819" t="s">
        <v>1434</v>
      </c>
      <c r="BIR46" s="819" t="s">
        <v>1434</v>
      </c>
      <c r="BIS46" s="822">
        <v>1</v>
      </c>
      <c r="BIT46" s="822">
        <v>1.4</v>
      </c>
      <c r="BIU46" s="822">
        <v>0.8</v>
      </c>
      <c r="BIV46" s="822">
        <v>1.2</v>
      </c>
      <c r="BIW46" s="822">
        <v>0.52</v>
      </c>
      <c r="BIX46" s="822">
        <v>0.7</v>
      </c>
      <c r="BIY46" s="822">
        <v>0.4</v>
      </c>
      <c r="BIZ46" s="822">
        <v>0.21</v>
      </c>
      <c r="BJA46" s="822">
        <v>177</v>
      </c>
      <c r="BJB46" s="822">
        <v>182</v>
      </c>
      <c r="BJC46" s="822">
        <v>211</v>
      </c>
      <c r="BJD46" s="822">
        <v>439</v>
      </c>
      <c r="BJE46" s="822">
        <v>92.61</v>
      </c>
      <c r="BJF46" s="822">
        <v>90.53</v>
      </c>
      <c r="BJG46" s="822">
        <v>108.03</v>
      </c>
      <c r="BJH46" s="822">
        <v>76.3</v>
      </c>
      <c r="BJI46" s="824">
        <v>275130</v>
      </c>
      <c r="BJJ46" s="824">
        <v>286936</v>
      </c>
      <c r="BJK46" s="824">
        <v>306724</v>
      </c>
      <c r="BJL46" s="824">
        <v>298895</v>
      </c>
      <c r="BJM46" s="824">
        <v>306933</v>
      </c>
      <c r="BJN46" s="824">
        <v>44242</v>
      </c>
      <c r="BJO46" s="824">
        <v>49157</v>
      </c>
      <c r="BJP46" s="824">
        <v>43491</v>
      </c>
      <c r="BJQ46" s="824">
        <v>45159</v>
      </c>
      <c r="BJR46" s="824">
        <v>30790</v>
      </c>
      <c r="BJS46" s="827">
        <v>1428.6164714285717</v>
      </c>
      <c r="BJT46" s="827">
        <v>1472.02558</v>
      </c>
      <c r="BJU46" s="827">
        <v>1176.4776271428573</v>
      </c>
      <c r="BJV46" s="827">
        <v>954.03800000000001</v>
      </c>
      <c r="BJW46" s="827">
        <v>494.3904</v>
      </c>
      <c r="BJX46" s="827">
        <v>842.12857142857149</v>
      </c>
      <c r="BJY46" s="827">
        <v>1037.92</v>
      </c>
      <c r="BJZ46" s="827">
        <v>912.56000000000017</v>
      </c>
      <c r="BKA46" s="827">
        <v>701.4559999999999</v>
      </c>
      <c r="BKB46" s="827">
        <v>373.50599999999997</v>
      </c>
      <c r="BKC46" s="827">
        <v>693.12857142857149</v>
      </c>
      <c r="BKD46" s="827">
        <v>886.72</v>
      </c>
      <c r="BKE46" s="827">
        <v>761.36000000000013</v>
      </c>
      <c r="BKF46" s="827">
        <v>550.25599999999997</v>
      </c>
      <c r="BKG46" s="827">
        <v>1.0920000000000001</v>
      </c>
      <c r="BKH46" s="827">
        <v>149</v>
      </c>
      <c r="BKI46" s="827">
        <v>151.19999999999999</v>
      </c>
      <c r="BKJ46" s="827">
        <v>151.19999999999999</v>
      </c>
      <c r="BKK46" s="827">
        <v>151.19999999999999</v>
      </c>
      <c r="BKL46" s="827" t="s">
        <v>1434</v>
      </c>
      <c r="BKM46" s="827">
        <v>332.22069999999991</v>
      </c>
      <c r="BKN46" s="827">
        <v>269.76320000000004</v>
      </c>
      <c r="BKO46" s="827">
        <v>231.48802714285719</v>
      </c>
      <c r="BKP46" s="827">
        <v>247.02200000000002</v>
      </c>
      <c r="BKQ46" s="827">
        <v>108.23400000000001</v>
      </c>
      <c r="BKR46" s="827">
        <v>332.22069999999991</v>
      </c>
      <c r="BKS46" s="827">
        <v>269.76320000000004</v>
      </c>
      <c r="BKT46" s="827">
        <v>231.48802714285719</v>
      </c>
      <c r="BKU46" s="827">
        <v>247.02200000000002</v>
      </c>
      <c r="BKV46" s="827">
        <v>108.23400000000001</v>
      </c>
      <c r="BKW46" s="827">
        <v>139.30719999999999</v>
      </c>
      <c r="BKX46" s="827">
        <v>137.32537999999997</v>
      </c>
      <c r="BKY46" s="827">
        <v>5.98</v>
      </c>
      <c r="BKZ46" s="827">
        <v>5.5600000000000005</v>
      </c>
      <c r="BLA46" s="827">
        <v>0.89039999999999997</v>
      </c>
      <c r="BLB46" s="827">
        <v>168.49339999999998</v>
      </c>
      <c r="BLC46" s="827">
        <v>156.07339999999999</v>
      </c>
      <c r="BLD46" s="827">
        <v>46.892400000000002</v>
      </c>
      <c r="BLE46" s="827">
        <v>36.171640000000004</v>
      </c>
      <c r="BLF46" s="827">
        <v>1.84</v>
      </c>
      <c r="BLG46" s="827">
        <v>4.9600000000000009</v>
      </c>
      <c r="BLH46" s="827">
        <v>6.5369999999999999</v>
      </c>
      <c r="BLI46" s="827">
        <v>8.4496000000000002</v>
      </c>
      <c r="BLJ46" s="827" t="s">
        <v>1434</v>
      </c>
      <c r="BLK46" s="827">
        <v>11.76</v>
      </c>
      <c r="BLL46" s="827">
        <v>110</v>
      </c>
      <c r="BLM46" s="827">
        <v>20.48</v>
      </c>
      <c r="BLN46" s="827">
        <v>18.000000000000004</v>
      </c>
      <c r="BLO46" s="827" t="s">
        <v>1434</v>
      </c>
      <c r="BLP46" s="827" t="s">
        <v>1434</v>
      </c>
      <c r="BLQ46" s="827">
        <v>28872.338887571434</v>
      </c>
      <c r="BLR46" s="827">
        <v>29749.636971800002</v>
      </c>
      <c r="BLS46" s="827">
        <v>23776.612844557145</v>
      </c>
      <c r="BLT46" s="827">
        <v>19281.107980000001</v>
      </c>
      <c r="BLU46" s="827">
        <v>9991.6299840000011</v>
      </c>
      <c r="BLV46" s="827">
        <v>17019.418428571429</v>
      </c>
      <c r="BLW46" s="827">
        <v>20976.363200000003</v>
      </c>
      <c r="BLX46" s="827">
        <v>18442.837600000003</v>
      </c>
      <c r="BLY46" s="827">
        <v>14176.425759999998</v>
      </c>
      <c r="BLZ46" s="827">
        <v>7548.5562599999994</v>
      </c>
      <c r="BMA46" s="827">
        <v>14008.12842857143</v>
      </c>
      <c r="BMB46" s="827">
        <v>17920.611200000003</v>
      </c>
      <c r="BMC46" s="827">
        <v>15387.085600000004</v>
      </c>
      <c r="BMD46" s="827">
        <v>11120.67376</v>
      </c>
      <c r="BME46" s="827">
        <v>22.069320000000001</v>
      </c>
      <c r="BMF46" s="827">
        <v>3011.29</v>
      </c>
      <c r="BMG46" s="827">
        <v>3055.752</v>
      </c>
      <c r="BMH46" s="827">
        <v>3055.752</v>
      </c>
      <c r="BMI46" s="827">
        <v>3055.752</v>
      </c>
      <c r="BMJ46" s="827" t="s">
        <v>1434</v>
      </c>
      <c r="BMK46" s="827">
        <v>6714.1803469999986</v>
      </c>
      <c r="BML46" s="827">
        <v>5451.9142720000009</v>
      </c>
      <c r="BMM46" s="827">
        <v>4678.3730285571437</v>
      </c>
      <c r="BMN46" s="827">
        <v>4992.314620000001</v>
      </c>
      <c r="BMO46" s="827">
        <v>2187.4091400000002</v>
      </c>
      <c r="BMP46" s="827">
        <v>6714.1803469999986</v>
      </c>
      <c r="BMQ46" s="827">
        <v>5451.9142720000009</v>
      </c>
      <c r="BMR46" s="827">
        <v>4678.3730285571437</v>
      </c>
      <c r="BMS46" s="827">
        <v>4992.314620000001</v>
      </c>
      <c r="BMT46" s="827">
        <v>2187.4091400000002</v>
      </c>
      <c r="BMU46" s="827">
        <v>2815.3985120000002</v>
      </c>
      <c r="BMV46" s="827">
        <v>2775.3459297999993</v>
      </c>
      <c r="BMW46" s="827">
        <v>120.85580000000002</v>
      </c>
      <c r="BMX46" s="827">
        <v>112.36760000000001</v>
      </c>
      <c r="BMY46" s="827">
        <v>17.994983999999999</v>
      </c>
      <c r="BMZ46" s="827">
        <v>100.24160000000002</v>
      </c>
      <c r="BNA46" s="827">
        <v>132.11277000000001</v>
      </c>
      <c r="BNB46" s="827">
        <v>170.76641600000002</v>
      </c>
      <c r="BNC46" s="827" t="s">
        <v>1434</v>
      </c>
      <c r="BND46" s="827">
        <v>237.6696</v>
      </c>
      <c r="BNE46" s="827">
        <v>2223.1</v>
      </c>
      <c r="BNF46" s="827">
        <v>413.9008</v>
      </c>
      <c r="BNG46" s="827">
        <v>363.78000000000009</v>
      </c>
      <c r="BNH46" s="827" t="s">
        <v>1434</v>
      </c>
      <c r="BNI46" s="827" t="s">
        <v>1434</v>
      </c>
      <c r="BNJ46" s="822">
        <v>1237.4000000000001</v>
      </c>
      <c r="BNK46" s="821">
        <v>1250</v>
      </c>
      <c r="BNL46" s="821">
        <v>1229</v>
      </c>
      <c r="BNM46" s="821" t="s">
        <v>1434</v>
      </c>
      <c r="BNN46" s="822">
        <v>99.23015236567764</v>
      </c>
      <c r="BNO46" s="821">
        <v>98.8</v>
      </c>
      <c r="BNP46" s="821">
        <v>99.20583941605841</v>
      </c>
      <c r="BNQ46" s="821" t="s">
        <v>1434</v>
      </c>
      <c r="BNR46" s="822">
        <v>27.937000000000001</v>
      </c>
      <c r="BNS46" s="821">
        <v>44</v>
      </c>
      <c r="BNT46" s="821">
        <v>44</v>
      </c>
      <c r="BNU46" s="821" t="s">
        <v>1434</v>
      </c>
      <c r="BNV46" s="822">
        <v>2.2403368083400164</v>
      </c>
      <c r="BNW46" s="821">
        <v>3.6</v>
      </c>
      <c r="BNX46" s="821">
        <v>3.6</v>
      </c>
      <c r="BNY46" s="821" t="s">
        <v>1434</v>
      </c>
    </row>
    <row r="47" spans="1:1741" s="789" customFormat="1" ht="12">
      <c r="A47" s="607" t="s">
        <v>1987</v>
      </c>
      <c r="B47" s="821" t="s">
        <v>1211</v>
      </c>
      <c r="C47" s="822">
        <v>18417.873919519476</v>
      </c>
      <c r="D47" s="822">
        <v>18247.20351073745</v>
      </c>
      <c r="E47" s="822">
        <v>17282.088001834491</v>
      </c>
      <c r="F47" s="822">
        <v>16976.936210422711</v>
      </c>
      <c r="G47" s="822">
        <v>13809.491898876622</v>
      </c>
      <c r="H47" s="822">
        <v>14711.120704146175</v>
      </c>
      <c r="I47" s="822">
        <v>14574.799161540901</v>
      </c>
      <c r="J47" s="822">
        <v>13803.921328032236</v>
      </c>
      <c r="K47" s="822" t="s">
        <v>1434</v>
      </c>
      <c r="L47" s="822" t="s">
        <v>1434</v>
      </c>
      <c r="M47" s="822">
        <v>9208.7769273235517</v>
      </c>
      <c r="N47" s="822">
        <v>9278.1773179254251</v>
      </c>
      <c r="O47" s="822">
        <v>10258.672138075883</v>
      </c>
      <c r="P47" s="822">
        <v>10360.02553067806</v>
      </c>
      <c r="Q47" s="822">
        <v>11996.726776905267</v>
      </c>
      <c r="R47" s="822">
        <v>27626.650846843026</v>
      </c>
      <c r="S47" s="822">
        <v>27525.380828662877</v>
      </c>
      <c r="T47" s="822">
        <v>27540.760139910373</v>
      </c>
      <c r="U47" s="822">
        <v>27336.961741100771</v>
      </c>
      <c r="V47" s="822">
        <v>25806.218675781889</v>
      </c>
      <c r="W47" s="821">
        <v>22253.349153156974</v>
      </c>
      <c r="X47" s="822">
        <v>22354.619171337126</v>
      </c>
      <c r="Y47" s="822">
        <v>22339.239860089627</v>
      </c>
      <c r="Z47" s="822">
        <v>22543.038258899229</v>
      </c>
      <c r="AA47" s="822">
        <v>24073.781324218107</v>
      </c>
      <c r="AB47" s="821">
        <v>404.84269265791977</v>
      </c>
      <c r="AC47" s="821">
        <v>406.6850412663652</v>
      </c>
      <c r="AD47" s="821">
        <v>406.40525408764393</v>
      </c>
      <c r="AE47" s="821">
        <v>410.11284398638719</v>
      </c>
      <c r="AF47" s="821" t="s">
        <v>1434</v>
      </c>
      <c r="AG47" s="821">
        <v>6817.2805453336596</v>
      </c>
      <c r="AH47" s="821">
        <v>6510.1751746934888</v>
      </c>
      <c r="AI47" s="821">
        <v>6395.2242719581636</v>
      </c>
      <c r="AJ47" s="821">
        <v>5399.404400375387</v>
      </c>
      <c r="AK47" s="821">
        <v>10025.679107245796</v>
      </c>
      <c r="AL47" s="821">
        <v>9446.0075604270005</v>
      </c>
      <c r="AM47" s="821">
        <v>9279.2183316921655</v>
      </c>
      <c r="AN47" s="821">
        <v>6944.792471765285</v>
      </c>
      <c r="AO47" s="821">
        <v>1404.2438581579927</v>
      </c>
      <c r="AP47" s="821">
        <v>1325.9052667140002</v>
      </c>
      <c r="AQ47" s="821">
        <v>1302.4936067723806</v>
      </c>
      <c r="AR47" s="821">
        <v>1465.2950267359506</v>
      </c>
      <c r="AS47" s="822">
        <v>1211.9675969633811</v>
      </c>
      <c r="AT47" s="822">
        <v>1119.599469418396</v>
      </c>
      <c r="AU47" s="822">
        <v>1027.2313418734109</v>
      </c>
      <c r="AV47" s="822">
        <v>906.05337131293516</v>
      </c>
      <c r="AW47" s="822">
        <v>663.69743019198359</v>
      </c>
      <c r="AX47" s="822">
        <v>943.98118626346388</v>
      </c>
      <c r="AY47" s="822">
        <v>872.03720456682743</v>
      </c>
      <c r="AZ47" s="822">
        <v>800.09322287019097</v>
      </c>
      <c r="BA47" s="822" t="s">
        <v>1434</v>
      </c>
      <c r="BB47" s="822" t="s">
        <v>1434</v>
      </c>
      <c r="BC47" s="822">
        <v>2.1116898777674957</v>
      </c>
      <c r="BD47" s="822">
        <v>1.9507508885950195</v>
      </c>
      <c r="BE47" s="822">
        <v>1.7898118994225429</v>
      </c>
      <c r="BF47" s="822">
        <v>1.7750974716698864</v>
      </c>
      <c r="BG47" s="822">
        <v>1.7456686161645734</v>
      </c>
      <c r="BH47" s="822">
        <v>1214.0792868411486</v>
      </c>
      <c r="BI47" s="822">
        <v>1121.5502203069909</v>
      </c>
      <c r="BJ47" s="822">
        <v>1029.0211537728335</v>
      </c>
      <c r="BK47" s="822">
        <v>907.82846878460509</v>
      </c>
      <c r="BL47" s="822">
        <v>665.44309880814819</v>
      </c>
      <c r="BM47" s="821">
        <v>635.43409633605063</v>
      </c>
      <c r="BN47" s="821">
        <v>607.30285074060407</v>
      </c>
      <c r="BO47" s="821">
        <v>579.1716051451574</v>
      </c>
      <c r="BP47" s="821">
        <v>519.43962212983979</v>
      </c>
      <c r="BQ47" s="821">
        <v>399.97565609920451</v>
      </c>
      <c r="BR47" s="821" t="s">
        <v>1434</v>
      </c>
      <c r="BS47" s="821" t="s">
        <v>1434</v>
      </c>
      <c r="BT47" s="821" t="s">
        <v>1434</v>
      </c>
      <c r="BU47" s="821" t="s">
        <v>1434</v>
      </c>
      <c r="BV47" s="821" t="s">
        <v>1434</v>
      </c>
      <c r="BW47" s="821" t="s">
        <v>1434</v>
      </c>
      <c r="BX47" s="821" t="s">
        <v>1434</v>
      </c>
      <c r="BY47" s="821" t="s">
        <v>1434</v>
      </c>
      <c r="BZ47" s="821" t="s">
        <v>1434</v>
      </c>
      <c r="CA47" s="821" t="s">
        <v>1434</v>
      </c>
      <c r="CB47" s="821" t="s">
        <v>1434</v>
      </c>
      <c r="CC47" s="821" t="s">
        <v>1434</v>
      </c>
      <c r="CD47" s="821" t="s">
        <v>1434</v>
      </c>
      <c r="CE47" s="821" t="s">
        <v>1434</v>
      </c>
      <c r="CF47" s="821" t="s">
        <v>1434</v>
      </c>
      <c r="CG47" s="821">
        <v>576.53350062733057</v>
      </c>
      <c r="CH47" s="821">
        <v>512.29661867779203</v>
      </c>
      <c r="CI47" s="821">
        <v>448.05973672825354</v>
      </c>
      <c r="CJ47" s="821">
        <v>386.61374918309542</v>
      </c>
      <c r="CK47" s="821">
        <v>263.72177409277907</v>
      </c>
      <c r="CL47" s="821" t="s">
        <v>1434</v>
      </c>
      <c r="CM47" s="821" t="s">
        <v>1434</v>
      </c>
      <c r="CN47" s="821" t="s">
        <v>1434</v>
      </c>
      <c r="CO47" s="821" t="s">
        <v>1434</v>
      </c>
      <c r="CP47" s="821" t="s">
        <v>1434</v>
      </c>
      <c r="CQ47" s="821" t="s">
        <v>1434</v>
      </c>
      <c r="CR47" s="821" t="s">
        <v>1434</v>
      </c>
      <c r="CS47" s="821" t="s">
        <v>1434</v>
      </c>
      <c r="CT47" s="821" t="s">
        <v>1434</v>
      </c>
      <c r="CU47" s="821" t="s">
        <v>1434</v>
      </c>
      <c r="CV47" s="821" t="s">
        <v>1434</v>
      </c>
      <c r="CW47" s="821" t="s">
        <v>1434</v>
      </c>
      <c r="CX47" s="821" t="s">
        <v>1434</v>
      </c>
      <c r="CY47" s="821" t="s">
        <v>1434</v>
      </c>
      <c r="CZ47" s="821" t="s">
        <v>1434</v>
      </c>
      <c r="DA47" s="821">
        <v>576.7423803583315</v>
      </c>
      <c r="DB47" s="821">
        <v>532.25454386566219</v>
      </c>
      <c r="DC47" s="821" t="s">
        <v>1434</v>
      </c>
      <c r="DD47" s="821" t="s">
        <v>1434</v>
      </c>
      <c r="DE47" s="821">
        <v>445.21785421218766</v>
      </c>
      <c r="DF47" s="821">
        <v>405.56797269951232</v>
      </c>
      <c r="DG47" s="821" t="s">
        <v>1434</v>
      </c>
      <c r="DH47" s="821" t="s">
        <v>1434</v>
      </c>
      <c r="DI47" s="821">
        <v>97.639234847876651</v>
      </c>
      <c r="DJ47" s="821">
        <v>89.408825308236317</v>
      </c>
      <c r="DK47" s="821" t="s">
        <v>1434</v>
      </c>
      <c r="DL47" s="821" t="s">
        <v>1434</v>
      </c>
      <c r="DM47" s="821" t="s">
        <v>2239</v>
      </c>
      <c r="DN47" s="821" t="s">
        <v>2411</v>
      </c>
      <c r="DO47" s="821">
        <v>161.64384058318791</v>
      </c>
      <c r="DP47" s="821">
        <v>150.80851321156919</v>
      </c>
      <c r="DQ47" s="821">
        <v>140.27405166849246</v>
      </c>
      <c r="DR47" s="821">
        <v>119.20512858233903</v>
      </c>
      <c r="DS47" s="821" t="s">
        <v>2121</v>
      </c>
      <c r="DT47" s="821" t="s">
        <v>2412</v>
      </c>
      <c r="DU47" s="821">
        <v>154.42481525050246</v>
      </c>
      <c r="DV47" s="821">
        <v>151.36802066445145</v>
      </c>
      <c r="DW47" s="821">
        <v>134.27780350775515</v>
      </c>
      <c r="DX47" s="821">
        <v>100.09736919436261</v>
      </c>
      <c r="DY47" s="821" t="s">
        <v>2413</v>
      </c>
      <c r="DZ47" s="821" t="s">
        <v>2414</v>
      </c>
      <c r="EA47" s="821">
        <v>96.877646242355809</v>
      </c>
      <c r="EB47" s="821">
        <v>67.926950944853047</v>
      </c>
      <c r="EC47" s="821">
        <v>55.458823903478979</v>
      </c>
      <c r="ED47" s="821">
        <v>30.522569820730837</v>
      </c>
      <c r="EE47" s="821" t="s">
        <v>2415</v>
      </c>
      <c r="EF47" s="821" t="s">
        <v>2416</v>
      </c>
      <c r="EG47" s="821">
        <v>86.928304585568284</v>
      </c>
      <c r="EH47" s="821">
        <v>83.366334651420004</v>
      </c>
      <c r="EI47" s="821">
        <v>71.29069703821358</v>
      </c>
      <c r="EJ47" s="821">
        <v>47.139421811800773</v>
      </c>
      <c r="EK47" s="821" t="s">
        <v>2109</v>
      </c>
      <c r="EL47" s="821" t="s">
        <v>2417</v>
      </c>
      <c r="EM47" s="821">
        <v>82.191803816904638</v>
      </c>
      <c r="EN47" s="821">
        <v>76.710208237819103</v>
      </c>
      <c r="EO47" s="821">
        <v>71.542591417631002</v>
      </c>
      <c r="EP47" s="821">
        <v>61.207357777254806</v>
      </c>
      <c r="EQ47" s="821" t="s">
        <v>2210</v>
      </c>
      <c r="ER47" s="821" t="s">
        <v>2418</v>
      </c>
      <c r="ES47" s="821">
        <v>77.982544057350339</v>
      </c>
      <c r="ET47" s="821">
        <v>77.616956347715373</v>
      </c>
      <c r="EU47" s="821">
        <v>68.686545056103853</v>
      </c>
      <c r="EV47" s="821">
        <v>50.825722472880805</v>
      </c>
      <c r="EW47" s="821" t="s">
        <v>2395</v>
      </c>
      <c r="EX47" s="821" t="s">
        <v>2419</v>
      </c>
      <c r="EY47" s="821">
        <v>76.985885544463528</v>
      </c>
      <c r="EZ47" s="821">
        <v>75.890366180051657</v>
      </c>
      <c r="FA47" s="821">
        <v>64.138570706947135</v>
      </c>
      <c r="FB47" s="821">
        <v>40.634979760738105</v>
      </c>
      <c r="FC47" s="821" t="s">
        <v>2420</v>
      </c>
      <c r="FD47" s="821" t="s">
        <v>2421</v>
      </c>
      <c r="FE47" s="821">
        <v>59.497633922211079</v>
      </c>
      <c r="FF47" s="821">
        <v>54.403775110624544</v>
      </c>
      <c r="FG47" s="821">
        <v>43.989293442089767</v>
      </c>
      <c r="FH47" s="821">
        <v>23.160330105020194</v>
      </c>
      <c r="FI47" s="821" t="s">
        <v>2422</v>
      </c>
      <c r="FJ47" s="821" t="s">
        <v>2423</v>
      </c>
      <c r="FK47" s="821">
        <v>53.738351521973108</v>
      </c>
      <c r="FL47" s="821">
        <v>43.763088108559089</v>
      </c>
      <c r="FM47" s="821">
        <v>39.871859938254914</v>
      </c>
      <c r="FN47" s="821">
        <v>32.08940359764658</v>
      </c>
      <c r="FO47" s="821" t="s">
        <v>2424</v>
      </c>
      <c r="FP47" s="821" t="s">
        <v>2425</v>
      </c>
      <c r="FQ47" s="821">
        <v>53.586565354317628</v>
      </c>
      <c r="FR47" s="821">
        <v>43.954844751790048</v>
      </c>
      <c r="FS47" s="821">
        <v>41.341700220614705</v>
      </c>
      <c r="FT47" s="821">
        <v>36.115411158264017</v>
      </c>
      <c r="FU47" s="821">
        <v>215.74207853956116</v>
      </c>
      <c r="FV47" s="821">
        <v>201.42228366455737</v>
      </c>
      <c r="FW47" s="821">
        <v>175.18143441335357</v>
      </c>
      <c r="FX47" s="821">
        <v>122.6997359109458</v>
      </c>
      <c r="FY47" s="821">
        <v>1119.599469418396</v>
      </c>
      <c r="FZ47" s="821">
        <v>1027.2313418734109</v>
      </c>
      <c r="GA47" s="821">
        <v>906.05337131293516</v>
      </c>
      <c r="GB47" s="821">
        <v>663.69743019198359</v>
      </c>
      <c r="GC47" s="822">
        <v>1936.8585517744916</v>
      </c>
      <c r="GD47" s="822">
        <v>1834.4158829146349</v>
      </c>
      <c r="GE47" s="822" t="s">
        <v>1434</v>
      </c>
      <c r="GF47" s="822" t="s">
        <v>1434</v>
      </c>
      <c r="GG47" s="822">
        <v>1936.8585517744916</v>
      </c>
      <c r="GH47" s="822">
        <v>1834.4158829146349</v>
      </c>
      <c r="GI47" s="822" t="s">
        <v>1434</v>
      </c>
      <c r="GJ47" s="822" t="s">
        <v>1434</v>
      </c>
      <c r="GK47" s="821">
        <v>1343.5360585030262</v>
      </c>
      <c r="GL47" s="821">
        <v>1272.4748963874936</v>
      </c>
      <c r="GM47" s="821" t="s">
        <v>1434</v>
      </c>
      <c r="GN47" s="821" t="s">
        <v>1434</v>
      </c>
      <c r="GO47" s="821">
        <v>453.28542954928253</v>
      </c>
      <c r="GP47" s="821">
        <v>429.31064361782052</v>
      </c>
      <c r="GQ47" s="821" t="s">
        <v>1434</v>
      </c>
      <c r="GR47" s="821" t="s">
        <v>1434</v>
      </c>
      <c r="GS47" s="821">
        <v>140.03706409407548</v>
      </c>
      <c r="GT47" s="821">
        <v>132.63034326154349</v>
      </c>
      <c r="GU47" s="821" t="s">
        <v>1434</v>
      </c>
      <c r="GV47" s="821" t="s">
        <v>1434</v>
      </c>
      <c r="GW47" s="822">
        <v>723.23962720710347</v>
      </c>
      <c r="GX47" s="821">
        <v>684.98665433594363</v>
      </c>
      <c r="GY47" s="821" t="s">
        <v>1434</v>
      </c>
      <c r="GZ47" s="821" t="s">
        <v>1434</v>
      </c>
      <c r="HA47" s="821">
        <v>723.23962720710347</v>
      </c>
      <c r="HB47" s="821">
        <v>684.98665433594363</v>
      </c>
      <c r="HC47" s="821" t="s">
        <v>1434</v>
      </c>
      <c r="HD47" s="821" t="s">
        <v>1434</v>
      </c>
      <c r="HE47" s="821">
        <v>461.9881067888366</v>
      </c>
      <c r="HF47" s="821">
        <v>437.55302628303446</v>
      </c>
      <c r="HG47" s="821" t="s">
        <v>1434</v>
      </c>
      <c r="HH47" s="821" t="s">
        <v>1434</v>
      </c>
      <c r="HI47" s="821">
        <v>198.06682133618747</v>
      </c>
      <c r="HJ47" s="821">
        <v>187.59084012853663</v>
      </c>
      <c r="HK47" s="821" t="s">
        <v>1434</v>
      </c>
      <c r="HL47" s="821" t="s">
        <v>1434</v>
      </c>
      <c r="HM47" s="821">
        <v>63.184699082079511</v>
      </c>
      <c r="HN47" s="821">
        <v>59.842787924372644</v>
      </c>
      <c r="HO47" s="821" t="s">
        <v>1434</v>
      </c>
      <c r="HP47" s="821" t="s">
        <v>1434</v>
      </c>
      <c r="HQ47" s="821">
        <v>703.52098074416358</v>
      </c>
      <c r="HR47" s="821">
        <v>666.31094968623881</v>
      </c>
      <c r="HS47" s="821" t="s">
        <v>1434</v>
      </c>
      <c r="HT47" s="821" t="s">
        <v>1434</v>
      </c>
      <c r="HU47" s="821">
        <v>703.52098074416358</v>
      </c>
      <c r="HV47" s="821">
        <v>666.31094968623881</v>
      </c>
      <c r="HW47" s="821" t="s">
        <v>1434</v>
      </c>
      <c r="HX47" s="821" t="s">
        <v>1434</v>
      </c>
      <c r="HY47" s="821">
        <v>499.95915423405518</v>
      </c>
      <c r="HZ47" s="821">
        <v>473.51574150588783</v>
      </c>
      <c r="IA47" s="821" t="s">
        <v>1434</v>
      </c>
      <c r="IB47" s="821" t="s">
        <v>1434</v>
      </c>
      <c r="IC47" s="821">
        <v>154.28927573030853</v>
      </c>
      <c r="ID47" s="821">
        <v>146.1287390882361</v>
      </c>
      <c r="IE47" s="821" t="s">
        <v>1434</v>
      </c>
      <c r="IF47" s="821" t="s">
        <v>1434</v>
      </c>
      <c r="IG47" s="821">
        <v>49.272550671720033</v>
      </c>
      <c r="IH47" s="821">
        <v>46.66646898975155</v>
      </c>
      <c r="II47" s="821" t="s">
        <v>1434</v>
      </c>
      <c r="IJ47" s="821" t="s">
        <v>1434</v>
      </c>
      <c r="IK47" s="821">
        <v>510.09794427519438</v>
      </c>
      <c r="IL47" s="821">
        <v>483.11827932051705</v>
      </c>
      <c r="IM47" s="821" t="s">
        <v>1434</v>
      </c>
      <c r="IN47" s="821" t="s">
        <v>1434</v>
      </c>
      <c r="IO47" s="821">
        <v>510.09794427519438</v>
      </c>
      <c r="IP47" s="821">
        <v>483.11827932051705</v>
      </c>
      <c r="IQ47" s="821" t="s">
        <v>1434</v>
      </c>
      <c r="IR47" s="821" t="s">
        <v>1434</v>
      </c>
      <c r="IS47" s="821">
        <v>381.58879748013442</v>
      </c>
      <c r="IT47" s="821">
        <v>361.40612859857129</v>
      </c>
      <c r="IU47" s="821" t="s">
        <v>1434</v>
      </c>
      <c r="IV47" s="821" t="s">
        <v>1434</v>
      </c>
      <c r="IW47" s="821">
        <v>100.92933248278652</v>
      </c>
      <c r="IX47" s="821">
        <v>95.591064401047802</v>
      </c>
      <c r="IY47" s="821" t="s">
        <v>1434</v>
      </c>
      <c r="IZ47" s="821" t="s">
        <v>1434</v>
      </c>
      <c r="JA47" s="821">
        <v>27.579814340275941</v>
      </c>
      <c r="JB47" s="821">
        <v>26.121086347419308</v>
      </c>
      <c r="JC47" s="821" t="s">
        <v>1434</v>
      </c>
      <c r="JD47" s="821" t="s">
        <v>1434</v>
      </c>
      <c r="JE47" s="822">
        <v>0</v>
      </c>
      <c r="JF47" s="822">
        <v>0</v>
      </c>
      <c r="JG47" s="822" t="s">
        <v>1434</v>
      </c>
      <c r="JH47" s="822" t="s">
        <v>1434</v>
      </c>
      <c r="JI47" s="822">
        <v>0</v>
      </c>
      <c r="JJ47" s="822">
        <v>0</v>
      </c>
      <c r="JK47" s="822" t="s">
        <v>1434</v>
      </c>
      <c r="JL47" s="822" t="s">
        <v>1434</v>
      </c>
      <c r="JM47" s="821">
        <v>0</v>
      </c>
      <c r="JN47" s="821">
        <v>0</v>
      </c>
      <c r="JO47" s="821" t="s">
        <v>1434</v>
      </c>
      <c r="JP47" s="821" t="s">
        <v>1434</v>
      </c>
      <c r="JQ47" s="821">
        <v>0</v>
      </c>
      <c r="JR47" s="821">
        <v>0</v>
      </c>
      <c r="JS47" s="821" t="s">
        <v>1434</v>
      </c>
      <c r="JT47" s="821" t="s">
        <v>1434</v>
      </c>
      <c r="JU47" s="821">
        <v>0</v>
      </c>
      <c r="JV47" s="821">
        <v>0</v>
      </c>
      <c r="JW47" s="821" t="s">
        <v>1434</v>
      </c>
      <c r="JX47" s="821" t="s">
        <v>1434</v>
      </c>
      <c r="JY47" s="821">
        <v>141134.99080670573</v>
      </c>
      <c r="JZ47" s="821">
        <v>129491.20641060664</v>
      </c>
      <c r="KA47" s="821" t="s">
        <v>1434</v>
      </c>
      <c r="KB47" s="821" t="s">
        <v>1434</v>
      </c>
      <c r="KC47" s="821">
        <v>111561.91924330042</v>
      </c>
      <c r="KD47" s="821">
        <v>102357.94419034504</v>
      </c>
      <c r="KE47" s="821" t="s">
        <v>1434</v>
      </c>
      <c r="KF47" s="821" t="s">
        <v>1434</v>
      </c>
      <c r="KG47" s="821">
        <v>23008.5042097404</v>
      </c>
      <c r="KH47" s="821">
        <v>21110.278541083422</v>
      </c>
      <c r="KI47" s="821" t="s">
        <v>1434</v>
      </c>
      <c r="KJ47" s="821" t="s">
        <v>1434</v>
      </c>
      <c r="KK47" s="821">
        <v>6564.5673536648719</v>
      </c>
      <c r="KL47" s="821">
        <v>6022.9836791781563</v>
      </c>
      <c r="KM47" s="821" t="s">
        <v>1434</v>
      </c>
      <c r="KN47" s="821" t="s">
        <v>1434</v>
      </c>
      <c r="KO47" s="821">
        <v>3070.0960225761082</v>
      </c>
      <c r="KP47" s="821">
        <v>2816.809888798296</v>
      </c>
      <c r="KQ47" s="821" t="s">
        <v>1434</v>
      </c>
      <c r="KR47" s="821" t="s">
        <v>1434</v>
      </c>
      <c r="KS47" s="821">
        <v>1672.5158762030451</v>
      </c>
      <c r="KT47" s="821">
        <v>1534.5315666406307</v>
      </c>
      <c r="KU47" s="821" t="s">
        <v>1434</v>
      </c>
      <c r="KV47" s="821" t="s">
        <v>1434</v>
      </c>
      <c r="KW47" s="821">
        <v>978.51820091572233</v>
      </c>
      <c r="KX47" s="821">
        <v>897.78942562054522</v>
      </c>
      <c r="KY47" s="821" t="s">
        <v>1434</v>
      </c>
      <c r="KZ47" s="821" t="s">
        <v>1434</v>
      </c>
      <c r="LA47" s="821">
        <v>419.06194545734047</v>
      </c>
      <c r="LB47" s="821">
        <v>384.48889653711996</v>
      </c>
      <c r="LC47" s="821" t="s">
        <v>1434</v>
      </c>
      <c r="LD47" s="821" t="s">
        <v>1434</v>
      </c>
      <c r="LE47" s="821">
        <v>43002.535942820381</v>
      </c>
      <c r="LF47" s="821">
        <v>39454.781738553182</v>
      </c>
      <c r="LG47" s="821" t="s">
        <v>1434</v>
      </c>
      <c r="LH47" s="821" t="s">
        <v>1434</v>
      </c>
      <c r="LI47" s="821">
        <v>30802.71034237315</v>
      </c>
      <c r="LJ47" s="821">
        <v>28261.454513524197</v>
      </c>
      <c r="LK47" s="821" t="s">
        <v>1434</v>
      </c>
      <c r="LL47" s="821" t="s">
        <v>1434</v>
      </c>
      <c r="LM47" s="821">
        <v>9705.8880918190625</v>
      </c>
      <c r="LN47" s="821">
        <v>8905.1421700044903</v>
      </c>
      <c r="LO47" s="821" t="s">
        <v>1434</v>
      </c>
      <c r="LP47" s="821" t="s">
        <v>1434</v>
      </c>
      <c r="LQ47" s="821">
        <v>2493.9375086281616</v>
      </c>
      <c r="LR47" s="821">
        <v>2288.1850550244935</v>
      </c>
      <c r="LS47" s="821" t="s">
        <v>1434</v>
      </c>
      <c r="LT47" s="821" t="s">
        <v>1434</v>
      </c>
      <c r="LU47" s="821">
        <v>95062.358841309237</v>
      </c>
      <c r="LV47" s="821">
        <v>87219.614783255151</v>
      </c>
      <c r="LW47" s="821" t="s">
        <v>1434</v>
      </c>
      <c r="LX47" s="821" t="s">
        <v>1434</v>
      </c>
      <c r="LY47" s="821">
        <v>79086.693024724242</v>
      </c>
      <c r="LZ47" s="821">
        <v>72561.958110180218</v>
      </c>
      <c r="MA47" s="821" t="s">
        <v>1434</v>
      </c>
      <c r="MB47" s="821" t="s">
        <v>1434</v>
      </c>
      <c r="MC47" s="821">
        <v>12324.097917005616</v>
      </c>
      <c r="MD47" s="821">
        <v>11307.346945458388</v>
      </c>
      <c r="ME47" s="821" t="s">
        <v>1434</v>
      </c>
      <c r="MF47" s="821" t="s">
        <v>1434</v>
      </c>
      <c r="MG47" s="821">
        <v>3651.5678995793701</v>
      </c>
      <c r="MH47" s="821">
        <v>3350.3097276165427</v>
      </c>
      <c r="MI47" s="821" t="s">
        <v>1434</v>
      </c>
      <c r="MJ47" s="821" t="s">
        <v>1434</v>
      </c>
      <c r="MK47" s="821">
        <v>0</v>
      </c>
      <c r="ML47" s="821">
        <v>0</v>
      </c>
      <c r="MM47" s="821" t="s">
        <v>1434</v>
      </c>
      <c r="MN47" s="821" t="s">
        <v>1434</v>
      </c>
      <c r="MO47" s="821">
        <v>0</v>
      </c>
      <c r="MP47" s="821">
        <v>0</v>
      </c>
      <c r="MQ47" s="821" t="s">
        <v>1434</v>
      </c>
      <c r="MR47" s="821" t="s">
        <v>1434</v>
      </c>
      <c r="MS47" s="821">
        <v>0</v>
      </c>
      <c r="MT47" s="821">
        <v>0</v>
      </c>
      <c r="MU47" s="821" t="s">
        <v>1434</v>
      </c>
      <c r="MV47" s="821" t="s">
        <v>1434</v>
      </c>
      <c r="MW47" s="821">
        <v>0</v>
      </c>
      <c r="MX47" s="821">
        <v>0</v>
      </c>
      <c r="MY47" s="821" t="s">
        <v>1434</v>
      </c>
      <c r="MZ47" s="821" t="s">
        <v>1434</v>
      </c>
      <c r="NA47" s="822">
        <v>16310.344958962958</v>
      </c>
      <c r="NB47" s="822">
        <v>15447.672118919856</v>
      </c>
      <c r="NC47" s="822" t="s">
        <v>1434</v>
      </c>
      <c r="ND47" s="822" t="s">
        <v>1434</v>
      </c>
      <c r="NE47" s="821" t="s">
        <v>1434</v>
      </c>
      <c r="NF47" s="821" t="s">
        <v>1434</v>
      </c>
      <c r="NG47" s="821" t="s">
        <v>1434</v>
      </c>
      <c r="NH47" s="821" t="s">
        <v>1434</v>
      </c>
      <c r="NI47" s="822">
        <v>978464.4786116943</v>
      </c>
      <c r="NJ47" s="822">
        <v>897740.13546280342</v>
      </c>
      <c r="NK47" s="822" t="s">
        <v>1434</v>
      </c>
      <c r="NL47" s="822" t="s">
        <v>1434</v>
      </c>
      <c r="NM47" s="821" t="s">
        <v>1434</v>
      </c>
      <c r="NN47" s="821" t="s">
        <v>1434</v>
      </c>
      <c r="NO47" s="821" t="s">
        <v>1434</v>
      </c>
      <c r="NP47" s="821" t="s">
        <v>1434</v>
      </c>
      <c r="NQ47" s="822">
        <v>284710.84447253461</v>
      </c>
      <c r="NR47" s="822">
        <v>261221.90194084327</v>
      </c>
      <c r="NS47" s="822" t="s">
        <v>1434</v>
      </c>
      <c r="NT47" s="822" t="s">
        <v>1434</v>
      </c>
      <c r="NU47" s="821" t="s">
        <v>1434</v>
      </c>
      <c r="NV47" s="821" t="s">
        <v>1434</v>
      </c>
      <c r="NW47" s="821" t="s">
        <v>1434</v>
      </c>
      <c r="NX47" s="821" t="s">
        <v>1434</v>
      </c>
      <c r="NY47" s="822">
        <v>464735.7809268171</v>
      </c>
      <c r="NZ47" s="822">
        <v>426394.59279668343</v>
      </c>
      <c r="OA47" s="822" t="s">
        <v>1434</v>
      </c>
      <c r="OB47" s="822" t="s">
        <v>1434</v>
      </c>
      <c r="OC47" s="821" t="s">
        <v>1434</v>
      </c>
      <c r="OD47" s="821" t="s">
        <v>1434</v>
      </c>
      <c r="OE47" s="821" t="s">
        <v>1434</v>
      </c>
      <c r="OF47" s="821" t="s">
        <v>1434</v>
      </c>
      <c r="OG47" s="822">
        <v>166086.79151096812</v>
      </c>
      <c r="OH47" s="822">
        <v>152384.45745234934</v>
      </c>
      <c r="OI47" s="822" t="s">
        <v>1434</v>
      </c>
      <c r="OJ47" s="822" t="s">
        <v>1434</v>
      </c>
      <c r="OK47" s="821" t="s">
        <v>1434</v>
      </c>
      <c r="OL47" s="821" t="s">
        <v>1434</v>
      </c>
      <c r="OM47" s="821" t="s">
        <v>1434</v>
      </c>
      <c r="ON47" s="821" t="s">
        <v>1434</v>
      </c>
      <c r="OO47" s="822">
        <v>62931.061644517024</v>
      </c>
      <c r="OP47" s="822">
        <v>57739.183220760744</v>
      </c>
      <c r="OQ47" s="822" t="s">
        <v>1434</v>
      </c>
      <c r="OR47" s="822" t="s">
        <v>1434</v>
      </c>
      <c r="OS47" s="821" t="s">
        <v>1434</v>
      </c>
      <c r="OT47" s="821" t="s">
        <v>1434</v>
      </c>
      <c r="OU47" s="821" t="s">
        <v>1434</v>
      </c>
      <c r="OV47" s="821" t="s">
        <v>1434</v>
      </c>
      <c r="OW47" s="822">
        <v>0</v>
      </c>
      <c r="OX47" s="822">
        <v>0</v>
      </c>
      <c r="OY47" s="822" t="s">
        <v>1434</v>
      </c>
      <c r="OZ47" s="822" t="s">
        <v>1434</v>
      </c>
      <c r="PA47" s="821" t="s">
        <v>1434</v>
      </c>
      <c r="PB47" s="821" t="s">
        <v>1434</v>
      </c>
      <c r="PC47" s="821" t="s">
        <v>1434</v>
      </c>
      <c r="PD47" s="821" t="s">
        <v>1434</v>
      </c>
      <c r="PE47" s="822">
        <v>458.078415412401</v>
      </c>
      <c r="PF47" s="822">
        <v>423.60428031957878</v>
      </c>
      <c r="PG47" s="822">
        <v>389.1301452267565</v>
      </c>
      <c r="PH47" s="822">
        <v>340.76484232040531</v>
      </c>
      <c r="PI47" s="822">
        <v>244.03423650770293</v>
      </c>
      <c r="PJ47" s="822" t="s">
        <v>1434</v>
      </c>
      <c r="PK47" s="821" t="s">
        <v>1434</v>
      </c>
      <c r="PL47" s="821" t="s">
        <v>1434</v>
      </c>
      <c r="PM47" s="821" t="s">
        <v>1434</v>
      </c>
      <c r="PN47" s="821" t="s">
        <v>1434</v>
      </c>
      <c r="PO47" s="821" t="s">
        <v>1434</v>
      </c>
      <c r="PP47" s="821" t="s">
        <v>1434</v>
      </c>
      <c r="PQ47" s="821" t="s">
        <v>1434</v>
      </c>
      <c r="PR47" s="821" t="s">
        <v>1434</v>
      </c>
      <c r="PS47" s="821" t="s">
        <v>1434</v>
      </c>
      <c r="PT47" s="822">
        <v>151.44924779049791</v>
      </c>
      <c r="PU47" s="822">
        <v>140.12813319429216</v>
      </c>
      <c r="PV47" s="822">
        <v>128.80701859808642</v>
      </c>
      <c r="PW47" s="822">
        <v>112.83206912362905</v>
      </c>
      <c r="PX47" s="822">
        <v>80.882170174714332</v>
      </c>
      <c r="PY47" s="822" t="s">
        <v>1434</v>
      </c>
      <c r="PZ47" s="821" t="s">
        <v>1434</v>
      </c>
      <c r="QA47" s="821" t="s">
        <v>1434</v>
      </c>
      <c r="QB47" s="821" t="s">
        <v>1434</v>
      </c>
      <c r="QC47" s="821" t="s">
        <v>1434</v>
      </c>
      <c r="QD47" s="821" t="s">
        <v>1434</v>
      </c>
      <c r="QE47" s="821" t="s">
        <v>1434</v>
      </c>
      <c r="QF47" s="821" t="s">
        <v>1434</v>
      </c>
      <c r="QG47" s="821" t="s">
        <v>1434</v>
      </c>
      <c r="QH47" s="821" t="s">
        <v>1434</v>
      </c>
      <c r="QI47" s="822" t="s">
        <v>1434</v>
      </c>
      <c r="QJ47" s="822" t="s">
        <v>1434</v>
      </c>
      <c r="QK47" s="822" t="s">
        <v>1434</v>
      </c>
      <c r="QL47" s="822" t="s">
        <v>1434</v>
      </c>
      <c r="QM47" s="822" t="s">
        <v>1434</v>
      </c>
      <c r="QN47" s="822" t="s">
        <v>1434</v>
      </c>
      <c r="QO47" s="821" t="s">
        <v>1434</v>
      </c>
      <c r="QP47" s="821" t="s">
        <v>1434</v>
      </c>
      <c r="QQ47" s="821" t="s">
        <v>1434</v>
      </c>
      <c r="QR47" s="821" t="s">
        <v>1434</v>
      </c>
      <c r="QS47" s="821" t="s">
        <v>1434</v>
      </c>
      <c r="QT47" s="821" t="s">
        <v>1434</v>
      </c>
      <c r="QU47" s="821" t="s">
        <v>1434</v>
      </c>
      <c r="QV47" s="821" t="s">
        <v>1434</v>
      </c>
      <c r="QW47" s="821" t="s">
        <v>1434</v>
      </c>
      <c r="QX47" s="822" t="s">
        <v>1434</v>
      </c>
      <c r="QY47" s="822" t="s">
        <v>1434</v>
      </c>
      <c r="QZ47" s="822" t="s">
        <v>1434</v>
      </c>
      <c r="RA47" s="822" t="s">
        <v>1434</v>
      </c>
      <c r="RB47" s="822" t="s">
        <v>1434</v>
      </c>
      <c r="RC47" s="822" t="s">
        <v>1434</v>
      </c>
      <c r="RD47" s="821" t="s">
        <v>1434</v>
      </c>
      <c r="RE47" s="821" t="s">
        <v>1434</v>
      </c>
      <c r="RF47" s="821" t="s">
        <v>1434</v>
      </c>
      <c r="RG47" s="821" t="s">
        <v>1434</v>
      </c>
      <c r="RH47" s="821" t="s">
        <v>1434</v>
      </c>
      <c r="RI47" s="821" t="s">
        <v>1434</v>
      </c>
      <c r="RJ47" s="821" t="s">
        <v>1434</v>
      </c>
      <c r="RK47" s="821" t="s">
        <v>1434</v>
      </c>
      <c r="RL47" s="821" t="s">
        <v>1434</v>
      </c>
      <c r="RM47" s="822">
        <v>574.88880500000005</v>
      </c>
      <c r="RN47" s="822">
        <v>569.56156104679485</v>
      </c>
      <c r="RO47" s="822" t="s">
        <v>1434</v>
      </c>
      <c r="RP47" s="822" t="s">
        <v>1434</v>
      </c>
      <c r="RQ47" s="822" t="s">
        <v>1434</v>
      </c>
      <c r="RR47" s="822" t="s">
        <v>1434</v>
      </c>
      <c r="RS47" s="821" t="s">
        <v>1434</v>
      </c>
      <c r="RT47" s="821" t="s">
        <v>1434</v>
      </c>
      <c r="RU47" s="821" t="s">
        <v>1434</v>
      </c>
      <c r="RV47" s="821" t="s">
        <v>1434</v>
      </c>
      <c r="RW47" s="821" t="s">
        <v>1434</v>
      </c>
      <c r="RX47" s="821" t="s">
        <v>1434</v>
      </c>
      <c r="RY47" s="821" t="s">
        <v>1434</v>
      </c>
      <c r="RZ47" s="821" t="s">
        <v>1434</v>
      </c>
      <c r="SA47" s="821" t="s">
        <v>1434</v>
      </c>
      <c r="SB47" s="822" t="s">
        <v>1434</v>
      </c>
      <c r="SC47" s="822" t="s">
        <v>1434</v>
      </c>
      <c r="SD47" s="822" t="s">
        <v>1434</v>
      </c>
      <c r="SE47" s="822" t="s">
        <v>1434</v>
      </c>
      <c r="SF47" s="822" t="s">
        <v>1434</v>
      </c>
      <c r="SG47" s="821" t="s">
        <v>1434</v>
      </c>
      <c r="SH47" s="821" t="s">
        <v>1434</v>
      </c>
      <c r="SI47" s="821" t="s">
        <v>1434</v>
      </c>
      <c r="SJ47" s="821" t="s">
        <v>1434</v>
      </c>
      <c r="SK47" s="821" t="s">
        <v>1434</v>
      </c>
      <c r="SL47" s="821" t="s">
        <v>1434</v>
      </c>
      <c r="SM47" s="821" t="s">
        <v>1434</v>
      </c>
      <c r="SN47" s="822" t="s">
        <v>1434</v>
      </c>
      <c r="SO47" s="822" t="s">
        <v>1434</v>
      </c>
      <c r="SP47" s="822" t="s">
        <v>1434</v>
      </c>
      <c r="SQ47" s="822" t="s">
        <v>1434</v>
      </c>
      <c r="SR47" s="822" t="s">
        <v>1434</v>
      </c>
      <c r="SS47" s="821" t="s">
        <v>1434</v>
      </c>
      <c r="ST47" s="821" t="s">
        <v>1434</v>
      </c>
      <c r="SU47" s="821" t="s">
        <v>1434</v>
      </c>
      <c r="SV47" s="821" t="s">
        <v>1434</v>
      </c>
      <c r="SW47" s="821" t="s">
        <v>1434</v>
      </c>
      <c r="SX47" s="821" t="s">
        <v>1434</v>
      </c>
      <c r="SY47" s="821" t="s">
        <v>1434</v>
      </c>
      <c r="SZ47" s="822" t="s">
        <v>1434</v>
      </c>
      <c r="TA47" s="822" t="s">
        <v>1434</v>
      </c>
      <c r="TB47" s="822" t="s">
        <v>1434</v>
      </c>
      <c r="TC47" s="822" t="s">
        <v>1434</v>
      </c>
      <c r="TD47" s="822" t="s">
        <v>1434</v>
      </c>
      <c r="TE47" s="821" t="s">
        <v>1434</v>
      </c>
      <c r="TF47" s="821" t="s">
        <v>1434</v>
      </c>
      <c r="TG47" s="821" t="s">
        <v>1434</v>
      </c>
      <c r="TH47" s="821" t="s">
        <v>1434</v>
      </c>
      <c r="TI47" s="821" t="s">
        <v>1434</v>
      </c>
      <c r="TJ47" s="821" t="s">
        <v>1434</v>
      </c>
      <c r="TK47" s="821" t="s">
        <v>1434</v>
      </c>
      <c r="TL47" s="822" t="s">
        <v>1434</v>
      </c>
      <c r="TM47" s="822" t="s">
        <v>1434</v>
      </c>
      <c r="TN47" s="822" t="s">
        <v>1434</v>
      </c>
      <c r="TO47" s="822" t="s">
        <v>1434</v>
      </c>
      <c r="TP47" s="822" t="s">
        <v>1434</v>
      </c>
      <c r="TQ47" s="821" t="s">
        <v>1434</v>
      </c>
      <c r="TR47" s="821" t="s">
        <v>1434</v>
      </c>
      <c r="TS47" s="821" t="s">
        <v>1434</v>
      </c>
      <c r="TT47" s="821" t="s">
        <v>1434</v>
      </c>
      <c r="TU47" s="821" t="s">
        <v>1434</v>
      </c>
      <c r="TV47" s="821" t="s">
        <v>1434</v>
      </c>
      <c r="TW47" s="821" t="s">
        <v>1434</v>
      </c>
      <c r="TX47" s="822" t="s">
        <v>1434</v>
      </c>
      <c r="TY47" s="822" t="s">
        <v>1434</v>
      </c>
      <c r="TZ47" s="822" t="s">
        <v>1434</v>
      </c>
      <c r="UA47" s="822" t="s">
        <v>1434</v>
      </c>
      <c r="UB47" s="822" t="s">
        <v>1434</v>
      </c>
      <c r="UC47" s="821" t="s">
        <v>1434</v>
      </c>
      <c r="UD47" s="821" t="s">
        <v>1434</v>
      </c>
      <c r="UE47" s="821" t="s">
        <v>1434</v>
      </c>
      <c r="UF47" s="821" t="s">
        <v>1434</v>
      </c>
      <c r="UG47" s="821" t="s">
        <v>1434</v>
      </c>
      <c r="UH47" s="821" t="s">
        <v>1434</v>
      </c>
      <c r="UI47" s="821" t="s">
        <v>1434</v>
      </c>
      <c r="UJ47" s="822">
        <v>61.898999999999994</v>
      </c>
      <c r="UK47" s="822" t="s">
        <v>1434</v>
      </c>
      <c r="UL47" s="822" t="s">
        <v>1434</v>
      </c>
      <c r="UM47" s="822" t="s">
        <v>1434</v>
      </c>
      <c r="UN47" s="822" t="s">
        <v>1434</v>
      </c>
      <c r="UO47" s="821" t="s">
        <v>1434</v>
      </c>
      <c r="UP47" s="821" t="s">
        <v>1434</v>
      </c>
      <c r="UQ47" s="821" t="s">
        <v>1434</v>
      </c>
      <c r="UR47" s="821" t="s">
        <v>1434</v>
      </c>
      <c r="US47" s="821" t="s">
        <v>1434</v>
      </c>
      <c r="UT47" s="821" t="s">
        <v>1434</v>
      </c>
      <c r="UU47" s="821" t="s">
        <v>1434</v>
      </c>
      <c r="UV47" s="822">
        <v>10.185</v>
      </c>
      <c r="UW47" s="822">
        <v>69.397000000000006</v>
      </c>
      <c r="UX47" s="822">
        <v>45.9</v>
      </c>
      <c r="UY47" s="822">
        <v>73.197999999999993</v>
      </c>
      <c r="UZ47" s="822">
        <v>44.585000000000001</v>
      </c>
      <c r="VA47" s="821">
        <v>119.301</v>
      </c>
      <c r="VB47" s="821">
        <v>141.667</v>
      </c>
      <c r="VC47" s="821">
        <v>130.44300000000001</v>
      </c>
      <c r="VD47" s="821">
        <v>54.77</v>
      </c>
      <c r="VE47" s="821">
        <v>188.697</v>
      </c>
      <c r="VF47" s="821">
        <v>187.56700000000001</v>
      </c>
      <c r="VG47" s="821">
        <v>203.64099999999999</v>
      </c>
      <c r="VH47" s="821">
        <v>8.9225700000000003</v>
      </c>
      <c r="VI47" s="821">
        <v>59.873360000000005</v>
      </c>
      <c r="VJ47" s="821">
        <v>37.415679999999995</v>
      </c>
      <c r="VK47" s="821">
        <v>57.944799999999994</v>
      </c>
      <c r="VL47" s="821">
        <v>42.393639999999998</v>
      </c>
      <c r="VM47" s="821">
        <v>98.803359999999998</v>
      </c>
      <c r="VN47" s="821">
        <v>125.15170000000001</v>
      </c>
      <c r="VO47" s="821">
        <v>85.299600000000012</v>
      </c>
      <c r="VP47" s="821">
        <v>51.316210000000005</v>
      </c>
      <c r="VQ47" s="821">
        <v>158.67572000000001</v>
      </c>
      <c r="VR47" s="821">
        <v>162.56738000000001</v>
      </c>
      <c r="VS47" s="821">
        <v>143.24439999999998</v>
      </c>
      <c r="VT47" s="821" t="s">
        <v>1434</v>
      </c>
      <c r="VU47" s="821" t="s">
        <v>1434</v>
      </c>
      <c r="VV47" s="821" t="s">
        <v>1434</v>
      </c>
      <c r="VW47" s="821" t="s">
        <v>1434</v>
      </c>
      <c r="VX47" s="821" t="s">
        <v>1434</v>
      </c>
      <c r="VY47" s="821" t="s">
        <v>1434</v>
      </c>
      <c r="VZ47" s="821" t="s">
        <v>1434</v>
      </c>
      <c r="WA47" s="821" t="s">
        <v>1434</v>
      </c>
      <c r="WB47" s="821" t="s">
        <v>1434</v>
      </c>
      <c r="WC47" s="821" t="s">
        <v>1434</v>
      </c>
      <c r="WD47" s="821" t="s">
        <v>1434</v>
      </c>
      <c r="WE47" s="821" t="s">
        <v>1434</v>
      </c>
      <c r="WF47" s="821">
        <v>37194.659420000004</v>
      </c>
      <c r="WG47" s="821">
        <v>35418.133815000001</v>
      </c>
      <c r="WH47" s="821">
        <v>33641.608209999999</v>
      </c>
      <c r="WI47" s="821">
        <v>30088.557000000001</v>
      </c>
      <c r="WJ47" s="822">
        <v>1715.6282697349341</v>
      </c>
      <c r="WK47" s="822">
        <v>1633.6848509720489</v>
      </c>
      <c r="WL47" s="822">
        <v>1551.7414322868074</v>
      </c>
      <c r="WM47" s="822">
        <v>1387.8545949163245</v>
      </c>
      <c r="WN47" s="822">
        <v>35479.031150265073</v>
      </c>
      <c r="WO47" s="822">
        <v>33784.44896402795</v>
      </c>
      <c r="WP47" s="822">
        <v>32089.866777713192</v>
      </c>
      <c r="WQ47" s="822">
        <v>28700.702405083677</v>
      </c>
      <c r="WR47" s="822">
        <v>19706.465830362511</v>
      </c>
      <c r="WS47" s="822">
        <v>17369.102957319999</v>
      </c>
      <c r="WT47" s="822">
        <v>16873.389221199999</v>
      </c>
      <c r="WU47" s="822">
        <v>17741.206548000002</v>
      </c>
      <c r="WV47" s="821" t="s">
        <v>1434</v>
      </c>
      <c r="WW47" s="821" t="s">
        <v>1434</v>
      </c>
      <c r="WX47" s="821" t="s">
        <v>1434</v>
      </c>
      <c r="WY47" s="821" t="s">
        <v>1434</v>
      </c>
      <c r="WZ47" s="824">
        <v>17847.86</v>
      </c>
      <c r="XA47" s="824">
        <v>17427.490000000002</v>
      </c>
      <c r="XB47" s="824">
        <v>16395.34</v>
      </c>
      <c r="XC47" s="824">
        <v>15559.3</v>
      </c>
      <c r="XD47" s="829">
        <v>15526.795</v>
      </c>
      <c r="XE47" s="829">
        <v>15427.772000000001</v>
      </c>
      <c r="XF47" s="832">
        <v>16089.398999999999</v>
      </c>
      <c r="XG47" s="829">
        <v>13980.035</v>
      </c>
      <c r="XH47" s="829">
        <v>17027.374</v>
      </c>
      <c r="XI47" s="829">
        <v>14528</v>
      </c>
      <c r="XJ47" s="829">
        <v>15716</v>
      </c>
      <c r="XK47" s="832">
        <v>15531</v>
      </c>
      <c r="XL47" s="829">
        <v>16290</v>
      </c>
      <c r="XM47" s="829">
        <v>16105</v>
      </c>
      <c r="XN47" s="829">
        <v>15839</v>
      </c>
      <c r="XO47" s="829">
        <v>15131</v>
      </c>
      <c r="XP47" s="832">
        <v>14321</v>
      </c>
      <c r="XQ47" s="829">
        <v>14810</v>
      </c>
      <c r="XR47" s="829">
        <v>14874</v>
      </c>
      <c r="XS47" s="829">
        <v>15631</v>
      </c>
      <c r="XT47" s="829">
        <v>15631</v>
      </c>
      <c r="XU47" s="829">
        <v>16075</v>
      </c>
      <c r="XV47" s="829">
        <v>15305</v>
      </c>
      <c r="XW47" s="829">
        <v>13767</v>
      </c>
      <c r="XX47" s="829">
        <v>13924</v>
      </c>
      <c r="XY47" s="829">
        <v>15188</v>
      </c>
      <c r="XZ47" s="832">
        <v>15590</v>
      </c>
      <c r="YA47" s="829">
        <v>17891</v>
      </c>
      <c r="YB47" s="829">
        <v>14762</v>
      </c>
      <c r="YC47" s="824">
        <v>13324.99</v>
      </c>
      <c r="YD47" s="824">
        <v>12904.62</v>
      </c>
      <c r="YE47" s="824">
        <v>12686.34</v>
      </c>
      <c r="YF47" s="824">
        <v>12124.3</v>
      </c>
      <c r="YG47" s="829">
        <v>11626.795</v>
      </c>
      <c r="YH47" s="829">
        <v>11527.772000000001</v>
      </c>
      <c r="YI47" s="832">
        <v>10969.398999999999</v>
      </c>
      <c r="YJ47" s="829">
        <v>11900.035</v>
      </c>
      <c r="YK47" s="829">
        <v>14427.374</v>
      </c>
      <c r="YL47" s="829">
        <v>12546</v>
      </c>
      <c r="YM47" s="829">
        <v>14109</v>
      </c>
      <c r="YN47" s="832">
        <v>13351</v>
      </c>
      <c r="YO47" s="829">
        <v>14235</v>
      </c>
      <c r="YP47" s="829">
        <v>14075</v>
      </c>
      <c r="YQ47" s="829">
        <v>13850</v>
      </c>
      <c r="YR47" s="829">
        <v>13276</v>
      </c>
      <c r="YS47" s="832">
        <v>12721</v>
      </c>
      <c r="YT47" s="829">
        <v>13160</v>
      </c>
      <c r="YU47" s="829">
        <v>13164</v>
      </c>
      <c r="YV47" s="829">
        <v>12433</v>
      </c>
      <c r="YW47" s="829">
        <v>12433</v>
      </c>
      <c r="YX47" s="829">
        <v>12997</v>
      </c>
      <c r="YY47" s="829">
        <v>12988</v>
      </c>
      <c r="YZ47" s="829">
        <v>11429</v>
      </c>
      <c r="ZA47" s="829">
        <v>11624</v>
      </c>
      <c r="ZB47" s="829">
        <v>12988</v>
      </c>
      <c r="ZC47" s="832">
        <v>13790</v>
      </c>
      <c r="ZD47" s="829">
        <v>15691</v>
      </c>
      <c r="ZE47" s="829">
        <v>13103</v>
      </c>
      <c r="ZF47" s="824">
        <v>4522.87</v>
      </c>
      <c r="ZG47" s="824">
        <v>4522.87</v>
      </c>
      <c r="ZH47" s="824">
        <v>3709</v>
      </c>
      <c r="ZI47" s="824">
        <v>3435</v>
      </c>
      <c r="ZJ47" s="829">
        <v>3900</v>
      </c>
      <c r="ZK47" s="829">
        <v>3900</v>
      </c>
      <c r="ZL47" s="832">
        <v>5120</v>
      </c>
      <c r="ZM47" s="829">
        <v>2080</v>
      </c>
      <c r="ZN47" s="829">
        <v>2600</v>
      </c>
      <c r="ZO47" s="829">
        <v>1982</v>
      </c>
      <c r="ZP47" s="829">
        <v>1607</v>
      </c>
      <c r="ZQ47" s="832">
        <v>2180</v>
      </c>
      <c r="ZR47" s="829">
        <v>2055</v>
      </c>
      <c r="ZS47" s="829">
        <v>2030</v>
      </c>
      <c r="ZT47" s="829">
        <v>1989</v>
      </c>
      <c r="ZU47" s="829">
        <v>1855</v>
      </c>
      <c r="ZV47" s="832">
        <v>1600</v>
      </c>
      <c r="ZW47" s="829">
        <v>1650</v>
      </c>
      <c r="ZX47" s="829">
        <v>1710</v>
      </c>
      <c r="ZY47" s="829">
        <v>3198</v>
      </c>
      <c r="ZZ47" s="829">
        <v>3198</v>
      </c>
      <c r="AAA47" s="829">
        <v>3078</v>
      </c>
      <c r="AAB47" s="829">
        <v>2317</v>
      </c>
      <c r="AAC47" s="829">
        <v>2338</v>
      </c>
      <c r="AAD47" s="829">
        <v>2300</v>
      </c>
      <c r="AAE47" s="829">
        <v>2200</v>
      </c>
      <c r="AAF47" s="832">
        <v>1800</v>
      </c>
      <c r="AAG47" s="829">
        <v>2200</v>
      </c>
      <c r="AAH47" s="829">
        <v>1659</v>
      </c>
      <c r="AAI47" s="821" t="s">
        <v>2673</v>
      </c>
      <c r="AAJ47" s="821" t="s">
        <v>2674</v>
      </c>
      <c r="AAK47" s="821" t="s">
        <v>2508</v>
      </c>
      <c r="AAL47" s="821">
        <v>9856.1575286200004</v>
      </c>
      <c r="AAM47" s="821">
        <v>9856.1575286200004</v>
      </c>
      <c r="AAN47" s="821">
        <v>110773.29159414201</v>
      </c>
      <c r="AAO47" s="821">
        <v>1</v>
      </c>
      <c r="AAP47" s="821" t="s">
        <v>2675</v>
      </c>
      <c r="AAQ47" s="821" t="s">
        <v>1434</v>
      </c>
      <c r="AAR47" s="821" t="s">
        <v>2508</v>
      </c>
      <c r="AAS47" s="821">
        <v>36199</v>
      </c>
      <c r="AAT47" s="821">
        <v>36199</v>
      </c>
      <c r="AAU47" s="821">
        <v>107832.609256</v>
      </c>
      <c r="AAV47" s="821">
        <v>11</v>
      </c>
      <c r="AAW47" s="821" t="s">
        <v>2391</v>
      </c>
      <c r="AAX47" s="821" t="s">
        <v>2289</v>
      </c>
      <c r="AAY47" s="821" t="s">
        <v>2508</v>
      </c>
      <c r="AAZ47" s="821">
        <v>60994.16</v>
      </c>
      <c r="ABA47" s="821">
        <v>60994.16</v>
      </c>
      <c r="ABB47" s="821">
        <v>60994.16</v>
      </c>
      <c r="ABC47" s="821">
        <v>1</v>
      </c>
      <c r="ABD47" s="821" t="s">
        <v>2579</v>
      </c>
      <c r="ABE47" s="821" t="s">
        <v>2402</v>
      </c>
      <c r="ABF47" s="821" t="s">
        <v>2508</v>
      </c>
      <c r="ABG47" s="821">
        <v>55904.853999999992</v>
      </c>
      <c r="ABH47" s="821">
        <v>55904.853999999992</v>
      </c>
      <c r="ABI47" s="821">
        <v>51242.3891764</v>
      </c>
      <c r="ABJ47" s="821">
        <v>8</v>
      </c>
      <c r="ABK47" s="821" t="s">
        <v>2676</v>
      </c>
      <c r="ABL47" s="821" t="s">
        <v>2677</v>
      </c>
      <c r="ABM47" s="821" t="s">
        <v>2508</v>
      </c>
      <c r="ABN47" s="821">
        <v>26595.02</v>
      </c>
      <c r="ABO47" s="821" t="s">
        <v>1434</v>
      </c>
      <c r="ABP47" s="821">
        <v>46673.588400000001</v>
      </c>
      <c r="ABQ47" s="821">
        <v>12</v>
      </c>
      <c r="ABR47" s="821" t="s">
        <v>2678</v>
      </c>
      <c r="ABS47" s="821" t="s">
        <v>2679</v>
      </c>
      <c r="ABT47" s="821" t="s">
        <v>2508</v>
      </c>
      <c r="ABU47" s="821">
        <v>12887.481169999999</v>
      </c>
      <c r="ABV47" s="821" t="s">
        <v>1434</v>
      </c>
      <c r="ABW47" s="821">
        <v>26554.626499999998</v>
      </c>
      <c r="ABX47" s="821">
        <v>12</v>
      </c>
      <c r="ABY47" s="821" t="s">
        <v>2680</v>
      </c>
      <c r="ABZ47" s="821" t="s">
        <v>2406</v>
      </c>
      <c r="ACA47" s="821" t="s">
        <v>2508</v>
      </c>
      <c r="ACB47" s="821">
        <v>9331.3969999999954</v>
      </c>
      <c r="ACC47" s="821">
        <v>9331.3969999999954</v>
      </c>
      <c r="ACD47" s="821">
        <v>23841.719335000002</v>
      </c>
      <c r="ACE47" s="821">
        <v>1</v>
      </c>
      <c r="ACF47" s="821" t="s">
        <v>2669</v>
      </c>
      <c r="ACG47" s="821" t="s">
        <v>2398</v>
      </c>
      <c r="ACH47" s="821" t="s">
        <v>2508</v>
      </c>
      <c r="ACI47" s="821">
        <v>3959.2244999999998</v>
      </c>
      <c r="ACJ47" s="821">
        <v>3959.2244999999998</v>
      </c>
      <c r="ACK47" s="821">
        <v>4157.1857250000003</v>
      </c>
      <c r="ACL47" s="821">
        <v>7</v>
      </c>
      <c r="ACM47" s="821" t="s">
        <v>2681</v>
      </c>
      <c r="ACN47" s="821" t="s">
        <v>2682</v>
      </c>
      <c r="ACO47" s="821" t="s">
        <v>2508</v>
      </c>
      <c r="ACP47" s="821">
        <v>6158.831337741608</v>
      </c>
      <c r="ACQ47" s="821">
        <v>6158.831337741608</v>
      </c>
      <c r="ACR47" s="821">
        <v>210.35266745019501</v>
      </c>
      <c r="ACS47" s="821">
        <v>3</v>
      </c>
      <c r="ACT47" s="821" t="s">
        <v>2683</v>
      </c>
      <c r="ACU47" s="821" t="s">
        <v>2684</v>
      </c>
      <c r="ACV47" s="821" t="s">
        <v>2508</v>
      </c>
      <c r="ACW47" s="821">
        <v>623</v>
      </c>
      <c r="ACX47" s="821">
        <v>623</v>
      </c>
      <c r="ACY47" s="821">
        <v>3.2520600000000002</v>
      </c>
      <c r="ACZ47" s="821">
        <v>8</v>
      </c>
      <c r="ADA47" s="821" t="s">
        <v>1434</v>
      </c>
      <c r="ADB47" s="821" t="s">
        <v>1434</v>
      </c>
      <c r="ADC47" s="821">
        <v>432283.17471399216</v>
      </c>
      <c r="ADD47" s="821"/>
      <c r="ADE47" s="821"/>
      <c r="ADF47" s="821"/>
      <c r="ADG47" s="821"/>
      <c r="ADH47" s="821"/>
      <c r="ADI47" s="821"/>
      <c r="ADJ47" s="821"/>
      <c r="ADK47" s="821"/>
      <c r="ADL47" s="821"/>
      <c r="ADM47" s="821"/>
      <c r="ADN47" s="821"/>
      <c r="ADO47" s="821"/>
      <c r="ADP47" s="821"/>
      <c r="ADQ47" s="821"/>
      <c r="ADR47" s="821"/>
      <c r="ADS47" s="821"/>
      <c r="ADT47" s="821"/>
      <c r="ADU47" s="821"/>
      <c r="ADV47" s="821"/>
      <c r="ADW47" s="821"/>
      <c r="ADX47" s="821"/>
      <c r="ADY47" s="821"/>
      <c r="ADZ47" s="821"/>
      <c r="AEA47" s="821"/>
      <c r="AEB47" s="821"/>
      <c r="AEC47" s="821"/>
      <c r="AED47" s="821"/>
      <c r="AEE47" s="821"/>
      <c r="AEF47" s="821"/>
      <c r="AEG47" s="821"/>
      <c r="AEH47" s="821"/>
      <c r="AEI47" s="821"/>
      <c r="AEJ47" s="821"/>
      <c r="AEK47" s="821"/>
      <c r="AEL47" s="821"/>
      <c r="AEM47" s="821"/>
      <c r="AEN47" s="821"/>
      <c r="AEO47" s="821"/>
      <c r="AEP47" s="821"/>
      <c r="AEQ47" s="821"/>
      <c r="AER47" s="821"/>
      <c r="AES47" s="821"/>
      <c r="AET47" s="821"/>
      <c r="AEU47" s="821"/>
      <c r="AEV47" s="821"/>
      <c r="AEW47" s="821"/>
      <c r="AEX47" s="821"/>
      <c r="AEY47" s="821"/>
      <c r="AEZ47" s="821"/>
      <c r="AFA47" s="821"/>
      <c r="AFB47" s="821"/>
      <c r="AFC47" s="821"/>
      <c r="AFD47" s="822">
        <v>3305.7740649261809</v>
      </c>
      <c r="AFE47" s="822">
        <v>3235.4036593532346</v>
      </c>
      <c r="AFF47" s="822">
        <v>3178.2757693386097</v>
      </c>
      <c r="AFG47" s="822" t="s">
        <v>1434</v>
      </c>
      <c r="AFH47" s="821" t="s">
        <v>1434</v>
      </c>
      <c r="AFI47" s="822" t="s">
        <v>1434</v>
      </c>
      <c r="AFJ47" s="822" t="s">
        <v>1434</v>
      </c>
      <c r="AFK47" s="822" t="s">
        <v>1434</v>
      </c>
      <c r="AFL47" s="821" t="s">
        <v>1434</v>
      </c>
      <c r="AFM47" s="821" t="s">
        <v>1434</v>
      </c>
      <c r="AFN47" s="821" t="s">
        <v>1434</v>
      </c>
      <c r="AFO47" s="821" t="s">
        <v>1434</v>
      </c>
      <c r="AFP47" s="822">
        <v>5982.4130301676923</v>
      </c>
      <c r="AFQ47" s="822">
        <v>5788.3591005539556</v>
      </c>
      <c r="AFR47" s="822">
        <v>5686.1533862513079</v>
      </c>
      <c r="AFS47" s="822" t="s">
        <v>1434</v>
      </c>
      <c r="AFT47" s="821" t="s">
        <v>1434</v>
      </c>
      <c r="AFU47" s="821" t="s">
        <v>1434</v>
      </c>
      <c r="AFV47" s="821" t="s">
        <v>1434</v>
      </c>
      <c r="AFW47" s="821" t="s">
        <v>1434</v>
      </c>
      <c r="AFX47" s="821" t="s">
        <v>1434</v>
      </c>
      <c r="AFY47" s="821" t="s">
        <v>1434</v>
      </c>
      <c r="AFZ47" s="821" t="s">
        <v>1434</v>
      </c>
      <c r="AGA47" s="821" t="s">
        <v>1434</v>
      </c>
      <c r="AGB47" s="822">
        <v>4489.8546277949526</v>
      </c>
      <c r="AGC47" s="822">
        <v>4178.4161933942169</v>
      </c>
      <c r="AGD47" s="822">
        <v>4104.6374239224442</v>
      </c>
      <c r="AGE47" s="822" t="s">
        <v>1434</v>
      </c>
      <c r="AGF47" s="821" t="s">
        <v>1434</v>
      </c>
      <c r="AGG47" s="821" t="s">
        <v>1434</v>
      </c>
      <c r="AGH47" s="821" t="s">
        <v>1434</v>
      </c>
      <c r="AGI47" s="821" t="s">
        <v>1434</v>
      </c>
      <c r="AGJ47" s="821" t="s">
        <v>1434</v>
      </c>
      <c r="AGK47" s="821" t="s">
        <v>1434</v>
      </c>
      <c r="AGL47" s="821" t="s">
        <v>1434</v>
      </c>
      <c r="AGM47" s="821" t="s">
        <v>1434</v>
      </c>
      <c r="AGN47" s="822">
        <v>4469.1617878486413</v>
      </c>
      <c r="AGO47" s="835">
        <v>4079.9090485330826</v>
      </c>
      <c r="AGP47" s="835">
        <v>4007.8696309103484</v>
      </c>
      <c r="AGQ47" s="822" t="s">
        <v>1434</v>
      </c>
      <c r="AGR47" s="821" t="s">
        <v>1434</v>
      </c>
      <c r="AGS47" s="821" t="s">
        <v>1434</v>
      </c>
      <c r="AGT47" s="821" t="s">
        <v>1434</v>
      </c>
      <c r="AGU47" s="821" t="s">
        <v>1434</v>
      </c>
      <c r="AGV47" s="821" t="s">
        <v>1434</v>
      </c>
      <c r="AGW47" s="821" t="s">
        <v>1434</v>
      </c>
      <c r="AGX47" s="821" t="s">
        <v>1434</v>
      </c>
      <c r="AGY47" s="821" t="s">
        <v>1434</v>
      </c>
      <c r="AGZ47" s="822">
        <v>15365.655138063728</v>
      </c>
      <c r="AHA47" s="822">
        <v>14733.235188903864</v>
      </c>
      <c r="AHB47" s="822" t="s">
        <v>1434</v>
      </c>
      <c r="AHC47" s="822" t="s">
        <v>1434</v>
      </c>
      <c r="AHD47" s="822">
        <v>2637.9110631178755</v>
      </c>
      <c r="AHE47" s="822">
        <v>2333.3451823042337</v>
      </c>
      <c r="AHF47" s="822" t="s">
        <v>1434</v>
      </c>
      <c r="AHG47" s="822" t="s">
        <v>1434</v>
      </c>
      <c r="AHH47" s="822">
        <v>243.63730955584498</v>
      </c>
      <c r="AHI47" s="822">
        <v>215.50762284220841</v>
      </c>
      <c r="AHJ47" s="822" t="s">
        <v>1434</v>
      </c>
      <c r="AHK47" s="822" t="s">
        <v>1434</v>
      </c>
      <c r="AHL47" s="822">
        <v>20.779185049999999</v>
      </c>
      <c r="AHM47" s="822">
        <v>37.007666666666701</v>
      </c>
      <c r="AHN47" s="821">
        <v>110.129</v>
      </c>
      <c r="AHO47" s="821">
        <v>46.709000000000003</v>
      </c>
      <c r="AHP47" s="822">
        <v>99.427517394291598</v>
      </c>
      <c r="AHQ47" s="822">
        <v>52.223439577742695</v>
      </c>
      <c r="AHR47" s="821">
        <v>167.62700000000001</v>
      </c>
      <c r="AHS47" s="821" t="s">
        <v>1434</v>
      </c>
      <c r="AHT47" s="822" t="s">
        <v>1434</v>
      </c>
      <c r="AHU47" s="822" t="s">
        <v>1434</v>
      </c>
      <c r="AHV47" s="821" t="s">
        <v>1434</v>
      </c>
      <c r="AHW47" s="821" t="s">
        <v>1434</v>
      </c>
      <c r="AHX47" s="822">
        <v>8.8564634499999997</v>
      </c>
      <c r="AHY47" s="822">
        <v>19.407666666666699</v>
      </c>
      <c r="AHZ47" s="821">
        <v>8.1649999999999991</v>
      </c>
      <c r="AIA47" s="821">
        <v>24.576000000000001</v>
      </c>
      <c r="AIB47" s="822" t="s">
        <v>1434</v>
      </c>
      <c r="AIC47" s="822" t="s">
        <v>1434</v>
      </c>
      <c r="AID47" s="821" t="s">
        <v>1434</v>
      </c>
      <c r="AIE47" s="821" t="s">
        <v>1434</v>
      </c>
      <c r="AIF47" s="822">
        <v>0</v>
      </c>
      <c r="AIG47" s="822">
        <v>0</v>
      </c>
      <c r="AIH47" s="822">
        <v>0</v>
      </c>
      <c r="AII47" s="822">
        <v>0</v>
      </c>
      <c r="AIJ47" s="822">
        <v>0</v>
      </c>
      <c r="AIK47" s="822">
        <v>0</v>
      </c>
      <c r="AIL47" s="821">
        <v>0</v>
      </c>
      <c r="AIM47" s="821">
        <v>0</v>
      </c>
      <c r="AIN47" s="821">
        <v>0</v>
      </c>
      <c r="AIO47" s="821">
        <v>0</v>
      </c>
      <c r="AIP47" s="822">
        <v>0</v>
      </c>
      <c r="AIQ47" s="821">
        <v>0</v>
      </c>
      <c r="AIR47" s="821">
        <v>0</v>
      </c>
      <c r="AIS47" s="821">
        <v>0</v>
      </c>
      <c r="AIT47" s="821">
        <v>0</v>
      </c>
      <c r="AIU47" s="822">
        <v>15509.373743606426</v>
      </c>
      <c r="AIV47" s="822">
        <v>15365.655138063728</v>
      </c>
      <c r="AIW47" s="822">
        <v>14733.235188903864</v>
      </c>
      <c r="AIX47" s="822">
        <v>14473.088551874369</v>
      </c>
      <c r="AIY47" s="822">
        <v>11772.961709227897</v>
      </c>
      <c r="AIZ47" s="822">
        <v>9208.7769273235517</v>
      </c>
      <c r="AJA47" s="821">
        <v>9278.1773179254251</v>
      </c>
      <c r="AJB47" s="821">
        <v>10258.672138075883</v>
      </c>
      <c r="AJC47" s="821">
        <v>10360.02553067806</v>
      </c>
      <c r="AJD47" s="821">
        <v>11996.726776905267</v>
      </c>
      <c r="AJE47" s="822">
        <v>24718.150670929979</v>
      </c>
      <c r="AJF47" s="821">
        <v>24643.832455989155</v>
      </c>
      <c r="AJG47" s="821">
        <v>24991.907326979745</v>
      </c>
      <c r="AJH47" s="821">
        <v>24833.114082552427</v>
      </c>
      <c r="AJI47" s="821">
        <v>23769.688486133164</v>
      </c>
      <c r="AJJ47" s="822">
        <v>2908.500175913051</v>
      </c>
      <c r="AJK47" s="822">
        <v>2881.5483726737202</v>
      </c>
      <c r="AJL47" s="822">
        <v>2548.8528051464418</v>
      </c>
      <c r="AJM47" s="822">
        <v>2503.8473886630409</v>
      </c>
      <c r="AJN47" s="822">
        <v>2036.5301896487263</v>
      </c>
      <c r="AJO47" s="822">
        <v>0</v>
      </c>
      <c r="AJP47" s="821">
        <v>0</v>
      </c>
      <c r="AJQ47" s="821">
        <v>0</v>
      </c>
      <c r="AJR47" s="821">
        <v>0</v>
      </c>
      <c r="AJS47" s="821">
        <v>0</v>
      </c>
      <c r="AJT47" s="822">
        <v>2908.500175913051</v>
      </c>
      <c r="AJU47" s="821">
        <v>2881.5483726737202</v>
      </c>
      <c r="AJV47" s="821">
        <v>2548.8528051464418</v>
      </c>
      <c r="AJW47" s="821">
        <v>2503.8473886630409</v>
      </c>
      <c r="AJX47" s="821">
        <v>2036.5301896487263</v>
      </c>
      <c r="AJY47" s="822">
        <v>1215.835903949182</v>
      </c>
      <c r="AJZ47" s="822">
        <v>1204.5692826417705</v>
      </c>
      <c r="AKA47" s="822">
        <v>1078.6789680047518</v>
      </c>
      <c r="AKB47" s="822">
        <v>1059.6325901278658</v>
      </c>
      <c r="AKC47" s="822">
        <v>861.87311403931346</v>
      </c>
      <c r="AKD47" s="821" t="s">
        <v>1434</v>
      </c>
      <c r="AKE47" s="821" t="s">
        <v>1434</v>
      </c>
      <c r="AKF47" s="821" t="s">
        <v>1434</v>
      </c>
      <c r="AKG47" s="821" t="s">
        <v>1434</v>
      </c>
      <c r="AKH47" s="821" t="s">
        <v>1434</v>
      </c>
      <c r="AKI47" s="821" t="s">
        <v>1434</v>
      </c>
      <c r="AKJ47" s="821" t="s">
        <v>1434</v>
      </c>
      <c r="AKK47" s="821" t="s">
        <v>1434</v>
      </c>
      <c r="AKL47" s="822" t="s">
        <v>1434</v>
      </c>
      <c r="AKM47" s="822">
        <v>5.8694303354020203</v>
      </c>
      <c r="AKN47" s="822">
        <v>5.6750651819544382</v>
      </c>
      <c r="AKO47" s="822" t="s">
        <v>1434</v>
      </c>
      <c r="AKP47" s="822" t="s">
        <v>1434</v>
      </c>
      <c r="AKQ47" s="821" t="s">
        <v>1434</v>
      </c>
      <c r="AKR47" s="821" t="s">
        <v>1434</v>
      </c>
      <c r="AKS47" s="821" t="s">
        <v>1434</v>
      </c>
      <c r="AKT47" s="821" t="s">
        <v>1434</v>
      </c>
      <c r="AKU47" s="821" t="s">
        <v>1434</v>
      </c>
      <c r="AKV47" s="821" t="s">
        <v>1434</v>
      </c>
      <c r="AKW47" s="821" t="s">
        <v>1434</v>
      </c>
      <c r="AKX47" s="821" t="s">
        <v>1434</v>
      </c>
      <c r="AKY47" s="821" t="s">
        <v>2910</v>
      </c>
      <c r="AKZ47" s="821">
        <v>622.39023863371904</v>
      </c>
      <c r="ALA47" s="821">
        <v>582.27086380515402</v>
      </c>
      <c r="ALB47" s="821" t="s">
        <v>2424</v>
      </c>
      <c r="ALC47" s="821">
        <v>311.80655449553103</v>
      </c>
      <c r="ALD47" s="821">
        <v>263.69289374798899</v>
      </c>
      <c r="ALE47" s="821" t="s">
        <v>2911</v>
      </c>
      <c r="ALF47" s="821">
        <v>119.673998173394</v>
      </c>
      <c r="ALG47" s="821">
        <v>117.911456161519</v>
      </c>
      <c r="ALH47" s="821" t="s">
        <v>2912</v>
      </c>
      <c r="ALI47" s="821">
        <v>96.533054730000003</v>
      </c>
      <c r="ALJ47" s="821">
        <v>95.850007854191105</v>
      </c>
      <c r="ALK47" s="821" t="s">
        <v>2253</v>
      </c>
      <c r="ALL47" s="821">
        <v>11.301110295499001</v>
      </c>
      <c r="ALM47" s="821">
        <v>10.937294012607301</v>
      </c>
      <c r="ALN47" s="821" t="s">
        <v>2913</v>
      </c>
      <c r="ALO47" s="821">
        <v>18.126976239181097</v>
      </c>
      <c r="ALP47" s="821">
        <v>4.90261369797655</v>
      </c>
      <c r="ALQ47" s="821" t="s">
        <v>2275</v>
      </c>
      <c r="ALR47" s="821">
        <v>8.9329890648196706</v>
      </c>
      <c r="ALS47" s="821">
        <v>10.9350638126985</v>
      </c>
      <c r="ALT47" s="821" t="s">
        <v>1434</v>
      </c>
      <c r="ALU47" s="821" t="s">
        <v>1434</v>
      </c>
      <c r="ALV47" s="821" t="s">
        <v>1434</v>
      </c>
      <c r="ALW47" s="821" t="s">
        <v>2947</v>
      </c>
      <c r="ALX47" s="821">
        <v>3.5088275409013958</v>
      </c>
      <c r="ALY47" s="821">
        <v>3.5810802683353922</v>
      </c>
      <c r="ALZ47" s="821" t="s">
        <v>2333</v>
      </c>
      <c r="AMA47" s="821">
        <v>2.2255422990024449</v>
      </c>
      <c r="AMB47" s="821">
        <v>1.9636505838002456</v>
      </c>
      <c r="AMC47" s="821" t="s">
        <v>2942</v>
      </c>
      <c r="AMD47" s="821">
        <v>0.13506049549818</v>
      </c>
      <c r="AME47" s="821">
        <v>0.1303343298188</v>
      </c>
      <c r="AMF47" s="821"/>
      <c r="AMG47" s="821"/>
      <c r="AMH47" s="821"/>
      <c r="AMI47" s="821"/>
      <c r="AMJ47" s="821"/>
      <c r="AMK47" s="821"/>
      <c r="AML47" s="821"/>
      <c r="AMM47" s="821"/>
      <c r="AMN47" s="821"/>
      <c r="AMO47" s="821"/>
      <c r="AMP47" s="821"/>
      <c r="AMQ47" s="821"/>
      <c r="AMR47" s="822"/>
      <c r="AMS47" s="822"/>
      <c r="AMT47" s="822"/>
      <c r="AMU47" s="822"/>
      <c r="AMV47" s="822"/>
      <c r="AMW47" s="822"/>
      <c r="AMX47" s="822"/>
      <c r="AMY47" s="822"/>
      <c r="AMZ47" s="822"/>
      <c r="ANA47" s="822"/>
      <c r="ANB47" s="822"/>
      <c r="ANC47" s="822"/>
      <c r="AND47" s="822"/>
      <c r="ANE47" s="822"/>
      <c r="ANF47" s="822"/>
      <c r="ANG47" s="822"/>
      <c r="ANH47" s="822"/>
      <c r="ANI47" s="822"/>
      <c r="ANJ47" s="822"/>
      <c r="ANK47" s="822"/>
      <c r="ANL47" s="822"/>
      <c r="ANM47" s="822"/>
      <c r="ANN47" s="822"/>
      <c r="ANO47" s="822"/>
      <c r="ANP47" s="822"/>
      <c r="ANQ47" s="822"/>
      <c r="ANR47" s="822"/>
      <c r="ANS47" s="822"/>
      <c r="ANT47" s="822"/>
      <c r="ANU47" s="822"/>
      <c r="ANV47" s="822"/>
      <c r="ANW47" s="822"/>
      <c r="ANX47" s="822"/>
      <c r="ANY47" s="822"/>
      <c r="ANZ47" s="822"/>
      <c r="AOA47" s="822"/>
      <c r="AOB47" s="822"/>
      <c r="AOC47" s="822"/>
      <c r="AOD47" s="822"/>
      <c r="AOE47" s="822"/>
      <c r="AOF47" s="822"/>
      <c r="AOG47" s="822"/>
      <c r="AOH47" s="822">
        <v>150</v>
      </c>
      <c r="AOI47" s="821" t="s">
        <v>1434</v>
      </c>
      <c r="AOJ47" s="821" t="s">
        <v>1434</v>
      </c>
      <c r="AOK47" s="821" t="s">
        <v>1434</v>
      </c>
      <c r="AOL47" s="822" t="s">
        <v>1434</v>
      </c>
      <c r="AOM47" s="821">
        <v>521</v>
      </c>
      <c r="AON47" s="821" t="s">
        <v>1434</v>
      </c>
      <c r="AOO47" s="821" t="s">
        <v>1434</v>
      </c>
      <c r="AOP47" s="822" t="s">
        <v>1434</v>
      </c>
      <c r="AOQ47" s="821">
        <v>158</v>
      </c>
      <c r="AOR47" s="821" t="s">
        <v>1434</v>
      </c>
      <c r="AOS47" s="821" t="s">
        <v>1434</v>
      </c>
      <c r="AOT47" s="822" t="s">
        <v>1434</v>
      </c>
      <c r="AOU47" s="821" t="s">
        <v>1434</v>
      </c>
      <c r="AOV47" s="821">
        <v>191</v>
      </c>
      <c r="AOW47" s="821" t="s">
        <v>1434</v>
      </c>
      <c r="AOX47" s="822">
        <v>65218</v>
      </c>
      <c r="AOY47" s="821" t="s">
        <v>1434</v>
      </c>
      <c r="AOZ47" s="821" t="s">
        <v>1434</v>
      </c>
      <c r="APA47" s="821" t="s">
        <v>1434</v>
      </c>
      <c r="APB47" s="822">
        <v>8000</v>
      </c>
      <c r="APC47" s="821" t="s">
        <v>1434</v>
      </c>
      <c r="APD47" s="821" t="s">
        <v>1434</v>
      </c>
      <c r="APE47" s="821" t="s">
        <v>1434</v>
      </c>
      <c r="APF47" s="822" t="s">
        <v>1434</v>
      </c>
      <c r="APG47" s="821" t="s">
        <v>1434</v>
      </c>
      <c r="APH47" s="821" t="s">
        <v>1434</v>
      </c>
      <c r="API47" s="821" t="s">
        <v>1434</v>
      </c>
      <c r="APJ47" s="822">
        <v>1</v>
      </c>
      <c r="APK47" s="821" t="s">
        <v>1434</v>
      </c>
      <c r="APL47" s="821" t="s">
        <v>1434</v>
      </c>
      <c r="APM47" s="821" t="s">
        <v>1434</v>
      </c>
      <c r="APN47" s="822">
        <v>25</v>
      </c>
      <c r="APO47" s="821" t="s">
        <v>1434</v>
      </c>
      <c r="APP47" s="821" t="s">
        <v>1434</v>
      </c>
      <c r="APQ47" s="821" t="s">
        <v>1434</v>
      </c>
      <c r="APR47" s="822">
        <v>12</v>
      </c>
      <c r="APS47" s="821" t="s">
        <v>1434</v>
      </c>
      <c r="APT47" s="821" t="s">
        <v>1434</v>
      </c>
      <c r="APU47" s="821" t="s">
        <v>1434</v>
      </c>
      <c r="APV47" s="822">
        <v>13</v>
      </c>
      <c r="APW47" s="821" t="s">
        <v>1434</v>
      </c>
      <c r="APX47" s="821" t="s">
        <v>1434</v>
      </c>
      <c r="APY47" s="821" t="s">
        <v>1434</v>
      </c>
      <c r="APZ47" s="822">
        <v>10</v>
      </c>
      <c r="AQA47" s="821" t="s">
        <v>1434</v>
      </c>
      <c r="AQB47" s="821" t="s">
        <v>1434</v>
      </c>
      <c r="AQC47" s="821" t="s">
        <v>1434</v>
      </c>
      <c r="AQD47" s="822">
        <v>32</v>
      </c>
      <c r="AQE47" s="821" t="s">
        <v>1434</v>
      </c>
      <c r="AQF47" s="821" t="s">
        <v>1434</v>
      </c>
      <c r="AQG47" s="821" t="s">
        <v>1434</v>
      </c>
      <c r="AQH47" s="822" t="s">
        <v>1434</v>
      </c>
      <c r="AQI47" s="821" t="s">
        <v>1434</v>
      </c>
      <c r="AQJ47" s="821" t="s">
        <v>1434</v>
      </c>
      <c r="AQK47" s="821" t="s">
        <v>1434</v>
      </c>
      <c r="AQL47" s="822" t="s">
        <v>1434</v>
      </c>
      <c r="AQM47" s="821" t="s">
        <v>1434</v>
      </c>
      <c r="AQN47" s="821" t="s">
        <v>1434</v>
      </c>
      <c r="AQO47" s="821" t="s">
        <v>1434</v>
      </c>
      <c r="AQP47" s="822" t="s">
        <v>1434</v>
      </c>
      <c r="AQQ47" s="821" t="s">
        <v>1434</v>
      </c>
      <c r="AQR47" s="821" t="s">
        <v>1434</v>
      </c>
      <c r="AQS47" s="821" t="s">
        <v>1434</v>
      </c>
      <c r="AQT47" s="822" t="s">
        <v>1434</v>
      </c>
      <c r="AQU47" s="821" t="s">
        <v>1434</v>
      </c>
      <c r="AQV47" s="821" t="s">
        <v>1434</v>
      </c>
      <c r="AQW47" s="821" t="s">
        <v>1434</v>
      </c>
      <c r="AQX47" s="822" t="s">
        <v>1434</v>
      </c>
      <c r="AQY47" s="821" t="s">
        <v>1434</v>
      </c>
      <c r="AQZ47" s="821" t="s">
        <v>1434</v>
      </c>
      <c r="ARA47" s="821" t="s">
        <v>1434</v>
      </c>
      <c r="ARB47" s="822" t="s">
        <v>1434</v>
      </c>
      <c r="ARC47" s="821" t="s">
        <v>1434</v>
      </c>
      <c r="ARD47" s="821" t="s">
        <v>1434</v>
      </c>
      <c r="ARE47" s="821" t="s">
        <v>1434</v>
      </c>
      <c r="ARF47" s="822" t="s">
        <v>1434</v>
      </c>
      <c r="ARG47" s="821" t="s">
        <v>1434</v>
      </c>
      <c r="ARH47" s="821" t="s">
        <v>1434</v>
      </c>
      <c r="ARI47" s="821" t="s">
        <v>1434</v>
      </c>
      <c r="ARJ47" s="822" t="s">
        <v>1434</v>
      </c>
      <c r="ARK47" s="821" t="s">
        <v>1434</v>
      </c>
      <c r="ARL47" s="821" t="s">
        <v>1434</v>
      </c>
      <c r="ARM47" s="821" t="s">
        <v>1434</v>
      </c>
      <c r="ARN47" s="822">
        <v>2</v>
      </c>
      <c r="ARO47" s="821" t="s">
        <v>1434</v>
      </c>
      <c r="ARP47" s="821" t="s">
        <v>1434</v>
      </c>
      <c r="ARQ47" s="821" t="s">
        <v>1434</v>
      </c>
      <c r="ARR47" s="822">
        <v>19</v>
      </c>
      <c r="ARS47" s="821" t="s">
        <v>1434</v>
      </c>
      <c r="ART47" s="821" t="s">
        <v>1434</v>
      </c>
      <c r="ARU47" s="821" t="s">
        <v>1434</v>
      </c>
      <c r="ARV47" s="822">
        <v>5</v>
      </c>
      <c r="ARW47" s="821" t="s">
        <v>1434</v>
      </c>
      <c r="ARX47" s="821" t="s">
        <v>1434</v>
      </c>
      <c r="ARY47" s="821" t="s">
        <v>1434</v>
      </c>
      <c r="ARZ47" s="822">
        <v>19</v>
      </c>
      <c r="ASA47" s="821" t="s">
        <v>1434</v>
      </c>
      <c r="ASB47" s="821" t="s">
        <v>1434</v>
      </c>
      <c r="ASC47" s="821" t="s">
        <v>1434</v>
      </c>
      <c r="ASD47" s="822">
        <v>11</v>
      </c>
      <c r="ASE47" s="821" t="s">
        <v>1434</v>
      </c>
      <c r="ASF47" s="821" t="s">
        <v>1434</v>
      </c>
      <c r="ASG47" s="821" t="s">
        <v>1434</v>
      </c>
      <c r="ASH47" s="822">
        <v>110</v>
      </c>
      <c r="ASI47" s="821" t="s">
        <v>1434</v>
      </c>
      <c r="ASJ47" s="821" t="s">
        <v>1434</v>
      </c>
      <c r="ASK47" s="821" t="s">
        <v>1434</v>
      </c>
      <c r="ASL47" s="822" t="s">
        <v>1434</v>
      </c>
      <c r="ASM47" s="821" t="s">
        <v>1434</v>
      </c>
      <c r="ASN47" s="821" t="s">
        <v>1434</v>
      </c>
      <c r="ASO47" s="821" t="s">
        <v>1434</v>
      </c>
      <c r="ASP47" s="822" t="s">
        <v>1434</v>
      </c>
      <c r="ASQ47" s="821" t="s">
        <v>1434</v>
      </c>
      <c r="ASR47" s="821" t="s">
        <v>1434</v>
      </c>
      <c r="ASS47" s="821" t="s">
        <v>1434</v>
      </c>
      <c r="AST47" s="822" t="s">
        <v>1434</v>
      </c>
      <c r="ASU47" s="821" t="s">
        <v>1434</v>
      </c>
      <c r="ASV47" s="821" t="s">
        <v>1434</v>
      </c>
      <c r="ASW47" s="821" t="s">
        <v>1434</v>
      </c>
      <c r="ASX47" s="822" t="s">
        <v>1434</v>
      </c>
      <c r="ASY47" s="821" t="s">
        <v>1434</v>
      </c>
      <c r="ASZ47" s="821" t="s">
        <v>1434</v>
      </c>
      <c r="ATA47" s="821" t="s">
        <v>1434</v>
      </c>
      <c r="ATB47" s="822" t="s">
        <v>1434</v>
      </c>
      <c r="ATC47" s="821" t="s">
        <v>1434</v>
      </c>
      <c r="ATD47" s="821" t="s">
        <v>1434</v>
      </c>
      <c r="ATE47" s="821" t="s">
        <v>1434</v>
      </c>
      <c r="ATF47" s="822" t="s">
        <v>1434</v>
      </c>
      <c r="ATG47" s="821" t="s">
        <v>1434</v>
      </c>
      <c r="ATH47" s="821" t="s">
        <v>1434</v>
      </c>
      <c r="ATI47" s="821" t="s">
        <v>1434</v>
      </c>
      <c r="ATJ47" s="822" t="s">
        <v>1434</v>
      </c>
      <c r="ATK47" s="821" t="s">
        <v>1434</v>
      </c>
      <c r="ATL47" s="821" t="s">
        <v>1434</v>
      </c>
      <c r="ATM47" s="821" t="s">
        <v>1434</v>
      </c>
      <c r="ATN47" s="822" t="s">
        <v>1434</v>
      </c>
      <c r="ATO47" s="821" t="s">
        <v>1434</v>
      </c>
      <c r="ATP47" s="821" t="s">
        <v>1434</v>
      </c>
      <c r="ATQ47" s="821" t="s">
        <v>1434</v>
      </c>
      <c r="ATR47" s="822">
        <v>0</v>
      </c>
      <c r="ATS47" s="822">
        <v>0</v>
      </c>
      <c r="ATT47" s="822">
        <v>0</v>
      </c>
      <c r="ATU47" s="822" t="s">
        <v>1434</v>
      </c>
      <c r="ATV47" s="822">
        <v>0</v>
      </c>
      <c r="ATW47" s="821">
        <v>0</v>
      </c>
      <c r="ATX47" s="821">
        <v>0</v>
      </c>
      <c r="ATY47" s="821">
        <v>0</v>
      </c>
      <c r="ATZ47" s="821" t="s">
        <v>1434</v>
      </c>
      <c r="AUA47" s="821">
        <v>0</v>
      </c>
      <c r="AUB47" s="822">
        <v>0</v>
      </c>
      <c r="AUC47" s="822">
        <v>0</v>
      </c>
      <c r="AUD47" s="822">
        <v>0</v>
      </c>
      <c r="AUE47" s="822" t="s">
        <v>1434</v>
      </c>
      <c r="AUF47" s="822">
        <v>0</v>
      </c>
      <c r="AUG47" s="822">
        <v>189.30375932238641</v>
      </c>
      <c r="AUH47" s="822">
        <v>187.549563907177</v>
      </c>
      <c r="AUI47" s="822">
        <v>135.56256185591099</v>
      </c>
      <c r="AUJ47" s="822" t="s">
        <v>1434</v>
      </c>
      <c r="AUK47" s="822">
        <v>77.360140000000001</v>
      </c>
      <c r="AUL47" s="821">
        <v>241.61219809954724</v>
      </c>
      <c r="AUM47" s="821">
        <v>243.433067586844</v>
      </c>
      <c r="AUN47" s="821">
        <v>206.63725392034701</v>
      </c>
      <c r="AUO47" s="821" t="s">
        <v>1434</v>
      </c>
      <c r="AUP47" s="821">
        <v>118.00654</v>
      </c>
      <c r="AUQ47" s="822">
        <v>430.91595742193363</v>
      </c>
      <c r="AUR47" s="822">
        <v>430.98263149402101</v>
      </c>
      <c r="AUS47" s="822">
        <v>342.19981577625799</v>
      </c>
      <c r="AUT47" s="822" t="s">
        <v>1434</v>
      </c>
      <c r="AUU47" s="822">
        <v>195.36668</v>
      </c>
      <c r="AUV47" s="822">
        <v>3219.4950149513411</v>
      </c>
      <c r="AUW47" s="822">
        <v>3189.6613581093802</v>
      </c>
      <c r="AUX47" s="822">
        <v>3064.7360415662902</v>
      </c>
      <c r="AUY47" s="822" t="s">
        <v>1434</v>
      </c>
      <c r="AUZ47" s="822">
        <v>1264.3966600000001</v>
      </c>
      <c r="AVA47" s="821">
        <v>1620.6139092499996</v>
      </c>
      <c r="AVB47" s="821">
        <v>1632.82739201806</v>
      </c>
      <c r="AVC47" s="821">
        <v>1599.3061137249099</v>
      </c>
      <c r="AVD47" s="821" t="s">
        <v>1434</v>
      </c>
      <c r="AVE47" s="821">
        <v>978.1155399999999</v>
      </c>
      <c r="AVF47" s="822">
        <v>4840.1089242013404</v>
      </c>
      <c r="AVG47" s="822">
        <v>4822.4887501274407</v>
      </c>
      <c r="AVH47" s="822">
        <v>4664.0421552912003</v>
      </c>
      <c r="AVI47" s="822" t="s">
        <v>1434</v>
      </c>
      <c r="AVJ47" s="822">
        <v>2242.5122000000001</v>
      </c>
      <c r="AVK47" s="822">
        <v>118.42114656122277</v>
      </c>
      <c r="AVL47" s="822">
        <v>117.32378941889699</v>
      </c>
      <c r="AVM47" s="822">
        <v>0</v>
      </c>
      <c r="AVN47" s="822" t="s">
        <v>1434</v>
      </c>
      <c r="AVO47" s="822">
        <v>0</v>
      </c>
      <c r="AVP47" s="821">
        <v>91.945770084405723</v>
      </c>
      <c r="AVQ47" s="821">
        <v>92.638703837542295</v>
      </c>
      <c r="AVR47" s="821">
        <v>0</v>
      </c>
      <c r="AVS47" s="821" t="s">
        <v>1434</v>
      </c>
      <c r="AVT47" s="821">
        <v>0</v>
      </c>
      <c r="AVU47" s="822">
        <v>210.36691664562849</v>
      </c>
      <c r="AVV47" s="822">
        <v>209.9624932564393</v>
      </c>
      <c r="AVW47" s="822">
        <v>0</v>
      </c>
      <c r="AVX47" s="822" t="s">
        <v>1434</v>
      </c>
      <c r="AVY47" s="822">
        <v>0</v>
      </c>
      <c r="AVZ47" s="822">
        <v>4651.8066710539424</v>
      </c>
      <c r="AWA47" s="822">
        <v>4608.7004064767743</v>
      </c>
      <c r="AWB47" s="822">
        <v>4406.8053909697455</v>
      </c>
      <c r="AWC47" s="822">
        <v>4328.9939274871649</v>
      </c>
      <c r="AWD47" s="822">
        <v>3260.1870099999996</v>
      </c>
      <c r="AWE47" s="821">
        <v>1977.1102953073732</v>
      </c>
      <c r="AWF47" s="821">
        <v>1992.0104528245124</v>
      </c>
      <c r="AWG47" s="821">
        <v>2159.8741015415317</v>
      </c>
      <c r="AWH47" s="821">
        <v>2181.2131759205936</v>
      </c>
      <c r="AWI47" s="821">
        <v>2122.5486299999998</v>
      </c>
      <c r="AWJ47" s="822">
        <v>6628.9169663613156</v>
      </c>
      <c r="AWK47" s="822">
        <v>6600.7108593012872</v>
      </c>
      <c r="AWL47" s="822">
        <v>6566.6794925112772</v>
      </c>
      <c r="AWM47" s="822">
        <v>6510.207103407758</v>
      </c>
      <c r="AWN47" s="822">
        <v>5382.735639999999</v>
      </c>
      <c r="AWO47" s="822">
        <v>0</v>
      </c>
      <c r="AWP47" s="822">
        <v>0</v>
      </c>
      <c r="AWQ47" s="822">
        <v>0</v>
      </c>
      <c r="AWR47" s="822">
        <v>0</v>
      </c>
      <c r="AWS47" s="822">
        <v>0</v>
      </c>
      <c r="AWT47" s="822">
        <v>0</v>
      </c>
      <c r="AWU47" s="822">
        <v>0</v>
      </c>
      <c r="AWV47" s="822">
        <v>0</v>
      </c>
      <c r="AWW47" s="822">
        <v>0</v>
      </c>
      <c r="AWX47" s="822">
        <v>0</v>
      </c>
      <c r="AWY47" s="822">
        <v>0</v>
      </c>
      <c r="AWZ47" s="822">
        <v>0</v>
      </c>
      <c r="AXA47" s="822">
        <v>0</v>
      </c>
      <c r="AXB47" s="822">
        <v>0</v>
      </c>
      <c r="AXC47" s="822">
        <v>0</v>
      </c>
      <c r="AXD47" s="821">
        <v>4651.8066710539424</v>
      </c>
      <c r="AXE47" s="821">
        <v>4608.7004064767743</v>
      </c>
      <c r="AXF47" s="821">
        <v>4406.8053909697455</v>
      </c>
      <c r="AXG47" s="821">
        <v>4328.9939274871649</v>
      </c>
      <c r="AXH47" s="821">
        <v>3260.1870099999996</v>
      </c>
      <c r="AXI47" s="821">
        <v>1977.1102953073732</v>
      </c>
      <c r="AXJ47" s="821">
        <v>1992.0104528245124</v>
      </c>
      <c r="AXK47" s="821">
        <v>2159.8741015415317</v>
      </c>
      <c r="AXL47" s="821">
        <v>2181.2131759205936</v>
      </c>
      <c r="AXM47" s="821">
        <v>2122.5486299999998</v>
      </c>
      <c r="AXN47" s="821">
        <v>6628.9169663613156</v>
      </c>
      <c r="AXO47" s="821">
        <v>6600.7108593012872</v>
      </c>
      <c r="AXP47" s="821">
        <v>6566.6794925112772</v>
      </c>
      <c r="AXQ47" s="821">
        <v>6510.207103407758</v>
      </c>
      <c r="AXR47" s="821">
        <v>5382.735639999999</v>
      </c>
      <c r="AXS47" s="822">
        <v>5332.8054153531057</v>
      </c>
      <c r="AXT47" s="822">
        <v>5017.0590834830018</v>
      </c>
      <c r="AXU47" s="822">
        <v>4928.4725748267074</v>
      </c>
      <c r="AXV47" s="822">
        <v>4329.5063332315913</v>
      </c>
      <c r="AXW47" s="822">
        <v>12855.465326380479</v>
      </c>
      <c r="AXX47" s="822">
        <v>11329.308401198237</v>
      </c>
      <c r="AXY47" s="822">
        <v>11129.264994507786</v>
      </c>
      <c r="AXZ47" s="822">
        <v>9479.9849598200562</v>
      </c>
      <c r="AYA47" s="821">
        <v>58.932769003860393</v>
      </c>
      <c r="AYB47" s="821">
        <v>935.7205093690668</v>
      </c>
      <c r="AYC47" s="821">
        <v>919.19837120291641</v>
      </c>
      <c r="AYD47" s="822">
        <v>0</v>
      </c>
      <c r="AYE47" s="822" t="s">
        <v>1434</v>
      </c>
      <c r="AYF47" s="822" t="s">
        <v>1434</v>
      </c>
      <c r="AYG47" s="822" t="s">
        <v>1434</v>
      </c>
      <c r="AYH47" s="822" t="s">
        <v>1434</v>
      </c>
      <c r="AYI47" s="822" t="s">
        <v>1434</v>
      </c>
      <c r="AYJ47" s="822" t="s">
        <v>1434</v>
      </c>
      <c r="AYK47" s="822" t="s">
        <v>1434</v>
      </c>
      <c r="AYL47" s="822" t="s">
        <v>1434</v>
      </c>
      <c r="AYM47" s="821" t="s">
        <v>1434</v>
      </c>
      <c r="AYN47" s="821" t="s">
        <v>1434</v>
      </c>
      <c r="AYO47" s="821" t="s">
        <v>1434</v>
      </c>
      <c r="AYP47" s="821" t="s">
        <v>1434</v>
      </c>
      <c r="AYQ47" s="822" t="s">
        <v>1434</v>
      </c>
      <c r="AYR47" s="821" t="s">
        <v>1434</v>
      </c>
      <c r="AYS47" s="821" t="s">
        <v>1434</v>
      </c>
      <c r="AYT47" s="821" t="s">
        <v>1434</v>
      </c>
      <c r="AYU47" s="822" t="s">
        <v>1434</v>
      </c>
      <c r="AYV47" s="821" t="s">
        <v>1434</v>
      </c>
      <c r="AYW47" s="821" t="s">
        <v>1434</v>
      </c>
      <c r="AYX47" s="821" t="s">
        <v>1434</v>
      </c>
      <c r="AYY47" s="821" t="s">
        <v>1434</v>
      </c>
      <c r="AYZ47" s="821" t="s">
        <v>1434</v>
      </c>
      <c r="AZA47" s="821" t="s">
        <v>1434</v>
      </c>
      <c r="AZB47" s="821" t="s">
        <v>1434</v>
      </c>
      <c r="AZC47" s="822" t="s">
        <v>1434</v>
      </c>
      <c r="AZD47" s="821" t="s">
        <v>1434</v>
      </c>
      <c r="AZE47" s="821" t="s">
        <v>1434</v>
      </c>
      <c r="AZF47" s="821" t="s">
        <v>1434</v>
      </c>
      <c r="AZG47" s="822" t="s">
        <v>1434</v>
      </c>
      <c r="AZH47" s="821" t="s">
        <v>1434</v>
      </c>
      <c r="AZI47" s="821" t="s">
        <v>1434</v>
      </c>
      <c r="AZJ47" s="821" t="s">
        <v>1434</v>
      </c>
      <c r="AZK47" s="821" t="s">
        <v>1434</v>
      </c>
      <c r="AZL47" s="821" t="s">
        <v>1434</v>
      </c>
      <c r="AZM47" s="821" t="s">
        <v>1434</v>
      </c>
      <c r="AZN47" s="821" t="s">
        <v>1434</v>
      </c>
      <c r="AZO47" s="821" t="s">
        <v>1434</v>
      </c>
      <c r="AZP47" s="821" t="s">
        <v>1434</v>
      </c>
      <c r="AZQ47" s="821" t="s">
        <v>1434</v>
      </c>
      <c r="AZR47" s="821" t="s">
        <v>1434</v>
      </c>
      <c r="AZS47" s="821" t="s">
        <v>1434</v>
      </c>
      <c r="AZT47" s="821" t="s">
        <v>1434</v>
      </c>
      <c r="AZU47" s="821" t="s">
        <v>1434</v>
      </c>
      <c r="AZV47" s="821" t="s">
        <v>1434</v>
      </c>
      <c r="AZW47" s="821" t="s">
        <v>1434</v>
      </c>
      <c r="AZX47" s="821" t="s">
        <v>1434</v>
      </c>
      <c r="AZY47" s="821" t="s">
        <v>1434</v>
      </c>
      <c r="AZZ47" s="821" t="s">
        <v>1434</v>
      </c>
      <c r="BAA47" s="822" t="s">
        <v>1434</v>
      </c>
      <c r="BAB47" s="821" t="s">
        <v>1434</v>
      </c>
      <c r="BAC47" s="821" t="s">
        <v>1434</v>
      </c>
      <c r="BAD47" s="821" t="s">
        <v>1434</v>
      </c>
      <c r="BAE47" s="822" t="s">
        <v>1434</v>
      </c>
      <c r="BAF47" s="821" t="s">
        <v>1434</v>
      </c>
      <c r="BAG47" s="821" t="s">
        <v>1434</v>
      </c>
      <c r="BAH47" s="821" t="s">
        <v>1434</v>
      </c>
      <c r="BAI47" s="821" t="s">
        <v>1434</v>
      </c>
      <c r="BAJ47" s="821" t="s">
        <v>1434</v>
      </c>
      <c r="BAK47" s="821" t="s">
        <v>1434</v>
      </c>
      <c r="BAL47" s="821" t="s">
        <v>1434</v>
      </c>
      <c r="BAM47" s="821" t="s">
        <v>1434</v>
      </c>
      <c r="BAN47" s="821" t="s">
        <v>1434</v>
      </c>
      <c r="BAO47" s="821" t="s">
        <v>1434</v>
      </c>
      <c r="BAP47" s="821" t="s">
        <v>1434</v>
      </c>
      <c r="BAQ47" s="821" t="s">
        <v>1434</v>
      </c>
      <c r="BAR47" s="821" t="s">
        <v>1434</v>
      </c>
      <c r="BAS47" s="821" t="s">
        <v>1434</v>
      </c>
      <c r="BAT47" s="821" t="s">
        <v>1434</v>
      </c>
      <c r="BAU47" s="821" t="s">
        <v>1434</v>
      </c>
      <c r="BAV47" s="821" t="s">
        <v>1434</v>
      </c>
      <c r="BAW47" s="821" t="s">
        <v>1434</v>
      </c>
      <c r="BAX47" s="821" t="s">
        <v>1434</v>
      </c>
      <c r="BAY47" s="822" t="s">
        <v>1434</v>
      </c>
      <c r="BAZ47" s="821" t="s">
        <v>1434</v>
      </c>
      <c r="BBA47" s="821" t="s">
        <v>1434</v>
      </c>
      <c r="BBB47" s="821" t="s">
        <v>1434</v>
      </c>
      <c r="BBC47" s="822" t="s">
        <v>1434</v>
      </c>
      <c r="BBD47" s="821" t="s">
        <v>1434</v>
      </c>
      <c r="BBE47" s="821" t="s">
        <v>1434</v>
      </c>
      <c r="BBF47" s="821" t="s">
        <v>1434</v>
      </c>
      <c r="BBG47" s="821" t="s">
        <v>1434</v>
      </c>
      <c r="BBH47" s="821" t="s">
        <v>1434</v>
      </c>
      <c r="BBI47" s="821" t="s">
        <v>1434</v>
      </c>
      <c r="BBJ47" s="821" t="s">
        <v>1434</v>
      </c>
      <c r="BBK47" s="826" t="s">
        <v>1434</v>
      </c>
      <c r="BBL47" s="826">
        <v>1443</v>
      </c>
      <c r="BBM47" s="826">
        <v>1555</v>
      </c>
      <c r="BBN47" s="826">
        <v>959</v>
      </c>
      <c r="BBO47" s="826">
        <v>1092</v>
      </c>
      <c r="BBP47" s="826" t="s">
        <v>1434</v>
      </c>
      <c r="BBQ47" s="826">
        <v>0.25</v>
      </c>
      <c r="BBR47" s="826">
        <v>0.19</v>
      </c>
      <c r="BBS47" s="826">
        <v>0.1</v>
      </c>
      <c r="BBT47" s="826">
        <v>0.11</v>
      </c>
      <c r="BBU47" s="826" t="s">
        <v>1434</v>
      </c>
      <c r="BBV47" s="826">
        <v>2524</v>
      </c>
      <c r="BBW47" s="826">
        <v>2959</v>
      </c>
      <c r="BBX47" s="826">
        <v>2270</v>
      </c>
      <c r="BBY47" s="826">
        <v>1926</v>
      </c>
      <c r="BBZ47" s="826" t="s">
        <v>1434</v>
      </c>
      <c r="BCA47" s="826">
        <v>0.43</v>
      </c>
      <c r="BCB47" s="826">
        <v>0.35</v>
      </c>
      <c r="BCC47" s="826">
        <v>0.23</v>
      </c>
      <c r="BCD47" s="826">
        <v>0.2</v>
      </c>
      <c r="BCE47" s="826" t="s">
        <v>1434</v>
      </c>
      <c r="BCF47" s="826">
        <v>2954</v>
      </c>
      <c r="BCG47" s="826">
        <v>3126</v>
      </c>
      <c r="BCH47" s="826">
        <v>3317</v>
      </c>
      <c r="BCI47" s="826">
        <v>2949</v>
      </c>
      <c r="BCJ47" s="826" t="s">
        <v>1434</v>
      </c>
      <c r="BCK47" s="826">
        <v>0.5</v>
      </c>
      <c r="BCL47" s="826">
        <v>0.37</v>
      </c>
      <c r="BCM47" s="826">
        <v>0.34</v>
      </c>
      <c r="BCN47" s="826">
        <v>0.3</v>
      </c>
      <c r="BCO47" s="818" t="s">
        <v>1434</v>
      </c>
      <c r="BCP47" s="818" t="s">
        <v>1434</v>
      </c>
      <c r="BCQ47" s="818">
        <v>998.1</v>
      </c>
      <c r="BCR47" s="818" t="s">
        <v>1434</v>
      </c>
      <c r="BCS47" s="818" t="s">
        <v>1434</v>
      </c>
      <c r="BCT47" s="818" t="s">
        <v>1434</v>
      </c>
      <c r="BCU47" s="818" t="s">
        <v>1434</v>
      </c>
      <c r="BCV47" s="818">
        <v>622.1</v>
      </c>
      <c r="BCW47" s="818" t="s">
        <v>1434</v>
      </c>
      <c r="BCX47" s="818" t="s">
        <v>1434</v>
      </c>
      <c r="BCY47" s="818" t="s">
        <v>1434</v>
      </c>
      <c r="BCZ47" s="818" t="s">
        <v>1434</v>
      </c>
      <c r="BDA47" s="818" t="s">
        <v>1434</v>
      </c>
      <c r="BDB47" s="818" t="s">
        <v>1434</v>
      </c>
      <c r="BDC47" s="818" t="s">
        <v>1434</v>
      </c>
      <c r="BDD47" s="818" t="s">
        <v>1434</v>
      </c>
      <c r="BDE47" s="818" t="s">
        <v>1434</v>
      </c>
      <c r="BDF47" s="818" t="s">
        <v>1434</v>
      </c>
      <c r="BDG47" s="818" t="s">
        <v>1434</v>
      </c>
      <c r="BDH47" s="818" t="s">
        <v>1434</v>
      </c>
      <c r="BDI47" s="818" t="s">
        <v>1434</v>
      </c>
      <c r="BDJ47" s="818" t="s">
        <v>1434</v>
      </c>
      <c r="BDK47" s="818" t="s">
        <v>1434</v>
      </c>
      <c r="BDL47" s="818" t="s">
        <v>1434</v>
      </c>
      <c r="BDM47" s="818" t="s">
        <v>1434</v>
      </c>
      <c r="BDN47" s="818" t="s">
        <v>1434</v>
      </c>
      <c r="BDO47" s="818" t="s">
        <v>1434</v>
      </c>
      <c r="BDP47" s="818" t="s">
        <v>1434</v>
      </c>
      <c r="BDQ47" s="818" t="s">
        <v>1434</v>
      </c>
      <c r="BDR47" s="818" t="s">
        <v>1434</v>
      </c>
      <c r="BDS47" s="818" t="s">
        <v>1434</v>
      </c>
      <c r="BDT47" s="818" t="s">
        <v>1434</v>
      </c>
      <c r="BDU47" s="818">
        <v>14</v>
      </c>
      <c r="BDV47" s="818" t="s">
        <v>1434</v>
      </c>
      <c r="BDW47" s="818" t="s">
        <v>1434</v>
      </c>
      <c r="BDX47" s="818" t="s">
        <v>1434</v>
      </c>
      <c r="BDY47" s="818" t="s">
        <v>1434</v>
      </c>
      <c r="BDZ47" s="818" t="s">
        <v>1434</v>
      </c>
      <c r="BEA47" s="818" t="s">
        <v>1434</v>
      </c>
      <c r="BEB47" s="818" t="s">
        <v>1434</v>
      </c>
      <c r="BEC47" s="818">
        <v>28.8</v>
      </c>
      <c r="BED47" s="818">
        <v>34.732999999999997</v>
      </c>
      <c r="BEE47" s="818">
        <v>37.633000000000003</v>
      </c>
      <c r="BEF47" s="818">
        <v>31.966999999999999</v>
      </c>
      <c r="BEG47" s="818">
        <v>25.466999999999999</v>
      </c>
      <c r="BEH47" s="818">
        <v>26.5</v>
      </c>
      <c r="BEI47" s="818">
        <v>32.6</v>
      </c>
      <c r="BEJ47" s="818">
        <v>31.533000000000001</v>
      </c>
      <c r="BEK47" s="818">
        <v>28.367000000000001</v>
      </c>
      <c r="BEL47" s="818">
        <v>23.233000000000001</v>
      </c>
      <c r="BEM47" s="818">
        <v>5.0999999999999996</v>
      </c>
      <c r="BEN47" s="818">
        <v>3.1</v>
      </c>
      <c r="BEO47" s="818">
        <v>6.133</v>
      </c>
      <c r="BEP47" s="818">
        <v>3.633</v>
      </c>
      <c r="BEQ47" s="818">
        <v>2.2999999999999998</v>
      </c>
      <c r="BER47" s="818">
        <v>81.150000000000006</v>
      </c>
      <c r="BES47" s="818">
        <v>110.333</v>
      </c>
      <c r="BET47" s="818">
        <v>118.7</v>
      </c>
      <c r="BEU47" s="818">
        <v>72.332999999999998</v>
      </c>
      <c r="BEV47" s="818">
        <v>55.167000000000002</v>
      </c>
      <c r="BEW47" s="818">
        <v>75.25</v>
      </c>
      <c r="BEX47" s="818">
        <v>98.2</v>
      </c>
      <c r="BEY47" s="818">
        <v>103.867</v>
      </c>
      <c r="BEZ47" s="818">
        <v>63.732999999999997</v>
      </c>
      <c r="BFA47" s="818">
        <v>48.6</v>
      </c>
      <c r="BFB47" s="818">
        <v>5.9</v>
      </c>
      <c r="BFC47" s="818">
        <v>12.132999999999999</v>
      </c>
      <c r="BFD47" s="818">
        <v>14.766999999999999</v>
      </c>
      <c r="BFE47" s="818">
        <v>8.6</v>
      </c>
      <c r="BFF47" s="818">
        <v>6.5330000000000004</v>
      </c>
      <c r="BFG47" s="818">
        <v>40.799999999999997</v>
      </c>
      <c r="BFH47" s="818">
        <v>50.267000000000003</v>
      </c>
      <c r="BFI47" s="818">
        <v>47.9</v>
      </c>
      <c r="BFJ47" s="818">
        <v>44.366999999999997</v>
      </c>
      <c r="BFK47" s="818">
        <v>49.667000000000002</v>
      </c>
      <c r="BFL47" s="818">
        <v>34.35</v>
      </c>
      <c r="BFM47" s="818">
        <v>41</v>
      </c>
      <c r="BFN47" s="818">
        <v>36.9</v>
      </c>
      <c r="BFO47" s="818">
        <v>33.633000000000003</v>
      </c>
      <c r="BFP47" s="818">
        <v>39</v>
      </c>
      <c r="BFQ47" s="818">
        <v>6.4</v>
      </c>
      <c r="BFR47" s="818">
        <v>9.3000000000000007</v>
      </c>
      <c r="BFS47" s="818">
        <v>10.967000000000001</v>
      </c>
      <c r="BFT47" s="818">
        <v>10.766999999999999</v>
      </c>
      <c r="BFU47" s="818">
        <v>10.667</v>
      </c>
      <c r="BFV47" s="819">
        <v>25.567</v>
      </c>
      <c r="BFW47" s="819">
        <v>24.033000000000001</v>
      </c>
      <c r="BFX47" s="819">
        <v>24.667000000000002</v>
      </c>
      <c r="BFY47" s="819">
        <v>20.367000000000001</v>
      </c>
      <c r="BFZ47" s="819">
        <v>14.132999999999999</v>
      </c>
      <c r="BGA47" s="819">
        <v>3.4</v>
      </c>
      <c r="BGB47" s="819">
        <v>5.4329999999999998</v>
      </c>
      <c r="BGC47" s="819">
        <v>6.3</v>
      </c>
      <c r="BGD47" s="819">
        <v>4.5999999999999996</v>
      </c>
      <c r="BGE47" s="819">
        <v>5.3330000000000002</v>
      </c>
      <c r="BGF47" s="819" t="s">
        <v>1434</v>
      </c>
      <c r="BGG47" s="819">
        <v>5.3</v>
      </c>
      <c r="BGH47" s="819">
        <v>6.6669999999999998</v>
      </c>
      <c r="BGI47" s="819">
        <v>7</v>
      </c>
      <c r="BGJ47" s="819">
        <v>6.0330000000000004</v>
      </c>
      <c r="BGK47" s="819">
        <v>68.150000000000006</v>
      </c>
      <c r="BGL47" s="819">
        <v>84.566999999999993</v>
      </c>
      <c r="BGM47" s="819">
        <v>80.132999999999996</v>
      </c>
      <c r="BGN47" s="819">
        <v>45.933</v>
      </c>
      <c r="BGO47" s="819">
        <v>31.766999999999999</v>
      </c>
      <c r="BGP47" s="819">
        <v>8.35</v>
      </c>
      <c r="BGQ47" s="819">
        <v>14.567</v>
      </c>
      <c r="BGR47" s="819">
        <v>23.167000000000002</v>
      </c>
      <c r="BGS47" s="819">
        <v>13.433</v>
      </c>
      <c r="BGT47" s="819">
        <v>12.632999999999999</v>
      </c>
      <c r="BGU47" s="819">
        <v>4.5999999999999996</v>
      </c>
      <c r="BGV47" s="819">
        <v>11.2</v>
      </c>
      <c r="BGW47" s="819">
        <v>15.367000000000001</v>
      </c>
      <c r="BGX47" s="819">
        <v>12.9</v>
      </c>
      <c r="BGY47" s="819">
        <v>10.766999999999999</v>
      </c>
      <c r="BGZ47" s="819">
        <v>27.95</v>
      </c>
      <c r="BHA47" s="819">
        <v>27.266999999999999</v>
      </c>
      <c r="BHB47" s="819">
        <v>22.7</v>
      </c>
      <c r="BHC47" s="819">
        <v>19.132999999999999</v>
      </c>
      <c r="BHD47" s="819">
        <v>20</v>
      </c>
      <c r="BHE47" s="819">
        <v>6.15</v>
      </c>
      <c r="BHF47" s="819">
        <v>11.9</v>
      </c>
      <c r="BHG47" s="819">
        <v>10.132999999999999</v>
      </c>
      <c r="BHH47" s="819">
        <v>10.333</v>
      </c>
      <c r="BHI47" s="819">
        <v>11.266999999999999</v>
      </c>
      <c r="BHJ47" s="819">
        <v>6.65</v>
      </c>
      <c r="BHK47" s="819">
        <v>11.1</v>
      </c>
      <c r="BHL47" s="819">
        <v>15.067</v>
      </c>
      <c r="BHM47" s="819">
        <v>14.933</v>
      </c>
      <c r="BHN47" s="819">
        <v>18.433</v>
      </c>
      <c r="BHO47" s="819">
        <v>23.132999999999999</v>
      </c>
      <c r="BHP47" s="819">
        <v>29.933</v>
      </c>
      <c r="BHQ47" s="819">
        <v>31.167000000000002</v>
      </c>
      <c r="BHR47" s="819">
        <v>28.332999999999998</v>
      </c>
      <c r="BHS47" s="819">
        <v>22.433</v>
      </c>
      <c r="BHT47" s="819">
        <v>6.85</v>
      </c>
      <c r="BHU47" s="819">
        <v>4.8330000000000002</v>
      </c>
      <c r="BHV47" s="819">
        <v>6.2</v>
      </c>
      <c r="BHW47" s="819">
        <v>3.5329999999999999</v>
      </c>
      <c r="BHX47" s="819">
        <v>3.0329999999999999</v>
      </c>
      <c r="BHY47" s="819">
        <v>54.55</v>
      </c>
      <c r="BHZ47" s="819">
        <v>86.566999999999993</v>
      </c>
      <c r="BIA47" s="819">
        <v>95.566999999999993</v>
      </c>
      <c r="BIB47" s="819">
        <v>54.966999999999999</v>
      </c>
      <c r="BIC47" s="819">
        <v>42.966999999999999</v>
      </c>
      <c r="BID47" s="819">
        <v>26.45</v>
      </c>
      <c r="BIE47" s="819">
        <v>23.8</v>
      </c>
      <c r="BIF47" s="819">
        <v>23.067</v>
      </c>
      <c r="BIG47" s="819">
        <v>17.332999999999998</v>
      </c>
      <c r="BIH47" s="819">
        <v>12.2</v>
      </c>
      <c r="BII47" s="819">
        <v>38.9</v>
      </c>
      <c r="BIJ47" s="819">
        <v>48.533000000000001</v>
      </c>
      <c r="BIK47" s="819">
        <v>46</v>
      </c>
      <c r="BIL47" s="819">
        <v>42.6</v>
      </c>
      <c r="BIM47" s="819">
        <v>47.866999999999997</v>
      </c>
      <c r="BIN47" s="819" t="s">
        <v>1434</v>
      </c>
      <c r="BIO47" s="819" t="s">
        <v>1434</v>
      </c>
      <c r="BIP47" s="819">
        <v>2.0499999999999998</v>
      </c>
      <c r="BIQ47" s="819">
        <v>1.8</v>
      </c>
      <c r="BIR47" s="819">
        <v>2.1</v>
      </c>
      <c r="BIS47" s="822">
        <v>8</v>
      </c>
      <c r="BIT47" s="822">
        <v>7</v>
      </c>
      <c r="BIU47" s="822">
        <v>13</v>
      </c>
      <c r="BIV47" s="822" t="s">
        <v>1434</v>
      </c>
      <c r="BIW47" s="822">
        <v>0.26002126702827116</v>
      </c>
      <c r="BIX47" s="822">
        <v>0.19215307243155164</v>
      </c>
      <c r="BIY47" s="822">
        <v>0.37201823805458517</v>
      </c>
      <c r="BIZ47" s="822" t="s">
        <v>1434</v>
      </c>
      <c r="BJA47" s="822">
        <v>3383</v>
      </c>
      <c r="BJB47" s="822">
        <v>3329</v>
      </c>
      <c r="BJC47" s="822">
        <v>4401</v>
      </c>
      <c r="BJD47" s="822" t="s">
        <v>1434</v>
      </c>
      <c r="BJE47" s="822">
        <v>109.95649329458017</v>
      </c>
      <c r="BJF47" s="822">
        <v>91.382511160662204</v>
      </c>
      <c r="BJG47" s="822">
        <v>125.94248197524841</v>
      </c>
      <c r="BJH47" s="822" t="s">
        <v>1434</v>
      </c>
      <c r="BJI47" s="827" t="s">
        <v>1434</v>
      </c>
      <c r="BJJ47" s="827" t="s">
        <v>1434</v>
      </c>
      <c r="BJK47" s="827" t="s">
        <v>1434</v>
      </c>
      <c r="BJL47" s="827" t="s">
        <v>1434</v>
      </c>
      <c r="BJM47" s="827" t="s">
        <v>1434</v>
      </c>
      <c r="BJN47" s="827" t="s">
        <v>1434</v>
      </c>
      <c r="BJO47" s="827" t="s">
        <v>1434</v>
      </c>
      <c r="BJP47" s="827" t="s">
        <v>1434</v>
      </c>
      <c r="BJQ47" s="827" t="s">
        <v>1434</v>
      </c>
      <c r="BJR47" s="827" t="s">
        <v>1434</v>
      </c>
      <c r="BJS47" s="827" t="s">
        <v>1434</v>
      </c>
      <c r="BJT47" s="827" t="s">
        <v>1434</v>
      </c>
      <c r="BJU47" s="827" t="s">
        <v>1434</v>
      </c>
      <c r="BJV47" s="827" t="s">
        <v>1434</v>
      </c>
      <c r="BJW47" s="827" t="s">
        <v>1434</v>
      </c>
      <c r="BJX47" s="827" t="s">
        <v>1434</v>
      </c>
      <c r="BJY47" s="827" t="s">
        <v>1434</v>
      </c>
      <c r="BJZ47" s="827" t="s">
        <v>1434</v>
      </c>
      <c r="BKA47" s="827" t="s">
        <v>1434</v>
      </c>
      <c r="BKB47" s="827" t="s">
        <v>1434</v>
      </c>
      <c r="BKC47" s="827" t="s">
        <v>1434</v>
      </c>
      <c r="BKD47" s="827" t="s">
        <v>1434</v>
      </c>
      <c r="BKE47" s="827" t="s">
        <v>1434</v>
      </c>
      <c r="BKF47" s="827" t="s">
        <v>1434</v>
      </c>
      <c r="BKG47" s="827" t="s">
        <v>1434</v>
      </c>
      <c r="BKH47" s="827" t="s">
        <v>1434</v>
      </c>
      <c r="BKI47" s="827" t="s">
        <v>1434</v>
      </c>
      <c r="BKJ47" s="827" t="s">
        <v>1434</v>
      </c>
      <c r="BKK47" s="827" t="s">
        <v>1434</v>
      </c>
      <c r="BKL47" s="827" t="s">
        <v>1434</v>
      </c>
      <c r="BKM47" s="827" t="s">
        <v>1434</v>
      </c>
      <c r="BKN47" s="827" t="s">
        <v>1434</v>
      </c>
      <c r="BKO47" s="827" t="s">
        <v>1434</v>
      </c>
      <c r="BKP47" s="827" t="s">
        <v>1434</v>
      </c>
      <c r="BKQ47" s="827" t="s">
        <v>1434</v>
      </c>
      <c r="BKR47" s="827" t="s">
        <v>1434</v>
      </c>
      <c r="BKS47" s="827" t="s">
        <v>1434</v>
      </c>
      <c r="BKT47" s="827" t="s">
        <v>1434</v>
      </c>
      <c r="BKU47" s="827" t="s">
        <v>1434</v>
      </c>
      <c r="BKV47" s="827" t="s">
        <v>1434</v>
      </c>
      <c r="BKW47" s="827" t="s">
        <v>1434</v>
      </c>
      <c r="BKX47" s="827" t="s">
        <v>1434</v>
      </c>
      <c r="BKY47" s="827" t="s">
        <v>1434</v>
      </c>
      <c r="BKZ47" s="827" t="s">
        <v>1434</v>
      </c>
      <c r="BLA47" s="827" t="s">
        <v>1434</v>
      </c>
      <c r="BLB47" s="827" t="s">
        <v>1434</v>
      </c>
      <c r="BLC47" s="827" t="s">
        <v>1434</v>
      </c>
      <c r="BLD47" s="827" t="s">
        <v>1434</v>
      </c>
      <c r="BLE47" s="827" t="s">
        <v>1434</v>
      </c>
      <c r="BLF47" s="827" t="s">
        <v>1434</v>
      </c>
      <c r="BLG47" s="827" t="s">
        <v>1434</v>
      </c>
      <c r="BLH47" s="827" t="s">
        <v>1434</v>
      </c>
      <c r="BLI47" s="827" t="s">
        <v>1434</v>
      </c>
      <c r="BLJ47" s="827" t="s">
        <v>1434</v>
      </c>
      <c r="BLK47" s="827" t="s">
        <v>1434</v>
      </c>
      <c r="BLL47" s="827" t="s">
        <v>1434</v>
      </c>
      <c r="BLM47" s="827" t="s">
        <v>1434</v>
      </c>
      <c r="BLN47" s="827" t="s">
        <v>1434</v>
      </c>
      <c r="BLO47" s="827" t="s">
        <v>1434</v>
      </c>
      <c r="BLP47" s="827" t="s">
        <v>1434</v>
      </c>
      <c r="BLQ47" s="827" t="s">
        <v>1434</v>
      </c>
      <c r="BLR47" s="827" t="s">
        <v>1434</v>
      </c>
      <c r="BLS47" s="827" t="s">
        <v>1434</v>
      </c>
      <c r="BLT47" s="827" t="s">
        <v>1434</v>
      </c>
      <c r="BLU47" s="827" t="s">
        <v>1434</v>
      </c>
      <c r="BLV47" s="827" t="s">
        <v>1434</v>
      </c>
      <c r="BLW47" s="827" t="s">
        <v>1434</v>
      </c>
      <c r="BLX47" s="827" t="s">
        <v>1434</v>
      </c>
      <c r="BLY47" s="827" t="s">
        <v>1434</v>
      </c>
      <c r="BLZ47" s="827" t="s">
        <v>1434</v>
      </c>
      <c r="BMA47" s="827" t="s">
        <v>1434</v>
      </c>
      <c r="BMB47" s="827" t="s">
        <v>1434</v>
      </c>
      <c r="BMC47" s="827" t="s">
        <v>1434</v>
      </c>
      <c r="BMD47" s="827" t="s">
        <v>1434</v>
      </c>
      <c r="BME47" s="827" t="s">
        <v>1434</v>
      </c>
      <c r="BMF47" s="827" t="s">
        <v>1434</v>
      </c>
      <c r="BMG47" s="827" t="s">
        <v>1434</v>
      </c>
      <c r="BMH47" s="827" t="s">
        <v>1434</v>
      </c>
      <c r="BMI47" s="827" t="s">
        <v>1434</v>
      </c>
      <c r="BMJ47" s="827" t="s">
        <v>1434</v>
      </c>
      <c r="BMK47" s="827" t="s">
        <v>1434</v>
      </c>
      <c r="BML47" s="827" t="s">
        <v>1434</v>
      </c>
      <c r="BMM47" s="827" t="s">
        <v>1434</v>
      </c>
      <c r="BMN47" s="827" t="s">
        <v>1434</v>
      </c>
      <c r="BMO47" s="827" t="s">
        <v>1434</v>
      </c>
      <c r="BMP47" s="827" t="s">
        <v>1434</v>
      </c>
      <c r="BMQ47" s="827" t="s">
        <v>1434</v>
      </c>
      <c r="BMR47" s="827" t="s">
        <v>1434</v>
      </c>
      <c r="BMS47" s="827" t="s">
        <v>1434</v>
      </c>
      <c r="BMT47" s="827" t="s">
        <v>1434</v>
      </c>
      <c r="BMU47" s="827" t="s">
        <v>1434</v>
      </c>
      <c r="BMV47" s="827" t="s">
        <v>1434</v>
      </c>
      <c r="BMW47" s="827" t="s">
        <v>1434</v>
      </c>
      <c r="BMX47" s="827" t="s">
        <v>1434</v>
      </c>
      <c r="BMY47" s="827" t="s">
        <v>1434</v>
      </c>
      <c r="BMZ47" s="827" t="s">
        <v>1434</v>
      </c>
      <c r="BNA47" s="827" t="s">
        <v>1434</v>
      </c>
      <c r="BNB47" s="827" t="s">
        <v>1434</v>
      </c>
      <c r="BNC47" s="827" t="s">
        <v>1434</v>
      </c>
      <c r="BND47" s="827" t="s">
        <v>1434</v>
      </c>
      <c r="BNE47" s="827" t="s">
        <v>1434</v>
      </c>
      <c r="BNF47" s="827" t="s">
        <v>1434</v>
      </c>
      <c r="BNG47" s="827" t="s">
        <v>1434</v>
      </c>
      <c r="BNH47" s="827" t="s">
        <v>1434</v>
      </c>
      <c r="BNI47" s="827" t="s">
        <v>1434</v>
      </c>
      <c r="BNJ47" s="821"/>
      <c r="BNK47" s="821"/>
      <c r="BNL47" s="821"/>
      <c r="BNM47" s="821"/>
      <c r="BNN47" s="821"/>
      <c r="BNO47" s="821"/>
      <c r="BNP47" s="821"/>
      <c r="BNQ47" s="821"/>
      <c r="BNR47" s="821"/>
      <c r="BNS47" s="821"/>
      <c r="BNT47" s="821"/>
      <c r="BNU47" s="821"/>
      <c r="BNV47" s="821"/>
      <c r="BNW47" s="821"/>
      <c r="BNX47" s="821"/>
      <c r="BNY47" s="821"/>
    </row>
    <row r="48" spans="1:1741" s="789" customFormat="1">
      <c r="A48" s="607" t="s">
        <v>1961</v>
      </c>
      <c r="B48" s="821" t="s">
        <v>1212</v>
      </c>
      <c r="C48" s="822">
        <v>28073</v>
      </c>
      <c r="D48" s="822">
        <v>28073</v>
      </c>
      <c r="E48" s="822">
        <v>28218</v>
      </c>
      <c r="F48" s="822">
        <v>28163</v>
      </c>
      <c r="G48" s="822">
        <v>28063</v>
      </c>
      <c r="H48" s="822">
        <v>19832.129367550002</v>
      </c>
      <c r="I48" s="822">
        <v>20032.910553949998</v>
      </c>
      <c r="J48" s="822">
        <v>20233.691740350001</v>
      </c>
      <c r="K48" s="822">
        <v>20770.811807800001</v>
      </c>
      <c r="L48" s="822">
        <v>22830</v>
      </c>
      <c r="M48" s="822">
        <v>2432</v>
      </c>
      <c r="N48" s="822">
        <v>2432</v>
      </c>
      <c r="O48" s="822">
        <v>2544</v>
      </c>
      <c r="P48" s="822">
        <v>2544</v>
      </c>
      <c r="Q48" s="822">
        <v>2544</v>
      </c>
      <c r="R48" s="822">
        <v>30505</v>
      </c>
      <c r="S48" s="822">
        <v>30505</v>
      </c>
      <c r="T48" s="822">
        <v>30762</v>
      </c>
      <c r="U48" s="822">
        <v>30707</v>
      </c>
      <c r="V48" s="822">
        <v>30607</v>
      </c>
      <c r="W48" s="821">
        <v>10528</v>
      </c>
      <c r="X48" s="822">
        <v>10527.894611796892</v>
      </c>
      <c r="Y48" s="822">
        <v>10271.043716942546</v>
      </c>
      <c r="Z48" s="822">
        <v>10326.086538254971</v>
      </c>
      <c r="AA48" s="822">
        <v>10426.086538254971</v>
      </c>
      <c r="AB48" s="821">
        <v>864</v>
      </c>
      <c r="AC48" s="821">
        <v>864</v>
      </c>
      <c r="AD48" s="821">
        <v>831</v>
      </c>
      <c r="AE48" s="821">
        <v>831</v>
      </c>
      <c r="AF48" s="821">
        <v>831</v>
      </c>
      <c r="AG48" s="821">
        <v>20216.241999999998</v>
      </c>
      <c r="AH48" s="821">
        <v>20362.675999999999</v>
      </c>
      <c r="AI48" s="821" t="s">
        <v>1434</v>
      </c>
      <c r="AJ48" s="821" t="s">
        <v>1434</v>
      </c>
      <c r="AK48" s="821">
        <v>2659.8413107798183</v>
      </c>
      <c r="AL48" s="821">
        <v>2541.0734425759251</v>
      </c>
      <c r="AM48" s="821" t="s">
        <v>1434</v>
      </c>
      <c r="AN48" s="821" t="s">
        <v>1434</v>
      </c>
      <c r="AO48" s="821">
        <v>5197.183</v>
      </c>
      <c r="AP48" s="821">
        <v>5314.1639999999998</v>
      </c>
      <c r="AQ48" s="821" t="s">
        <v>1434</v>
      </c>
      <c r="AR48" s="821" t="s">
        <v>1434</v>
      </c>
      <c r="AS48" s="823">
        <v>2988.5</v>
      </c>
      <c r="AT48" s="823">
        <v>2947.7</v>
      </c>
      <c r="AU48" s="823">
        <v>2906.9</v>
      </c>
      <c r="AV48" s="823">
        <v>2703.2</v>
      </c>
      <c r="AW48" s="823">
        <v>2501.4</v>
      </c>
      <c r="AX48" s="822">
        <v>2389.6916509372591</v>
      </c>
      <c r="AY48" s="822">
        <v>2413.8849746047831</v>
      </c>
      <c r="AZ48" s="822">
        <v>2396.7696815515019</v>
      </c>
      <c r="BA48" s="822" t="s">
        <v>1434</v>
      </c>
      <c r="BB48" s="822" t="s">
        <v>1434</v>
      </c>
      <c r="BC48" s="822">
        <v>7</v>
      </c>
      <c r="BD48" s="822">
        <v>5.4</v>
      </c>
      <c r="BE48" s="822">
        <v>7</v>
      </c>
      <c r="BF48" s="822">
        <v>6.5</v>
      </c>
      <c r="BG48" s="822">
        <v>6</v>
      </c>
      <c r="BH48" s="822">
        <v>2995.5</v>
      </c>
      <c r="BI48" s="822">
        <v>2953.1</v>
      </c>
      <c r="BJ48" s="822">
        <v>2913.9</v>
      </c>
      <c r="BK48" s="822">
        <v>2709.7</v>
      </c>
      <c r="BL48" s="822">
        <v>2507.4</v>
      </c>
      <c r="BM48" s="821">
        <v>2481.1999999999998</v>
      </c>
      <c r="BN48" s="821">
        <v>2468.1999999999998</v>
      </c>
      <c r="BO48" s="821">
        <v>2455.1999999999998</v>
      </c>
      <c r="BP48" s="821">
        <v>2313.1</v>
      </c>
      <c r="BQ48" s="821">
        <v>2173.6</v>
      </c>
      <c r="BR48" s="821">
        <v>2004.5279019967534</v>
      </c>
      <c r="BS48" s="821">
        <v>2024.8218141065313</v>
      </c>
      <c r="BT48" s="821">
        <v>2028.6429569608633</v>
      </c>
      <c r="BU48" s="821" t="s">
        <v>1434</v>
      </c>
      <c r="BV48" s="821" t="s">
        <v>1434</v>
      </c>
      <c r="BW48" s="821">
        <v>5.8</v>
      </c>
      <c r="BX48" s="821">
        <v>4.4000000000000004</v>
      </c>
      <c r="BY48" s="821">
        <v>5.8</v>
      </c>
      <c r="BZ48" s="821">
        <v>5.5</v>
      </c>
      <c r="CA48" s="821">
        <v>5.2</v>
      </c>
      <c r="CB48" s="821">
        <v>2487</v>
      </c>
      <c r="CC48" s="821">
        <v>2472.6</v>
      </c>
      <c r="CD48" s="821">
        <v>2461</v>
      </c>
      <c r="CE48" s="821">
        <v>2318.6</v>
      </c>
      <c r="CF48" s="821">
        <v>2178.7999999999997</v>
      </c>
      <c r="CG48" s="821">
        <v>507.30000000000018</v>
      </c>
      <c r="CH48" s="821">
        <v>479.5</v>
      </c>
      <c r="CI48" s="821">
        <v>451.70000000000027</v>
      </c>
      <c r="CJ48" s="821">
        <v>390.09999999999991</v>
      </c>
      <c r="CK48" s="821">
        <v>327.80000000000018</v>
      </c>
      <c r="CL48" s="821">
        <v>385.16374894050568</v>
      </c>
      <c r="CM48" s="821">
        <v>389.06316049825182</v>
      </c>
      <c r="CN48" s="821">
        <v>368.12672459063856</v>
      </c>
      <c r="CO48" s="821" t="s">
        <v>1434</v>
      </c>
      <c r="CP48" s="821" t="s">
        <v>1434</v>
      </c>
      <c r="CQ48" s="821">
        <v>1.2000000000000002</v>
      </c>
      <c r="CR48" s="821">
        <v>1</v>
      </c>
      <c r="CS48" s="821">
        <v>1.2000000000000002</v>
      </c>
      <c r="CT48" s="821">
        <v>1</v>
      </c>
      <c r="CU48" s="821">
        <v>0.79999999999999982</v>
      </c>
      <c r="CV48" s="821">
        <v>508.50000000000017</v>
      </c>
      <c r="CW48" s="821">
        <v>480.5</v>
      </c>
      <c r="CX48" s="821">
        <v>452.90000000000026</v>
      </c>
      <c r="CY48" s="821">
        <v>391.09999999999991</v>
      </c>
      <c r="CZ48" s="821">
        <v>328.60000000000019</v>
      </c>
      <c r="DA48" s="821">
        <v>2333</v>
      </c>
      <c r="DB48" s="821">
        <v>2312</v>
      </c>
      <c r="DC48" s="821" t="s">
        <v>1434</v>
      </c>
      <c r="DD48" s="821" t="s">
        <v>1434</v>
      </c>
      <c r="DE48" s="821">
        <v>178</v>
      </c>
      <c r="DF48" s="821">
        <v>163</v>
      </c>
      <c r="DG48" s="821" t="s">
        <v>1434</v>
      </c>
      <c r="DH48" s="821" t="s">
        <v>1434</v>
      </c>
      <c r="DI48" s="821">
        <v>436.69999999999982</v>
      </c>
      <c r="DJ48" s="821">
        <v>431.90000000000009</v>
      </c>
      <c r="DK48" s="821" t="s">
        <v>1434</v>
      </c>
      <c r="DL48" s="821" t="s">
        <v>1434</v>
      </c>
      <c r="DM48" s="821" t="s">
        <v>2187</v>
      </c>
      <c r="DN48" s="821" t="s">
        <v>2112</v>
      </c>
      <c r="DO48" s="821">
        <v>1237.3</v>
      </c>
      <c r="DP48" s="821">
        <v>1248.4000000000001</v>
      </c>
      <c r="DQ48" s="821" t="s">
        <v>1434</v>
      </c>
      <c r="DR48" s="821" t="s">
        <v>1434</v>
      </c>
      <c r="DS48" s="821" t="s">
        <v>2188</v>
      </c>
      <c r="DT48" s="821" t="s">
        <v>2122</v>
      </c>
      <c r="DU48" s="821">
        <v>1204.5999999999999</v>
      </c>
      <c r="DV48" s="821">
        <v>1187.3</v>
      </c>
      <c r="DW48" s="821" t="s">
        <v>1434</v>
      </c>
      <c r="DX48" s="821" t="s">
        <v>1434</v>
      </c>
      <c r="DY48" s="821" t="s">
        <v>2189</v>
      </c>
      <c r="DZ48" s="821" t="s">
        <v>2146</v>
      </c>
      <c r="EA48" s="821">
        <v>231.7</v>
      </c>
      <c r="EB48" s="821">
        <v>219.3</v>
      </c>
      <c r="EC48" s="821" t="s">
        <v>1434</v>
      </c>
      <c r="ED48" s="821" t="s">
        <v>1434</v>
      </c>
      <c r="EE48" s="821" t="s">
        <v>2190</v>
      </c>
      <c r="EF48" s="821" t="s">
        <v>2148</v>
      </c>
      <c r="EG48" s="821">
        <v>81.400000000000006</v>
      </c>
      <c r="EH48" s="821">
        <v>77</v>
      </c>
      <c r="EI48" s="821" t="s">
        <v>1434</v>
      </c>
      <c r="EJ48" s="821" t="s">
        <v>1434</v>
      </c>
      <c r="EK48" s="821" t="s">
        <v>2191</v>
      </c>
      <c r="EL48" s="821" t="s">
        <v>2150</v>
      </c>
      <c r="EM48" s="821">
        <v>44.9</v>
      </c>
      <c r="EN48" s="821">
        <v>42.3</v>
      </c>
      <c r="EO48" s="821" t="s">
        <v>1434</v>
      </c>
      <c r="EP48" s="821" t="s">
        <v>1434</v>
      </c>
      <c r="EQ48" s="821" t="s">
        <v>2192</v>
      </c>
      <c r="ER48" s="821" t="s">
        <v>2186</v>
      </c>
      <c r="ES48" s="821">
        <v>35.799999999999997</v>
      </c>
      <c r="ET48" s="821">
        <v>30.9</v>
      </c>
      <c r="EU48" s="821" t="s">
        <v>1434</v>
      </c>
      <c r="EV48" s="821" t="s">
        <v>1434</v>
      </c>
      <c r="EW48" s="821" t="s">
        <v>2193</v>
      </c>
      <c r="EX48" s="821" t="s">
        <v>2152</v>
      </c>
      <c r="EY48" s="821">
        <v>28.251267991413751</v>
      </c>
      <c r="EZ48" s="821">
        <v>25.6</v>
      </c>
      <c r="FA48" s="821" t="s">
        <v>1434</v>
      </c>
      <c r="FB48" s="821" t="s">
        <v>1434</v>
      </c>
      <c r="FC48" s="821" t="s">
        <v>2194</v>
      </c>
      <c r="FD48" s="821" t="s">
        <v>2195</v>
      </c>
      <c r="FE48" s="821">
        <v>24.919800051003197</v>
      </c>
      <c r="FF48" s="821">
        <v>17.90533905669496</v>
      </c>
      <c r="FG48" s="821" t="s">
        <v>1434</v>
      </c>
      <c r="FH48" s="821" t="s">
        <v>1434</v>
      </c>
      <c r="FI48" s="821" t="s">
        <v>2196</v>
      </c>
      <c r="FJ48" s="821" t="s">
        <v>2110</v>
      </c>
      <c r="FK48" s="821">
        <v>19.7</v>
      </c>
      <c r="FL48" s="821">
        <v>23.1</v>
      </c>
      <c r="FM48" s="821" t="s">
        <v>1434</v>
      </c>
      <c r="FN48" s="821" t="s">
        <v>1434</v>
      </c>
      <c r="FO48" s="821" t="s">
        <v>2197</v>
      </c>
      <c r="FP48" s="821" t="s">
        <v>2154</v>
      </c>
      <c r="FQ48" s="821">
        <v>13.4</v>
      </c>
      <c r="FR48" s="821">
        <v>12.8</v>
      </c>
      <c r="FS48" s="821" t="s">
        <v>1434</v>
      </c>
      <c r="FT48" s="821" t="s">
        <v>1434</v>
      </c>
      <c r="FU48" s="821">
        <v>25.728931957582972</v>
      </c>
      <c r="FV48" s="821">
        <v>22.294660943304734</v>
      </c>
      <c r="FW48" s="821" t="s">
        <v>1434</v>
      </c>
      <c r="FX48" s="821" t="s">
        <v>1434</v>
      </c>
      <c r="FY48" s="821">
        <v>2947.7</v>
      </c>
      <c r="FZ48" s="821">
        <v>2906.9</v>
      </c>
      <c r="GA48" s="821" t="s">
        <v>1434</v>
      </c>
      <c r="GB48" s="821" t="s">
        <v>1434</v>
      </c>
      <c r="GC48" s="822">
        <v>18354.360954665855</v>
      </c>
      <c r="GD48" s="822">
        <v>18689.095967284436</v>
      </c>
      <c r="GE48" s="822" t="s">
        <v>1434</v>
      </c>
      <c r="GF48" s="822" t="s">
        <v>1434</v>
      </c>
      <c r="GG48" s="822">
        <v>16061.873260055696</v>
      </c>
      <c r="GH48" s="822">
        <v>16748.028158128549</v>
      </c>
      <c r="GI48" s="822" t="s">
        <v>1434</v>
      </c>
      <c r="GJ48" s="822" t="s">
        <v>1434</v>
      </c>
      <c r="GK48" s="821">
        <v>12353.624675239635</v>
      </c>
      <c r="GL48" s="821">
        <v>12850.739780781392</v>
      </c>
      <c r="GM48" s="821" t="s">
        <v>1434</v>
      </c>
      <c r="GN48" s="821" t="s">
        <v>1434</v>
      </c>
      <c r="GO48" s="821">
        <v>862.27013173493333</v>
      </c>
      <c r="GP48" s="821">
        <v>868.19662455552145</v>
      </c>
      <c r="GQ48" s="821" t="s">
        <v>1434</v>
      </c>
      <c r="GR48" s="821" t="s">
        <v>1434</v>
      </c>
      <c r="GS48" s="821">
        <v>2845.9784530811271</v>
      </c>
      <c r="GT48" s="821">
        <v>3029.0917527916349</v>
      </c>
      <c r="GU48" s="821" t="s">
        <v>1434</v>
      </c>
      <c r="GV48" s="821" t="s">
        <v>1434</v>
      </c>
      <c r="GW48" s="822">
        <v>2420.8471600222392</v>
      </c>
      <c r="GX48" s="821">
        <v>2561.3006125106435</v>
      </c>
      <c r="GY48" s="821" t="s">
        <v>1434</v>
      </c>
      <c r="GZ48" s="821" t="s">
        <v>1434</v>
      </c>
      <c r="HA48" s="821">
        <v>2133.575386556482</v>
      </c>
      <c r="HB48" s="821">
        <v>2314.4290536237213</v>
      </c>
      <c r="HC48" s="821" t="s">
        <v>1434</v>
      </c>
      <c r="HD48" s="821" t="s">
        <v>1434</v>
      </c>
      <c r="HE48" s="821">
        <v>1339.0600683315197</v>
      </c>
      <c r="HF48" s="821">
        <v>1449.1466166336124</v>
      </c>
      <c r="HG48" s="821" t="s">
        <v>1434</v>
      </c>
      <c r="HH48" s="821" t="s">
        <v>1434</v>
      </c>
      <c r="HI48" s="821">
        <v>32.885999098545838</v>
      </c>
      <c r="HJ48" s="821">
        <v>38.854165928522008</v>
      </c>
      <c r="HK48" s="821" t="s">
        <v>1434</v>
      </c>
      <c r="HL48" s="821" t="s">
        <v>1434</v>
      </c>
      <c r="HM48" s="821">
        <v>761.6293191264167</v>
      </c>
      <c r="HN48" s="821">
        <v>826.42827106158688</v>
      </c>
      <c r="HO48" s="821" t="s">
        <v>1434</v>
      </c>
      <c r="HP48" s="821" t="s">
        <v>1434</v>
      </c>
      <c r="HQ48" s="821">
        <v>11547.19469721409</v>
      </c>
      <c r="HR48" s="821">
        <v>11602.195882535951</v>
      </c>
      <c r="HS48" s="821" t="s">
        <v>1434</v>
      </c>
      <c r="HT48" s="821" t="s">
        <v>1434</v>
      </c>
      <c r="HU48" s="821">
        <v>10167.853105335242</v>
      </c>
      <c r="HV48" s="821">
        <v>10457.049843642173</v>
      </c>
      <c r="HW48" s="821" t="s">
        <v>1434</v>
      </c>
      <c r="HX48" s="821" t="s">
        <v>1434</v>
      </c>
      <c r="HY48" s="821">
        <v>7978.2633287177305</v>
      </c>
      <c r="HZ48" s="821">
        <v>8068.2947306703154</v>
      </c>
      <c r="IA48" s="821" t="s">
        <v>1434</v>
      </c>
      <c r="IB48" s="821" t="s">
        <v>1434</v>
      </c>
      <c r="IC48" s="821">
        <v>500.58878553959687</v>
      </c>
      <c r="ID48" s="821">
        <v>556.45214270366046</v>
      </c>
      <c r="IE48" s="821" t="s">
        <v>1434</v>
      </c>
      <c r="IF48" s="821" t="s">
        <v>1434</v>
      </c>
      <c r="IG48" s="821">
        <v>1689.0009910779149</v>
      </c>
      <c r="IH48" s="821">
        <v>1832.302970268197</v>
      </c>
      <c r="II48" s="821" t="s">
        <v>1434</v>
      </c>
      <c r="IJ48" s="821" t="s">
        <v>1434</v>
      </c>
      <c r="IK48" s="821">
        <v>4386.3190974295212</v>
      </c>
      <c r="IL48" s="821">
        <v>4525.5994722378446</v>
      </c>
      <c r="IM48" s="821" t="s">
        <v>1434</v>
      </c>
      <c r="IN48" s="821" t="s">
        <v>1434</v>
      </c>
      <c r="IO48" s="821">
        <v>3760.4447681639722</v>
      </c>
      <c r="IP48" s="821">
        <v>3976.5492608626564</v>
      </c>
      <c r="IQ48" s="821" t="s">
        <v>1434</v>
      </c>
      <c r="IR48" s="821" t="s">
        <v>1434</v>
      </c>
      <c r="IS48" s="821">
        <v>3036.3012781903863</v>
      </c>
      <c r="IT48" s="821">
        <v>3333.298433477466</v>
      </c>
      <c r="IU48" s="821" t="s">
        <v>1434</v>
      </c>
      <c r="IV48" s="821" t="s">
        <v>1434</v>
      </c>
      <c r="IW48" s="821">
        <v>328.79534709679075</v>
      </c>
      <c r="IX48" s="821">
        <v>272.89031592333902</v>
      </c>
      <c r="IY48" s="821" t="s">
        <v>1434</v>
      </c>
      <c r="IZ48" s="821" t="s">
        <v>1434</v>
      </c>
      <c r="JA48" s="821">
        <v>395.34814287679592</v>
      </c>
      <c r="JB48" s="821">
        <v>370.36051146185133</v>
      </c>
      <c r="JC48" s="821" t="s">
        <v>1434</v>
      </c>
      <c r="JD48" s="821" t="s">
        <v>1434</v>
      </c>
      <c r="JE48" s="822">
        <v>0</v>
      </c>
      <c r="JF48" s="822">
        <v>0</v>
      </c>
      <c r="JG48" s="822" t="s">
        <v>1434</v>
      </c>
      <c r="JH48" s="822" t="s">
        <v>1434</v>
      </c>
      <c r="JI48" s="822">
        <v>0</v>
      </c>
      <c r="JJ48" s="822">
        <v>0</v>
      </c>
      <c r="JK48" s="822" t="s">
        <v>1434</v>
      </c>
      <c r="JL48" s="822" t="s">
        <v>1434</v>
      </c>
      <c r="JM48" s="821">
        <v>0</v>
      </c>
      <c r="JN48" s="821">
        <v>0</v>
      </c>
      <c r="JO48" s="821" t="s">
        <v>1434</v>
      </c>
      <c r="JP48" s="821" t="s">
        <v>1434</v>
      </c>
      <c r="JQ48" s="821">
        <v>0</v>
      </c>
      <c r="JR48" s="821">
        <v>0</v>
      </c>
      <c r="JS48" s="821" t="s">
        <v>1434</v>
      </c>
      <c r="JT48" s="821" t="s">
        <v>1434</v>
      </c>
      <c r="JU48" s="821">
        <v>0</v>
      </c>
      <c r="JV48" s="821">
        <v>0</v>
      </c>
      <c r="JW48" s="821" t="s">
        <v>1434</v>
      </c>
      <c r="JX48" s="821" t="s">
        <v>1434</v>
      </c>
      <c r="JY48" s="821">
        <v>1838027.8211354453</v>
      </c>
      <c r="JZ48" s="821">
        <v>1874048.5613450725</v>
      </c>
      <c r="KA48" s="821" t="s">
        <v>1434</v>
      </c>
      <c r="KB48" s="821" t="s">
        <v>1434</v>
      </c>
      <c r="KC48" s="821">
        <v>1440337.0462501699</v>
      </c>
      <c r="KD48" s="821">
        <v>1473572.1676588387</v>
      </c>
      <c r="KE48" s="821" t="s">
        <v>1434</v>
      </c>
      <c r="KF48" s="821" t="s">
        <v>1434</v>
      </c>
      <c r="KG48" s="821">
        <v>103654.06358932864</v>
      </c>
      <c r="KH48" s="821">
        <v>102797.01283944376</v>
      </c>
      <c r="KI48" s="821" t="s">
        <v>1434</v>
      </c>
      <c r="KJ48" s="821" t="s">
        <v>1434</v>
      </c>
      <c r="KK48" s="821">
        <v>232344.00857840557</v>
      </c>
      <c r="KL48" s="821">
        <v>230988.83216918458</v>
      </c>
      <c r="KM48" s="821" t="s">
        <v>1434</v>
      </c>
      <c r="KN48" s="821" t="s">
        <v>1434</v>
      </c>
      <c r="KO48" s="821">
        <v>29451.76744449629</v>
      </c>
      <c r="KP48" s="821">
        <v>40452.66347358629</v>
      </c>
      <c r="KQ48" s="821" t="s">
        <v>1434</v>
      </c>
      <c r="KR48" s="821" t="s">
        <v>1434</v>
      </c>
      <c r="KS48" s="821">
        <v>17041.00905685722</v>
      </c>
      <c r="KT48" s="821">
        <v>23652.143115852836</v>
      </c>
      <c r="KU48" s="821" t="s">
        <v>1434</v>
      </c>
      <c r="KV48" s="821" t="s">
        <v>1434</v>
      </c>
      <c r="KW48" s="821">
        <v>1039.5526800566286</v>
      </c>
      <c r="KX48" s="821">
        <v>786.07955412062222</v>
      </c>
      <c r="KY48" s="821" t="s">
        <v>1434</v>
      </c>
      <c r="KZ48" s="821" t="s">
        <v>1434</v>
      </c>
      <c r="LA48" s="821">
        <v>10123.732253340851</v>
      </c>
      <c r="LB48" s="821">
        <v>12624.539821611272</v>
      </c>
      <c r="LC48" s="821" t="s">
        <v>1434</v>
      </c>
      <c r="LD48" s="821" t="s">
        <v>1434</v>
      </c>
      <c r="LE48" s="821">
        <v>917431.1726098106</v>
      </c>
      <c r="LF48" s="821">
        <v>911755.97084372328</v>
      </c>
      <c r="LG48" s="821" t="s">
        <v>1434</v>
      </c>
      <c r="LH48" s="821" t="s">
        <v>1434</v>
      </c>
      <c r="LI48" s="821">
        <v>712320.05524108058</v>
      </c>
      <c r="LJ48" s="821">
        <v>688270.93250636361</v>
      </c>
      <c r="LK48" s="821" t="s">
        <v>1434</v>
      </c>
      <c r="LL48" s="821" t="s">
        <v>1434</v>
      </c>
      <c r="LM48" s="821">
        <v>35282.401780713233</v>
      </c>
      <c r="LN48" s="821">
        <v>48602.308215342295</v>
      </c>
      <c r="LO48" s="821" t="s">
        <v>1434</v>
      </c>
      <c r="LP48" s="821" t="s">
        <v>1434</v>
      </c>
      <c r="LQ48" s="821">
        <v>139346.23853394634</v>
      </c>
      <c r="LR48" s="821">
        <v>143506.86301769211</v>
      </c>
      <c r="LS48" s="821" t="s">
        <v>1434</v>
      </c>
      <c r="LT48" s="821" t="s">
        <v>1434</v>
      </c>
      <c r="LU48" s="821">
        <v>891144.88108113839</v>
      </c>
      <c r="LV48" s="821">
        <v>921839.92702776298</v>
      </c>
      <c r="LW48" s="821" t="s">
        <v>1434</v>
      </c>
      <c r="LX48" s="821" t="s">
        <v>1434</v>
      </c>
      <c r="LY48" s="821">
        <v>710975.98195223208</v>
      </c>
      <c r="LZ48" s="821">
        <v>761649.09203662223</v>
      </c>
      <c r="MA48" s="821" t="s">
        <v>1434</v>
      </c>
      <c r="MB48" s="821" t="s">
        <v>1434</v>
      </c>
      <c r="MC48" s="821">
        <v>67332.109128558775</v>
      </c>
      <c r="MD48" s="821">
        <v>53408.625069980844</v>
      </c>
      <c r="ME48" s="821" t="s">
        <v>1434</v>
      </c>
      <c r="MF48" s="821" t="s">
        <v>1434</v>
      </c>
      <c r="MG48" s="821">
        <v>82874.037791118375</v>
      </c>
      <c r="MH48" s="821">
        <v>74857.429329881183</v>
      </c>
      <c r="MI48" s="821" t="s">
        <v>1434</v>
      </c>
      <c r="MJ48" s="821" t="s">
        <v>1434</v>
      </c>
      <c r="MK48" s="821">
        <v>0</v>
      </c>
      <c r="ML48" s="821">
        <v>0</v>
      </c>
      <c r="MM48" s="821" t="s">
        <v>1434</v>
      </c>
      <c r="MN48" s="821" t="s">
        <v>1434</v>
      </c>
      <c r="MO48" s="821">
        <v>0</v>
      </c>
      <c r="MP48" s="821">
        <v>0</v>
      </c>
      <c r="MQ48" s="821" t="s">
        <v>1434</v>
      </c>
      <c r="MR48" s="821" t="s">
        <v>1434</v>
      </c>
      <c r="MS48" s="821">
        <v>0</v>
      </c>
      <c r="MT48" s="821">
        <v>0</v>
      </c>
      <c r="MU48" s="821" t="s">
        <v>1434</v>
      </c>
      <c r="MV48" s="821" t="s">
        <v>1434</v>
      </c>
      <c r="MW48" s="821">
        <v>0</v>
      </c>
      <c r="MX48" s="821">
        <v>0</v>
      </c>
      <c r="MY48" s="821" t="s">
        <v>1434</v>
      </c>
      <c r="MZ48" s="821" t="s">
        <v>1434</v>
      </c>
      <c r="NA48" s="822">
        <v>9718.6390453341446</v>
      </c>
      <c r="NB48" s="822">
        <v>9528.9040327155635</v>
      </c>
      <c r="NC48" s="822" t="s">
        <v>1434</v>
      </c>
      <c r="ND48" s="822" t="s">
        <v>1434</v>
      </c>
      <c r="NE48" s="821">
        <v>3971.0372938943019</v>
      </c>
      <c r="NF48" s="821">
        <v>3485.6635822214521</v>
      </c>
      <c r="NG48" s="821" t="s">
        <v>1434</v>
      </c>
      <c r="NH48" s="821" t="s">
        <v>1434</v>
      </c>
      <c r="NI48" s="822">
        <v>1109672.1788645547</v>
      </c>
      <c r="NJ48" s="822">
        <v>1032851.4386549275</v>
      </c>
      <c r="NK48" s="822" t="s">
        <v>1434</v>
      </c>
      <c r="NL48" s="822" t="s">
        <v>1434</v>
      </c>
      <c r="NM48" s="821">
        <v>575914.08186224429</v>
      </c>
      <c r="NN48" s="821">
        <v>522558.78819879051</v>
      </c>
      <c r="NO48" s="821" t="s">
        <v>1434</v>
      </c>
      <c r="NP48" s="821" t="s">
        <v>1434</v>
      </c>
      <c r="NQ48" s="822">
        <v>349928.20301928266</v>
      </c>
      <c r="NR48" s="822">
        <v>340322.87496584404</v>
      </c>
      <c r="NS48" s="822" t="s">
        <v>1434</v>
      </c>
      <c r="NT48" s="822" t="s">
        <v>1434</v>
      </c>
      <c r="NU48" s="821">
        <v>167471.41962260121</v>
      </c>
      <c r="NV48" s="821">
        <v>160518.23622359795</v>
      </c>
      <c r="NW48" s="821" t="s">
        <v>1434</v>
      </c>
      <c r="NX48" s="821" t="s">
        <v>1434</v>
      </c>
      <c r="NY48" s="822">
        <v>627018.16213717777</v>
      </c>
      <c r="NZ48" s="822">
        <v>585844.24395100982</v>
      </c>
      <c r="OA48" s="822" t="s">
        <v>1434</v>
      </c>
      <c r="OB48" s="822" t="s">
        <v>1434</v>
      </c>
      <c r="OC48" s="821">
        <v>337711.63592727814</v>
      </c>
      <c r="OD48" s="821">
        <v>306668.54401921842</v>
      </c>
      <c r="OE48" s="821" t="s">
        <v>1434</v>
      </c>
      <c r="OF48" s="821" t="s">
        <v>1434</v>
      </c>
      <c r="OG48" s="822">
        <v>119647.26133853609</v>
      </c>
      <c r="OH48" s="822">
        <v>99303.526028450098</v>
      </c>
      <c r="OI48" s="822" t="s">
        <v>1434</v>
      </c>
      <c r="OJ48" s="822" t="s">
        <v>1434</v>
      </c>
      <c r="OK48" s="821">
        <v>63623.926212978455</v>
      </c>
      <c r="OL48" s="821">
        <v>51695.884342133577</v>
      </c>
      <c r="OM48" s="821" t="s">
        <v>1434</v>
      </c>
      <c r="ON48" s="821" t="s">
        <v>1434</v>
      </c>
      <c r="OO48" s="822">
        <v>13078.552369557929</v>
      </c>
      <c r="OP48" s="822">
        <v>7380.7937096237501</v>
      </c>
      <c r="OQ48" s="822" t="s">
        <v>1434</v>
      </c>
      <c r="OR48" s="822" t="s">
        <v>1434</v>
      </c>
      <c r="OS48" s="821">
        <v>7107.1000993865327</v>
      </c>
      <c r="OT48" s="821">
        <v>3676.1236138405502</v>
      </c>
      <c r="OU48" s="821" t="s">
        <v>1434</v>
      </c>
      <c r="OV48" s="821" t="s">
        <v>1434</v>
      </c>
      <c r="OW48" s="822">
        <v>0</v>
      </c>
      <c r="OX48" s="822">
        <v>0</v>
      </c>
      <c r="OY48" s="822" t="s">
        <v>1434</v>
      </c>
      <c r="OZ48" s="822" t="s">
        <v>1434</v>
      </c>
      <c r="PA48" s="821">
        <v>0</v>
      </c>
      <c r="PB48" s="821">
        <v>0</v>
      </c>
      <c r="PC48" s="821" t="s">
        <v>1434</v>
      </c>
      <c r="PD48" s="821" t="s">
        <v>1434</v>
      </c>
      <c r="PE48" s="822">
        <v>835.6</v>
      </c>
      <c r="PF48" s="822">
        <v>827</v>
      </c>
      <c r="PG48" s="822">
        <v>818.4</v>
      </c>
      <c r="PH48" s="822">
        <v>762.5</v>
      </c>
      <c r="PI48" s="822">
        <v>713.1</v>
      </c>
      <c r="PJ48" s="822">
        <v>2.8</v>
      </c>
      <c r="PK48" s="821">
        <v>2.2000000000000002</v>
      </c>
      <c r="PL48" s="821">
        <v>2.8</v>
      </c>
      <c r="PM48" s="821">
        <v>2.7</v>
      </c>
      <c r="PN48" s="821">
        <v>2.5</v>
      </c>
      <c r="PO48" s="821">
        <v>838.4</v>
      </c>
      <c r="PP48" s="821">
        <v>829.2</v>
      </c>
      <c r="PQ48" s="821">
        <v>821.19999999999993</v>
      </c>
      <c r="PR48" s="821">
        <v>765.2</v>
      </c>
      <c r="PS48" s="821">
        <v>715.6</v>
      </c>
      <c r="PT48" s="822">
        <v>278.7</v>
      </c>
      <c r="PU48" s="822">
        <v>275.8</v>
      </c>
      <c r="PV48" s="822">
        <v>273</v>
      </c>
      <c r="PW48" s="822">
        <v>253.5</v>
      </c>
      <c r="PX48" s="822">
        <v>237.2</v>
      </c>
      <c r="PY48" s="822">
        <v>0.9</v>
      </c>
      <c r="PZ48" s="821">
        <v>0.7</v>
      </c>
      <c r="QA48" s="821">
        <v>0.9</v>
      </c>
      <c r="QB48" s="821">
        <v>0.9</v>
      </c>
      <c r="QC48" s="821">
        <v>0.8</v>
      </c>
      <c r="QD48" s="821">
        <v>279.59999999999997</v>
      </c>
      <c r="QE48" s="821">
        <v>276.5</v>
      </c>
      <c r="QF48" s="821">
        <v>273.89999999999998</v>
      </c>
      <c r="QG48" s="821">
        <v>254.4</v>
      </c>
      <c r="QH48" s="821">
        <v>238</v>
      </c>
      <c r="QI48" s="822">
        <v>29.7</v>
      </c>
      <c r="QJ48" s="822">
        <v>28.5</v>
      </c>
      <c r="QK48" s="822">
        <v>27.3</v>
      </c>
      <c r="QL48" s="822">
        <v>21.1</v>
      </c>
      <c r="QM48" s="822">
        <v>19.899999999999999</v>
      </c>
      <c r="QN48" s="822">
        <v>0.3</v>
      </c>
      <c r="QO48" s="821">
        <v>0.3</v>
      </c>
      <c r="QP48" s="821">
        <v>0.4</v>
      </c>
      <c r="QQ48" s="821">
        <v>0.4</v>
      </c>
      <c r="QR48" s="821">
        <v>0.4</v>
      </c>
      <c r="QS48" s="821">
        <v>30</v>
      </c>
      <c r="QT48" s="821">
        <v>28.8</v>
      </c>
      <c r="QU48" s="821">
        <v>27.7</v>
      </c>
      <c r="QV48" s="821">
        <v>21.5</v>
      </c>
      <c r="QW48" s="821">
        <v>20.299999999999997</v>
      </c>
      <c r="QX48" s="822">
        <v>629.70000000000005</v>
      </c>
      <c r="QY48" s="822">
        <v>633.29999999999995</v>
      </c>
      <c r="QZ48" s="822">
        <v>640.29999999999995</v>
      </c>
      <c r="RA48" s="822">
        <v>645.29999999999995</v>
      </c>
      <c r="RB48" s="822">
        <v>653.20000000000005</v>
      </c>
      <c r="RC48" s="822">
        <v>54.5</v>
      </c>
      <c r="RD48" s="821">
        <v>54.9</v>
      </c>
      <c r="RE48" s="821">
        <v>57.7</v>
      </c>
      <c r="RF48" s="821">
        <v>55.7</v>
      </c>
      <c r="RG48" s="821">
        <v>56.6</v>
      </c>
      <c r="RH48" s="821">
        <v>684.2</v>
      </c>
      <c r="RI48" s="821">
        <v>688.19999999999993</v>
      </c>
      <c r="RJ48" s="821">
        <v>698</v>
      </c>
      <c r="RK48" s="821">
        <v>701</v>
      </c>
      <c r="RL48" s="821">
        <v>709.80000000000007</v>
      </c>
      <c r="RM48" s="822">
        <v>1901.1</v>
      </c>
      <c r="RN48" s="822">
        <v>1876.7</v>
      </c>
      <c r="RO48" s="822">
        <v>1873.6</v>
      </c>
      <c r="RP48" s="822">
        <v>1838.7</v>
      </c>
      <c r="RQ48" s="822">
        <v>1805.8</v>
      </c>
      <c r="RR48" s="822">
        <v>164.7</v>
      </c>
      <c r="RS48" s="821">
        <v>162.6</v>
      </c>
      <c r="RT48" s="821">
        <v>168.9</v>
      </c>
      <c r="RU48" s="821">
        <v>158.80000000000001</v>
      </c>
      <c r="RV48" s="821">
        <v>156.5</v>
      </c>
      <c r="RW48" s="821">
        <v>2065.7999999999997</v>
      </c>
      <c r="RX48" s="821">
        <v>2039.3</v>
      </c>
      <c r="RY48" s="821">
        <v>2042.5</v>
      </c>
      <c r="RZ48" s="821">
        <v>1997.5</v>
      </c>
      <c r="SA48" s="821">
        <v>1962.3</v>
      </c>
      <c r="SB48" s="822">
        <v>893.04659285190701</v>
      </c>
      <c r="SC48" s="822">
        <v>1828.3300824933999</v>
      </c>
      <c r="SD48" s="822">
        <v>900.10485000000006</v>
      </c>
      <c r="SE48" s="822">
        <v>763.58686999999998</v>
      </c>
      <c r="SF48" s="822" t="s">
        <v>1434</v>
      </c>
      <c r="SG48" s="821" t="s">
        <v>1434</v>
      </c>
      <c r="SH48" s="821" t="s">
        <v>1434</v>
      </c>
      <c r="SI48" s="821" t="s">
        <v>1434</v>
      </c>
      <c r="SJ48" s="821" t="s">
        <v>1434</v>
      </c>
      <c r="SK48" s="821" t="s">
        <v>1434</v>
      </c>
      <c r="SL48" s="821" t="s">
        <v>1434</v>
      </c>
      <c r="SM48" s="821" t="s">
        <v>1434</v>
      </c>
      <c r="SN48" s="822">
        <v>275.48005759119502</v>
      </c>
      <c r="SO48" s="822">
        <v>192.41105829839699</v>
      </c>
      <c r="SP48" s="822">
        <v>190.99909</v>
      </c>
      <c r="SQ48" s="822">
        <v>94.639409999999998</v>
      </c>
      <c r="SR48" s="822" t="s">
        <v>1434</v>
      </c>
      <c r="SS48" s="821" t="s">
        <v>1434</v>
      </c>
      <c r="ST48" s="821" t="s">
        <v>1434</v>
      </c>
      <c r="SU48" s="821" t="s">
        <v>1434</v>
      </c>
      <c r="SV48" s="821" t="s">
        <v>1434</v>
      </c>
      <c r="SW48" s="821" t="s">
        <v>1434</v>
      </c>
      <c r="SX48" s="821" t="s">
        <v>1434</v>
      </c>
      <c r="SY48" s="821" t="s">
        <v>1434</v>
      </c>
      <c r="SZ48" s="822">
        <v>407.453383907925</v>
      </c>
      <c r="TA48" s="822">
        <v>456.44804211111102</v>
      </c>
      <c r="TB48" s="822">
        <v>424.15014000000002</v>
      </c>
      <c r="TC48" s="822">
        <v>320.37139999999999</v>
      </c>
      <c r="TD48" s="822" t="s">
        <v>1434</v>
      </c>
      <c r="TE48" s="821" t="s">
        <v>1434</v>
      </c>
      <c r="TF48" s="821" t="s">
        <v>1434</v>
      </c>
      <c r="TG48" s="821" t="s">
        <v>1434</v>
      </c>
      <c r="TH48" s="821" t="s">
        <v>1434</v>
      </c>
      <c r="TI48" s="821" t="s">
        <v>1434</v>
      </c>
      <c r="TJ48" s="821" t="s">
        <v>1434</v>
      </c>
      <c r="TK48" s="821" t="s">
        <v>1434</v>
      </c>
      <c r="TL48" s="822">
        <v>45.835402999999999</v>
      </c>
      <c r="TM48" s="822">
        <v>36.449599999999997</v>
      </c>
      <c r="TN48" s="822">
        <v>18.179120000000001</v>
      </c>
      <c r="TO48" s="822">
        <v>16.510560000000002</v>
      </c>
      <c r="TP48" s="822" t="s">
        <v>1434</v>
      </c>
      <c r="TQ48" s="821" t="s">
        <v>1434</v>
      </c>
      <c r="TR48" s="821" t="s">
        <v>1434</v>
      </c>
      <c r="TS48" s="821" t="s">
        <v>1434</v>
      </c>
      <c r="TT48" s="821" t="s">
        <v>1434</v>
      </c>
      <c r="TU48" s="821" t="s">
        <v>1434</v>
      </c>
      <c r="TV48" s="821" t="s">
        <v>1434</v>
      </c>
      <c r="TW48" s="821" t="s">
        <v>1434</v>
      </c>
      <c r="TX48" s="822">
        <v>0</v>
      </c>
      <c r="TY48" s="822">
        <v>12.388483000000001</v>
      </c>
      <c r="TZ48" s="822">
        <v>0</v>
      </c>
      <c r="UA48" s="822">
        <v>2.7823500000000001</v>
      </c>
      <c r="UB48" s="822" t="s">
        <v>1434</v>
      </c>
      <c r="UC48" s="821" t="s">
        <v>1434</v>
      </c>
      <c r="UD48" s="821" t="s">
        <v>1434</v>
      </c>
      <c r="UE48" s="821" t="s">
        <v>1434</v>
      </c>
      <c r="UF48" s="821" t="s">
        <v>1434</v>
      </c>
      <c r="UG48" s="821" t="s">
        <v>1434</v>
      </c>
      <c r="UH48" s="821" t="s">
        <v>1434</v>
      </c>
      <c r="UI48" s="821" t="s">
        <v>1434</v>
      </c>
      <c r="UJ48" s="822">
        <v>122.401255443982</v>
      </c>
      <c r="UK48" s="822">
        <v>1100.2616770838899</v>
      </c>
      <c r="UL48" s="822">
        <v>196.58706000000001</v>
      </c>
      <c r="UM48" s="822">
        <v>239.70821000000001</v>
      </c>
      <c r="UN48" s="822" t="s">
        <v>1434</v>
      </c>
      <c r="UO48" s="821" t="s">
        <v>1434</v>
      </c>
      <c r="UP48" s="821" t="s">
        <v>1434</v>
      </c>
      <c r="UQ48" s="821" t="s">
        <v>1434</v>
      </c>
      <c r="UR48" s="821" t="s">
        <v>1434</v>
      </c>
      <c r="US48" s="821" t="s">
        <v>1434</v>
      </c>
      <c r="UT48" s="821" t="s">
        <v>1434</v>
      </c>
      <c r="UU48" s="821" t="s">
        <v>1434</v>
      </c>
      <c r="UV48" s="822">
        <v>0.5</v>
      </c>
      <c r="UW48" s="822">
        <v>1.2</v>
      </c>
      <c r="UX48" s="822">
        <v>0.6</v>
      </c>
      <c r="UY48" s="822" t="s">
        <v>1434</v>
      </c>
      <c r="UZ48" s="822" t="s">
        <v>1434</v>
      </c>
      <c r="VA48" s="821" t="s">
        <v>1434</v>
      </c>
      <c r="VB48" s="821" t="s">
        <v>1434</v>
      </c>
      <c r="VC48" s="821" t="s">
        <v>1434</v>
      </c>
      <c r="VD48" s="821" t="s">
        <v>1434</v>
      </c>
      <c r="VE48" s="821" t="s">
        <v>1434</v>
      </c>
      <c r="VF48" s="821" t="s">
        <v>1434</v>
      </c>
      <c r="VG48" s="821" t="s">
        <v>1434</v>
      </c>
      <c r="VH48" s="821" t="s">
        <v>1434</v>
      </c>
      <c r="VI48" s="821" t="s">
        <v>1434</v>
      </c>
      <c r="VJ48" s="821" t="s">
        <v>1434</v>
      </c>
      <c r="VK48" s="821" t="s">
        <v>1434</v>
      </c>
      <c r="VL48" s="821" t="s">
        <v>1434</v>
      </c>
      <c r="VM48" s="821" t="s">
        <v>1434</v>
      </c>
      <c r="VN48" s="821" t="s">
        <v>1434</v>
      </c>
      <c r="VO48" s="821" t="s">
        <v>1434</v>
      </c>
      <c r="VP48" s="821" t="s">
        <v>1434</v>
      </c>
      <c r="VQ48" s="821" t="s">
        <v>1434</v>
      </c>
      <c r="VR48" s="821" t="s">
        <v>1434</v>
      </c>
      <c r="VS48" s="821" t="s">
        <v>1434</v>
      </c>
      <c r="VT48" s="821">
        <v>45.908747499999997</v>
      </c>
      <c r="VU48" s="821">
        <v>30.371221999999999</v>
      </c>
      <c r="VV48" s="821">
        <v>70.189440000000005</v>
      </c>
      <c r="VW48" s="821">
        <v>89.574939999999998</v>
      </c>
      <c r="VX48" s="821" t="s">
        <v>1434</v>
      </c>
      <c r="VY48" s="821" t="s">
        <v>1434</v>
      </c>
      <c r="VZ48" s="821" t="s">
        <v>1434</v>
      </c>
      <c r="WA48" s="821" t="s">
        <v>1434</v>
      </c>
      <c r="WB48" s="821" t="s">
        <v>1434</v>
      </c>
      <c r="WC48" s="821" t="s">
        <v>1434</v>
      </c>
      <c r="WD48" s="821" t="s">
        <v>1434</v>
      </c>
      <c r="WE48" s="821" t="s">
        <v>1434</v>
      </c>
      <c r="WF48" s="821">
        <v>85307.504918013408</v>
      </c>
      <c r="WG48" s="821">
        <v>83797.229579472099</v>
      </c>
      <c r="WH48" s="821" t="s">
        <v>1434</v>
      </c>
      <c r="WI48" s="821" t="s">
        <v>1434</v>
      </c>
      <c r="WJ48" s="822">
        <v>5960.6516441338817</v>
      </c>
      <c r="WK48" s="822">
        <v>9637.5532431373849</v>
      </c>
      <c r="WL48" s="822" t="s">
        <v>1434</v>
      </c>
      <c r="WM48" s="822" t="s">
        <v>1434</v>
      </c>
      <c r="WN48" s="822">
        <v>79346.853273879533</v>
      </c>
      <c r="WO48" s="822">
        <v>74159.676336334713</v>
      </c>
      <c r="WP48" s="822" t="s">
        <v>1434</v>
      </c>
      <c r="WQ48" s="822" t="s">
        <v>1434</v>
      </c>
      <c r="WR48" s="822">
        <v>80800</v>
      </c>
      <c r="WS48" s="822">
        <v>87700</v>
      </c>
      <c r="WT48" s="822" t="s">
        <v>1434</v>
      </c>
      <c r="WU48" s="822" t="s">
        <v>1434</v>
      </c>
      <c r="WV48" s="821">
        <v>3446</v>
      </c>
      <c r="WW48" s="821">
        <v>7453</v>
      </c>
      <c r="WX48" s="821" t="s">
        <v>1434</v>
      </c>
      <c r="WY48" s="821" t="s">
        <v>1434</v>
      </c>
      <c r="WZ48" s="824">
        <v>74200</v>
      </c>
      <c r="XA48" s="824">
        <v>74300</v>
      </c>
      <c r="XB48" s="824">
        <v>73300</v>
      </c>
      <c r="XC48" s="824">
        <v>69600</v>
      </c>
      <c r="XD48" s="829">
        <v>69500</v>
      </c>
      <c r="XE48" s="829">
        <v>71900</v>
      </c>
      <c r="XF48" s="832">
        <v>72200</v>
      </c>
      <c r="XG48" s="829">
        <v>64100</v>
      </c>
      <c r="XH48" s="829">
        <v>70800</v>
      </c>
      <c r="XI48" s="829">
        <v>78200</v>
      </c>
      <c r="XJ48" s="829">
        <v>64600</v>
      </c>
      <c r="XK48" s="832">
        <v>98300</v>
      </c>
      <c r="XL48" s="829">
        <v>70100</v>
      </c>
      <c r="XM48" s="829">
        <v>67200</v>
      </c>
      <c r="XN48" s="829">
        <v>66600</v>
      </c>
      <c r="XO48" s="829">
        <v>63200.000000000007</v>
      </c>
      <c r="XP48" s="832">
        <v>63400</v>
      </c>
      <c r="XQ48" s="829">
        <v>58700</v>
      </c>
      <c r="XR48" s="829">
        <v>60600</v>
      </c>
      <c r="XS48" s="829">
        <v>60200.000000000007</v>
      </c>
      <c r="XT48" s="829">
        <v>56399.999999999993</v>
      </c>
      <c r="XU48" s="829">
        <v>62900</v>
      </c>
      <c r="XV48" s="829">
        <v>55899.999999999993</v>
      </c>
      <c r="XW48" s="829">
        <v>53999.999999999993</v>
      </c>
      <c r="XX48" s="829">
        <v>53499.999999999993</v>
      </c>
      <c r="XY48" s="829">
        <v>52200</v>
      </c>
      <c r="XZ48" s="832">
        <v>53700</v>
      </c>
      <c r="YA48" s="829">
        <v>55200</v>
      </c>
      <c r="YB48" s="829">
        <v>53300</v>
      </c>
      <c r="YC48" s="824">
        <v>67200</v>
      </c>
      <c r="YD48" s="824">
        <v>67300</v>
      </c>
      <c r="YE48" s="824">
        <v>67400</v>
      </c>
      <c r="YF48" s="824">
        <v>63700</v>
      </c>
      <c r="YG48" s="829">
        <v>63600</v>
      </c>
      <c r="YH48" s="829">
        <v>66000</v>
      </c>
      <c r="YI48" s="832">
        <v>66300</v>
      </c>
      <c r="YJ48" s="829">
        <v>58200</v>
      </c>
      <c r="YK48" s="829">
        <v>64900.000000000007</v>
      </c>
      <c r="YL48" s="829">
        <v>72300</v>
      </c>
      <c r="YM48" s="829">
        <v>58700</v>
      </c>
      <c r="YN48" s="832">
        <v>92400</v>
      </c>
      <c r="YO48" s="829">
        <v>64200</v>
      </c>
      <c r="YP48" s="829">
        <v>61300</v>
      </c>
      <c r="YQ48" s="829">
        <v>60699.999999999993</v>
      </c>
      <c r="YR48" s="829">
        <v>57300.000000000007</v>
      </c>
      <c r="YS48" s="832">
        <v>57500</v>
      </c>
      <c r="YT48" s="829">
        <v>52800</v>
      </c>
      <c r="YU48" s="829">
        <v>54700</v>
      </c>
      <c r="YV48" s="829">
        <v>56400.000000000007</v>
      </c>
      <c r="YW48" s="829">
        <v>52599.999999999993</v>
      </c>
      <c r="YX48" s="829">
        <v>59100</v>
      </c>
      <c r="YY48" s="829">
        <v>52099.999999999993</v>
      </c>
      <c r="YZ48" s="829">
        <v>50199.999999999993</v>
      </c>
      <c r="ZA48" s="829">
        <v>49699.999999999993</v>
      </c>
      <c r="ZB48" s="829">
        <v>48400</v>
      </c>
      <c r="ZC48" s="832">
        <v>49900</v>
      </c>
      <c r="ZD48" s="829">
        <v>50800</v>
      </c>
      <c r="ZE48" s="829">
        <v>48900</v>
      </c>
      <c r="ZF48" s="824">
        <v>7000</v>
      </c>
      <c r="ZG48" s="824">
        <v>7000</v>
      </c>
      <c r="ZH48" s="824">
        <v>5900</v>
      </c>
      <c r="ZI48" s="824">
        <v>5900</v>
      </c>
      <c r="ZJ48" s="829">
        <v>5900</v>
      </c>
      <c r="ZK48" s="829">
        <v>5900</v>
      </c>
      <c r="ZL48" s="832">
        <v>5900</v>
      </c>
      <c r="ZM48" s="829">
        <v>5900</v>
      </c>
      <c r="ZN48" s="829">
        <v>5900</v>
      </c>
      <c r="ZO48" s="829">
        <v>5900</v>
      </c>
      <c r="ZP48" s="829">
        <v>5900</v>
      </c>
      <c r="ZQ48" s="832">
        <v>5900</v>
      </c>
      <c r="ZR48" s="829">
        <v>5900</v>
      </c>
      <c r="ZS48" s="829">
        <v>5900</v>
      </c>
      <c r="ZT48" s="829">
        <v>5900</v>
      </c>
      <c r="ZU48" s="829">
        <v>5900</v>
      </c>
      <c r="ZV48" s="832">
        <v>5900</v>
      </c>
      <c r="ZW48" s="829">
        <v>5900</v>
      </c>
      <c r="ZX48" s="829">
        <v>5900</v>
      </c>
      <c r="ZY48" s="829">
        <v>3800</v>
      </c>
      <c r="ZZ48" s="829">
        <v>3800</v>
      </c>
      <c r="AAA48" s="829">
        <v>3800</v>
      </c>
      <c r="AAB48" s="829">
        <v>3800</v>
      </c>
      <c r="AAC48" s="829">
        <v>3800</v>
      </c>
      <c r="AAD48" s="829">
        <v>3800</v>
      </c>
      <c r="AAE48" s="829">
        <v>3800</v>
      </c>
      <c r="AAF48" s="832">
        <v>3800</v>
      </c>
      <c r="AAG48" s="829">
        <v>4400</v>
      </c>
      <c r="AAH48" s="829">
        <v>4400</v>
      </c>
      <c r="AAI48" s="821" t="s">
        <v>2549</v>
      </c>
      <c r="AAJ48" s="821" t="s">
        <v>2550</v>
      </c>
      <c r="AAK48" s="821" t="s">
        <v>2551</v>
      </c>
      <c r="AAL48" s="821">
        <v>17500</v>
      </c>
      <c r="AAM48" s="821" t="s">
        <v>1434</v>
      </c>
      <c r="AAN48" s="821" t="s">
        <v>1434</v>
      </c>
      <c r="AAO48" s="821" t="s">
        <v>772</v>
      </c>
      <c r="AAP48" s="821" t="s">
        <v>2509</v>
      </c>
      <c r="AAQ48" s="821" t="s">
        <v>2552</v>
      </c>
      <c r="AAR48" s="821" t="s">
        <v>2551</v>
      </c>
      <c r="AAS48" s="821">
        <v>35875</v>
      </c>
      <c r="AAT48" s="821" t="s">
        <v>1434</v>
      </c>
      <c r="AAU48" s="821" t="s">
        <v>1434</v>
      </c>
      <c r="AAV48" s="821" t="s">
        <v>761</v>
      </c>
      <c r="AAW48" s="821" t="s">
        <v>2553</v>
      </c>
      <c r="AAX48" s="821" t="s">
        <v>2111</v>
      </c>
      <c r="AAY48" s="821" t="s">
        <v>2534</v>
      </c>
      <c r="AAZ48" s="821">
        <v>2800</v>
      </c>
      <c r="ABA48" s="821" t="s">
        <v>1434</v>
      </c>
      <c r="ABB48" s="821" t="s">
        <v>1434</v>
      </c>
      <c r="ABC48" s="821" t="s">
        <v>766</v>
      </c>
      <c r="ABD48" s="821"/>
      <c r="ABE48" s="821"/>
      <c r="ABF48" s="821"/>
      <c r="ABG48" s="821"/>
      <c r="ABH48" s="821"/>
      <c r="ABI48" s="821"/>
      <c r="ABJ48" s="821"/>
      <c r="ABK48" s="821"/>
      <c r="ABL48" s="821"/>
      <c r="ABM48" s="821"/>
      <c r="ABN48" s="821"/>
      <c r="ABO48" s="821"/>
      <c r="ABP48" s="821"/>
      <c r="ABQ48" s="821"/>
      <c r="ABR48" s="821"/>
      <c r="ABS48" s="821"/>
      <c r="ABT48" s="821"/>
      <c r="ABU48" s="821"/>
      <c r="ABV48" s="821"/>
      <c r="ABW48" s="821"/>
      <c r="ABX48" s="821"/>
      <c r="ABY48" s="821"/>
      <c r="ABZ48" s="821"/>
      <c r="ACA48" s="821"/>
      <c r="ACB48" s="821"/>
      <c r="ACC48" s="821"/>
      <c r="ACD48" s="821"/>
      <c r="ACE48" s="821"/>
      <c r="ACF48" s="821"/>
      <c r="ACG48" s="821"/>
      <c r="ACH48" s="821"/>
      <c r="ACI48" s="821"/>
      <c r="ACJ48" s="821"/>
      <c r="ACK48" s="821"/>
      <c r="ACL48" s="821"/>
      <c r="ACM48" s="821"/>
      <c r="ACN48" s="821"/>
      <c r="ACO48" s="821"/>
      <c r="ACP48" s="821"/>
      <c r="ACQ48" s="821"/>
      <c r="ACR48" s="821"/>
      <c r="ACS48" s="821"/>
      <c r="ACT48" s="821"/>
      <c r="ACU48" s="821"/>
      <c r="ACV48" s="821"/>
      <c r="ACW48" s="821"/>
      <c r="ACX48" s="821"/>
      <c r="ACY48" s="821"/>
      <c r="ACZ48" s="821"/>
      <c r="ADA48" s="821" t="s">
        <v>1434</v>
      </c>
      <c r="ADB48" s="821" t="s">
        <v>1434</v>
      </c>
      <c r="ADC48" s="821" t="s">
        <v>1434</v>
      </c>
      <c r="ADD48" s="821" t="s">
        <v>2789</v>
      </c>
      <c r="ADE48" s="821" t="s">
        <v>2790</v>
      </c>
      <c r="ADF48" s="821">
        <v>9030</v>
      </c>
      <c r="ADG48" s="821">
        <v>365185.714050173</v>
      </c>
      <c r="ADH48" s="821" t="s">
        <v>784</v>
      </c>
      <c r="ADI48" s="821" t="s">
        <v>2791</v>
      </c>
      <c r="ADJ48" s="821" t="s">
        <v>1434</v>
      </c>
      <c r="ADK48" s="821" t="s">
        <v>1434</v>
      </c>
      <c r="ADL48" s="821">
        <v>173000</v>
      </c>
      <c r="ADM48" s="821" t="s">
        <v>783</v>
      </c>
      <c r="ADN48" s="821" t="s">
        <v>2792</v>
      </c>
      <c r="ADO48" s="821" t="s">
        <v>2790</v>
      </c>
      <c r="ADP48" s="821">
        <v>1122</v>
      </c>
      <c r="ADQ48" s="821">
        <v>137561</v>
      </c>
      <c r="ADR48" s="821" t="s">
        <v>784</v>
      </c>
      <c r="ADS48" s="821" t="s">
        <v>2793</v>
      </c>
      <c r="ADT48" s="821" t="s">
        <v>2790</v>
      </c>
      <c r="ADU48" s="821">
        <v>1151</v>
      </c>
      <c r="ADV48" s="821">
        <v>20645.819</v>
      </c>
      <c r="ADW48" s="821" t="s">
        <v>784</v>
      </c>
      <c r="ADX48" s="821" t="s">
        <v>2794</v>
      </c>
      <c r="ADY48" s="821" t="s">
        <v>2790</v>
      </c>
      <c r="ADZ48" s="821">
        <v>3479</v>
      </c>
      <c r="AEA48" s="821">
        <v>14088</v>
      </c>
      <c r="AEB48" s="821" t="s">
        <v>784</v>
      </c>
      <c r="AEC48" s="821" t="s">
        <v>2795</v>
      </c>
      <c r="AED48" s="821" t="s">
        <v>2790</v>
      </c>
      <c r="AEE48" s="821">
        <v>411</v>
      </c>
      <c r="AEF48" s="821">
        <v>5960</v>
      </c>
      <c r="AEG48" s="821" t="s">
        <v>784</v>
      </c>
      <c r="AEH48" s="821" t="s">
        <v>2796</v>
      </c>
      <c r="AEI48" s="821" t="s">
        <v>1434</v>
      </c>
      <c r="AEJ48" s="821" t="s">
        <v>1434</v>
      </c>
      <c r="AEK48" s="821">
        <v>1288</v>
      </c>
      <c r="AEL48" s="821" t="s">
        <v>793</v>
      </c>
      <c r="AEM48" s="821" t="s">
        <v>2797</v>
      </c>
      <c r="AEN48" s="821" t="s">
        <v>2790</v>
      </c>
      <c r="AEO48" s="821">
        <v>11</v>
      </c>
      <c r="AEP48" s="821">
        <v>405</v>
      </c>
      <c r="AEQ48" s="821" t="s">
        <v>786</v>
      </c>
      <c r="AER48" s="821" t="s">
        <v>2798</v>
      </c>
      <c r="AES48" s="821" t="s">
        <v>2790</v>
      </c>
      <c r="AET48" s="821">
        <v>48</v>
      </c>
      <c r="AEU48" s="821">
        <v>366</v>
      </c>
      <c r="AEV48" s="821" t="s">
        <v>792</v>
      </c>
      <c r="AEW48" s="821"/>
      <c r="AEX48" s="821"/>
      <c r="AEY48" s="821"/>
      <c r="AEZ48" s="821"/>
      <c r="AFA48" s="821"/>
      <c r="AFB48" s="821" t="s">
        <v>1434</v>
      </c>
      <c r="AFC48" s="821" t="s">
        <v>1434</v>
      </c>
      <c r="AFD48" s="822">
        <v>2947.9411782805059</v>
      </c>
      <c r="AFE48" s="822">
        <v>3097.3580000404163</v>
      </c>
      <c r="AFF48" s="822" t="s">
        <v>1434</v>
      </c>
      <c r="AFG48" s="822" t="s">
        <v>1434</v>
      </c>
      <c r="AFH48" s="821">
        <v>1885.1296399715015</v>
      </c>
      <c r="AFI48" s="822">
        <v>1971.42597082061</v>
      </c>
      <c r="AFJ48" s="822" t="s">
        <v>1434</v>
      </c>
      <c r="AFK48" s="822" t="s">
        <v>1434</v>
      </c>
      <c r="AFL48" s="821">
        <v>4833.0708182520075</v>
      </c>
      <c r="AFM48" s="821">
        <v>5068.7839708610263</v>
      </c>
      <c r="AFN48" s="821" t="s">
        <v>1434</v>
      </c>
      <c r="AFO48" s="821" t="s">
        <v>1434</v>
      </c>
      <c r="AFP48" s="822">
        <v>22726.50954680565</v>
      </c>
      <c r="AFQ48" s="822">
        <v>22797.608818042765</v>
      </c>
      <c r="AFR48" s="822" t="s">
        <v>1434</v>
      </c>
      <c r="AFS48" s="822" t="s">
        <v>1434</v>
      </c>
      <c r="AFT48" s="821">
        <v>534.76565843183198</v>
      </c>
      <c r="AFU48" s="821">
        <v>559.70198597247281</v>
      </c>
      <c r="AFV48" s="821" t="s">
        <v>1434</v>
      </c>
      <c r="AFW48" s="821" t="s">
        <v>1434</v>
      </c>
      <c r="AFX48" s="821">
        <v>23261.275205237482</v>
      </c>
      <c r="AFY48" s="821">
        <v>23357.310804015236</v>
      </c>
      <c r="AFZ48" s="821" t="s">
        <v>1434</v>
      </c>
      <c r="AGA48" s="821" t="s">
        <v>1434</v>
      </c>
      <c r="AGB48" s="822">
        <v>2304.6999870926652</v>
      </c>
      <c r="AGC48" s="822">
        <v>2235.870786486596</v>
      </c>
      <c r="AGD48" s="822" t="s">
        <v>1434</v>
      </c>
      <c r="AGE48" s="822" t="s">
        <v>1434</v>
      </c>
      <c r="AGF48" s="821">
        <v>12.104701596666796</v>
      </c>
      <c r="AGG48" s="821">
        <v>12.872043206917022</v>
      </c>
      <c r="AGH48" s="821" t="s">
        <v>1434</v>
      </c>
      <c r="AGI48" s="821" t="s">
        <v>1434</v>
      </c>
      <c r="AGJ48" s="821">
        <v>2316.8046886893321</v>
      </c>
      <c r="AGK48" s="821">
        <v>2248.7428296935132</v>
      </c>
      <c r="AGL48" s="821" t="s">
        <v>1434</v>
      </c>
      <c r="AGM48" s="821" t="s">
        <v>1434</v>
      </c>
      <c r="AGN48" s="822">
        <v>93.84928782117457</v>
      </c>
      <c r="AGO48" s="822">
        <v>87.162395430220485</v>
      </c>
      <c r="AGP48" s="822" t="s">
        <v>1434</v>
      </c>
      <c r="AGQ48" s="822" t="s">
        <v>1434</v>
      </c>
      <c r="AGR48" s="821">
        <v>0</v>
      </c>
      <c r="AGS48" s="821">
        <v>0</v>
      </c>
      <c r="AGT48" s="821" t="s">
        <v>1434</v>
      </c>
      <c r="AGU48" s="821" t="s">
        <v>1434</v>
      </c>
      <c r="AGV48" s="821">
        <v>93.84928782117457</v>
      </c>
      <c r="AGW48" s="821">
        <v>87.162395430220485</v>
      </c>
      <c r="AGX48" s="821" t="s">
        <v>1434</v>
      </c>
      <c r="AGY48" s="821" t="s">
        <v>1434</v>
      </c>
      <c r="AGZ48" s="822">
        <v>15509.11893071319</v>
      </c>
      <c r="AHA48" s="822">
        <v>17119.356964463826</v>
      </c>
      <c r="AHB48" s="822">
        <v>18323.80420008595</v>
      </c>
      <c r="AHC48" s="822">
        <v>20664.404727891968</v>
      </c>
      <c r="AHD48" s="822">
        <v>12563.88106928681</v>
      </c>
      <c r="AHE48" s="822">
        <v>11098.643035536175</v>
      </c>
      <c r="AHF48" s="822">
        <v>9839.1957999140486</v>
      </c>
      <c r="AHG48" s="822">
        <v>7398.5952721080312</v>
      </c>
      <c r="AHH48" s="822">
        <v>0</v>
      </c>
      <c r="AHI48" s="822">
        <v>0</v>
      </c>
      <c r="AHJ48" s="822">
        <v>0</v>
      </c>
      <c r="AHK48" s="822">
        <v>0</v>
      </c>
      <c r="AHL48" s="822">
        <v>0.03</v>
      </c>
      <c r="AHM48" s="822" t="s">
        <v>1434</v>
      </c>
      <c r="AHN48" s="821" t="s">
        <v>1434</v>
      </c>
      <c r="AHO48" s="821">
        <v>0.43</v>
      </c>
      <c r="AHP48" s="822">
        <v>24.6</v>
      </c>
      <c r="AHQ48" s="822" t="s">
        <v>1434</v>
      </c>
      <c r="AHR48" s="821" t="s">
        <v>1434</v>
      </c>
      <c r="AHS48" s="821">
        <v>20</v>
      </c>
      <c r="AHT48" s="822">
        <v>34.099999999999994</v>
      </c>
      <c r="AHU48" s="822">
        <v>48.599999999999994</v>
      </c>
      <c r="AHV48" s="821">
        <v>75.000000000000014</v>
      </c>
      <c r="AHW48" s="821">
        <v>59.600000000000023</v>
      </c>
      <c r="AHX48" s="822">
        <v>138.30000000000001</v>
      </c>
      <c r="AHY48" s="822">
        <v>136.6</v>
      </c>
      <c r="AHZ48" s="821">
        <v>122.8</v>
      </c>
      <c r="AIA48" s="821">
        <v>189.2</v>
      </c>
      <c r="AIB48" s="822">
        <v>0</v>
      </c>
      <c r="AIC48" s="822">
        <v>0</v>
      </c>
      <c r="AID48" s="821">
        <v>0</v>
      </c>
      <c r="AIE48" s="821">
        <v>0</v>
      </c>
      <c r="AIF48" s="822">
        <v>2417</v>
      </c>
      <c r="AIG48" s="822">
        <v>2417</v>
      </c>
      <c r="AIH48" s="822">
        <v>2417</v>
      </c>
      <c r="AII48" s="822">
        <v>2417</v>
      </c>
      <c r="AIJ48" s="822">
        <v>2417</v>
      </c>
      <c r="AIK48" s="822">
        <v>1136</v>
      </c>
      <c r="AIL48" s="821">
        <v>1136</v>
      </c>
      <c r="AIM48" s="821">
        <v>1112</v>
      </c>
      <c r="AIN48" s="821" t="s">
        <v>1434</v>
      </c>
      <c r="AIO48" s="821" t="s">
        <v>1434</v>
      </c>
      <c r="AIP48" s="822">
        <v>3553</v>
      </c>
      <c r="AIQ48" s="821">
        <v>3553</v>
      </c>
      <c r="AIR48" s="821">
        <v>3529</v>
      </c>
      <c r="AIS48" s="821" t="s">
        <v>1434</v>
      </c>
      <c r="AIT48" s="821" t="s">
        <v>1434</v>
      </c>
      <c r="AIU48" s="822">
        <v>24963</v>
      </c>
      <c r="AIV48" s="822">
        <v>25015</v>
      </c>
      <c r="AIW48" s="822">
        <v>25159</v>
      </c>
      <c r="AIX48" s="822">
        <v>25128</v>
      </c>
      <c r="AIY48" s="822">
        <v>25126</v>
      </c>
      <c r="AIZ48" s="822">
        <v>1296</v>
      </c>
      <c r="AJA48" s="821">
        <v>1296</v>
      </c>
      <c r="AJB48" s="821">
        <v>1432</v>
      </c>
      <c r="AJC48" s="821" t="s">
        <v>1434</v>
      </c>
      <c r="AJD48" s="821" t="s">
        <v>1434</v>
      </c>
      <c r="AJE48" s="822">
        <v>26259</v>
      </c>
      <c r="AJF48" s="821">
        <v>26311</v>
      </c>
      <c r="AJG48" s="821">
        <v>26591</v>
      </c>
      <c r="AJH48" s="821" t="s">
        <v>1434</v>
      </c>
      <c r="AJI48" s="821" t="s">
        <v>1434</v>
      </c>
      <c r="AJJ48" s="822">
        <v>693</v>
      </c>
      <c r="AJK48" s="822">
        <v>642</v>
      </c>
      <c r="AJL48" s="822">
        <v>642</v>
      </c>
      <c r="AJM48" s="822">
        <v>618</v>
      </c>
      <c r="AJN48" s="822">
        <v>520</v>
      </c>
      <c r="AJO48" s="822">
        <v>0</v>
      </c>
      <c r="AJP48" s="821">
        <v>0</v>
      </c>
      <c r="AJQ48" s="821">
        <v>0</v>
      </c>
      <c r="AJR48" s="821">
        <v>0</v>
      </c>
      <c r="AJS48" s="821">
        <v>0</v>
      </c>
      <c r="AJT48" s="822">
        <v>693</v>
      </c>
      <c r="AJU48" s="821">
        <v>642</v>
      </c>
      <c r="AJV48" s="821">
        <v>642</v>
      </c>
      <c r="AJW48" s="821">
        <v>618</v>
      </c>
      <c r="AJX48" s="821">
        <v>520</v>
      </c>
      <c r="AJY48" s="822">
        <v>527.46372230053237</v>
      </c>
      <c r="AJZ48" s="822">
        <v>525.33748729538968</v>
      </c>
      <c r="AKA48" s="822">
        <v>536.0723563468398</v>
      </c>
      <c r="AKB48" s="822">
        <v>517.03011146327481</v>
      </c>
      <c r="AKC48" s="822">
        <v>464.42307259416049</v>
      </c>
      <c r="AKD48" s="821">
        <v>0</v>
      </c>
      <c r="AKE48" s="821">
        <v>0</v>
      </c>
      <c r="AKF48" s="821">
        <v>0</v>
      </c>
      <c r="AKG48" s="821">
        <v>0</v>
      </c>
      <c r="AKH48" s="821">
        <v>525.33748729538968</v>
      </c>
      <c r="AKI48" s="821">
        <v>536.0723563468398</v>
      </c>
      <c r="AKJ48" s="821">
        <v>517.03011146327481</v>
      </c>
      <c r="AKK48" s="821">
        <v>464.42307259416049</v>
      </c>
      <c r="AKL48" s="822">
        <v>0</v>
      </c>
      <c r="AKM48" s="822">
        <v>0</v>
      </c>
      <c r="AKN48" s="822">
        <v>0</v>
      </c>
      <c r="AKO48" s="822">
        <v>0</v>
      </c>
      <c r="AKP48" s="822">
        <v>0</v>
      </c>
      <c r="AKQ48" s="821">
        <v>0</v>
      </c>
      <c r="AKR48" s="821">
        <v>0</v>
      </c>
      <c r="AKS48" s="821">
        <v>0</v>
      </c>
      <c r="AKT48" s="821">
        <v>0</v>
      </c>
      <c r="AKU48" s="821">
        <v>0</v>
      </c>
      <c r="AKV48" s="821">
        <v>0</v>
      </c>
      <c r="AKW48" s="821">
        <v>0</v>
      </c>
      <c r="AKX48" s="821">
        <v>0</v>
      </c>
      <c r="AKY48" s="821" t="s">
        <v>2855</v>
      </c>
      <c r="AKZ48" s="821">
        <v>525.33748729538968</v>
      </c>
      <c r="ALA48" s="821">
        <v>536.0723563468398</v>
      </c>
      <c r="ALB48" s="821"/>
      <c r="ALC48" s="821"/>
      <c r="ALD48" s="821"/>
      <c r="ALE48" s="821"/>
      <c r="ALF48" s="821"/>
      <c r="ALG48" s="821"/>
      <c r="ALH48" s="821"/>
      <c r="ALI48" s="821"/>
      <c r="ALJ48" s="821"/>
      <c r="ALK48" s="821"/>
      <c r="ALL48" s="821"/>
      <c r="ALM48" s="821"/>
      <c r="ALN48" s="821"/>
      <c r="ALO48" s="821"/>
      <c r="ALP48" s="821"/>
      <c r="ALQ48" s="821"/>
      <c r="ALR48" s="821"/>
      <c r="ALS48" s="821"/>
      <c r="ALT48" s="821"/>
      <c r="ALU48" s="821"/>
      <c r="ALV48" s="821"/>
      <c r="ALW48" s="821"/>
      <c r="ALX48" s="821"/>
      <c r="ALY48" s="821"/>
      <c r="ALZ48" s="821"/>
      <c r="AMA48" s="821"/>
      <c r="AMB48" s="821"/>
      <c r="AMC48" s="821"/>
      <c r="AMD48" s="821"/>
      <c r="AME48" s="821"/>
      <c r="AMF48" s="821"/>
      <c r="AMG48" s="821"/>
      <c r="AMH48" s="821"/>
      <c r="AMI48" s="821"/>
      <c r="AMJ48" s="821"/>
      <c r="AMK48" s="821"/>
      <c r="AML48" s="821"/>
      <c r="AMM48" s="821"/>
      <c r="AMN48" s="821"/>
      <c r="AMO48" s="821"/>
      <c r="AMP48" s="821"/>
      <c r="AMQ48" s="821"/>
      <c r="AMR48" s="822">
        <v>7.8</v>
      </c>
      <c r="AMS48" s="822">
        <v>7.5</v>
      </c>
      <c r="AMT48" s="822" t="s">
        <v>1434</v>
      </c>
      <c r="AMU48" s="822" t="s">
        <v>1434</v>
      </c>
      <c r="AMV48" s="822">
        <v>1.4</v>
      </c>
      <c r="AMW48" s="822">
        <v>1.4</v>
      </c>
      <c r="AMX48" s="822" t="s">
        <v>1434</v>
      </c>
      <c r="AMY48" s="822" t="s">
        <v>1434</v>
      </c>
      <c r="AMZ48" s="821">
        <v>7.5</v>
      </c>
      <c r="ANA48" s="821">
        <v>7.2</v>
      </c>
      <c r="ANB48" s="821" t="s">
        <v>1434</v>
      </c>
      <c r="ANC48" s="821" t="s">
        <v>1434</v>
      </c>
      <c r="AND48" s="822">
        <v>3.1</v>
      </c>
      <c r="ANE48" s="822">
        <v>2.9</v>
      </c>
      <c r="ANF48" s="822" t="s">
        <v>1434</v>
      </c>
      <c r="ANG48" s="822" t="s">
        <v>1434</v>
      </c>
      <c r="ANH48" s="821">
        <v>0.7</v>
      </c>
      <c r="ANI48" s="821">
        <v>0.8</v>
      </c>
      <c r="ANJ48" s="821" t="s">
        <v>1434</v>
      </c>
      <c r="ANK48" s="821" t="s">
        <v>1434</v>
      </c>
      <c r="ANL48" s="821">
        <v>3</v>
      </c>
      <c r="ANM48" s="821">
        <v>2.8</v>
      </c>
      <c r="ANN48" s="821" t="s">
        <v>1434</v>
      </c>
      <c r="ANO48" s="821" t="s">
        <v>1434</v>
      </c>
      <c r="ANP48" s="822">
        <v>4.7</v>
      </c>
      <c r="ANQ48" s="822">
        <v>4.5999999999999996</v>
      </c>
      <c r="ANR48" s="822" t="s">
        <v>1434</v>
      </c>
      <c r="ANS48" s="822" t="s">
        <v>1434</v>
      </c>
      <c r="ANT48" s="821">
        <v>0.7</v>
      </c>
      <c r="ANU48" s="821">
        <v>0.6</v>
      </c>
      <c r="ANV48" s="821" t="s">
        <v>1434</v>
      </c>
      <c r="ANW48" s="821" t="s">
        <v>1434</v>
      </c>
      <c r="ANX48" s="821">
        <v>4.5</v>
      </c>
      <c r="ANY48" s="821">
        <v>4.4000000000000004</v>
      </c>
      <c r="ANZ48" s="821" t="s">
        <v>1434</v>
      </c>
      <c r="AOA48" s="821" t="s">
        <v>1434</v>
      </c>
      <c r="AOB48" s="821">
        <v>5.8</v>
      </c>
      <c r="AOC48" s="821">
        <v>1.7</v>
      </c>
      <c r="AOD48" s="821">
        <v>2.2999999999999998</v>
      </c>
      <c r="AOE48" s="821">
        <v>0.7</v>
      </c>
      <c r="AOF48" s="821">
        <v>3.5</v>
      </c>
      <c r="AOG48" s="821">
        <v>1.1000000000000001</v>
      </c>
      <c r="AOH48" s="822">
        <v>30</v>
      </c>
      <c r="AOI48" s="821">
        <v>30</v>
      </c>
      <c r="AOJ48" s="821">
        <v>30</v>
      </c>
      <c r="AOK48" s="821" t="s">
        <v>1434</v>
      </c>
      <c r="AOL48" s="822">
        <v>122</v>
      </c>
      <c r="AOM48" s="821">
        <v>122</v>
      </c>
      <c r="AON48" s="821">
        <v>122</v>
      </c>
      <c r="AOO48" s="821" t="s">
        <v>1434</v>
      </c>
      <c r="AOP48" s="822">
        <v>44</v>
      </c>
      <c r="AOQ48" s="821">
        <v>44</v>
      </c>
      <c r="AOR48" s="821">
        <v>44</v>
      </c>
      <c r="AOS48" s="821" t="s">
        <v>1434</v>
      </c>
      <c r="AOT48" s="822">
        <v>14</v>
      </c>
      <c r="AOU48" s="821">
        <v>14</v>
      </c>
      <c r="AOV48" s="821">
        <v>14</v>
      </c>
      <c r="AOW48" s="821" t="s">
        <v>1434</v>
      </c>
      <c r="AOX48" s="822">
        <v>17000</v>
      </c>
      <c r="AOY48" s="821">
        <v>17000</v>
      </c>
      <c r="AOZ48" s="821">
        <v>17000</v>
      </c>
      <c r="APA48" s="821" t="s">
        <v>1434</v>
      </c>
      <c r="APB48" s="822">
        <v>400</v>
      </c>
      <c r="APC48" s="821">
        <v>400</v>
      </c>
      <c r="APD48" s="821">
        <v>400</v>
      </c>
      <c r="APE48" s="821" t="s">
        <v>1434</v>
      </c>
      <c r="APF48" s="822">
        <v>3800</v>
      </c>
      <c r="APG48" s="821">
        <v>3800</v>
      </c>
      <c r="APH48" s="821">
        <v>3800</v>
      </c>
      <c r="API48" s="821" t="s">
        <v>1434</v>
      </c>
      <c r="APJ48" s="822">
        <v>2</v>
      </c>
      <c r="APK48" s="821">
        <v>1</v>
      </c>
      <c r="APL48" s="821">
        <v>1</v>
      </c>
      <c r="APM48" s="821" t="s">
        <v>1434</v>
      </c>
      <c r="APN48" s="822">
        <v>6</v>
      </c>
      <c r="APO48" s="821">
        <v>11</v>
      </c>
      <c r="APP48" s="821">
        <v>10</v>
      </c>
      <c r="APQ48" s="821" t="s">
        <v>1434</v>
      </c>
      <c r="APR48" s="822">
        <v>2</v>
      </c>
      <c r="APS48" s="821">
        <v>4</v>
      </c>
      <c r="APT48" s="821">
        <v>4</v>
      </c>
      <c r="APU48" s="821" t="s">
        <v>1434</v>
      </c>
      <c r="APV48" s="822">
        <v>3</v>
      </c>
      <c r="APW48" s="821">
        <v>4</v>
      </c>
      <c r="APX48" s="821">
        <v>2</v>
      </c>
      <c r="APY48" s="821" t="s">
        <v>1434</v>
      </c>
      <c r="APZ48" s="822">
        <v>198</v>
      </c>
      <c r="AQA48" s="821">
        <v>200</v>
      </c>
      <c r="AQB48" s="821">
        <v>296</v>
      </c>
      <c r="AQC48" s="821" t="s">
        <v>1434</v>
      </c>
      <c r="AQD48" s="822">
        <v>22</v>
      </c>
      <c r="AQE48" s="821">
        <v>26</v>
      </c>
      <c r="AQF48" s="821">
        <v>24</v>
      </c>
      <c r="AQG48" s="821" t="s">
        <v>1434</v>
      </c>
      <c r="AQH48" s="822">
        <v>303</v>
      </c>
      <c r="AQI48" s="821">
        <v>245</v>
      </c>
      <c r="AQJ48" s="821">
        <v>158</v>
      </c>
      <c r="AQK48" s="821" t="s">
        <v>1434</v>
      </c>
      <c r="AQL48" s="822">
        <v>1</v>
      </c>
      <c r="AQM48" s="821">
        <v>1</v>
      </c>
      <c r="AQN48" s="821">
        <v>2</v>
      </c>
      <c r="AQO48" s="821" t="s">
        <v>1434</v>
      </c>
      <c r="AQP48" s="822">
        <v>2</v>
      </c>
      <c r="AQQ48" s="821">
        <v>2</v>
      </c>
      <c r="AQR48" s="821">
        <v>0</v>
      </c>
      <c r="AQS48" s="821" t="s">
        <v>1434</v>
      </c>
      <c r="AQT48" s="822">
        <v>3</v>
      </c>
      <c r="AQU48" s="821">
        <v>3</v>
      </c>
      <c r="AQV48" s="821">
        <v>4</v>
      </c>
      <c r="AQW48" s="821" t="s">
        <v>1434</v>
      </c>
      <c r="AQX48" s="822">
        <v>0</v>
      </c>
      <c r="AQY48" s="821">
        <v>0</v>
      </c>
      <c r="AQZ48" s="821">
        <v>1</v>
      </c>
      <c r="ARA48" s="821" t="s">
        <v>1434</v>
      </c>
      <c r="ARB48" s="822">
        <v>102</v>
      </c>
      <c r="ARC48" s="821">
        <v>115</v>
      </c>
      <c r="ARD48" s="821">
        <v>123</v>
      </c>
      <c r="ARE48" s="821" t="s">
        <v>1434</v>
      </c>
      <c r="ARF48" s="822">
        <v>23</v>
      </c>
      <c r="ARG48" s="821">
        <v>19</v>
      </c>
      <c r="ARH48" s="821">
        <v>12</v>
      </c>
      <c r="ARI48" s="821" t="s">
        <v>1434</v>
      </c>
      <c r="ARJ48" s="822">
        <v>146</v>
      </c>
      <c r="ARK48" s="821">
        <v>128</v>
      </c>
      <c r="ARL48" s="821">
        <v>110</v>
      </c>
      <c r="ARM48" s="821" t="s">
        <v>1434</v>
      </c>
      <c r="ARN48" s="822">
        <v>4</v>
      </c>
      <c r="ARO48" s="821">
        <v>3</v>
      </c>
      <c r="ARP48" s="821">
        <v>2</v>
      </c>
      <c r="ARQ48" s="821" t="s">
        <v>1434</v>
      </c>
      <c r="ARR48" s="822">
        <v>2</v>
      </c>
      <c r="ARS48" s="821">
        <v>3</v>
      </c>
      <c r="ART48" s="821">
        <v>2</v>
      </c>
      <c r="ARU48" s="821" t="s">
        <v>1434</v>
      </c>
      <c r="ARV48" s="822">
        <v>2</v>
      </c>
      <c r="ARW48" s="821">
        <v>3</v>
      </c>
      <c r="ARX48" s="821">
        <v>2</v>
      </c>
      <c r="ARY48" s="821" t="s">
        <v>1434</v>
      </c>
      <c r="ARZ48" s="822">
        <v>0</v>
      </c>
      <c r="ASA48" s="821">
        <v>0</v>
      </c>
      <c r="ASB48" s="821">
        <v>0</v>
      </c>
      <c r="ASC48" s="821" t="s">
        <v>1434</v>
      </c>
      <c r="ASD48" s="822">
        <v>20</v>
      </c>
      <c r="ASE48" s="821">
        <v>24</v>
      </c>
      <c r="ASF48" s="821">
        <v>48</v>
      </c>
      <c r="ASG48" s="821" t="s">
        <v>1434</v>
      </c>
      <c r="ASH48" s="822">
        <v>9</v>
      </c>
      <c r="ASI48" s="821">
        <v>11</v>
      </c>
      <c r="ASJ48" s="821">
        <v>9</v>
      </c>
      <c r="ASK48" s="821" t="s">
        <v>1434</v>
      </c>
      <c r="ASL48" s="822">
        <v>50</v>
      </c>
      <c r="ASM48" s="821">
        <v>52</v>
      </c>
      <c r="ASN48" s="821">
        <v>59</v>
      </c>
      <c r="ASO48" s="821" t="s">
        <v>1434</v>
      </c>
      <c r="ASP48" s="822">
        <v>0</v>
      </c>
      <c r="ASQ48" s="821">
        <v>0</v>
      </c>
      <c r="ASR48" s="821">
        <v>0</v>
      </c>
      <c r="ASS48" s="821" t="s">
        <v>1434</v>
      </c>
      <c r="AST48" s="822">
        <v>2</v>
      </c>
      <c r="ASU48" s="821">
        <v>3</v>
      </c>
      <c r="ASV48" s="821">
        <v>4</v>
      </c>
      <c r="ASW48" s="821" t="s">
        <v>1434</v>
      </c>
      <c r="ASX48" s="822">
        <v>1</v>
      </c>
      <c r="ASY48" s="821">
        <v>1</v>
      </c>
      <c r="ASZ48" s="821">
        <v>1</v>
      </c>
      <c r="ATA48" s="821" t="s">
        <v>1434</v>
      </c>
      <c r="ATB48" s="822">
        <v>0</v>
      </c>
      <c r="ATC48" s="821">
        <v>0</v>
      </c>
      <c r="ATD48" s="821">
        <v>0</v>
      </c>
      <c r="ATE48" s="821" t="s">
        <v>1434</v>
      </c>
      <c r="ATF48" s="822">
        <v>53</v>
      </c>
      <c r="ATG48" s="821">
        <v>59</v>
      </c>
      <c r="ATH48" s="821">
        <v>60</v>
      </c>
      <c r="ATI48" s="821" t="s">
        <v>1434</v>
      </c>
      <c r="ATJ48" s="822">
        <v>3</v>
      </c>
      <c r="ATK48" s="821">
        <v>3</v>
      </c>
      <c r="ATL48" s="821">
        <v>3</v>
      </c>
      <c r="ATM48" s="821" t="s">
        <v>1434</v>
      </c>
      <c r="ATN48" s="822">
        <v>26</v>
      </c>
      <c r="ATO48" s="821">
        <v>26</v>
      </c>
      <c r="ATP48" s="821">
        <v>26</v>
      </c>
      <c r="ATQ48" s="821" t="s">
        <v>1434</v>
      </c>
      <c r="ATR48" s="822">
        <v>295.82951000000003</v>
      </c>
      <c r="ATS48" s="822">
        <v>269.71809999999999</v>
      </c>
      <c r="ATT48" s="822">
        <v>196.30973999999998</v>
      </c>
      <c r="ATU48" s="822">
        <v>169.22507999999999</v>
      </c>
      <c r="ATV48" s="822">
        <v>124.02176</v>
      </c>
      <c r="ATW48" s="821">
        <v>4.1909999999999998</v>
      </c>
      <c r="ATX48" s="821">
        <v>4.1909999999999998</v>
      </c>
      <c r="ATY48" s="821">
        <v>3.8328500000000001</v>
      </c>
      <c r="ATZ48" s="821">
        <v>3.5888499999999999</v>
      </c>
      <c r="AUA48" s="821">
        <v>3.5697299999999998</v>
      </c>
      <c r="AUB48" s="822">
        <v>300.02051</v>
      </c>
      <c r="AUC48" s="822">
        <v>273.90909999999997</v>
      </c>
      <c r="AUD48" s="822">
        <v>200.14258999999998</v>
      </c>
      <c r="AUE48" s="822">
        <v>172.81393</v>
      </c>
      <c r="AUF48" s="822">
        <v>127.59148999999999</v>
      </c>
      <c r="AUG48" s="822">
        <v>1595.48181</v>
      </c>
      <c r="AUH48" s="822">
        <v>1584.0008600000001</v>
      </c>
      <c r="AUI48" s="822">
        <v>1534.7313999999999</v>
      </c>
      <c r="AUJ48" s="822">
        <v>1498.31105</v>
      </c>
      <c r="AUK48" s="822">
        <v>527.10232999999994</v>
      </c>
      <c r="AUL48" s="821">
        <v>66.321950000000001</v>
      </c>
      <c r="AUM48" s="821">
        <v>66.093559999999997</v>
      </c>
      <c r="AUN48" s="821">
        <v>65.823120000000003</v>
      </c>
      <c r="AUO48" s="821">
        <v>64.95732000000001</v>
      </c>
      <c r="AUP48" s="821">
        <v>22.17427</v>
      </c>
      <c r="AUQ48" s="822">
        <v>1661.80376</v>
      </c>
      <c r="AUR48" s="822">
        <v>1650.0944199999999</v>
      </c>
      <c r="AUS48" s="822">
        <v>1600.5545199999997</v>
      </c>
      <c r="AUT48" s="822">
        <v>1563.26837</v>
      </c>
      <c r="AUU48" s="822">
        <v>549.27659999999992</v>
      </c>
      <c r="AUV48" s="822">
        <v>182.61842000000001</v>
      </c>
      <c r="AUW48" s="822">
        <v>170.55626000000001</v>
      </c>
      <c r="AUX48" s="822">
        <v>135.55135999999999</v>
      </c>
      <c r="AUY48" s="822">
        <v>121.29016</v>
      </c>
      <c r="AUZ48" s="822">
        <v>100.94777999999999</v>
      </c>
      <c r="AVA48" s="821">
        <v>4.7769500000000003</v>
      </c>
      <c r="AVB48" s="821">
        <v>4.39595</v>
      </c>
      <c r="AVC48" s="821">
        <v>3.2719399999999998</v>
      </c>
      <c r="AVD48" s="821">
        <v>0.76294000000000006</v>
      </c>
      <c r="AVE48" s="821">
        <v>0.6749400000000001</v>
      </c>
      <c r="AVF48" s="822">
        <v>187.39537000000001</v>
      </c>
      <c r="AVG48" s="822">
        <v>174.95221000000004</v>
      </c>
      <c r="AVH48" s="822">
        <v>138.82329999999999</v>
      </c>
      <c r="AVI48" s="822">
        <v>122.0531</v>
      </c>
      <c r="AVJ48" s="822">
        <v>101.62272</v>
      </c>
      <c r="AVK48" s="822">
        <v>94.822190000000006</v>
      </c>
      <c r="AVL48" s="822">
        <v>92.792729999999992</v>
      </c>
      <c r="AVM48" s="822">
        <v>86.841279999999998</v>
      </c>
      <c r="AVN48" s="822">
        <v>84.954460000000012</v>
      </c>
      <c r="AVO48" s="822">
        <v>73.74597</v>
      </c>
      <c r="AVP48" s="821">
        <v>0.98799999999999999</v>
      </c>
      <c r="AVQ48" s="821">
        <v>0.98799999999999999</v>
      </c>
      <c r="AVR48" s="821">
        <v>0.97499999999999998</v>
      </c>
      <c r="AVS48" s="821">
        <v>0.95</v>
      </c>
      <c r="AVT48" s="821">
        <v>0.95</v>
      </c>
      <c r="AVU48" s="822">
        <v>95.810190000000006</v>
      </c>
      <c r="AVV48" s="822">
        <v>93.780729999999991</v>
      </c>
      <c r="AVW48" s="822">
        <v>87.816279999999992</v>
      </c>
      <c r="AVX48" s="822">
        <v>85.904460000000014</v>
      </c>
      <c r="AVY48" s="822">
        <v>74.695970000000003</v>
      </c>
      <c r="AVZ48" s="822" t="s">
        <v>1434</v>
      </c>
      <c r="AWA48" s="822" t="s">
        <v>1434</v>
      </c>
      <c r="AWB48" s="822" t="s">
        <v>1434</v>
      </c>
      <c r="AWC48" s="822" t="s">
        <v>1434</v>
      </c>
      <c r="AWD48" s="822" t="s">
        <v>1434</v>
      </c>
      <c r="AWE48" s="821" t="s">
        <v>1434</v>
      </c>
      <c r="AWF48" s="821" t="s">
        <v>1434</v>
      </c>
      <c r="AWG48" s="821" t="s">
        <v>1434</v>
      </c>
      <c r="AWH48" s="821" t="s">
        <v>1434</v>
      </c>
      <c r="AWI48" s="821" t="s">
        <v>1434</v>
      </c>
      <c r="AWJ48" s="822" t="s">
        <v>1434</v>
      </c>
      <c r="AWK48" s="822" t="s">
        <v>1434</v>
      </c>
      <c r="AWL48" s="822" t="s">
        <v>1434</v>
      </c>
      <c r="AWM48" s="822" t="s">
        <v>1434</v>
      </c>
      <c r="AWN48" s="822" t="s">
        <v>1434</v>
      </c>
      <c r="AWO48" s="822" t="s">
        <v>1434</v>
      </c>
      <c r="AWP48" s="822" t="s">
        <v>1434</v>
      </c>
      <c r="AWQ48" s="822" t="s">
        <v>1434</v>
      </c>
      <c r="AWR48" s="822" t="s">
        <v>1434</v>
      </c>
      <c r="AWS48" s="822" t="s">
        <v>1434</v>
      </c>
      <c r="AWT48" s="822" t="s">
        <v>1434</v>
      </c>
      <c r="AWU48" s="822" t="s">
        <v>1434</v>
      </c>
      <c r="AWV48" s="822" t="s">
        <v>1434</v>
      </c>
      <c r="AWW48" s="822" t="s">
        <v>1434</v>
      </c>
      <c r="AWX48" s="822" t="s">
        <v>1434</v>
      </c>
      <c r="AWY48" s="822" t="s">
        <v>1434</v>
      </c>
      <c r="AWZ48" s="822" t="s">
        <v>1434</v>
      </c>
      <c r="AXA48" s="822" t="s">
        <v>1434</v>
      </c>
      <c r="AXB48" s="822" t="s">
        <v>1434</v>
      </c>
      <c r="AXC48" s="822" t="s">
        <v>1434</v>
      </c>
      <c r="AXD48" s="821">
        <v>4032</v>
      </c>
      <c r="AXE48" s="821">
        <v>4032</v>
      </c>
      <c r="AXF48" s="821">
        <v>3894</v>
      </c>
      <c r="AXG48" s="821" t="s">
        <v>1434</v>
      </c>
      <c r="AXH48" s="821" t="s">
        <v>1434</v>
      </c>
      <c r="AXI48" s="821">
        <v>1297</v>
      </c>
      <c r="AXJ48" s="821">
        <v>1297</v>
      </c>
      <c r="AXK48" s="821">
        <v>1432</v>
      </c>
      <c r="AXL48" s="821" t="s">
        <v>1434</v>
      </c>
      <c r="AXM48" s="821" t="s">
        <v>1434</v>
      </c>
      <c r="AXN48" s="821">
        <v>5328</v>
      </c>
      <c r="AXO48" s="821">
        <v>5328</v>
      </c>
      <c r="AXP48" s="821">
        <v>5326</v>
      </c>
      <c r="AXQ48" s="821" t="s">
        <v>1434</v>
      </c>
      <c r="AXR48" s="821" t="s">
        <v>1434</v>
      </c>
      <c r="AXS48" s="822">
        <v>6822</v>
      </c>
      <c r="AXT48" s="822">
        <v>6875</v>
      </c>
      <c r="AXU48" s="822" t="s">
        <v>1434</v>
      </c>
      <c r="AXV48" s="822" t="s">
        <v>1434</v>
      </c>
      <c r="AXW48" s="822">
        <v>21192</v>
      </c>
      <c r="AXX48" s="822">
        <v>21343</v>
      </c>
      <c r="AXY48" s="822" t="s">
        <v>1434</v>
      </c>
      <c r="AXZ48" s="822" t="s">
        <v>1434</v>
      </c>
      <c r="AYA48" s="821">
        <v>59</v>
      </c>
      <c r="AYB48" s="821">
        <v>0</v>
      </c>
      <c r="AYC48" s="821" t="s">
        <v>1434</v>
      </c>
      <c r="AYD48" s="822" t="s">
        <v>1434</v>
      </c>
      <c r="AYE48" s="822">
        <v>938</v>
      </c>
      <c r="AYF48" s="822">
        <v>868</v>
      </c>
      <c r="AYG48" s="822" t="s">
        <v>1434</v>
      </c>
      <c r="AYH48" s="822" t="s">
        <v>1434</v>
      </c>
      <c r="AYI48" s="822">
        <v>237934</v>
      </c>
      <c r="AYJ48" s="822">
        <v>240141</v>
      </c>
      <c r="AYK48" s="822" t="s">
        <v>1434</v>
      </c>
      <c r="AYL48" s="822" t="s">
        <v>1434</v>
      </c>
      <c r="AYM48" s="821">
        <v>38</v>
      </c>
      <c r="AYN48" s="821" t="s">
        <v>1434</v>
      </c>
      <c r="AYO48" s="821" t="s">
        <v>1434</v>
      </c>
      <c r="AYP48" s="821" t="s">
        <v>1434</v>
      </c>
      <c r="AYQ48" s="822">
        <v>1</v>
      </c>
      <c r="AYR48" s="821">
        <v>1</v>
      </c>
      <c r="AYS48" s="821" t="s">
        <v>1434</v>
      </c>
      <c r="AYT48" s="821" t="s">
        <v>1434</v>
      </c>
      <c r="AYU48" s="822">
        <v>447</v>
      </c>
      <c r="AYV48" s="821">
        <v>451</v>
      </c>
      <c r="AYW48" s="821" t="s">
        <v>1434</v>
      </c>
      <c r="AYX48" s="821" t="s">
        <v>1434</v>
      </c>
      <c r="AYY48" s="821">
        <v>0</v>
      </c>
      <c r="AYZ48" s="821" t="s">
        <v>1434</v>
      </c>
      <c r="AZA48" s="821" t="s">
        <v>1434</v>
      </c>
      <c r="AZB48" s="821" t="s">
        <v>1434</v>
      </c>
      <c r="AZC48" s="822">
        <v>93</v>
      </c>
      <c r="AZD48" s="821">
        <v>97</v>
      </c>
      <c r="AZE48" s="821" t="s">
        <v>1434</v>
      </c>
      <c r="AZF48" s="821" t="s">
        <v>1434</v>
      </c>
      <c r="AZG48" s="822">
        <v>83161</v>
      </c>
      <c r="AZH48" s="821">
        <v>82136</v>
      </c>
      <c r="AZI48" s="821" t="s">
        <v>1434</v>
      </c>
      <c r="AZJ48" s="821" t="s">
        <v>1434</v>
      </c>
      <c r="AZK48" s="821">
        <v>24</v>
      </c>
      <c r="AZL48" s="821" t="s">
        <v>1434</v>
      </c>
      <c r="AZM48" s="821" t="s">
        <v>1434</v>
      </c>
      <c r="AZN48" s="821" t="s">
        <v>1434</v>
      </c>
      <c r="AZO48" s="821">
        <v>127</v>
      </c>
      <c r="AZP48" s="821">
        <v>113</v>
      </c>
      <c r="AZQ48" s="821" t="s">
        <v>1434</v>
      </c>
      <c r="AZR48" s="821" t="s">
        <v>1434</v>
      </c>
      <c r="AZS48" s="821">
        <v>11431</v>
      </c>
      <c r="AZT48" s="821">
        <v>16321</v>
      </c>
      <c r="AZU48" s="821" t="s">
        <v>1434</v>
      </c>
      <c r="AZV48" s="821" t="s">
        <v>1434</v>
      </c>
      <c r="AZW48" s="821">
        <v>5</v>
      </c>
      <c r="AZX48" s="821" t="s">
        <v>1434</v>
      </c>
      <c r="AZY48" s="821" t="s">
        <v>1434</v>
      </c>
      <c r="AZZ48" s="821" t="s">
        <v>1434</v>
      </c>
      <c r="BAA48" s="822">
        <v>454</v>
      </c>
      <c r="BAB48" s="821">
        <v>406</v>
      </c>
      <c r="BAC48" s="821" t="s">
        <v>1434</v>
      </c>
      <c r="BAD48" s="821" t="s">
        <v>1434</v>
      </c>
      <c r="BAE48" s="822">
        <v>152590</v>
      </c>
      <c r="BAF48" s="821">
        <v>155934</v>
      </c>
      <c r="BAG48" s="821" t="s">
        <v>1434</v>
      </c>
      <c r="BAH48" s="821" t="s">
        <v>1434</v>
      </c>
      <c r="BAI48" s="821" t="s">
        <v>1434</v>
      </c>
      <c r="BAJ48" s="821" t="s">
        <v>1434</v>
      </c>
      <c r="BAK48" s="821" t="s">
        <v>1434</v>
      </c>
      <c r="BAL48" s="821" t="s">
        <v>1434</v>
      </c>
      <c r="BAM48" s="821">
        <v>6694</v>
      </c>
      <c r="BAN48" s="821">
        <v>6761</v>
      </c>
      <c r="BAO48" s="821" t="s">
        <v>1434</v>
      </c>
      <c r="BAP48" s="821" t="s">
        <v>1434</v>
      </c>
      <c r="BAQ48" s="821">
        <v>9314</v>
      </c>
      <c r="BAR48" s="821">
        <v>13218</v>
      </c>
      <c r="BAS48" s="821" t="s">
        <v>1434</v>
      </c>
      <c r="BAT48" s="821" t="s">
        <v>1434</v>
      </c>
      <c r="BAU48" s="821">
        <v>54</v>
      </c>
      <c r="BAV48" s="821" t="s">
        <v>1434</v>
      </c>
      <c r="BAW48" s="821" t="s">
        <v>1434</v>
      </c>
      <c r="BAX48" s="821" t="s">
        <v>1434</v>
      </c>
      <c r="BAY48" s="822">
        <v>391</v>
      </c>
      <c r="BAZ48" s="821">
        <v>365</v>
      </c>
      <c r="BBA48" s="821" t="s">
        <v>1434</v>
      </c>
      <c r="BBB48" s="821" t="s">
        <v>1434</v>
      </c>
      <c r="BBC48" s="822">
        <v>2183</v>
      </c>
      <c r="BBD48" s="821">
        <v>2071</v>
      </c>
      <c r="BBE48" s="821" t="s">
        <v>1434</v>
      </c>
      <c r="BBF48" s="821" t="s">
        <v>1434</v>
      </c>
      <c r="BBG48" s="821" t="s">
        <v>1434</v>
      </c>
      <c r="BBH48" s="821" t="s">
        <v>1434</v>
      </c>
      <c r="BBI48" s="821" t="s">
        <v>1434</v>
      </c>
      <c r="BBJ48" s="821" t="s">
        <v>1434</v>
      </c>
      <c r="BBK48" s="826" t="s">
        <v>1434</v>
      </c>
      <c r="BBL48" s="826">
        <v>23880</v>
      </c>
      <c r="BBM48" s="826">
        <v>14023</v>
      </c>
      <c r="BBN48" s="826">
        <v>35566</v>
      </c>
      <c r="BBO48" s="826">
        <v>36819</v>
      </c>
      <c r="BBP48" s="826" t="s">
        <v>1434</v>
      </c>
      <c r="BBQ48" s="826">
        <v>1.1399999999999999</v>
      </c>
      <c r="BBR48" s="826">
        <v>0.55000000000000004</v>
      </c>
      <c r="BBS48" s="826">
        <v>1.1499999999999999</v>
      </c>
      <c r="BBT48" s="826">
        <v>0.99</v>
      </c>
      <c r="BBU48" s="826" t="s">
        <v>1434</v>
      </c>
      <c r="BBV48" s="826">
        <v>15049</v>
      </c>
      <c r="BBW48" s="826">
        <v>22372</v>
      </c>
      <c r="BBX48" s="826">
        <v>19972</v>
      </c>
      <c r="BBY48" s="826">
        <v>22635</v>
      </c>
      <c r="BBZ48" s="826" t="s">
        <v>1434</v>
      </c>
      <c r="BCA48" s="826">
        <v>0.72</v>
      </c>
      <c r="BCB48" s="826">
        <v>0.87</v>
      </c>
      <c r="BCC48" s="826">
        <v>0.65</v>
      </c>
      <c r="BCD48" s="826">
        <v>0.61</v>
      </c>
      <c r="BCE48" s="826" t="s">
        <v>1434</v>
      </c>
      <c r="BCF48" s="826">
        <v>44920</v>
      </c>
      <c r="BCG48" s="826">
        <v>33947</v>
      </c>
      <c r="BCH48" s="826">
        <v>33526</v>
      </c>
      <c r="BCI48" s="826">
        <v>36878</v>
      </c>
      <c r="BCJ48" s="826" t="s">
        <v>1434</v>
      </c>
      <c r="BCK48" s="826">
        <v>2.14</v>
      </c>
      <c r="BCL48" s="826">
        <v>1.33</v>
      </c>
      <c r="BCM48" s="826">
        <v>1.08</v>
      </c>
      <c r="BCN48" s="826">
        <v>0.99</v>
      </c>
      <c r="BCO48" s="818" t="s">
        <v>1434</v>
      </c>
      <c r="BCP48" s="818" t="s">
        <v>1434</v>
      </c>
      <c r="BCQ48" s="818" t="s">
        <v>1434</v>
      </c>
      <c r="BCR48" s="818">
        <v>30439</v>
      </c>
      <c r="BCS48" s="818">
        <v>31204</v>
      </c>
      <c r="BCT48" s="818" t="s">
        <v>1434</v>
      </c>
      <c r="BCU48" s="818" t="s">
        <v>1434</v>
      </c>
      <c r="BCV48" s="818" t="s">
        <v>1434</v>
      </c>
      <c r="BCW48" s="818">
        <v>23847</v>
      </c>
      <c r="BCX48" s="818">
        <v>24331</v>
      </c>
      <c r="BCY48" s="818" t="s">
        <v>1434</v>
      </c>
      <c r="BCZ48" s="818" t="s">
        <v>1434</v>
      </c>
      <c r="BDA48" s="818" t="s">
        <v>1434</v>
      </c>
      <c r="BDB48" s="818">
        <v>1560</v>
      </c>
      <c r="BDC48" s="818">
        <v>1704</v>
      </c>
      <c r="BDD48" s="818" t="s">
        <v>1434</v>
      </c>
      <c r="BDE48" s="818" t="s">
        <v>1434</v>
      </c>
      <c r="BDF48" s="818" t="s">
        <v>1434</v>
      </c>
      <c r="BDG48" s="818">
        <v>5384</v>
      </c>
      <c r="BDH48" s="818">
        <v>4374</v>
      </c>
      <c r="BDI48" s="818" t="s">
        <v>1434</v>
      </c>
      <c r="BDJ48" s="818" t="s">
        <v>1434</v>
      </c>
      <c r="BDK48" s="818" t="s">
        <v>1434</v>
      </c>
      <c r="BDL48" s="818">
        <v>613</v>
      </c>
      <c r="BDM48" s="818">
        <v>770</v>
      </c>
      <c r="BDN48" s="818" t="s">
        <v>1434</v>
      </c>
      <c r="BDO48" s="818" t="s">
        <v>1434</v>
      </c>
      <c r="BDP48" s="818" t="s">
        <v>1434</v>
      </c>
      <c r="BDQ48" s="818">
        <v>7557</v>
      </c>
      <c r="BDR48" s="818">
        <v>6848</v>
      </c>
      <c r="BDS48" s="818" t="s">
        <v>1434</v>
      </c>
      <c r="BDT48" s="818" t="s">
        <v>1434</v>
      </c>
      <c r="BDU48" s="818" t="s">
        <v>1434</v>
      </c>
      <c r="BDV48" s="818">
        <v>5125</v>
      </c>
      <c r="BDW48" s="818">
        <v>5641</v>
      </c>
      <c r="BDX48" s="818" t="s">
        <v>1434</v>
      </c>
      <c r="BDY48" s="818" t="s">
        <v>1434</v>
      </c>
      <c r="BDZ48" s="818" t="s">
        <v>1434</v>
      </c>
      <c r="BEA48" s="818" t="s">
        <v>1434</v>
      </c>
      <c r="BEB48" s="818" t="s">
        <v>1434</v>
      </c>
      <c r="BEC48" s="818" t="s">
        <v>1434</v>
      </c>
      <c r="BED48" s="818">
        <v>16.167000000000002</v>
      </c>
      <c r="BEE48" s="818">
        <v>19.600000000000001</v>
      </c>
      <c r="BEF48" s="818">
        <v>23.567</v>
      </c>
      <c r="BEG48" s="818">
        <v>22.466999999999999</v>
      </c>
      <c r="BEH48" s="818" t="s">
        <v>1434</v>
      </c>
      <c r="BEI48" s="818">
        <v>14.6</v>
      </c>
      <c r="BEJ48" s="818">
        <v>17.7</v>
      </c>
      <c r="BEK48" s="818">
        <v>21.167000000000002</v>
      </c>
      <c r="BEL48" s="818">
        <v>20.067</v>
      </c>
      <c r="BEM48" s="818" t="s">
        <v>1434</v>
      </c>
      <c r="BEN48" s="818" t="s">
        <v>1434</v>
      </c>
      <c r="BEO48" s="818" t="s">
        <v>1434</v>
      </c>
      <c r="BEP48" s="818">
        <v>2.4329999999999998</v>
      </c>
      <c r="BEQ48" s="818">
        <v>2.4</v>
      </c>
      <c r="BER48" s="818" t="s">
        <v>1434</v>
      </c>
      <c r="BES48" s="818">
        <v>40.200000000000003</v>
      </c>
      <c r="BET48" s="818">
        <v>37.667000000000002</v>
      </c>
      <c r="BEU48" s="818">
        <v>34.299999999999997</v>
      </c>
      <c r="BEV48" s="818">
        <v>29.266999999999999</v>
      </c>
      <c r="BEW48" s="818" t="s">
        <v>1434</v>
      </c>
      <c r="BEX48" s="818">
        <v>33.567</v>
      </c>
      <c r="BEY48" s="818">
        <v>32</v>
      </c>
      <c r="BEZ48" s="818">
        <v>28.6</v>
      </c>
      <c r="BFA48" s="818">
        <v>25.1</v>
      </c>
      <c r="BFB48" s="818" t="s">
        <v>1434</v>
      </c>
      <c r="BFC48" s="818">
        <v>6.1</v>
      </c>
      <c r="BFD48" s="818">
        <v>5.6669999999999998</v>
      </c>
      <c r="BFE48" s="818">
        <v>5.7</v>
      </c>
      <c r="BFF48" s="818">
        <v>4.1669999999999998</v>
      </c>
      <c r="BFG48" s="818" t="s">
        <v>1434</v>
      </c>
      <c r="BFH48" s="818">
        <v>41.633000000000003</v>
      </c>
      <c r="BFI48" s="818">
        <v>35.799999999999997</v>
      </c>
      <c r="BFJ48" s="818">
        <v>31.6</v>
      </c>
      <c r="BFK48" s="818">
        <v>25.9</v>
      </c>
      <c r="BFL48" s="818" t="s">
        <v>1434</v>
      </c>
      <c r="BFM48" s="818">
        <v>30.667000000000002</v>
      </c>
      <c r="BFN48" s="818">
        <v>28.667000000000002</v>
      </c>
      <c r="BFO48" s="818">
        <v>24.933</v>
      </c>
      <c r="BFP48" s="818">
        <v>20.5</v>
      </c>
      <c r="BFQ48" s="818" t="s">
        <v>1434</v>
      </c>
      <c r="BFR48" s="818">
        <v>10.933</v>
      </c>
      <c r="BFS48" s="818">
        <v>7.1669999999999998</v>
      </c>
      <c r="BFT48" s="818">
        <v>6.6669999999999998</v>
      </c>
      <c r="BFU48" s="818">
        <v>5.4669999999999996</v>
      </c>
      <c r="BFV48" s="819" t="s">
        <v>1434</v>
      </c>
      <c r="BFW48" s="819">
        <v>6.6</v>
      </c>
      <c r="BFX48" s="819">
        <v>5.367</v>
      </c>
      <c r="BFY48" s="819">
        <v>6.2</v>
      </c>
      <c r="BFZ48" s="819">
        <v>4.7</v>
      </c>
      <c r="BGA48" s="819" t="s">
        <v>1434</v>
      </c>
      <c r="BGB48" s="819">
        <v>8.6999999999999993</v>
      </c>
      <c r="BGC48" s="819">
        <v>10.733000000000001</v>
      </c>
      <c r="BGD48" s="819">
        <v>13.367000000000001</v>
      </c>
      <c r="BGE48" s="819">
        <v>13.433</v>
      </c>
      <c r="BGF48" s="819" t="s">
        <v>1434</v>
      </c>
      <c r="BGG48" s="819" t="s">
        <v>1434</v>
      </c>
      <c r="BGH48" s="819">
        <v>3.45</v>
      </c>
      <c r="BGI48" s="819">
        <v>3.9670000000000001</v>
      </c>
      <c r="BGJ48" s="819">
        <v>4.2329999999999997</v>
      </c>
      <c r="BGK48" s="819" t="s">
        <v>1434</v>
      </c>
      <c r="BGL48" s="819">
        <v>15.5</v>
      </c>
      <c r="BGM48" s="819">
        <v>11.532999999999999</v>
      </c>
      <c r="BGN48" s="819">
        <v>10.067</v>
      </c>
      <c r="BGO48" s="819">
        <v>7.133</v>
      </c>
      <c r="BGP48" s="819" t="s">
        <v>1434</v>
      </c>
      <c r="BGQ48" s="819">
        <v>21.5</v>
      </c>
      <c r="BGR48" s="819">
        <v>24.067</v>
      </c>
      <c r="BGS48" s="819">
        <v>20.667000000000002</v>
      </c>
      <c r="BGT48" s="819">
        <v>18.899999999999999</v>
      </c>
      <c r="BGU48" s="819" t="s">
        <v>1434</v>
      </c>
      <c r="BGV48" s="819" t="s">
        <v>1434</v>
      </c>
      <c r="BGW48" s="819">
        <v>2.7</v>
      </c>
      <c r="BGX48" s="819">
        <v>3.4670000000000001</v>
      </c>
      <c r="BGY48" s="819">
        <v>3.133</v>
      </c>
      <c r="BGZ48" s="819" t="s">
        <v>1434</v>
      </c>
      <c r="BHA48" s="819">
        <v>14.233000000000001</v>
      </c>
      <c r="BHB48" s="819">
        <v>9.9329999999999998</v>
      </c>
      <c r="BHC48" s="819">
        <v>7.133</v>
      </c>
      <c r="BHD48" s="819">
        <v>4.7</v>
      </c>
      <c r="BHE48" s="819" t="s">
        <v>1434</v>
      </c>
      <c r="BHF48" s="819">
        <v>21.966999999999999</v>
      </c>
      <c r="BHG48" s="819">
        <v>22.2</v>
      </c>
      <c r="BHH48" s="819">
        <v>20.733000000000001</v>
      </c>
      <c r="BHI48" s="819">
        <v>16.7</v>
      </c>
      <c r="BHJ48" s="819" t="s">
        <v>1434</v>
      </c>
      <c r="BHK48" s="819">
        <v>4.2</v>
      </c>
      <c r="BHL48" s="819">
        <v>3.6</v>
      </c>
      <c r="BHM48" s="819">
        <v>3.8</v>
      </c>
      <c r="BHN48" s="819">
        <v>4.5330000000000004</v>
      </c>
      <c r="BHO48" s="819" t="s">
        <v>1434</v>
      </c>
      <c r="BHP48" s="819">
        <v>11.2</v>
      </c>
      <c r="BHQ48" s="819">
        <v>11.766999999999999</v>
      </c>
      <c r="BHR48" s="819">
        <v>14.1</v>
      </c>
      <c r="BHS48" s="819">
        <v>13.6</v>
      </c>
      <c r="BHT48" s="819" t="s">
        <v>1434</v>
      </c>
      <c r="BHU48" s="819">
        <v>6.7</v>
      </c>
      <c r="BHV48" s="819">
        <v>7.867</v>
      </c>
      <c r="BHW48" s="819">
        <v>9.4670000000000005</v>
      </c>
      <c r="BHX48" s="819">
        <v>8.8330000000000002</v>
      </c>
      <c r="BHY48" s="819" t="s">
        <v>1434</v>
      </c>
      <c r="BHZ48" s="819">
        <v>34.732999999999997</v>
      </c>
      <c r="BIA48" s="819">
        <v>33.067</v>
      </c>
      <c r="BIB48" s="819">
        <v>30.933</v>
      </c>
      <c r="BIC48" s="819">
        <v>26.533000000000001</v>
      </c>
      <c r="BID48" s="819" t="s">
        <v>1434</v>
      </c>
      <c r="BIE48" s="819">
        <v>4.5999999999999996</v>
      </c>
      <c r="BIF48" s="819">
        <v>4.5999999999999996</v>
      </c>
      <c r="BIG48" s="819">
        <v>3.4329999999999998</v>
      </c>
      <c r="BIH48" s="819">
        <v>2.7</v>
      </c>
      <c r="BII48" s="819" t="s">
        <v>1434</v>
      </c>
      <c r="BIJ48" s="819">
        <v>41.6</v>
      </c>
      <c r="BIK48" s="819">
        <v>35.633000000000003</v>
      </c>
      <c r="BIL48" s="819">
        <v>31.5</v>
      </c>
      <c r="BIM48" s="819">
        <v>25.832999999999998</v>
      </c>
      <c r="BIN48" s="819" t="s">
        <v>1434</v>
      </c>
      <c r="BIO48" s="819" t="s">
        <v>1434</v>
      </c>
      <c r="BIP48" s="819" t="s">
        <v>1434</v>
      </c>
      <c r="BIQ48" s="819" t="s">
        <v>1434</v>
      </c>
      <c r="BIR48" s="819" t="s">
        <v>1434</v>
      </c>
      <c r="BIS48" s="822">
        <v>2</v>
      </c>
      <c r="BIT48" s="822">
        <v>5</v>
      </c>
      <c r="BIU48" s="822">
        <v>5</v>
      </c>
      <c r="BIV48" s="822">
        <v>1</v>
      </c>
      <c r="BIW48" s="822">
        <v>0.1</v>
      </c>
      <c r="BIX48" s="822">
        <v>0.3</v>
      </c>
      <c r="BIY48" s="822">
        <v>0.3</v>
      </c>
      <c r="BIZ48" s="822">
        <v>0</v>
      </c>
      <c r="BJA48" s="822">
        <v>120</v>
      </c>
      <c r="BJB48" s="822">
        <v>171</v>
      </c>
      <c r="BJC48" s="822">
        <v>185</v>
      </c>
      <c r="BJD48" s="822">
        <v>1197</v>
      </c>
      <c r="BJE48" s="822">
        <v>4.3</v>
      </c>
      <c r="BJF48" s="822">
        <v>7.6</v>
      </c>
      <c r="BJG48" s="822">
        <v>9.5</v>
      </c>
      <c r="BJH48" s="822">
        <v>41</v>
      </c>
      <c r="BJI48" s="824">
        <v>1902926</v>
      </c>
      <c r="BJJ48" s="824">
        <v>2068149</v>
      </c>
      <c r="BJK48" s="824">
        <v>2077083</v>
      </c>
      <c r="BJL48" s="824">
        <v>1901080</v>
      </c>
      <c r="BJM48" s="824">
        <v>2095895</v>
      </c>
      <c r="BJN48" s="824">
        <v>803548</v>
      </c>
      <c r="BJO48" s="824">
        <v>715189</v>
      </c>
      <c r="BJP48" s="824">
        <v>683450</v>
      </c>
      <c r="BJQ48" s="824">
        <v>662301</v>
      </c>
      <c r="BJR48" s="824">
        <v>640275</v>
      </c>
      <c r="BJS48" s="827">
        <v>22480</v>
      </c>
      <c r="BJT48" s="827">
        <v>25985.196400000001</v>
      </c>
      <c r="BJU48" s="827">
        <v>24334</v>
      </c>
      <c r="BJV48" s="827">
        <v>24316.2</v>
      </c>
      <c r="BJW48" s="827">
        <v>23291</v>
      </c>
      <c r="BJX48" s="827">
        <v>4666</v>
      </c>
      <c r="BJY48" s="827">
        <v>6243</v>
      </c>
      <c r="BJZ48" s="827">
        <v>6898</v>
      </c>
      <c r="BKA48" s="827">
        <v>6583</v>
      </c>
      <c r="BKB48" s="827">
        <v>6096</v>
      </c>
      <c r="BKC48" s="827">
        <v>4596</v>
      </c>
      <c r="BKD48" s="827">
        <v>1851</v>
      </c>
      <c r="BKE48" s="827" t="s">
        <v>1434</v>
      </c>
      <c r="BKF48" s="827" t="s">
        <v>1434</v>
      </c>
      <c r="BKG48" s="827" t="s">
        <v>1434</v>
      </c>
      <c r="BKH48" s="827">
        <v>70</v>
      </c>
      <c r="BKI48" s="827" t="s">
        <v>1434</v>
      </c>
      <c r="BKJ48" s="827">
        <v>42</v>
      </c>
      <c r="BKK48" s="827" t="s">
        <v>1434</v>
      </c>
      <c r="BKL48" s="827" t="s">
        <v>1434</v>
      </c>
      <c r="BKM48" s="827">
        <v>15364</v>
      </c>
      <c r="BKN48" s="827">
        <v>16864</v>
      </c>
      <c r="BKO48" s="827">
        <v>14755</v>
      </c>
      <c r="BKP48" s="827">
        <v>14767</v>
      </c>
      <c r="BKQ48" s="827">
        <v>15076</v>
      </c>
      <c r="BKR48" s="827">
        <v>3780</v>
      </c>
      <c r="BKS48" s="827">
        <v>2805</v>
      </c>
      <c r="BKT48" s="827">
        <v>3413</v>
      </c>
      <c r="BKU48" s="827">
        <v>3410</v>
      </c>
      <c r="BKV48" s="827">
        <v>3537</v>
      </c>
      <c r="BKW48" s="827">
        <v>1486</v>
      </c>
      <c r="BKX48" s="827">
        <v>1997.1964</v>
      </c>
      <c r="BKY48" s="827">
        <v>2238</v>
      </c>
      <c r="BKZ48" s="827">
        <v>2484.2000000000003</v>
      </c>
      <c r="BLA48" s="827">
        <v>1682</v>
      </c>
      <c r="BLB48" s="827">
        <v>349.32400000000001</v>
      </c>
      <c r="BLC48" s="827">
        <v>684.71</v>
      </c>
      <c r="BLD48" s="827">
        <v>632.51840000000004</v>
      </c>
      <c r="BLE48" s="827">
        <v>416.22640000000001</v>
      </c>
      <c r="BLF48" s="827">
        <v>249.98240000000004</v>
      </c>
      <c r="BLG48" s="827">
        <v>964</v>
      </c>
      <c r="BLH48" s="827">
        <v>881</v>
      </c>
      <c r="BLI48" s="827">
        <v>443</v>
      </c>
      <c r="BLJ48" s="827">
        <v>482</v>
      </c>
      <c r="BLK48" s="827">
        <v>437</v>
      </c>
      <c r="BLL48" s="827" t="s">
        <v>1434</v>
      </c>
      <c r="BLM48" s="827" t="s">
        <v>1434</v>
      </c>
      <c r="BLN48" s="827" t="s">
        <v>1434</v>
      </c>
      <c r="BLO48" s="827" t="s">
        <v>1434</v>
      </c>
      <c r="BLP48" s="827" t="s">
        <v>1434</v>
      </c>
      <c r="BLQ48" s="827">
        <v>454320.80000000005</v>
      </c>
      <c r="BLR48" s="827">
        <v>525160.81924400001</v>
      </c>
      <c r="BLS48" s="827">
        <v>491790.14</v>
      </c>
      <c r="BLT48" s="827">
        <v>491430.40200000006</v>
      </c>
      <c r="BLU48" s="827">
        <v>470711.11000000004</v>
      </c>
      <c r="BLV48" s="827">
        <v>94299.86</v>
      </c>
      <c r="BLW48" s="827">
        <v>126171.03</v>
      </c>
      <c r="BLX48" s="827">
        <v>139408.58000000002</v>
      </c>
      <c r="BLY48" s="827">
        <v>133042.43</v>
      </c>
      <c r="BLZ48" s="827">
        <v>123200.16</v>
      </c>
      <c r="BMA48" s="827">
        <v>92885.16</v>
      </c>
      <c r="BMB48" s="827">
        <v>37408.71</v>
      </c>
      <c r="BMC48" s="827" t="s">
        <v>1434</v>
      </c>
      <c r="BMD48" s="827" t="s">
        <v>1434</v>
      </c>
      <c r="BME48" s="827" t="s">
        <v>1434</v>
      </c>
      <c r="BMF48" s="827">
        <v>1414.7</v>
      </c>
      <c r="BMG48" s="827" t="s">
        <v>1434</v>
      </c>
      <c r="BMH48" s="827">
        <v>848.82</v>
      </c>
      <c r="BMI48" s="827" t="s">
        <v>1434</v>
      </c>
      <c r="BMJ48" s="827" t="s">
        <v>1434</v>
      </c>
      <c r="BMK48" s="827">
        <v>310506.44</v>
      </c>
      <c r="BML48" s="827">
        <v>340821.44</v>
      </c>
      <c r="BMM48" s="827">
        <v>298198.55</v>
      </c>
      <c r="BMN48" s="827">
        <v>298441.07</v>
      </c>
      <c r="BMO48" s="827">
        <v>304685.96000000002</v>
      </c>
      <c r="BMP48" s="827">
        <v>76393.8</v>
      </c>
      <c r="BMQ48" s="827">
        <v>56689.05</v>
      </c>
      <c r="BMR48" s="827">
        <v>68976.73</v>
      </c>
      <c r="BMS48" s="827">
        <v>68916.100000000006</v>
      </c>
      <c r="BMT48" s="827">
        <v>71482.77</v>
      </c>
      <c r="BMU48" s="827">
        <v>30032.06</v>
      </c>
      <c r="BMV48" s="827">
        <v>40363.339244000003</v>
      </c>
      <c r="BMW48" s="827">
        <v>45229.98</v>
      </c>
      <c r="BMX48" s="827">
        <v>50205.682000000008</v>
      </c>
      <c r="BMY48" s="827">
        <v>33993.22</v>
      </c>
      <c r="BMZ48" s="827">
        <v>19482.440000000002</v>
      </c>
      <c r="BNA48" s="827">
        <v>17805.010000000002</v>
      </c>
      <c r="BNB48" s="827">
        <v>8953.0300000000007</v>
      </c>
      <c r="BNC48" s="827">
        <v>9741.2200000000012</v>
      </c>
      <c r="BND48" s="827">
        <v>8831.77</v>
      </c>
      <c r="BNE48" s="827" t="s">
        <v>1434</v>
      </c>
      <c r="BNF48" s="827" t="s">
        <v>1434</v>
      </c>
      <c r="BNG48" s="827" t="s">
        <v>1434</v>
      </c>
      <c r="BNH48" s="827" t="s">
        <v>1434</v>
      </c>
      <c r="BNI48" s="827" t="s">
        <v>1434</v>
      </c>
      <c r="BNJ48" s="822">
        <v>30505</v>
      </c>
      <c r="BNK48" s="821">
        <v>30650</v>
      </c>
      <c r="BNL48" s="821">
        <v>30595</v>
      </c>
      <c r="BNM48" s="821">
        <v>30495</v>
      </c>
      <c r="BNN48" s="822">
        <v>100</v>
      </c>
      <c r="BNO48" s="821">
        <v>100</v>
      </c>
      <c r="BNP48" s="821">
        <v>100</v>
      </c>
      <c r="BNQ48" s="821">
        <v>100</v>
      </c>
      <c r="BNR48" s="822">
        <v>52</v>
      </c>
      <c r="BNS48" s="821">
        <v>47</v>
      </c>
      <c r="BNT48" s="821" t="s">
        <v>1434</v>
      </c>
      <c r="BNU48" s="821" t="s">
        <v>1434</v>
      </c>
      <c r="BNV48" s="822">
        <v>0.2</v>
      </c>
      <c r="BNW48" s="821">
        <v>0.2</v>
      </c>
      <c r="BNX48" s="821" t="s">
        <v>1434</v>
      </c>
      <c r="BNY48" s="821" t="s">
        <v>1434</v>
      </c>
    </row>
    <row r="49" spans="1:1741" s="789" customFormat="1" ht="12">
      <c r="A49" s="607" t="s">
        <v>1970</v>
      </c>
      <c r="B49" s="821" t="s">
        <v>1213</v>
      </c>
      <c r="C49" s="822">
        <v>1254</v>
      </c>
      <c r="D49" s="822">
        <v>1235</v>
      </c>
      <c r="E49" s="822">
        <v>1217</v>
      </c>
      <c r="F49" s="822">
        <v>1194</v>
      </c>
      <c r="G49" s="822">
        <v>1151</v>
      </c>
      <c r="H49" s="822">
        <v>1208</v>
      </c>
      <c r="I49" s="822">
        <v>1193</v>
      </c>
      <c r="J49" s="822">
        <v>1177</v>
      </c>
      <c r="K49" s="822">
        <v>1155</v>
      </c>
      <c r="L49" s="822">
        <v>1117</v>
      </c>
      <c r="M49" s="822">
        <v>70</v>
      </c>
      <c r="N49" s="822">
        <v>69</v>
      </c>
      <c r="O49" s="822">
        <v>67</v>
      </c>
      <c r="P49" s="822">
        <v>63</v>
      </c>
      <c r="Q49" s="822">
        <v>58</v>
      </c>
      <c r="R49" s="822">
        <v>1324</v>
      </c>
      <c r="S49" s="822">
        <v>1304</v>
      </c>
      <c r="T49" s="822">
        <v>1284</v>
      </c>
      <c r="U49" s="822">
        <v>1257</v>
      </c>
      <c r="V49" s="822">
        <v>1209</v>
      </c>
      <c r="W49" s="821">
        <v>2676</v>
      </c>
      <c r="X49" s="822">
        <v>2696</v>
      </c>
      <c r="Y49" s="822">
        <v>2716</v>
      </c>
      <c r="Z49" s="822">
        <v>2743</v>
      </c>
      <c r="AA49" s="822">
        <v>2791</v>
      </c>
      <c r="AB49" s="821">
        <v>318</v>
      </c>
      <c r="AC49" s="821">
        <v>352</v>
      </c>
      <c r="AD49" s="821">
        <v>385</v>
      </c>
      <c r="AE49" s="821">
        <v>418</v>
      </c>
      <c r="AF49" s="821" t="s">
        <v>1434</v>
      </c>
      <c r="AG49" s="821">
        <v>513</v>
      </c>
      <c r="AH49" s="821">
        <v>543</v>
      </c>
      <c r="AI49" s="821">
        <v>572</v>
      </c>
      <c r="AJ49" s="821" t="s">
        <v>1434</v>
      </c>
      <c r="AK49" s="821">
        <v>402</v>
      </c>
      <c r="AL49" s="821">
        <v>387</v>
      </c>
      <c r="AM49" s="821">
        <v>372</v>
      </c>
      <c r="AN49" s="821" t="s">
        <v>1434</v>
      </c>
      <c r="AO49" s="821">
        <v>320</v>
      </c>
      <c r="AP49" s="821">
        <v>287</v>
      </c>
      <c r="AQ49" s="821">
        <v>254</v>
      </c>
      <c r="AR49" s="821" t="s">
        <v>1434</v>
      </c>
      <c r="AS49" s="822">
        <v>442</v>
      </c>
      <c r="AT49" s="822">
        <v>432</v>
      </c>
      <c r="AU49" s="822">
        <v>422</v>
      </c>
      <c r="AV49" s="822">
        <v>417</v>
      </c>
      <c r="AW49" s="822">
        <v>395</v>
      </c>
      <c r="AX49" s="822">
        <v>426</v>
      </c>
      <c r="AY49" s="822">
        <v>417</v>
      </c>
      <c r="AZ49" s="822">
        <v>408</v>
      </c>
      <c r="BA49" s="822">
        <v>403</v>
      </c>
      <c r="BB49" s="822">
        <v>382</v>
      </c>
      <c r="BC49" s="822">
        <v>0.69</v>
      </c>
      <c r="BD49" s="822">
        <v>0.68</v>
      </c>
      <c r="BE49" s="822">
        <v>0.67</v>
      </c>
      <c r="BF49" s="822">
        <v>0.64</v>
      </c>
      <c r="BG49" s="822" t="s">
        <v>1434</v>
      </c>
      <c r="BH49" s="822">
        <v>442.69</v>
      </c>
      <c r="BI49" s="822">
        <v>432.68</v>
      </c>
      <c r="BJ49" s="822">
        <v>422.67</v>
      </c>
      <c r="BK49" s="822">
        <v>417.64</v>
      </c>
      <c r="BL49" s="822" t="s">
        <v>1434</v>
      </c>
      <c r="BM49" s="821">
        <v>298</v>
      </c>
      <c r="BN49" s="821">
        <v>294</v>
      </c>
      <c r="BO49" s="821">
        <v>289</v>
      </c>
      <c r="BP49" s="821">
        <v>290</v>
      </c>
      <c r="BQ49" s="821">
        <v>282</v>
      </c>
      <c r="BR49" s="821">
        <v>288</v>
      </c>
      <c r="BS49" s="821">
        <v>284</v>
      </c>
      <c r="BT49" s="821">
        <v>280</v>
      </c>
      <c r="BU49" s="821">
        <v>280</v>
      </c>
      <c r="BV49" s="821">
        <v>273</v>
      </c>
      <c r="BW49" s="821">
        <v>0.61</v>
      </c>
      <c r="BX49" s="821">
        <v>0.6</v>
      </c>
      <c r="BY49" s="821">
        <v>0.6</v>
      </c>
      <c r="BZ49" s="821">
        <v>0.57999999999999996</v>
      </c>
      <c r="CA49" s="821" t="s">
        <v>1434</v>
      </c>
      <c r="CB49" s="821">
        <v>298.61</v>
      </c>
      <c r="CC49" s="821">
        <v>294.60000000000002</v>
      </c>
      <c r="CD49" s="821">
        <v>289.60000000000002</v>
      </c>
      <c r="CE49" s="821">
        <v>290.58</v>
      </c>
      <c r="CF49" s="821" t="s">
        <v>1434</v>
      </c>
      <c r="CG49" s="821">
        <v>144</v>
      </c>
      <c r="CH49" s="821">
        <v>138</v>
      </c>
      <c r="CI49" s="821">
        <v>133</v>
      </c>
      <c r="CJ49" s="821">
        <v>127</v>
      </c>
      <c r="CK49" s="821">
        <v>113</v>
      </c>
      <c r="CL49" s="821">
        <v>138</v>
      </c>
      <c r="CM49" s="821">
        <v>133</v>
      </c>
      <c r="CN49" s="821">
        <v>128</v>
      </c>
      <c r="CO49" s="821">
        <v>122</v>
      </c>
      <c r="CP49" s="821">
        <v>109</v>
      </c>
      <c r="CQ49" s="821">
        <v>0.08</v>
      </c>
      <c r="CR49" s="821">
        <v>0.08</v>
      </c>
      <c r="CS49" s="821">
        <v>7.0000000000000007E-2</v>
      </c>
      <c r="CT49" s="821">
        <v>0.06</v>
      </c>
      <c r="CU49" s="821" t="s">
        <v>1434</v>
      </c>
      <c r="CV49" s="821">
        <v>144.08000000000001</v>
      </c>
      <c r="CW49" s="821">
        <v>138.08000000000001</v>
      </c>
      <c r="CX49" s="821">
        <v>133.07</v>
      </c>
      <c r="CY49" s="821">
        <v>127.06</v>
      </c>
      <c r="CZ49" s="821" t="s">
        <v>1434</v>
      </c>
      <c r="DA49" s="821">
        <v>186</v>
      </c>
      <c r="DB49" s="821">
        <v>194</v>
      </c>
      <c r="DC49" s="821">
        <v>203</v>
      </c>
      <c r="DD49" s="821" t="s">
        <v>1434</v>
      </c>
      <c r="DE49" s="821">
        <v>122</v>
      </c>
      <c r="DF49" s="821">
        <v>121</v>
      </c>
      <c r="DG49" s="821">
        <v>121</v>
      </c>
      <c r="DH49" s="821" t="s">
        <v>1434</v>
      </c>
      <c r="DI49" s="821">
        <v>124</v>
      </c>
      <c r="DJ49" s="821">
        <v>108</v>
      </c>
      <c r="DK49" s="821">
        <v>93</v>
      </c>
      <c r="DL49" s="821" t="s">
        <v>1434</v>
      </c>
      <c r="DM49" s="821" t="s">
        <v>2111</v>
      </c>
      <c r="DN49" s="821" t="s">
        <v>2112</v>
      </c>
      <c r="DO49" s="821">
        <v>190</v>
      </c>
      <c r="DP49" s="821">
        <v>186</v>
      </c>
      <c r="DQ49" s="821">
        <v>190</v>
      </c>
      <c r="DR49" s="821">
        <v>189</v>
      </c>
      <c r="DS49" s="821" t="s">
        <v>2109</v>
      </c>
      <c r="DT49" s="821" t="s">
        <v>2283</v>
      </c>
      <c r="DU49" s="821">
        <v>78</v>
      </c>
      <c r="DV49" s="821">
        <v>77</v>
      </c>
      <c r="DW49" s="821">
        <v>75</v>
      </c>
      <c r="DX49" s="821">
        <v>68</v>
      </c>
      <c r="DY49" s="821" t="s">
        <v>2127</v>
      </c>
      <c r="DZ49" s="821" t="s">
        <v>2284</v>
      </c>
      <c r="EA49" s="821">
        <v>64</v>
      </c>
      <c r="EB49" s="821">
        <v>62</v>
      </c>
      <c r="EC49" s="821">
        <v>60</v>
      </c>
      <c r="ED49" s="821">
        <v>56</v>
      </c>
      <c r="EE49" s="821" t="s">
        <v>2201</v>
      </c>
      <c r="EF49" s="821" t="s">
        <v>2285</v>
      </c>
      <c r="EG49" s="821">
        <v>25</v>
      </c>
      <c r="EH49" s="821">
        <v>23</v>
      </c>
      <c r="EI49" s="821">
        <v>22</v>
      </c>
      <c r="EJ49" s="821">
        <v>20</v>
      </c>
      <c r="EK49" s="821" t="s">
        <v>2117</v>
      </c>
      <c r="EL49" s="821" t="s">
        <v>2286</v>
      </c>
      <c r="EM49" s="821">
        <v>17</v>
      </c>
      <c r="EN49" s="821">
        <v>16</v>
      </c>
      <c r="EO49" s="821">
        <v>15</v>
      </c>
      <c r="EP49" s="821">
        <v>12</v>
      </c>
      <c r="EQ49" s="821" t="s">
        <v>2121</v>
      </c>
      <c r="ER49" s="821" t="s">
        <v>2287</v>
      </c>
      <c r="ES49" s="821">
        <v>12</v>
      </c>
      <c r="ET49" s="821">
        <v>12</v>
      </c>
      <c r="EU49" s="821">
        <v>12</v>
      </c>
      <c r="EV49" s="821">
        <v>13</v>
      </c>
      <c r="EW49" s="821" t="s">
        <v>2119</v>
      </c>
      <c r="EX49" s="821" t="s">
        <v>2288</v>
      </c>
      <c r="EY49" s="821">
        <v>10</v>
      </c>
      <c r="EZ49" s="821">
        <v>11</v>
      </c>
      <c r="FA49" s="821">
        <v>10</v>
      </c>
      <c r="FB49" s="821">
        <v>8</v>
      </c>
      <c r="FC49" s="821" t="s">
        <v>2289</v>
      </c>
      <c r="FD49" s="821" t="s">
        <v>2290</v>
      </c>
      <c r="FE49" s="821">
        <v>5</v>
      </c>
      <c r="FF49" s="821">
        <v>5</v>
      </c>
      <c r="FG49" s="821">
        <v>5</v>
      </c>
      <c r="FH49" s="821">
        <v>4</v>
      </c>
      <c r="FI49" s="821" t="s">
        <v>2291</v>
      </c>
      <c r="FJ49" s="821" t="s">
        <v>2292</v>
      </c>
      <c r="FK49" s="821">
        <v>4</v>
      </c>
      <c r="FL49" s="821">
        <v>5</v>
      </c>
      <c r="FM49" s="821">
        <v>5</v>
      </c>
      <c r="FN49" s="821">
        <v>4</v>
      </c>
      <c r="FO49" s="821" t="s">
        <v>2113</v>
      </c>
      <c r="FP49" s="821" t="s">
        <v>2293</v>
      </c>
      <c r="FQ49" s="821">
        <v>4</v>
      </c>
      <c r="FR49" s="821">
        <v>4</v>
      </c>
      <c r="FS49" s="821">
        <v>4</v>
      </c>
      <c r="FT49" s="821">
        <v>3</v>
      </c>
      <c r="FU49" s="821">
        <v>23</v>
      </c>
      <c r="FV49" s="821">
        <v>21</v>
      </c>
      <c r="FW49" s="821">
        <v>19</v>
      </c>
      <c r="FX49" s="821">
        <v>18</v>
      </c>
      <c r="FY49" s="821">
        <v>432</v>
      </c>
      <c r="FZ49" s="821">
        <v>422</v>
      </c>
      <c r="GA49" s="821">
        <v>417</v>
      </c>
      <c r="GB49" s="821">
        <v>395</v>
      </c>
      <c r="GC49" s="822" t="s">
        <v>1434</v>
      </c>
      <c r="GD49" s="822" t="s">
        <v>1434</v>
      </c>
      <c r="GE49" s="822" t="s">
        <v>1434</v>
      </c>
      <c r="GF49" s="822" t="s">
        <v>1434</v>
      </c>
      <c r="GG49" s="822">
        <v>897</v>
      </c>
      <c r="GH49" s="822">
        <v>947</v>
      </c>
      <c r="GI49" s="822">
        <v>996</v>
      </c>
      <c r="GJ49" s="822" t="s">
        <v>1434</v>
      </c>
      <c r="GK49" s="821">
        <v>339</v>
      </c>
      <c r="GL49" s="821">
        <v>395</v>
      </c>
      <c r="GM49" s="821">
        <v>450</v>
      </c>
      <c r="GN49" s="821" t="s">
        <v>1434</v>
      </c>
      <c r="GO49" s="821">
        <v>308</v>
      </c>
      <c r="GP49" s="821">
        <v>315</v>
      </c>
      <c r="GQ49" s="821">
        <v>322</v>
      </c>
      <c r="GR49" s="821" t="s">
        <v>1434</v>
      </c>
      <c r="GS49" s="821">
        <v>242</v>
      </c>
      <c r="GT49" s="821">
        <v>227</v>
      </c>
      <c r="GU49" s="821">
        <v>212</v>
      </c>
      <c r="GV49" s="821" t="s">
        <v>1434</v>
      </c>
      <c r="GW49" s="822" t="s">
        <v>1434</v>
      </c>
      <c r="GX49" s="821" t="s">
        <v>1434</v>
      </c>
      <c r="GY49" s="821" t="s">
        <v>1434</v>
      </c>
      <c r="GZ49" s="821" t="s">
        <v>1434</v>
      </c>
      <c r="HA49" s="821">
        <v>87</v>
      </c>
      <c r="HB49" s="821">
        <v>85</v>
      </c>
      <c r="HC49" s="821">
        <v>84</v>
      </c>
      <c r="HD49" s="821" t="s">
        <v>1434</v>
      </c>
      <c r="HE49" s="821">
        <v>31</v>
      </c>
      <c r="HF49" s="821">
        <v>38</v>
      </c>
      <c r="HG49" s="821">
        <v>44</v>
      </c>
      <c r="HH49" s="821" t="s">
        <v>1434</v>
      </c>
      <c r="HI49" s="821">
        <v>30</v>
      </c>
      <c r="HJ49" s="821">
        <v>24</v>
      </c>
      <c r="HK49" s="821">
        <v>19</v>
      </c>
      <c r="HL49" s="821" t="s">
        <v>1434</v>
      </c>
      <c r="HM49" s="821">
        <v>25</v>
      </c>
      <c r="HN49" s="821">
        <v>20</v>
      </c>
      <c r="HO49" s="821">
        <v>16</v>
      </c>
      <c r="HP49" s="821" t="s">
        <v>1434</v>
      </c>
      <c r="HQ49" s="821" t="s">
        <v>1434</v>
      </c>
      <c r="HR49" s="821" t="s">
        <v>1434</v>
      </c>
      <c r="HS49" s="821" t="s">
        <v>1434</v>
      </c>
      <c r="HT49" s="821" t="s">
        <v>1434</v>
      </c>
      <c r="HU49" s="821">
        <v>627</v>
      </c>
      <c r="HV49" s="821">
        <v>661</v>
      </c>
      <c r="HW49" s="821">
        <v>694</v>
      </c>
      <c r="HX49" s="821" t="s">
        <v>1434</v>
      </c>
      <c r="HY49" s="821">
        <v>224</v>
      </c>
      <c r="HZ49" s="821">
        <v>260</v>
      </c>
      <c r="IA49" s="821">
        <v>296</v>
      </c>
      <c r="IB49" s="821" t="s">
        <v>1434</v>
      </c>
      <c r="IC49" s="821">
        <v>235</v>
      </c>
      <c r="ID49" s="821">
        <v>238</v>
      </c>
      <c r="IE49" s="821">
        <v>241</v>
      </c>
      <c r="IF49" s="821" t="s">
        <v>1434</v>
      </c>
      <c r="IG49" s="821">
        <v>162</v>
      </c>
      <c r="IH49" s="821">
        <v>155</v>
      </c>
      <c r="II49" s="821">
        <v>148</v>
      </c>
      <c r="IJ49" s="821" t="s">
        <v>1434</v>
      </c>
      <c r="IK49" s="821" t="s">
        <v>1434</v>
      </c>
      <c r="IL49" s="821" t="s">
        <v>1434</v>
      </c>
      <c r="IM49" s="821" t="s">
        <v>1434</v>
      </c>
      <c r="IN49" s="821" t="s">
        <v>1434</v>
      </c>
      <c r="IO49" s="821">
        <v>183</v>
      </c>
      <c r="IP49" s="821">
        <v>201</v>
      </c>
      <c r="IQ49" s="821">
        <v>218</v>
      </c>
      <c r="IR49" s="821" t="s">
        <v>1434</v>
      </c>
      <c r="IS49" s="821">
        <v>85</v>
      </c>
      <c r="IT49" s="821">
        <v>97</v>
      </c>
      <c r="IU49" s="821">
        <v>109</v>
      </c>
      <c r="IV49" s="821" t="s">
        <v>1434</v>
      </c>
      <c r="IW49" s="821">
        <v>43</v>
      </c>
      <c r="IX49" s="821">
        <v>52</v>
      </c>
      <c r="IY49" s="821">
        <v>62</v>
      </c>
      <c r="IZ49" s="821" t="s">
        <v>1434</v>
      </c>
      <c r="JA49" s="821">
        <v>55</v>
      </c>
      <c r="JB49" s="821">
        <v>51</v>
      </c>
      <c r="JC49" s="821">
        <v>47</v>
      </c>
      <c r="JD49" s="821" t="s">
        <v>1434</v>
      </c>
      <c r="JE49" s="822" t="s">
        <v>1434</v>
      </c>
      <c r="JF49" s="822" t="s">
        <v>1434</v>
      </c>
      <c r="JG49" s="822" t="s">
        <v>1434</v>
      </c>
      <c r="JH49" s="822" t="s">
        <v>1434</v>
      </c>
      <c r="JI49" s="822">
        <v>0</v>
      </c>
      <c r="JJ49" s="822">
        <v>0</v>
      </c>
      <c r="JK49" s="822">
        <v>0</v>
      </c>
      <c r="JL49" s="822">
        <v>0</v>
      </c>
      <c r="JM49" s="821">
        <v>0</v>
      </c>
      <c r="JN49" s="821">
        <v>0</v>
      </c>
      <c r="JO49" s="821">
        <v>0</v>
      </c>
      <c r="JP49" s="821">
        <v>0</v>
      </c>
      <c r="JQ49" s="821">
        <v>0</v>
      </c>
      <c r="JR49" s="821">
        <v>0</v>
      </c>
      <c r="JS49" s="821">
        <v>0</v>
      </c>
      <c r="JT49" s="821">
        <v>0</v>
      </c>
      <c r="JU49" s="821">
        <v>0</v>
      </c>
      <c r="JV49" s="821">
        <v>0</v>
      </c>
      <c r="JW49" s="821">
        <v>0</v>
      </c>
      <c r="JX49" s="821">
        <v>0</v>
      </c>
      <c r="JY49" s="821">
        <v>324329</v>
      </c>
      <c r="JZ49" s="821">
        <v>342017</v>
      </c>
      <c r="KA49" s="821">
        <v>359705</v>
      </c>
      <c r="KB49" s="821" t="s">
        <v>1434</v>
      </c>
      <c r="KC49" s="821">
        <v>133908</v>
      </c>
      <c r="KD49" s="821">
        <v>152734</v>
      </c>
      <c r="KE49" s="821">
        <v>171559</v>
      </c>
      <c r="KF49" s="821" t="s">
        <v>1434</v>
      </c>
      <c r="KG49" s="821">
        <v>94386</v>
      </c>
      <c r="KH49" s="821">
        <v>100772</v>
      </c>
      <c r="KI49" s="821">
        <v>107160</v>
      </c>
      <c r="KJ49" s="821" t="s">
        <v>1434</v>
      </c>
      <c r="KK49" s="821">
        <v>96035</v>
      </c>
      <c r="KL49" s="821">
        <v>88511</v>
      </c>
      <c r="KM49" s="821">
        <v>80986</v>
      </c>
      <c r="KN49" s="821" t="s">
        <v>1434</v>
      </c>
      <c r="KO49" s="821">
        <v>7936</v>
      </c>
      <c r="KP49" s="821">
        <v>8123</v>
      </c>
      <c r="KQ49" s="821">
        <v>8310</v>
      </c>
      <c r="KR49" s="821" t="s">
        <v>1434</v>
      </c>
      <c r="KS49" s="821">
        <v>3178</v>
      </c>
      <c r="KT49" s="821">
        <v>4192</v>
      </c>
      <c r="KU49" s="821">
        <v>5206</v>
      </c>
      <c r="KV49" s="821" t="s">
        <v>1434</v>
      </c>
      <c r="KW49" s="821">
        <v>1897</v>
      </c>
      <c r="KX49" s="821">
        <v>1886</v>
      </c>
      <c r="KY49" s="821">
        <v>1876</v>
      </c>
      <c r="KZ49" s="821" t="s">
        <v>1434</v>
      </c>
      <c r="LA49" s="821">
        <v>2861</v>
      </c>
      <c r="LB49" s="821">
        <v>2045</v>
      </c>
      <c r="LC49" s="821">
        <v>1228</v>
      </c>
      <c r="LD49" s="821" t="s">
        <v>1434</v>
      </c>
      <c r="LE49" s="821">
        <v>207523</v>
      </c>
      <c r="LF49" s="821">
        <v>218193</v>
      </c>
      <c r="LG49" s="821">
        <v>228862</v>
      </c>
      <c r="LH49" s="821" t="s">
        <v>1434</v>
      </c>
      <c r="LI49" s="821">
        <v>80089</v>
      </c>
      <c r="LJ49" s="821">
        <v>90920</v>
      </c>
      <c r="LK49" s="821">
        <v>101751</v>
      </c>
      <c r="LL49" s="821" t="s">
        <v>1434</v>
      </c>
      <c r="LM49" s="821">
        <v>69340</v>
      </c>
      <c r="LN49" s="821">
        <v>72112</v>
      </c>
      <c r="LO49" s="821">
        <v>74883</v>
      </c>
      <c r="LP49" s="821" t="s">
        <v>1434</v>
      </c>
      <c r="LQ49" s="821">
        <v>58094</v>
      </c>
      <c r="LR49" s="821">
        <v>55161</v>
      </c>
      <c r="LS49" s="821">
        <v>52228</v>
      </c>
      <c r="LT49" s="821" t="s">
        <v>1434</v>
      </c>
      <c r="LU49" s="821">
        <v>108870</v>
      </c>
      <c r="LV49" s="821">
        <v>115701</v>
      </c>
      <c r="LW49" s="821">
        <v>122533</v>
      </c>
      <c r="LX49" s="821" t="s">
        <v>1434</v>
      </c>
      <c r="LY49" s="821">
        <v>50641</v>
      </c>
      <c r="LZ49" s="821">
        <v>57622</v>
      </c>
      <c r="MA49" s="821">
        <v>64602</v>
      </c>
      <c r="MB49" s="821" t="s">
        <v>1434</v>
      </c>
      <c r="MC49" s="821">
        <v>23149</v>
      </c>
      <c r="MD49" s="821">
        <v>26774</v>
      </c>
      <c r="ME49" s="821">
        <v>30401</v>
      </c>
      <c r="MF49" s="821" t="s">
        <v>1434</v>
      </c>
      <c r="MG49" s="821">
        <v>35080</v>
      </c>
      <c r="MH49" s="821">
        <v>31305</v>
      </c>
      <c r="MI49" s="821">
        <v>27530</v>
      </c>
      <c r="MJ49" s="821" t="s">
        <v>1434</v>
      </c>
      <c r="MK49" s="821">
        <v>0</v>
      </c>
      <c r="ML49" s="821">
        <v>0</v>
      </c>
      <c r="MM49" s="821">
        <v>0</v>
      </c>
      <c r="MN49" s="821" t="s">
        <v>1434</v>
      </c>
      <c r="MO49" s="821">
        <v>0</v>
      </c>
      <c r="MP49" s="821">
        <v>0</v>
      </c>
      <c r="MQ49" s="821">
        <v>0</v>
      </c>
      <c r="MR49" s="821" t="s">
        <v>1434</v>
      </c>
      <c r="MS49" s="821">
        <v>0</v>
      </c>
      <c r="MT49" s="821">
        <v>0</v>
      </c>
      <c r="MU49" s="821">
        <v>0</v>
      </c>
      <c r="MV49" s="821" t="s">
        <v>1434</v>
      </c>
      <c r="MW49" s="821">
        <v>0</v>
      </c>
      <c r="MX49" s="821">
        <v>0</v>
      </c>
      <c r="MY49" s="821">
        <v>0</v>
      </c>
      <c r="MZ49" s="821" t="s">
        <v>1434</v>
      </c>
      <c r="NA49" s="822">
        <v>305</v>
      </c>
      <c r="NB49" s="822">
        <v>238</v>
      </c>
      <c r="NC49" s="822">
        <v>214</v>
      </c>
      <c r="ND49" s="822">
        <v>274</v>
      </c>
      <c r="NE49" s="821">
        <v>295</v>
      </c>
      <c r="NF49" s="821">
        <v>230</v>
      </c>
      <c r="NG49" s="821">
        <v>207</v>
      </c>
      <c r="NH49" s="821">
        <v>266</v>
      </c>
      <c r="NI49" s="822">
        <v>95545</v>
      </c>
      <c r="NJ49" s="822">
        <v>67732</v>
      </c>
      <c r="NK49" s="822">
        <v>60672</v>
      </c>
      <c r="NL49" s="822">
        <v>46428</v>
      </c>
      <c r="NM49" s="821">
        <v>92295</v>
      </c>
      <c r="NN49" s="821">
        <v>65507</v>
      </c>
      <c r="NO49" s="821">
        <v>58690</v>
      </c>
      <c r="NP49" s="821">
        <v>45056</v>
      </c>
      <c r="NQ49" s="822">
        <v>7110</v>
      </c>
      <c r="NR49" s="822">
        <v>5641</v>
      </c>
      <c r="NS49" s="822">
        <v>5014</v>
      </c>
      <c r="NT49" s="822">
        <v>3750</v>
      </c>
      <c r="NU49" s="821">
        <v>6868</v>
      </c>
      <c r="NV49" s="821">
        <v>5456</v>
      </c>
      <c r="NW49" s="821">
        <v>4850</v>
      </c>
      <c r="NX49" s="821">
        <v>3639</v>
      </c>
      <c r="NY49" s="822">
        <v>34640</v>
      </c>
      <c r="NZ49" s="822">
        <v>25010</v>
      </c>
      <c r="OA49" s="822">
        <v>22189</v>
      </c>
      <c r="OB49" s="822">
        <v>16504</v>
      </c>
      <c r="OC49" s="821">
        <v>33462</v>
      </c>
      <c r="OD49" s="821">
        <v>24188</v>
      </c>
      <c r="OE49" s="821">
        <v>21464</v>
      </c>
      <c r="OF49" s="821">
        <v>16016</v>
      </c>
      <c r="OG49" s="822">
        <v>36744</v>
      </c>
      <c r="OH49" s="822">
        <v>24598</v>
      </c>
      <c r="OI49" s="822">
        <v>22607</v>
      </c>
      <c r="OJ49" s="822">
        <v>18575</v>
      </c>
      <c r="OK49" s="821">
        <v>35494</v>
      </c>
      <c r="OL49" s="821">
        <v>23790</v>
      </c>
      <c r="OM49" s="821">
        <v>21869</v>
      </c>
      <c r="ON49" s="821">
        <v>18026</v>
      </c>
      <c r="OO49" s="822">
        <v>17051</v>
      </c>
      <c r="OP49" s="822">
        <v>12483</v>
      </c>
      <c r="OQ49" s="822">
        <v>10862</v>
      </c>
      <c r="OR49" s="822">
        <v>7599</v>
      </c>
      <c r="OS49" s="821">
        <v>16471</v>
      </c>
      <c r="OT49" s="821">
        <v>12073</v>
      </c>
      <c r="OU49" s="821">
        <v>10507</v>
      </c>
      <c r="OV49" s="821">
        <v>7375</v>
      </c>
      <c r="OW49" s="822">
        <v>0</v>
      </c>
      <c r="OX49" s="822">
        <v>0</v>
      </c>
      <c r="OY49" s="822">
        <v>0</v>
      </c>
      <c r="OZ49" s="822">
        <v>0</v>
      </c>
      <c r="PA49" s="821">
        <v>0</v>
      </c>
      <c r="PB49" s="821">
        <v>0</v>
      </c>
      <c r="PC49" s="821">
        <v>0</v>
      </c>
      <c r="PD49" s="821">
        <v>0</v>
      </c>
      <c r="PE49" s="822">
        <v>120</v>
      </c>
      <c r="PF49" s="822">
        <v>118</v>
      </c>
      <c r="PG49" s="822">
        <v>114</v>
      </c>
      <c r="PH49" s="822">
        <v>112</v>
      </c>
      <c r="PI49" s="822">
        <v>108</v>
      </c>
      <c r="PJ49" s="822">
        <v>0.18</v>
      </c>
      <c r="PK49" s="821">
        <v>0.17</v>
      </c>
      <c r="PL49" s="821">
        <v>0.17</v>
      </c>
      <c r="PM49" s="821">
        <v>0.16</v>
      </c>
      <c r="PN49" s="821" t="s">
        <v>1434</v>
      </c>
      <c r="PO49" s="821">
        <v>120.18</v>
      </c>
      <c r="PP49" s="821">
        <v>118.17</v>
      </c>
      <c r="PQ49" s="821">
        <v>114.17</v>
      </c>
      <c r="PR49" s="821">
        <v>112.16</v>
      </c>
      <c r="PS49" s="821" t="s">
        <v>1434</v>
      </c>
      <c r="PT49" s="822">
        <v>32</v>
      </c>
      <c r="PU49" s="822">
        <v>32</v>
      </c>
      <c r="PV49" s="822">
        <v>30</v>
      </c>
      <c r="PW49" s="822">
        <v>30</v>
      </c>
      <c r="PX49" s="822">
        <v>28</v>
      </c>
      <c r="PY49" s="822">
        <v>7.0000000000000007E-2</v>
      </c>
      <c r="PZ49" s="821">
        <v>7.0000000000000007E-2</v>
      </c>
      <c r="QA49" s="821">
        <v>0.06</v>
      </c>
      <c r="QB49" s="821">
        <v>0.06</v>
      </c>
      <c r="QC49" s="821" t="s">
        <v>1434</v>
      </c>
      <c r="QD49" s="821">
        <v>32.07</v>
      </c>
      <c r="QE49" s="821">
        <v>32.07</v>
      </c>
      <c r="QF49" s="821">
        <v>30.06</v>
      </c>
      <c r="QG49" s="821">
        <v>30.06</v>
      </c>
      <c r="QH49" s="821" t="s">
        <v>1434</v>
      </c>
      <c r="QI49" s="822">
        <v>8</v>
      </c>
      <c r="QJ49" s="822">
        <v>8</v>
      </c>
      <c r="QK49" s="822">
        <v>7</v>
      </c>
      <c r="QL49" s="822">
        <v>7</v>
      </c>
      <c r="QM49" s="822" t="s">
        <v>1434</v>
      </c>
      <c r="QN49" s="822">
        <v>0.01</v>
      </c>
      <c r="QO49" s="821">
        <v>0.02</v>
      </c>
      <c r="QP49" s="821">
        <v>0.04</v>
      </c>
      <c r="QQ49" s="821">
        <v>0.05</v>
      </c>
      <c r="QR49" s="821" t="s">
        <v>1434</v>
      </c>
      <c r="QS49" s="821">
        <v>8.01</v>
      </c>
      <c r="QT49" s="821">
        <v>8.02</v>
      </c>
      <c r="QU49" s="821">
        <v>7.04</v>
      </c>
      <c r="QV49" s="821">
        <v>7.05</v>
      </c>
      <c r="QW49" s="821" t="s">
        <v>1434</v>
      </c>
      <c r="QX49" s="822">
        <v>21</v>
      </c>
      <c r="QY49" s="822">
        <v>21</v>
      </c>
      <c r="QZ49" s="822">
        <v>20</v>
      </c>
      <c r="RA49" s="822">
        <v>20</v>
      </c>
      <c r="RB49" s="822">
        <v>19</v>
      </c>
      <c r="RC49" s="822">
        <v>1.17</v>
      </c>
      <c r="RD49" s="821">
        <v>1.1499999999999999</v>
      </c>
      <c r="RE49" s="821">
        <v>1.1200000000000001</v>
      </c>
      <c r="RF49" s="821">
        <v>1.05</v>
      </c>
      <c r="RG49" s="821">
        <v>0.97</v>
      </c>
      <c r="RH49" s="821">
        <v>22.17</v>
      </c>
      <c r="RI49" s="821">
        <v>22.15</v>
      </c>
      <c r="RJ49" s="821">
        <v>21.12</v>
      </c>
      <c r="RK49" s="821">
        <v>21.05</v>
      </c>
      <c r="RL49" s="821">
        <v>19.97</v>
      </c>
      <c r="RM49" s="822">
        <v>100</v>
      </c>
      <c r="RN49" s="822">
        <v>99</v>
      </c>
      <c r="RO49" s="822">
        <v>97</v>
      </c>
      <c r="RP49" s="822">
        <v>95</v>
      </c>
      <c r="RQ49" s="822">
        <v>92</v>
      </c>
      <c r="RR49" s="822">
        <v>5.6</v>
      </c>
      <c r="RS49" s="821">
        <v>5.52</v>
      </c>
      <c r="RT49" s="821">
        <v>5.36</v>
      </c>
      <c r="RU49" s="821">
        <v>5.04</v>
      </c>
      <c r="RV49" s="821">
        <v>4.6399999999999997</v>
      </c>
      <c r="RW49" s="821">
        <v>105.6</v>
      </c>
      <c r="RX49" s="821">
        <v>104.52</v>
      </c>
      <c r="RY49" s="821">
        <v>102.36</v>
      </c>
      <c r="RZ49" s="821">
        <v>100.04</v>
      </c>
      <c r="SA49" s="821">
        <v>96.64</v>
      </c>
      <c r="SB49" s="822" t="s">
        <v>1434</v>
      </c>
      <c r="SC49" s="822" t="s">
        <v>1434</v>
      </c>
      <c r="SD49" s="822" t="s">
        <v>1434</v>
      </c>
      <c r="SE49" s="822" t="s">
        <v>1434</v>
      </c>
      <c r="SF49" s="822" t="s">
        <v>1434</v>
      </c>
      <c r="SG49" s="821" t="s">
        <v>1434</v>
      </c>
      <c r="SH49" s="821" t="s">
        <v>1434</v>
      </c>
      <c r="SI49" s="821" t="s">
        <v>1434</v>
      </c>
      <c r="SJ49" s="821" t="s">
        <v>1434</v>
      </c>
      <c r="SK49" s="821" t="s">
        <v>1434</v>
      </c>
      <c r="SL49" s="821" t="s">
        <v>1434</v>
      </c>
      <c r="SM49" s="821" t="s">
        <v>1434</v>
      </c>
      <c r="SN49" s="822" t="s">
        <v>1434</v>
      </c>
      <c r="SO49" s="822" t="s">
        <v>1434</v>
      </c>
      <c r="SP49" s="822" t="s">
        <v>1434</v>
      </c>
      <c r="SQ49" s="822" t="s">
        <v>1434</v>
      </c>
      <c r="SR49" s="822" t="s">
        <v>1434</v>
      </c>
      <c r="SS49" s="821" t="s">
        <v>1434</v>
      </c>
      <c r="ST49" s="821" t="s">
        <v>1434</v>
      </c>
      <c r="SU49" s="821" t="s">
        <v>1434</v>
      </c>
      <c r="SV49" s="821" t="s">
        <v>1434</v>
      </c>
      <c r="SW49" s="821" t="s">
        <v>1434</v>
      </c>
      <c r="SX49" s="821" t="s">
        <v>1434</v>
      </c>
      <c r="SY49" s="821" t="s">
        <v>1434</v>
      </c>
      <c r="SZ49" s="822">
        <v>0</v>
      </c>
      <c r="TA49" s="822">
        <v>0</v>
      </c>
      <c r="TB49" s="822">
        <v>0</v>
      </c>
      <c r="TC49" s="822" t="s">
        <v>1434</v>
      </c>
      <c r="TD49" s="822" t="s">
        <v>1434</v>
      </c>
      <c r="TE49" s="821" t="s">
        <v>1434</v>
      </c>
      <c r="TF49" s="821" t="s">
        <v>1434</v>
      </c>
      <c r="TG49" s="821" t="s">
        <v>1434</v>
      </c>
      <c r="TH49" s="821" t="s">
        <v>1434</v>
      </c>
      <c r="TI49" s="821" t="s">
        <v>1434</v>
      </c>
      <c r="TJ49" s="821" t="s">
        <v>1434</v>
      </c>
      <c r="TK49" s="821" t="s">
        <v>1434</v>
      </c>
      <c r="TL49" s="822">
        <v>0</v>
      </c>
      <c r="TM49" s="822">
        <v>0</v>
      </c>
      <c r="TN49" s="822">
        <v>0</v>
      </c>
      <c r="TO49" s="822" t="s">
        <v>1434</v>
      </c>
      <c r="TP49" s="822" t="s">
        <v>1434</v>
      </c>
      <c r="TQ49" s="821" t="s">
        <v>1434</v>
      </c>
      <c r="TR49" s="821" t="s">
        <v>1434</v>
      </c>
      <c r="TS49" s="821" t="s">
        <v>1434</v>
      </c>
      <c r="TT49" s="821" t="s">
        <v>1434</v>
      </c>
      <c r="TU49" s="821" t="s">
        <v>1434</v>
      </c>
      <c r="TV49" s="821" t="s">
        <v>1434</v>
      </c>
      <c r="TW49" s="821" t="s">
        <v>1434</v>
      </c>
      <c r="TX49" s="822">
        <v>0</v>
      </c>
      <c r="TY49" s="822">
        <v>0</v>
      </c>
      <c r="TZ49" s="822">
        <v>0</v>
      </c>
      <c r="UA49" s="822" t="s">
        <v>1434</v>
      </c>
      <c r="UB49" s="822" t="s">
        <v>1434</v>
      </c>
      <c r="UC49" s="821" t="s">
        <v>1434</v>
      </c>
      <c r="UD49" s="821" t="s">
        <v>1434</v>
      </c>
      <c r="UE49" s="821" t="s">
        <v>1434</v>
      </c>
      <c r="UF49" s="821" t="s">
        <v>1434</v>
      </c>
      <c r="UG49" s="821" t="s">
        <v>1434</v>
      </c>
      <c r="UH49" s="821" t="s">
        <v>1434</v>
      </c>
      <c r="UI49" s="821" t="s">
        <v>1434</v>
      </c>
      <c r="UJ49" s="822">
        <v>6.43</v>
      </c>
      <c r="UK49" s="822">
        <v>10.25</v>
      </c>
      <c r="UL49" s="822">
        <v>14.07</v>
      </c>
      <c r="UM49" s="822" t="s">
        <v>1434</v>
      </c>
      <c r="UN49" s="822">
        <v>0.2</v>
      </c>
      <c r="UO49" s="821">
        <v>0.04</v>
      </c>
      <c r="UP49" s="821" t="s">
        <v>1434</v>
      </c>
      <c r="UQ49" s="821" t="s">
        <v>1434</v>
      </c>
      <c r="UR49" s="821">
        <v>6.63</v>
      </c>
      <c r="US49" s="821">
        <v>10.29</v>
      </c>
      <c r="UT49" s="821" t="s">
        <v>1434</v>
      </c>
      <c r="UU49" s="821" t="s">
        <v>1434</v>
      </c>
      <c r="UV49" s="822">
        <v>2.4E-2</v>
      </c>
      <c r="UW49" s="822">
        <v>3.7999999999999999E-2</v>
      </c>
      <c r="UX49" s="822">
        <v>0.1</v>
      </c>
      <c r="UY49" s="822">
        <v>0.3</v>
      </c>
      <c r="UZ49" s="822" t="s">
        <v>1434</v>
      </c>
      <c r="VA49" s="821" t="s">
        <v>1434</v>
      </c>
      <c r="VB49" s="821" t="s">
        <v>1434</v>
      </c>
      <c r="VC49" s="821" t="s">
        <v>1434</v>
      </c>
      <c r="VD49" s="821" t="s">
        <v>1434</v>
      </c>
      <c r="VE49" s="821" t="s">
        <v>1434</v>
      </c>
      <c r="VF49" s="821" t="s">
        <v>1434</v>
      </c>
      <c r="VG49" s="821" t="s">
        <v>1434</v>
      </c>
      <c r="VH49" s="821" t="s">
        <v>1434</v>
      </c>
      <c r="VI49" s="821" t="s">
        <v>1434</v>
      </c>
      <c r="VJ49" s="821" t="s">
        <v>1434</v>
      </c>
      <c r="VK49" s="821" t="s">
        <v>1434</v>
      </c>
      <c r="VL49" s="821" t="s">
        <v>1434</v>
      </c>
      <c r="VM49" s="821" t="s">
        <v>1434</v>
      </c>
      <c r="VN49" s="821" t="s">
        <v>1434</v>
      </c>
      <c r="VO49" s="821" t="s">
        <v>1434</v>
      </c>
      <c r="VP49" s="821" t="s">
        <v>1434</v>
      </c>
      <c r="VQ49" s="821" t="s">
        <v>1434</v>
      </c>
      <c r="VR49" s="821" t="s">
        <v>1434</v>
      </c>
      <c r="VS49" s="821" t="s">
        <v>1434</v>
      </c>
      <c r="VT49" s="821" t="s">
        <v>1434</v>
      </c>
      <c r="VU49" s="821" t="s">
        <v>1434</v>
      </c>
      <c r="VV49" s="821" t="s">
        <v>1434</v>
      </c>
      <c r="VW49" s="821" t="s">
        <v>1434</v>
      </c>
      <c r="VX49" s="821" t="s">
        <v>1434</v>
      </c>
      <c r="VY49" s="821" t="s">
        <v>1434</v>
      </c>
      <c r="VZ49" s="821" t="s">
        <v>1434</v>
      </c>
      <c r="WA49" s="821" t="s">
        <v>1434</v>
      </c>
      <c r="WB49" s="821" t="s">
        <v>1434</v>
      </c>
      <c r="WC49" s="821" t="s">
        <v>1434</v>
      </c>
      <c r="WD49" s="821" t="s">
        <v>1434</v>
      </c>
      <c r="WE49" s="821" t="s">
        <v>1434</v>
      </c>
      <c r="WF49" s="821">
        <v>10513</v>
      </c>
      <c r="WG49" s="821">
        <v>10103</v>
      </c>
      <c r="WH49" s="821">
        <v>9693</v>
      </c>
      <c r="WI49" s="821">
        <v>10108</v>
      </c>
      <c r="WJ49" s="822">
        <v>1512</v>
      </c>
      <c r="WK49" s="822">
        <v>1724</v>
      </c>
      <c r="WL49" s="822">
        <v>1937</v>
      </c>
      <c r="WM49" s="822" t="s">
        <v>1434</v>
      </c>
      <c r="WN49" s="822">
        <v>9001</v>
      </c>
      <c r="WO49" s="822">
        <v>8379</v>
      </c>
      <c r="WP49" s="822">
        <v>7756</v>
      </c>
      <c r="WQ49" s="822" t="s">
        <v>1434</v>
      </c>
      <c r="WR49" s="822">
        <v>7416</v>
      </c>
      <c r="WS49" s="822">
        <v>7389</v>
      </c>
      <c r="WT49" s="822">
        <v>7361</v>
      </c>
      <c r="WU49" s="822" t="s">
        <v>1434</v>
      </c>
      <c r="WV49" s="821">
        <v>694</v>
      </c>
      <c r="WW49" s="821">
        <v>1758</v>
      </c>
      <c r="WX49" s="821">
        <v>2822</v>
      </c>
      <c r="WY49" s="821" t="s">
        <v>1434</v>
      </c>
      <c r="WZ49" s="824">
        <v>4459.3899999999994</v>
      </c>
      <c r="XA49" s="824">
        <v>4551.9799999999996</v>
      </c>
      <c r="XB49" s="824">
        <v>4913.3899999999994</v>
      </c>
      <c r="XC49" s="824">
        <v>4733.8</v>
      </c>
      <c r="XD49" s="829">
        <v>5496.7361207499998</v>
      </c>
      <c r="XE49" s="829">
        <v>5965.5818412500003</v>
      </c>
      <c r="XF49" s="832">
        <v>6029.1379340000003</v>
      </c>
      <c r="XG49" s="829">
        <v>5749.2061414999998</v>
      </c>
      <c r="XH49" s="829">
        <v>6160.5478240000002</v>
      </c>
      <c r="XI49" s="829">
        <v>6627.2812157499993</v>
      </c>
      <c r="XJ49" s="829">
        <v>6650.5954154999999</v>
      </c>
      <c r="XK49" s="832">
        <v>6174.4333115000009</v>
      </c>
      <c r="XL49" s="829">
        <v>6028.246689999999</v>
      </c>
      <c r="XM49" s="829">
        <v>5995.18179925</v>
      </c>
      <c r="XN49" s="829">
        <v>5358.862419</v>
      </c>
      <c r="XO49" s="829">
        <v>6575.394773</v>
      </c>
      <c r="XP49" s="832">
        <v>10580.555914500001</v>
      </c>
      <c r="XQ49" s="829">
        <v>5554.8440989999999</v>
      </c>
      <c r="XR49" s="829">
        <v>5691.3695887499998</v>
      </c>
      <c r="XS49" s="829">
        <v>5169.195011750001</v>
      </c>
      <c r="XT49" s="829">
        <v>4733.1348315000005</v>
      </c>
      <c r="XU49" s="829">
        <v>5475.7287302500008</v>
      </c>
      <c r="XV49" s="829">
        <v>5407.1219967500001</v>
      </c>
      <c r="XW49" s="829">
        <v>5098.4997702500004</v>
      </c>
      <c r="XX49" s="829">
        <v>5212.4507297500004</v>
      </c>
      <c r="XY49" s="829">
        <v>5289.6512057500004</v>
      </c>
      <c r="XZ49" s="832">
        <v>7191.8106154999996</v>
      </c>
      <c r="YA49" s="829">
        <v>5312.3894222500003</v>
      </c>
      <c r="YB49" s="829">
        <v>5264.5982599999998</v>
      </c>
      <c r="YC49" s="824">
        <v>2718.39</v>
      </c>
      <c r="YD49" s="824">
        <v>2817.98</v>
      </c>
      <c r="YE49" s="824">
        <v>3114.39</v>
      </c>
      <c r="YF49" s="824">
        <v>2923.8</v>
      </c>
      <c r="YG49" s="829">
        <v>3245.3309107500004</v>
      </c>
      <c r="YH49" s="829">
        <v>3679.0434237499999</v>
      </c>
      <c r="YI49" s="832">
        <v>3804.7452964999998</v>
      </c>
      <c r="YJ49" s="829">
        <v>3633.3579840000002</v>
      </c>
      <c r="YK49" s="829">
        <v>4228.9115240000001</v>
      </c>
      <c r="YL49" s="829">
        <v>4768.6695982499996</v>
      </c>
      <c r="YM49" s="829">
        <v>4685.3577429999996</v>
      </c>
      <c r="YN49" s="832">
        <v>4409.3373515000012</v>
      </c>
      <c r="YO49" s="829">
        <v>4385.9108225</v>
      </c>
      <c r="YP49" s="829">
        <v>4390.4554742500004</v>
      </c>
      <c r="YQ49" s="829">
        <v>3885.5860664999996</v>
      </c>
      <c r="YR49" s="829">
        <v>4953.167993</v>
      </c>
      <c r="YS49" s="832">
        <v>8366.1695595000001</v>
      </c>
      <c r="YT49" s="829">
        <v>4088.8977964999999</v>
      </c>
      <c r="YU49" s="829">
        <v>4194.52882125</v>
      </c>
      <c r="YV49" s="829">
        <v>3748.1011917500005</v>
      </c>
      <c r="YW49" s="829">
        <v>3413.8563615000007</v>
      </c>
      <c r="YX49" s="829">
        <v>4183.5296027500008</v>
      </c>
      <c r="YY49" s="829">
        <v>4084.0989642499999</v>
      </c>
      <c r="YZ49" s="829">
        <v>3799.6997127499999</v>
      </c>
      <c r="ZA49" s="829">
        <v>3912.5124197499999</v>
      </c>
      <c r="ZB49" s="829">
        <v>4053.7483007500005</v>
      </c>
      <c r="ZC49" s="832">
        <v>5850.9874054999991</v>
      </c>
      <c r="ZD49" s="829">
        <v>4039.6683197499997</v>
      </c>
      <c r="ZE49" s="829">
        <v>3895.8978124999994</v>
      </c>
      <c r="ZF49" s="824">
        <v>1741</v>
      </c>
      <c r="ZG49" s="824">
        <v>1734</v>
      </c>
      <c r="ZH49" s="824">
        <v>1799</v>
      </c>
      <c r="ZI49" s="824">
        <v>1810</v>
      </c>
      <c r="ZJ49" s="829">
        <v>2251.4052099999999</v>
      </c>
      <c r="ZK49" s="829">
        <v>2286.5384174999999</v>
      </c>
      <c r="ZL49" s="832">
        <v>2224.3926375000001</v>
      </c>
      <c r="ZM49" s="829">
        <v>2115.8481574999996</v>
      </c>
      <c r="ZN49" s="829">
        <v>1931.6363000000001</v>
      </c>
      <c r="ZO49" s="829">
        <v>1858.6116175000002</v>
      </c>
      <c r="ZP49" s="829">
        <v>1965.2376725000004</v>
      </c>
      <c r="ZQ49" s="832">
        <v>1765.0959599999999</v>
      </c>
      <c r="ZR49" s="829">
        <v>1642.3358674999999</v>
      </c>
      <c r="ZS49" s="829">
        <v>1604.7263249999999</v>
      </c>
      <c r="ZT49" s="829">
        <v>1473.2763525</v>
      </c>
      <c r="ZU49" s="829">
        <v>1622.22678</v>
      </c>
      <c r="ZV49" s="832">
        <v>2214.3863550000001</v>
      </c>
      <c r="ZW49" s="829">
        <v>1465.9463025</v>
      </c>
      <c r="ZX49" s="829">
        <v>1496.8407675000001</v>
      </c>
      <c r="ZY49" s="829">
        <v>1421.0938200000001</v>
      </c>
      <c r="ZZ49" s="829">
        <v>1319.27847</v>
      </c>
      <c r="AAA49" s="829">
        <v>1292.1991275</v>
      </c>
      <c r="AAB49" s="829">
        <v>1323.0230325</v>
      </c>
      <c r="AAC49" s="829">
        <v>1298.8000575000001</v>
      </c>
      <c r="AAD49" s="829">
        <v>1299.93831</v>
      </c>
      <c r="AAE49" s="829">
        <v>1235.9029049999999</v>
      </c>
      <c r="AAF49" s="832">
        <v>1340.82321</v>
      </c>
      <c r="AAG49" s="829">
        <v>1272.7211025000001</v>
      </c>
      <c r="AAH49" s="829">
        <v>1368.7004475000001</v>
      </c>
      <c r="AAI49" s="821" t="s">
        <v>2586</v>
      </c>
      <c r="AAJ49" s="821" t="s">
        <v>1434</v>
      </c>
      <c r="AAK49" s="821" t="s">
        <v>2556</v>
      </c>
      <c r="AAL49" s="821">
        <v>2200</v>
      </c>
      <c r="AAM49" s="821" t="s">
        <v>1434</v>
      </c>
      <c r="AAN49" s="821">
        <v>52000</v>
      </c>
      <c r="AAO49" s="821" t="s">
        <v>771</v>
      </c>
      <c r="AAP49" s="821" t="s">
        <v>2592</v>
      </c>
      <c r="AAQ49" s="821" t="s">
        <v>2593</v>
      </c>
      <c r="AAR49" s="821" t="s">
        <v>2556</v>
      </c>
      <c r="AAS49" s="821">
        <v>1800</v>
      </c>
      <c r="AAT49" s="821" t="s">
        <v>1434</v>
      </c>
      <c r="AAU49" s="821">
        <v>20000</v>
      </c>
      <c r="AAV49" s="821" t="s">
        <v>772</v>
      </c>
      <c r="AAW49" s="821" t="s">
        <v>2518</v>
      </c>
      <c r="AAX49" s="821" t="s">
        <v>1434</v>
      </c>
      <c r="AAY49" s="821" t="s">
        <v>2556</v>
      </c>
      <c r="AAZ49" s="821">
        <v>250</v>
      </c>
      <c r="ABA49" s="821" t="s">
        <v>1434</v>
      </c>
      <c r="ABB49" s="821">
        <v>11000</v>
      </c>
      <c r="ABC49" s="821" t="s">
        <v>761</v>
      </c>
      <c r="ABD49" s="821" t="s">
        <v>2522</v>
      </c>
      <c r="ABE49" s="821" t="s">
        <v>1434</v>
      </c>
      <c r="ABF49" s="821" t="s">
        <v>2594</v>
      </c>
      <c r="ABG49" s="821">
        <v>100000</v>
      </c>
      <c r="ABH49" s="821" t="s">
        <v>1434</v>
      </c>
      <c r="ABI49" s="821">
        <v>3600</v>
      </c>
      <c r="ABJ49" s="821" t="s">
        <v>766</v>
      </c>
      <c r="ABK49" s="821" t="s">
        <v>2595</v>
      </c>
      <c r="ABL49" s="821" t="s">
        <v>2596</v>
      </c>
      <c r="ABM49" s="821" t="s">
        <v>2556</v>
      </c>
      <c r="ABN49" s="821">
        <v>250</v>
      </c>
      <c r="ABO49" s="821" t="s">
        <v>1434</v>
      </c>
      <c r="ABP49" s="821">
        <v>500</v>
      </c>
      <c r="ABQ49" s="821" t="s">
        <v>761</v>
      </c>
      <c r="ABR49" s="821"/>
      <c r="ABS49" s="821"/>
      <c r="ABT49" s="821"/>
      <c r="ABU49" s="821"/>
      <c r="ABV49" s="821"/>
      <c r="ABW49" s="821"/>
      <c r="ABX49" s="821"/>
      <c r="ABY49" s="821"/>
      <c r="ABZ49" s="821"/>
      <c r="ACA49" s="821"/>
      <c r="ACB49" s="821"/>
      <c r="ACC49" s="821"/>
      <c r="ACD49" s="821"/>
      <c r="ACE49" s="821"/>
      <c r="ACF49" s="821"/>
      <c r="ACG49" s="821"/>
      <c r="ACH49" s="821"/>
      <c r="ACI49" s="821"/>
      <c r="ACJ49" s="821"/>
      <c r="ACK49" s="821"/>
      <c r="ACL49" s="821"/>
      <c r="ACM49" s="821"/>
      <c r="ACN49" s="821"/>
      <c r="ACO49" s="821"/>
      <c r="ACP49" s="821"/>
      <c r="ACQ49" s="821"/>
      <c r="ACR49" s="821"/>
      <c r="ACS49" s="821"/>
      <c r="ACT49" s="821"/>
      <c r="ACU49" s="821"/>
      <c r="ACV49" s="821"/>
      <c r="ACW49" s="821"/>
      <c r="ACX49" s="821"/>
      <c r="ACY49" s="821"/>
      <c r="ACZ49" s="821"/>
      <c r="ADA49" s="821" t="s">
        <v>1434</v>
      </c>
      <c r="ADB49" s="821" t="s">
        <v>1434</v>
      </c>
      <c r="ADC49" s="821" t="s">
        <v>1434</v>
      </c>
      <c r="ADD49" s="821"/>
      <c r="ADE49" s="821"/>
      <c r="ADF49" s="821"/>
      <c r="ADG49" s="821"/>
      <c r="ADH49" s="821"/>
      <c r="ADI49" s="821"/>
      <c r="ADJ49" s="821"/>
      <c r="ADK49" s="821"/>
      <c r="ADL49" s="821"/>
      <c r="ADM49" s="821"/>
      <c r="ADN49" s="821"/>
      <c r="ADO49" s="821"/>
      <c r="ADP49" s="821"/>
      <c r="ADQ49" s="821"/>
      <c r="ADR49" s="821"/>
      <c r="ADS49" s="821"/>
      <c r="ADT49" s="821"/>
      <c r="ADU49" s="821"/>
      <c r="ADV49" s="821"/>
      <c r="ADW49" s="821"/>
      <c r="ADX49" s="821"/>
      <c r="ADY49" s="821"/>
      <c r="ADZ49" s="821"/>
      <c r="AEA49" s="821"/>
      <c r="AEB49" s="821"/>
      <c r="AEC49" s="821"/>
      <c r="AED49" s="821"/>
      <c r="AEE49" s="821"/>
      <c r="AEF49" s="821"/>
      <c r="AEG49" s="821"/>
      <c r="AEH49" s="821"/>
      <c r="AEI49" s="821"/>
      <c r="AEJ49" s="821"/>
      <c r="AEK49" s="821"/>
      <c r="AEL49" s="821"/>
      <c r="AEM49" s="821"/>
      <c r="AEN49" s="821"/>
      <c r="AEO49" s="821"/>
      <c r="AEP49" s="821"/>
      <c r="AEQ49" s="821"/>
      <c r="AER49" s="821"/>
      <c r="AES49" s="821"/>
      <c r="AET49" s="821"/>
      <c r="AEU49" s="821"/>
      <c r="AEV49" s="821"/>
      <c r="AEW49" s="821"/>
      <c r="AEX49" s="821"/>
      <c r="AEY49" s="821"/>
      <c r="AEZ49" s="821"/>
      <c r="AFA49" s="821"/>
      <c r="AFB49" s="821"/>
      <c r="AFC49" s="821"/>
      <c r="AFD49" s="822">
        <v>215</v>
      </c>
      <c r="AFE49" s="822">
        <v>232</v>
      </c>
      <c r="AFF49" s="822">
        <v>249</v>
      </c>
      <c r="AFG49" s="822" t="s">
        <v>1434</v>
      </c>
      <c r="AFH49" s="821">
        <v>28</v>
      </c>
      <c r="AFI49" s="822">
        <v>27</v>
      </c>
      <c r="AFJ49" s="822">
        <v>25</v>
      </c>
      <c r="AFK49" s="822" t="s">
        <v>1434</v>
      </c>
      <c r="AFL49" s="821">
        <v>243</v>
      </c>
      <c r="AFM49" s="821">
        <v>259</v>
      </c>
      <c r="AFN49" s="821">
        <v>274</v>
      </c>
      <c r="AFO49" s="821" t="s">
        <v>1434</v>
      </c>
      <c r="AFP49" s="822">
        <v>609</v>
      </c>
      <c r="AFQ49" s="822">
        <v>642</v>
      </c>
      <c r="AFR49" s="822">
        <v>674</v>
      </c>
      <c r="AFS49" s="822" t="s">
        <v>1434</v>
      </c>
      <c r="AFT49" s="821">
        <v>35</v>
      </c>
      <c r="AFU49" s="821">
        <v>34</v>
      </c>
      <c r="AFV49" s="821">
        <v>34</v>
      </c>
      <c r="AFW49" s="821" t="s">
        <v>1434</v>
      </c>
      <c r="AFX49" s="821">
        <v>644</v>
      </c>
      <c r="AFY49" s="821">
        <v>676</v>
      </c>
      <c r="AFZ49" s="821">
        <v>708</v>
      </c>
      <c r="AGA49" s="821" t="s">
        <v>1434</v>
      </c>
      <c r="AGB49" s="822">
        <v>317</v>
      </c>
      <c r="AGC49" s="822">
        <v>268</v>
      </c>
      <c r="AGD49" s="822">
        <v>219</v>
      </c>
      <c r="AGE49" s="822" t="s">
        <v>1434</v>
      </c>
      <c r="AGF49" s="821">
        <v>5</v>
      </c>
      <c r="AGG49" s="821">
        <v>6</v>
      </c>
      <c r="AGH49" s="821">
        <v>6</v>
      </c>
      <c r="AGI49" s="821" t="s">
        <v>1434</v>
      </c>
      <c r="AGJ49" s="821">
        <v>322</v>
      </c>
      <c r="AGK49" s="821">
        <v>274</v>
      </c>
      <c r="AGL49" s="821">
        <v>225</v>
      </c>
      <c r="AGM49" s="821" t="s">
        <v>1434</v>
      </c>
      <c r="AGN49" s="822">
        <v>74</v>
      </c>
      <c r="AGO49" s="822">
        <v>50</v>
      </c>
      <c r="AGP49" s="822">
        <v>25</v>
      </c>
      <c r="AGQ49" s="822" t="s">
        <v>1434</v>
      </c>
      <c r="AGR49" s="821">
        <v>1</v>
      </c>
      <c r="AGS49" s="821">
        <v>0</v>
      </c>
      <c r="AGT49" s="821">
        <v>0</v>
      </c>
      <c r="AGU49" s="821" t="s">
        <v>1434</v>
      </c>
      <c r="AGV49" s="821">
        <v>75</v>
      </c>
      <c r="AGW49" s="821">
        <v>50</v>
      </c>
      <c r="AGX49" s="821">
        <v>25</v>
      </c>
      <c r="AGY49" s="821" t="s">
        <v>1434</v>
      </c>
      <c r="AGZ49" s="822">
        <v>1011</v>
      </c>
      <c r="AHA49" s="822">
        <v>1014</v>
      </c>
      <c r="AHB49" s="822">
        <v>990</v>
      </c>
      <c r="AHC49" s="822">
        <v>937</v>
      </c>
      <c r="AHD49" s="822">
        <v>169</v>
      </c>
      <c r="AHE49" s="822">
        <v>167</v>
      </c>
      <c r="AHF49" s="822">
        <v>163</v>
      </c>
      <c r="AHG49" s="822">
        <v>157</v>
      </c>
      <c r="AHH49" s="822">
        <v>55</v>
      </c>
      <c r="AHI49" s="822">
        <v>36</v>
      </c>
      <c r="AHJ49" s="822">
        <v>41</v>
      </c>
      <c r="AHK49" s="822">
        <v>57</v>
      </c>
      <c r="AHL49" s="822">
        <v>0</v>
      </c>
      <c r="AHM49" s="822">
        <v>0.03</v>
      </c>
      <c r="AHN49" s="821">
        <v>7.0000000000000007E-2</v>
      </c>
      <c r="AHO49" s="821" t="s">
        <v>1434</v>
      </c>
      <c r="AHP49" s="822">
        <v>8.08</v>
      </c>
      <c r="AHQ49" s="822">
        <v>7.2</v>
      </c>
      <c r="AHR49" s="821">
        <v>6.31</v>
      </c>
      <c r="AHS49" s="821" t="s">
        <v>1434</v>
      </c>
      <c r="AHT49" s="822">
        <v>8.19</v>
      </c>
      <c r="AHU49" s="822">
        <v>7.77</v>
      </c>
      <c r="AHV49" s="821">
        <v>7.34</v>
      </c>
      <c r="AHW49" s="821" t="s">
        <v>1434</v>
      </c>
      <c r="AHX49" s="822">
        <v>0.56000000000000005</v>
      </c>
      <c r="AHY49" s="822">
        <v>1</v>
      </c>
      <c r="AHZ49" s="821">
        <v>1.44</v>
      </c>
      <c r="AIA49" s="821" t="s">
        <v>1434</v>
      </c>
      <c r="AIB49" s="822">
        <v>7.0000000000000007E-2</v>
      </c>
      <c r="AIC49" s="822">
        <v>0.06</v>
      </c>
      <c r="AID49" s="821">
        <v>0.04</v>
      </c>
      <c r="AIE49" s="821" t="s">
        <v>1434</v>
      </c>
      <c r="AIF49" s="822">
        <v>40</v>
      </c>
      <c r="AIG49" s="822">
        <v>40</v>
      </c>
      <c r="AIH49" s="822">
        <v>40</v>
      </c>
      <c r="AII49" s="822">
        <v>40</v>
      </c>
      <c r="AIJ49" s="822">
        <v>40</v>
      </c>
      <c r="AIK49" s="822">
        <v>8.9</v>
      </c>
      <c r="AIL49" s="821">
        <v>8.6999999999999993</v>
      </c>
      <c r="AIM49" s="821">
        <v>8.6</v>
      </c>
      <c r="AIN49" s="821">
        <v>8.4</v>
      </c>
      <c r="AIO49" s="821" t="s">
        <v>1434</v>
      </c>
      <c r="AIP49" s="822">
        <v>48.9</v>
      </c>
      <c r="AIQ49" s="821">
        <v>48.7</v>
      </c>
      <c r="AIR49" s="821">
        <v>48.6</v>
      </c>
      <c r="AIS49" s="821">
        <v>48.4</v>
      </c>
      <c r="AIT49" s="821" t="s">
        <v>1434</v>
      </c>
      <c r="AIU49" s="822">
        <v>1212.2</v>
      </c>
      <c r="AIV49" s="822">
        <v>1193.7</v>
      </c>
      <c r="AIW49" s="822">
        <v>1176.2</v>
      </c>
      <c r="AIX49" s="822">
        <v>1153.7</v>
      </c>
      <c r="AIY49" s="822" t="s">
        <v>1434</v>
      </c>
      <c r="AIZ49" s="822">
        <v>61.1</v>
      </c>
      <c r="AJA49" s="821">
        <v>60.3</v>
      </c>
      <c r="AJB49" s="821">
        <v>58.4</v>
      </c>
      <c r="AJC49" s="821">
        <v>54.6</v>
      </c>
      <c r="AJD49" s="821" t="s">
        <v>1434</v>
      </c>
      <c r="AJE49" s="822">
        <v>1273.3</v>
      </c>
      <c r="AJF49" s="821">
        <v>1254</v>
      </c>
      <c r="AJG49" s="821">
        <v>1234.6000000000001</v>
      </c>
      <c r="AJH49" s="821">
        <v>1208.3</v>
      </c>
      <c r="AJI49" s="821" t="s">
        <v>1434</v>
      </c>
      <c r="AJJ49" s="822">
        <v>1.8</v>
      </c>
      <c r="AJK49" s="822">
        <v>1.3</v>
      </c>
      <c r="AJL49" s="822">
        <v>0.8</v>
      </c>
      <c r="AJM49" s="822">
        <v>0.3</v>
      </c>
      <c r="AJN49" s="822" t="s">
        <v>1434</v>
      </c>
      <c r="AJO49" s="822">
        <v>0</v>
      </c>
      <c r="AJP49" s="821">
        <v>0</v>
      </c>
      <c r="AJQ49" s="821">
        <v>0</v>
      </c>
      <c r="AJR49" s="821">
        <v>0</v>
      </c>
      <c r="AJS49" s="821">
        <v>0</v>
      </c>
      <c r="AJT49" s="822">
        <v>1.8</v>
      </c>
      <c r="AJU49" s="821">
        <v>1.3</v>
      </c>
      <c r="AJV49" s="821">
        <v>0.8</v>
      </c>
      <c r="AJW49" s="821">
        <v>0.3</v>
      </c>
      <c r="AJX49" s="821" t="s">
        <v>1434</v>
      </c>
      <c r="AJY49" s="822">
        <v>7.4</v>
      </c>
      <c r="AJZ49" s="822">
        <v>6.6</v>
      </c>
      <c r="AKA49" s="822">
        <v>5.8</v>
      </c>
      <c r="AKB49" s="822">
        <v>5</v>
      </c>
      <c r="AKC49" s="822" t="s">
        <v>1434</v>
      </c>
      <c r="AKD49" s="821">
        <v>0</v>
      </c>
      <c r="AKE49" s="821">
        <v>0</v>
      </c>
      <c r="AKF49" s="821">
        <v>0</v>
      </c>
      <c r="AKG49" s="821">
        <v>0</v>
      </c>
      <c r="AKH49" s="821">
        <v>7.4</v>
      </c>
      <c r="AKI49" s="821">
        <v>6.6</v>
      </c>
      <c r="AKJ49" s="821">
        <v>5.8</v>
      </c>
      <c r="AKK49" s="821" t="s">
        <v>1434</v>
      </c>
      <c r="AKL49" s="822">
        <v>0</v>
      </c>
      <c r="AKM49" s="822">
        <v>0</v>
      </c>
      <c r="AKN49" s="822">
        <v>0</v>
      </c>
      <c r="AKO49" s="822">
        <v>0</v>
      </c>
      <c r="AKP49" s="822">
        <v>0</v>
      </c>
      <c r="AKQ49" s="821">
        <v>0</v>
      </c>
      <c r="AKR49" s="821">
        <v>0</v>
      </c>
      <c r="AKS49" s="821">
        <v>0</v>
      </c>
      <c r="AKT49" s="821">
        <v>0</v>
      </c>
      <c r="AKU49" s="821">
        <v>0</v>
      </c>
      <c r="AKV49" s="821">
        <v>0</v>
      </c>
      <c r="AKW49" s="821">
        <v>0</v>
      </c>
      <c r="AKX49" s="821">
        <v>0</v>
      </c>
      <c r="AKY49" s="821" t="s">
        <v>2253</v>
      </c>
      <c r="AKZ49" s="821">
        <v>2.88</v>
      </c>
      <c r="ALA49" s="821">
        <v>2.38</v>
      </c>
      <c r="ALB49" s="821" t="s">
        <v>2333</v>
      </c>
      <c r="ALC49" s="821">
        <v>1.56</v>
      </c>
      <c r="ALD49" s="821">
        <v>2.13</v>
      </c>
      <c r="ALE49" s="821" t="s">
        <v>2879</v>
      </c>
      <c r="ALF49" s="821">
        <v>0.92</v>
      </c>
      <c r="ALG49" s="821">
        <v>0.5</v>
      </c>
      <c r="ALH49" s="821" t="s">
        <v>2281</v>
      </c>
      <c r="ALI49" s="821">
        <v>0.83</v>
      </c>
      <c r="ALJ49" s="821">
        <v>0.54</v>
      </c>
      <c r="ALK49" s="821" t="s">
        <v>2251</v>
      </c>
      <c r="ALL49" s="821">
        <v>0.76</v>
      </c>
      <c r="ALM49" s="821">
        <v>7.0000000000000007E-2</v>
      </c>
      <c r="ALN49" s="821" t="s">
        <v>2210</v>
      </c>
      <c r="ALO49" s="821">
        <v>0.66</v>
      </c>
      <c r="ALP49" s="821">
        <v>1.05</v>
      </c>
      <c r="ALQ49" s="821" t="s">
        <v>2880</v>
      </c>
      <c r="ALR49" s="821">
        <v>0.54</v>
      </c>
      <c r="ALS49" s="821">
        <v>0.39</v>
      </c>
      <c r="ALT49" s="821" t="s">
        <v>1434</v>
      </c>
      <c r="ALU49" s="821" t="s">
        <v>1434</v>
      </c>
      <c r="ALV49" s="821" t="s">
        <v>1434</v>
      </c>
      <c r="ALW49" s="821" t="s">
        <v>2932</v>
      </c>
      <c r="ALX49" s="821">
        <v>0</v>
      </c>
      <c r="ALY49" s="821">
        <v>0</v>
      </c>
      <c r="ALZ49" s="821"/>
      <c r="AMA49" s="821"/>
      <c r="AMB49" s="821"/>
      <c r="AMC49" s="821"/>
      <c r="AMD49" s="821"/>
      <c r="AME49" s="821"/>
      <c r="AMF49" s="821"/>
      <c r="AMG49" s="821"/>
      <c r="AMH49" s="821"/>
      <c r="AMI49" s="821"/>
      <c r="AMJ49" s="821"/>
      <c r="AMK49" s="821"/>
      <c r="AML49" s="821"/>
      <c r="AMM49" s="821"/>
      <c r="AMN49" s="821"/>
      <c r="AMO49" s="821"/>
      <c r="AMP49" s="821"/>
      <c r="AMQ49" s="821"/>
      <c r="AMR49" s="822">
        <v>23.4</v>
      </c>
      <c r="AMS49" s="822">
        <v>20.9</v>
      </c>
      <c r="AMT49" s="822">
        <v>16.3</v>
      </c>
      <c r="AMU49" s="822">
        <v>7.1</v>
      </c>
      <c r="AMV49" s="822">
        <v>1.7000000000000002</v>
      </c>
      <c r="AMW49" s="822">
        <v>2.2000000000000002</v>
      </c>
      <c r="AMX49" s="822">
        <v>2.6</v>
      </c>
      <c r="AMY49" s="822" t="s">
        <v>1434</v>
      </c>
      <c r="AMZ49" s="821" t="s">
        <v>1434</v>
      </c>
      <c r="ANA49" s="821">
        <v>17.100000000000001</v>
      </c>
      <c r="ANB49" s="821" t="s">
        <v>1434</v>
      </c>
      <c r="ANC49" s="821" t="s">
        <v>1434</v>
      </c>
      <c r="AND49" s="822">
        <v>11.9</v>
      </c>
      <c r="ANE49" s="822">
        <v>11.7</v>
      </c>
      <c r="ANF49" s="822">
        <v>9.5</v>
      </c>
      <c r="ANG49" s="822">
        <v>5</v>
      </c>
      <c r="ANH49" s="821">
        <v>0.8</v>
      </c>
      <c r="ANI49" s="821">
        <v>0.8</v>
      </c>
      <c r="ANJ49" s="821">
        <v>0.8</v>
      </c>
      <c r="ANK49" s="821" t="s">
        <v>1434</v>
      </c>
      <c r="ANL49" s="821" t="s">
        <v>1434</v>
      </c>
      <c r="ANM49" s="821">
        <v>10.1</v>
      </c>
      <c r="ANN49" s="821" t="s">
        <v>1434</v>
      </c>
      <c r="ANO49" s="821" t="s">
        <v>1434</v>
      </c>
      <c r="ANP49" s="822">
        <v>11.5</v>
      </c>
      <c r="ANQ49" s="822">
        <v>9.1999999999999993</v>
      </c>
      <c r="ANR49" s="822">
        <v>6.8</v>
      </c>
      <c r="ANS49" s="822">
        <v>2.1</v>
      </c>
      <c r="ANT49" s="821">
        <v>0.9</v>
      </c>
      <c r="ANU49" s="821">
        <v>1.4</v>
      </c>
      <c r="ANV49" s="821">
        <v>1.8</v>
      </c>
      <c r="ANW49" s="821" t="s">
        <v>1434</v>
      </c>
      <c r="ANX49" s="821" t="s">
        <v>1434</v>
      </c>
      <c r="ANY49" s="821">
        <v>7</v>
      </c>
      <c r="ANZ49" s="821" t="s">
        <v>1434</v>
      </c>
      <c r="AOA49" s="821" t="s">
        <v>1434</v>
      </c>
      <c r="AOB49" s="821">
        <v>17.7</v>
      </c>
      <c r="AOC49" s="821">
        <v>4.7</v>
      </c>
      <c r="AOD49" s="821">
        <v>9.1999999999999993</v>
      </c>
      <c r="AOE49" s="821">
        <v>2.2000000000000002</v>
      </c>
      <c r="AOF49" s="821">
        <v>8.5</v>
      </c>
      <c r="AOG49" s="821">
        <v>2.5</v>
      </c>
      <c r="AOH49" s="822">
        <v>46</v>
      </c>
      <c r="AOI49" s="821" t="s">
        <v>1434</v>
      </c>
      <c r="AOJ49" s="821">
        <v>46</v>
      </c>
      <c r="AOK49" s="821" t="s">
        <v>1434</v>
      </c>
      <c r="AOL49" s="822">
        <v>110</v>
      </c>
      <c r="AOM49" s="821" t="s">
        <v>1434</v>
      </c>
      <c r="AON49" s="821">
        <v>110</v>
      </c>
      <c r="AOO49" s="821" t="s">
        <v>1434</v>
      </c>
      <c r="AOP49" s="822">
        <v>62</v>
      </c>
      <c r="AOQ49" s="821" t="s">
        <v>1434</v>
      </c>
      <c r="AOR49" s="821" t="s">
        <v>1434</v>
      </c>
      <c r="AOS49" s="821">
        <v>62</v>
      </c>
      <c r="AOT49" s="822">
        <v>362</v>
      </c>
      <c r="AOU49" s="821" t="s">
        <v>1434</v>
      </c>
      <c r="AOV49" s="821" t="s">
        <v>1434</v>
      </c>
      <c r="AOW49" s="821" t="s">
        <v>1434</v>
      </c>
      <c r="AOX49" s="822">
        <v>362</v>
      </c>
      <c r="AOY49" s="821" t="s">
        <v>1434</v>
      </c>
      <c r="AOZ49" s="821" t="s">
        <v>1434</v>
      </c>
      <c r="APA49" s="821">
        <v>362</v>
      </c>
      <c r="APB49" s="822">
        <v>672</v>
      </c>
      <c r="APC49" s="821" t="s">
        <v>1434</v>
      </c>
      <c r="APD49" s="821">
        <v>672</v>
      </c>
      <c r="APE49" s="821" t="s">
        <v>1434</v>
      </c>
      <c r="APF49" s="822">
        <v>4434</v>
      </c>
      <c r="APG49" s="821" t="s">
        <v>1434</v>
      </c>
      <c r="APH49" s="821">
        <v>4434</v>
      </c>
      <c r="API49" s="821" t="s">
        <v>1434</v>
      </c>
      <c r="APJ49" s="822">
        <v>2</v>
      </c>
      <c r="APK49" s="821" t="s">
        <v>1434</v>
      </c>
      <c r="APL49" s="821">
        <v>2</v>
      </c>
      <c r="APM49" s="821" t="s">
        <v>1434</v>
      </c>
      <c r="APN49" s="822">
        <v>21</v>
      </c>
      <c r="APO49" s="821" t="s">
        <v>1434</v>
      </c>
      <c r="APP49" s="821">
        <v>21</v>
      </c>
      <c r="APQ49" s="821" t="s">
        <v>1434</v>
      </c>
      <c r="APR49" s="822">
        <v>12</v>
      </c>
      <c r="APS49" s="821" t="s">
        <v>1434</v>
      </c>
      <c r="APT49" s="821" t="s">
        <v>1434</v>
      </c>
      <c r="APU49" s="821">
        <v>12</v>
      </c>
      <c r="APV49" s="822">
        <v>35</v>
      </c>
      <c r="APW49" s="821" t="s">
        <v>1434</v>
      </c>
      <c r="APX49" s="821" t="s">
        <v>1434</v>
      </c>
      <c r="APY49" s="821" t="s">
        <v>1434</v>
      </c>
      <c r="APZ49" s="822">
        <v>35</v>
      </c>
      <c r="AQA49" s="821" t="s">
        <v>1434</v>
      </c>
      <c r="AQB49" s="821" t="s">
        <v>1434</v>
      </c>
      <c r="AQC49" s="821">
        <v>35</v>
      </c>
      <c r="AQD49" s="822">
        <v>60</v>
      </c>
      <c r="AQE49" s="821" t="s">
        <v>1434</v>
      </c>
      <c r="AQF49" s="821">
        <v>60</v>
      </c>
      <c r="AQG49" s="821" t="s">
        <v>1434</v>
      </c>
      <c r="AQH49" s="822">
        <v>528</v>
      </c>
      <c r="AQI49" s="821" t="s">
        <v>1434</v>
      </c>
      <c r="AQJ49" s="821">
        <v>528</v>
      </c>
      <c r="AQK49" s="821" t="s">
        <v>1434</v>
      </c>
      <c r="AQL49" s="822">
        <v>1</v>
      </c>
      <c r="AQM49" s="821" t="s">
        <v>1434</v>
      </c>
      <c r="AQN49" s="821">
        <v>1</v>
      </c>
      <c r="AQO49" s="821" t="s">
        <v>1434</v>
      </c>
      <c r="AQP49" s="822">
        <v>7</v>
      </c>
      <c r="AQQ49" s="821" t="s">
        <v>1434</v>
      </c>
      <c r="AQR49" s="821">
        <v>7</v>
      </c>
      <c r="AQS49" s="821" t="s">
        <v>1434</v>
      </c>
      <c r="AQT49" s="822">
        <v>3</v>
      </c>
      <c r="AQU49" s="821" t="s">
        <v>1434</v>
      </c>
      <c r="AQV49" s="821" t="s">
        <v>1434</v>
      </c>
      <c r="AQW49" s="821">
        <v>3</v>
      </c>
      <c r="AQX49" s="822">
        <v>32</v>
      </c>
      <c r="AQY49" s="821" t="s">
        <v>1434</v>
      </c>
      <c r="AQZ49" s="821" t="s">
        <v>1434</v>
      </c>
      <c r="ARA49" s="821" t="s">
        <v>1434</v>
      </c>
      <c r="ARB49" s="822">
        <v>32</v>
      </c>
      <c r="ARC49" s="821" t="s">
        <v>1434</v>
      </c>
      <c r="ARD49" s="821" t="s">
        <v>1434</v>
      </c>
      <c r="ARE49" s="821">
        <v>32</v>
      </c>
      <c r="ARF49" s="822">
        <v>31</v>
      </c>
      <c r="ARG49" s="821" t="s">
        <v>1434</v>
      </c>
      <c r="ARH49" s="821">
        <v>31</v>
      </c>
      <c r="ARI49" s="821" t="s">
        <v>1434</v>
      </c>
      <c r="ARJ49" s="822">
        <v>353</v>
      </c>
      <c r="ARK49" s="821" t="s">
        <v>1434</v>
      </c>
      <c r="ARL49" s="821">
        <v>353</v>
      </c>
      <c r="ARM49" s="821" t="s">
        <v>1434</v>
      </c>
      <c r="ARN49" s="822">
        <v>0</v>
      </c>
      <c r="ARO49" s="821" t="s">
        <v>1434</v>
      </c>
      <c r="ARP49" s="821">
        <v>0</v>
      </c>
      <c r="ARQ49" s="821" t="s">
        <v>1434</v>
      </c>
      <c r="ARR49" s="822">
        <v>0</v>
      </c>
      <c r="ARS49" s="821" t="s">
        <v>1434</v>
      </c>
      <c r="ART49" s="821">
        <v>0</v>
      </c>
      <c r="ARU49" s="821" t="s">
        <v>1434</v>
      </c>
      <c r="ARV49" s="822">
        <v>6</v>
      </c>
      <c r="ARW49" s="821" t="s">
        <v>1434</v>
      </c>
      <c r="ARX49" s="821" t="s">
        <v>1434</v>
      </c>
      <c r="ARY49" s="821">
        <v>6</v>
      </c>
      <c r="ARZ49" s="822">
        <v>14</v>
      </c>
      <c r="ASA49" s="821" t="s">
        <v>1434</v>
      </c>
      <c r="ASB49" s="821" t="s">
        <v>1434</v>
      </c>
      <c r="ASC49" s="821" t="s">
        <v>1434</v>
      </c>
      <c r="ASD49" s="822">
        <v>14</v>
      </c>
      <c r="ASE49" s="821" t="s">
        <v>1434</v>
      </c>
      <c r="ASF49" s="821" t="s">
        <v>1434</v>
      </c>
      <c r="ASG49" s="821">
        <v>14</v>
      </c>
      <c r="ASH49" s="822">
        <v>16</v>
      </c>
      <c r="ASI49" s="821" t="s">
        <v>1434</v>
      </c>
      <c r="ASJ49" s="821">
        <v>16</v>
      </c>
      <c r="ASK49" s="821" t="s">
        <v>1434</v>
      </c>
      <c r="ASL49" s="822">
        <v>87</v>
      </c>
      <c r="ASM49" s="821" t="s">
        <v>1434</v>
      </c>
      <c r="ASN49" s="821">
        <v>87</v>
      </c>
      <c r="ASO49" s="821" t="s">
        <v>1434</v>
      </c>
      <c r="ASP49" s="822">
        <v>0</v>
      </c>
      <c r="ASQ49" s="821" t="s">
        <v>1434</v>
      </c>
      <c r="ASR49" s="821">
        <v>0</v>
      </c>
      <c r="ASS49" s="821" t="s">
        <v>1434</v>
      </c>
      <c r="AST49" s="822">
        <v>1</v>
      </c>
      <c r="ASU49" s="821" t="s">
        <v>1434</v>
      </c>
      <c r="ASV49" s="821">
        <v>1</v>
      </c>
      <c r="ASW49" s="821" t="s">
        <v>1434</v>
      </c>
      <c r="ASX49" s="822">
        <v>2</v>
      </c>
      <c r="ASY49" s="821" t="s">
        <v>1434</v>
      </c>
      <c r="ASZ49" s="821" t="s">
        <v>1434</v>
      </c>
      <c r="ATA49" s="821">
        <v>2</v>
      </c>
      <c r="ATB49" s="822">
        <v>4</v>
      </c>
      <c r="ATC49" s="821" t="s">
        <v>1434</v>
      </c>
      <c r="ATD49" s="821" t="s">
        <v>1434</v>
      </c>
      <c r="ATE49" s="821" t="s">
        <v>1434</v>
      </c>
      <c r="ATF49" s="822">
        <v>4</v>
      </c>
      <c r="ATG49" s="821" t="s">
        <v>1434</v>
      </c>
      <c r="ATH49" s="821" t="s">
        <v>1434</v>
      </c>
      <c r="ATI49" s="821">
        <v>4</v>
      </c>
      <c r="ATJ49" s="822">
        <v>2</v>
      </c>
      <c r="ATK49" s="821" t="s">
        <v>1434</v>
      </c>
      <c r="ATL49" s="821">
        <v>2</v>
      </c>
      <c r="ATM49" s="821" t="s">
        <v>1434</v>
      </c>
      <c r="ATN49" s="822">
        <v>13</v>
      </c>
      <c r="ATO49" s="821" t="s">
        <v>1434</v>
      </c>
      <c r="ATP49" s="821">
        <v>13</v>
      </c>
      <c r="ATQ49" s="821" t="s">
        <v>1434</v>
      </c>
      <c r="ATR49" s="822">
        <v>4</v>
      </c>
      <c r="ATS49" s="822">
        <v>5</v>
      </c>
      <c r="ATT49" s="822">
        <v>5</v>
      </c>
      <c r="ATU49" s="822" t="s">
        <v>1434</v>
      </c>
      <c r="ATV49" s="822" t="s">
        <v>1434</v>
      </c>
      <c r="ATW49" s="821" t="s">
        <v>1434</v>
      </c>
      <c r="ATX49" s="821" t="s">
        <v>1434</v>
      </c>
      <c r="ATY49" s="821" t="s">
        <v>1434</v>
      </c>
      <c r="ATZ49" s="821" t="s">
        <v>1434</v>
      </c>
      <c r="AUA49" s="821" t="s">
        <v>1434</v>
      </c>
      <c r="AUB49" s="822">
        <v>4</v>
      </c>
      <c r="AUC49" s="822">
        <v>5</v>
      </c>
      <c r="AUD49" s="822">
        <v>5</v>
      </c>
      <c r="AUE49" s="822" t="s">
        <v>1434</v>
      </c>
      <c r="AUF49" s="822" t="s">
        <v>1434</v>
      </c>
      <c r="AUG49" s="822">
        <v>20</v>
      </c>
      <c r="AUH49" s="822">
        <v>26</v>
      </c>
      <c r="AUI49" s="822">
        <v>20</v>
      </c>
      <c r="AUJ49" s="822" t="s">
        <v>1434</v>
      </c>
      <c r="AUK49" s="822" t="s">
        <v>1434</v>
      </c>
      <c r="AUL49" s="821" t="s">
        <v>1434</v>
      </c>
      <c r="AUM49" s="821" t="s">
        <v>1434</v>
      </c>
      <c r="AUN49" s="821" t="s">
        <v>1434</v>
      </c>
      <c r="AUO49" s="821" t="s">
        <v>1434</v>
      </c>
      <c r="AUP49" s="821" t="s">
        <v>1434</v>
      </c>
      <c r="AUQ49" s="822">
        <v>20</v>
      </c>
      <c r="AUR49" s="822">
        <v>26</v>
      </c>
      <c r="AUS49" s="822">
        <v>20</v>
      </c>
      <c r="AUT49" s="822" t="s">
        <v>1434</v>
      </c>
      <c r="AUU49" s="822" t="s">
        <v>1434</v>
      </c>
      <c r="AUV49" s="822">
        <v>23</v>
      </c>
      <c r="AUW49" s="822">
        <v>11</v>
      </c>
      <c r="AUX49" s="822">
        <v>8</v>
      </c>
      <c r="AUY49" s="822" t="s">
        <v>1434</v>
      </c>
      <c r="AUZ49" s="822" t="s">
        <v>1434</v>
      </c>
      <c r="AVA49" s="821" t="s">
        <v>1434</v>
      </c>
      <c r="AVB49" s="821" t="s">
        <v>1434</v>
      </c>
      <c r="AVC49" s="821" t="s">
        <v>1434</v>
      </c>
      <c r="AVD49" s="821" t="s">
        <v>1434</v>
      </c>
      <c r="AVE49" s="821" t="s">
        <v>1434</v>
      </c>
      <c r="AVF49" s="822">
        <v>23</v>
      </c>
      <c r="AVG49" s="822">
        <v>11</v>
      </c>
      <c r="AVH49" s="822">
        <v>8</v>
      </c>
      <c r="AVI49" s="822" t="s">
        <v>1434</v>
      </c>
      <c r="AVJ49" s="822" t="s">
        <v>1434</v>
      </c>
      <c r="AVK49" s="822">
        <v>222</v>
      </c>
      <c r="AVL49" s="822">
        <v>254</v>
      </c>
      <c r="AVM49" s="822">
        <v>254</v>
      </c>
      <c r="AVN49" s="822" t="s">
        <v>1434</v>
      </c>
      <c r="AVO49" s="822" t="s">
        <v>1434</v>
      </c>
      <c r="AVP49" s="821" t="s">
        <v>1434</v>
      </c>
      <c r="AVQ49" s="821" t="s">
        <v>1434</v>
      </c>
      <c r="AVR49" s="821" t="s">
        <v>1434</v>
      </c>
      <c r="AVS49" s="821" t="s">
        <v>1434</v>
      </c>
      <c r="AVT49" s="821" t="s">
        <v>1434</v>
      </c>
      <c r="AVU49" s="822">
        <v>222</v>
      </c>
      <c r="AVV49" s="822" t="s">
        <v>1434</v>
      </c>
      <c r="AVW49" s="822">
        <v>254</v>
      </c>
      <c r="AVX49" s="822" t="s">
        <v>1434</v>
      </c>
      <c r="AVY49" s="822" t="s">
        <v>1434</v>
      </c>
      <c r="AVZ49" s="822">
        <v>14</v>
      </c>
      <c r="AWA49" s="822">
        <v>14</v>
      </c>
      <c r="AWB49" s="822" t="s">
        <v>1434</v>
      </c>
      <c r="AWC49" s="822" t="s">
        <v>1434</v>
      </c>
      <c r="AWD49" s="822" t="s">
        <v>1434</v>
      </c>
      <c r="AWE49" s="821">
        <v>3</v>
      </c>
      <c r="AWF49" s="821">
        <v>3</v>
      </c>
      <c r="AWG49" s="821" t="s">
        <v>1434</v>
      </c>
      <c r="AWH49" s="821" t="s">
        <v>1434</v>
      </c>
      <c r="AWI49" s="821" t="s">
        <v>1434</v>
      </c>
      <c r="AWJ49" s="822">
        <v>17</v>
      </c>
      <c r="AWK49" s="822">
        <v>17</v>
      </c>
      <c r="AWL49" s="822" t="s">
        <v>1434</v>
      </c>
      <c r="AWM49" s="822" t="s">
        <v>1434</v>
      </c>
      <c r="AWN49" s="822" t="s">
        <v>1434</v>
      </c>
      <c r="AWO49" s="822">
        <v>548</v>
      </c>
      <c r="AWP49" s="822">
        <v>540</v>
      </c>
      <c r="AWQ49" s="822" t="s">
        <v>1434</v>
      </c>
      <c r="AWR49" s="822" t="s">
        <v>1434</v>
      </c>
      <c r="AWS49" s="822" t="s">
        <v>1434</v>
      </c>
      <c r="AWT49" s="822">
        <v>12</v>
      </c>
      <c r="AWU49" s="822">
        <v>12</v>
      </c>
      <c r="AWV49" s="822" t="s">
        <v>1434</v>
      </c>
      <c r="AWW49" s="822" t="s">
        <v>1434</v>
      </c>
      <c r="AWX49" s="822" t="s">
        <v>1434</v>
      </c>
      <c r="AWY49" s="822">
        <v>560</v>
      </c>
      <c r="AWZ49" s="822">
        <v>552</v>
      </c>
      <c r="AXA49" s="822" t="s">
        <v>1434</v>
      </c>
      <c r="AXB49" s="822" t="s">
        <v>1434</v>
      </c>
      <c r="AXC49" s="822" t="s">
        <v>1434</v>
      </c>
      <c r="AXD49" s="821">
        <v>562</v>
      </c>
      <c r="AXE49" s="821">
        <v>554</v>
      </c>
      <c r="AXF49" s="821" t="s">
        <v>1434</v>
      </c>
      <c r="AXG49" s="821" t="s">
        <v>1434</v>
      </c>
      <c r="AXH49" s="821" t="s">
        <v>1434</v>
      </c>
      <c r="AXI49" s="821">
        <v>15</v>
      </c>
      <c r="AXJ49" s="821">
        <v>15</v>
      </c>
      <c r="AXK49" s="821" t="s">
        <v>1434</v>
      </c>
      <c r="AXL49" s="821" t="s">
        <v>1434</v>
      </c>
      <c r="AXM49" s="821" t="s">
        <v>1434</v>
      </c>
      <c r="AXN49" s="821">
        <v>577</v>
      </c>
      <c r="AXO49" s="821">
        <v>569</v>
      </c>
      <c r="AXP49" s="821" t="s">
        <v>1434</v>
      </c>
      <c r="AXQ49" s="821" t="s">
        <v>1434</v>
      </c>
      <c r="AXR49" s="821" t="s">
        <v>1434</v>
      </c>
      <c r="AXS49" s="822">
        <v>797.33</v>
      </c>
      <c r="AXT49" s="822">
        <v>807.42</v>
      </c>
      <c r="AXU49" s="822" t="s">
        <v>1434</v>
      </c>
      <c r="AXV49" s="822" t="s">
        <v>1434</v>
      </c>
      <c r="AXW49" s="822" t="s">
        <v>1434</v>
      </c>
      <c r="AXX49" s="822" t="s">
        <v>1434</v>
      </c>
      <c r="AXY49" s="822" t="s">
        <v>1434</v>
      </c>
      <c r="AXZ49" s="822" t="s">
        <v>1434</v>
      </c>
      <c r="AYA49" s="821">
        <v>128.99</v>
      </c>
      <c r="AYB49" s="821">
        <v>94.84</v>
      </c>
      <c r="AYC49" s="821" t="s">
        <v>1434</v>
      </c>
      <c r="AYD49" s="822" t="s">
        <v>1434</v>
      </c>
      <c r="AYE49" s="822">
        <v>2613</v>
      </c>
      <c r="AYF49" s="822">
        <v>2976</v>
      </c>
      <c r="AYG49" s="822" t="s">
        <v>1434</v>
      </c>
      <c r="AYH49" s="822" t="s">
        <v>1434</v>
      </c>
      <c r="AYI49" s="822" t="s">
        <v>1434</v>
      </c>
      <c r="AYJ49" s="822" t="s">
        <v>1434</v>
      </c>
      <c r="AYK49" s="822" t="s">
        <v>1434</v>
      </c>
      <c r="AYL49" s="822" t="s">
        <v>1434</v>
      </c>
      <c r="AYM49" s="821" t="s">
        <v>1434</v>
      </c>
      <c r="AYN49" s="821" t="s">
        <v>1434</v>
      </c>
      <c r="AYO49" s="821" t="s">
        <v>1434</v>
      </c>
      <c r="AYP49" s="821" t="s">
        <v>1434</v>
      </c>
      <c r="AYQ49" s="822" t="s">
        <v>1434</v>
      </c>
      <c r="AYR49" s="821" t="s">
        <v>1434</v>
      </c>
      <c r="AYS49" s="821" t="s">
        <v>1434</v>
      </c>
      <c r="AYT49" s="821" t="s">
        <v>1434</v>
      </c>
      <c r="AYU49" s="822" t="s">
        <v>1434</v>
      </c>
      <c r="AYV49" s="821" t="s">
        <v>1434</v>
      </c>
      <c r="AYW49" s="821" t="s">
        <v>1434</v>
      </c>
      <c r="AYX49" s="821" t="s">
        <v>1434</v>
      </c>
      <c r="AYY49" s="821" t="s">
        <v>1434</v>
      </c>
      <c r="AYZ49" s="821" t="s">
        <v>1434</v>
      </c>
      <c r="AZA49" s="821" t="s">
        <v>1434</v>
      </c>
      <c r="AZB49" s="821" t="s">
        <v>1434</v>
      </c>
      <c r="AZC49" s="822" t="s">
        <v>1434</v>
      </c>
      <c r="AZD49" s="821" t="s">
        <v>1434</v>
      </c>
      <c r="AZE49" s="821" t="s">
        <v>1434</v>
      </c>
      <c r="AZF49" s="821" t="s">
        <v>1434</v>
      </c>
      <c r="AZG49" s="822" t="s">
        <v>1434</v>
      </c>
      <c r="AZH49" s="821" t="s">
        <v>1434</v>
      </c>
      <c r="AZI49" s="821" t="s">
        <v>1434</v>
      </c>
      <c r="AZJ49" s="821" t="s">
        <v>1434</v>
      </c>
      <c r="AZK49" s="821" t="s">
        <v>1434</v>
      </c>
      <c r="AZL49" s="821" t="s">
        <v>1434</v>
      </c>
      <c r="AZM49" s="821" t="s">
        <v>1434</v>
      </c>
      <c r="AZN49" s="821" t="s">
        <v>1434</v>
      </c>
      <c r="AZO49" s="821">
        <v>237.85</v>
      </c>
      <c r="AZP49" s="821">
        <v>259.33999999999997</v>
      </c>
      <c r="AZQ49" s="821" t="s">
        <v>1434</v>
      </c>
      <c r="AZR49" s="821" t="s">
        <v>1434</v>
      </c>
      <c r="AZS49" s="821" t="s">
        <v>1434</v>
      </c>
      <c r="AZT49" s="821" t="s">
        <v>1434</v>
      </c>
      <c r="AZU49" s="821" t="s">
        <v>1434</v>
      </c>
      <c r="AZV49" s="821" t="s">
        <v>1434</v>
      </c>
      <c r="AZW49" s="821">
        <v>33.950000000000003</v>
      </c>
      <c r="AZX49" s="821">
        <v>40.869999999999997</v>
      </c>
      <c r="AZY49" s="821" t="s">
        <v>1434</v>
      </c>
      <c r="AZZ49" s="821" t="s">
        <v>1434</v>
      </c>
      <c r="BAA49" s="822">
        <v>2169</v>
      </c>
      <c r="BAB49" s="821">
        <v>2536</v>
      </c>
      <c r="BAC49" s="821" t="s">
        <v>1434</v>
      </c>
      <c r="BAD49" s="821" t="s">
        <v>1434</v>
      </c>
      <c r="BAE49" s="822" t="s">
        <v>1434</v>
      </c>
      <c r="BAF49" s="821" t="s">
        <v>1434</v>
      </c>
      <c r="BAG49" s="821" t="s">
        <v>1434</v>
      </c>
      <c r="BAH49" s="821" t="s">
        <v>1434</v>
      </c>
      <c r="BAI49" s="821" t="s">
        <v>1434</v>
      </c>
      <c r="BAJ49" s="821" t="s">
        <v>1434</v>
      </c>
      <c r="BAK49" s="821" t="s">
        <v>1434</v>
      </c>
      <c r="BAL49" s="821" t="s">
        <v>1434</v>
      </c>
      <c r="BAM49" s="821">
        <v>559.48</v>
      </c>
      <c r="BAN49" s="821">
        <v>548.08000000000004</v>
      </c>
      <c r="BAO49" s="821" t="s">
        <v>1434</v>
      </c>
      <c r="BAP49" s="821" t="s">
        <v>1434</v>
      </c>
      <c r="BAQ49" s="821" t="s">
        <v>1434</v>
      </c>
      <c r="BAR49" s="821" t="s">
        <v>1434</v>
      </c>
      <c r="BAS49" s="821" t="s">
        <v>1434</v>
      </c>
      <c r="BAT49" s="821" t="s">
        <v>1434</v>
      </c>
      <c r="BAU49" s="821">
        <v>95.04</v>
      </c>
      <c r="BAV49" s="821">
        <v>53.97</v>
      </c>
      <c r="BAW49" s="821" t="s">
        <v>1434</v>
      </c>
      <c r="BAX49" s="821" t="s">
        <v>1434</v>
      </c>
      <c r="BAY49" s="822">
        <v>444</v>
      </c>
      <c r="BAZ49" s="821">
        <v>440</v>
      </c>
      <c r="BBA49" s="821" t="s">
        <v>1434</v>
      </c>
      <c r="BBB49" s="821" t="s">
        <v>1434</v>
      </c>
      <c r="BBC49" s="822" t="s">
        <v>1434</v>
      </c>
      <c r="BBD49" s="821" t="s">
        <v>1434</v>
      </c>
      <c r="BBE49" s="821" t="s">
        <v>1434</v>
      </c>
      <c r="BBF49" s="821" t="s">
        <v>1434</v>
      </c>
      <c r="BBG49" s="821" t="s">
        <v>1434</v>
      </c>
      <c r="BBH49" s="821" t="s">
        <v>1434</v>
      </c>
      <c r="BBI49" s="821" t="s">
        <v>1434</v>
      </c>
      <c r="BBJ49" s="821" t="s">
        <v>1434</v>
      </c>
      <c r="BBK49" s="826" t="s">
        <v>1434</v>
      </c>
      <c r="BBL49" s="826">
        <v>405.6</v>
      </c>
      <c r="BBM49" s="826">
        <v>263.89999999999998</v>
      </c>
      <c r="BBN49" s="826">
        <v>332.2</v>
      </c>
      <c r="BBO49" s="826">
        <v>321.5</v>
      </c>
      <c r="BBP49" s="826" t="s">
        <v>1434</v>
      </c>
      <c r="BBQ49" s="826">
        <v>0.09</v>
      </c>
      <c r="BBR49" s="826">
        <v>0.05</v>
      </c>
      <c r="BBS49" s="826">
        <v>0.06</v>
      </c>
      <c r="BBT49" s="826">
        <v>0.05</v>
      </c>
      <c r="BBU49" s="826" t="s">
        <v>1434</v>
      </c>
      <c r="BBV49" s="826">
        <v>2424.8000000000002</v>
      </c>
      <c r="BBW49" s="826">
        <v>2829.5</v>
      </c>
      <c r="BBX49" s="826">
        <v>3221.5</v>
      </c>
      <c r="BBY49" s="826">
        <v>3105.5</v>
      </c>
      <c r="BBZ49" s="826" t="s">
        <v>1434</v>
      </c>
      <c r="BCA49" s="826">
        <v>0.55000000000000004</v>
      </c>
      <c r="BCB49" s="826">
        <v>0.57999999999999996</v>
      </c>
      <c r="BCC49" s="826">
        <v>0.55000000000000004</v>
      </c>
      <c r="BCD49" s="826">
        <v>0.49</v>
      </c>
      <c r="BCE49" s="826" t="s">
        <v>1434</v>
      </c>
      <c r="BCF49" s="826">
        <v>1420.9</v>
      </c>
      <c r="BCG49" s="826">
        <v>1347.2</v>
      </c>
      <c r="BCH49" s="826">
        <v>1272.9000000000001</v>
      </c>
      <c r="BCI49" s="826">
        <v>856.6</v>
      </c>
      <c r="BCJ49" s="826" t="s">
        <v>1434</v>
      </c>
      <c r="BCK49" s="826">
        <v>0.32</v>
      </c>
      <c r="BCL49" s="826">
        <v>0.28000000000000003</v>
      </c>
      <c r="BCM49" s="826">
        <v>0.22</v>
      </c>
      <c r="BCN49" s="826">
        <v>0.14000000000000001</v>
      </c>
      <c r="BCO49" s="818">
        <v>648.89</v>
      </c>
      <c r="BCP49" s="818">
        <v>338.2</v>
      </c>
      <c r="BCQ49" s="818">
        <v>218.56</v>
      </c>
      <c r="BCR49" s="818">
        <v>279.27999999999997</v>
      </c>
      <c r="BCS49" s="818">
        <v>287.60000000000002</v>
      </c>
      <c r="BCT49" s="818">
        <v>107.93</v>
      </c>
      <c r="BCU49" s="818">
        <v>-220.89</v>
      </c>
      <c r="BCV49" s="818">
        <v>-186.22</v>
      </c>
      <c r="BCW49" s="818">
        <v>-130.62</v>
      </c>
      <c r="BCX49" s="818">
        <v>-112.72</v>
      </c>
      <c r="BCY49" s="818">
        <v>0</v>
      </c>
      <c r="BCZ49" s="818">
        <v>0</v>
      </c>
      <c r="BDA49" s="818">
        <v>0</v>
      </c>
      <c r="BDB49" s="818">
        <v>0</v>
      </c>
      <c r="BDC49" s="818" t="s">
        <v>1434</v>
      </c>
      <c r="BDD49" s="818">
        <v>195.95</v>
      </c>
      <c r="BDE49" s="818">
        <v>145.78</v>
      </c>
      <c r="BDF49" s="818">
        <v>121.57</v>
      </c>
      <c r="BDG49" s="818">
        <v>129.72</v>
      </c>
      <c r="BDH49" s="818">
        <v>159.82</v>
      </c>
      <c r="BDI49" s="818">
        <v>4.63</v>
      </c>
      <c r="BDJ49" s="818">
        <v>2.36</v>
      </c>
      <c r="BDK49" s="818">
        <v>7.18</v>
      </c>
      <c r="BDL49" s="818">
        <v>10.85</v>
      </c>
      <c r="BDM49" s="818">
        <v>2.5499999999999998</v>
      </c>
      <c r="BDN49" s="818">
        <v>200.58</v>
      </c>
      <c r="BDO49" s="818">
        <v>148.13999999999999</v>
      </c>
      <c r="BDP49" s="818">
        <v>128.76</v>
      </c>
      <c r="BDQ49" s="818">
        <v>140.57</v>
      </c>
      <c r="BDR49" s="818">
        <v>162.37</v>
      </c>
      <c r="BDS49" s="818">
        <v>168.43</v>
      </c>
      <c r="BDT49" s="818">
        <v>182.84</v>
      </c>
      <c r="BDU49" s="818">
        <v>188.08</v>
      </c>
      <c r="BDV49" s="818">
        <v>209.37</v>
      </c>
      <c r="BDW49" s="818">
        <v>195.37</v>
      </c>
      <c r="BDX49" s="818">
        <v>155.08000000000001</v>
      </c>
      <c r="BDY49" s="818">
        <v>95.63</v>
      </c>
      <c r="BDZ49" s="818">
        <v>80.180000000000007</v>
      </c>
      <c r="BEA49" s="818">
        <v>52.76</v>
      </c>
      <c r="BEB49" s="818">
        <v>42.87</v>
      </c>
      <c r="BEC49" s="818" t="s">
        <v>1434</v>
      </c>
      <c r="BED49" s="818">
        <v>4.2</v>
      </c>
      <c r="BEE49" s="818">
        <v>5.6</v>
      </c>
      <c r="BEF49" s="818">
        <v>7.8</v>
      </c>
      <c r="BEG49" s="818">
        <v>12.1</v>
      </c>
      <c r="BEH49" s="818" t="s">
        <v>1434</v>
      </c>
      <c r="BEI49" s="818">
        <v>3.65</v>
      </c>
      <c r="BEJ49" s="818">
        <v>4.8</v>
      </c>
      <c r="BEK49" s="818">
        <v>5.7670000000000003</v>
      </c>
      <c r="BEL49" s="818">
        <v>8.4329999999999998</v>
      </c>
      <c r="BEM49" s="818" t="s">
        <v>1434</v>
      </c>
      <c r="BEN49" s="818" t="s">
        <v>1434</v>
      </c>
      <c r="BEO49" s="818" t="s">
        <v>1434</v>
      </c>
      <c r="BEP49" s="818">
        <v>2.2000000000000002</v>
      </c>
      <c r="BEQ49" s="818">
        <v>3.6669999999999998</v>
      </c>
      <c r="BER49" s="818" t="s">
        <v>1434</v>
      </c>
      <c r="BES49" s="818">
        <v>41.3</v>
      </c>
      <c r="BET49" s="818">
        <v>37.700000000000003</v>
      </c>
      <c r="BEU49" s="818">
        <v>38.567</v>
      </c>
      <c r="BEV49" s="818">
        <v>40.267000000000003</v>
      </c>
      <c r="BEW49" s="818" t="s">
        <v>1434</v>
      </c>
      <c r="BEX49" s="818">
        <v>35.933</v>
      </c>
      <c r="BEY49" s="818">
        <v>31.567</v>
      </c>
      <c r="BEZ49" s="818">
        <v>34.832999999999998</v>
      </c>
      <c r="BFA49" s="818">
        <v>35.866999999999997</v>
      </c>
      <c r="BFB49" s="818" t="s">
        <v>1434</v>
      </c>
      <c r="BFC49" s="818">
        <v>5.367</v>
      </c>
      <c r="BFD49" s="818">
        <v>6.1669999999999998</v>
      </c>
      <c r="BFE49" s="818">
        <v>3.7330000000000001</v>
      </c>
      <c r="BFF49" s="818">
        <v>4.4000000000000004</v>
      </c>
      <c r="BFG49" s="818" t="s">
        <v>1434</v>
      </c>
      <c r="BFH49" s="818">
        <v>12.032999999999999</v>
      </c>
      <c r="BFI49" s="818">
        <v>12.1</v>
      </c>
      <c r="BFJ49" s="818">
        <v>8.9</v>
      </c>
      <c r="BFK49" s="818">
        <v>6.5</v>
      </c>
      <c r="BFL49" s="818" t="s">
        <v>1434</v>
      </c>
      <c r="BFM49" s="818">
        <v>8.2669999999999995</v>
      </c>
      <c r="BFN49" s="818">
        <v>8.4670000000000005</v>
      </c>
      <c r="BFO49" s="818">
        <v>6.5670000000000002</v>
      </c>
      <c r="BFP49" s="818">
        <v>4.2329999999999997</v>
      </c>
      <c r="BFQ49" s="818" t="s">
        <v>1434</v>
      </c>
      <c r="BFR49" s="818">
        <v>3.7330000000000001</v>
      </c>
      <c r="BFS49" s="818">
        <v>3.6669999999999998</v>
      </c>
      <c r="BFT49" s="818">
        <v>2.3330000000000002</v>
      </c>
      <c r="BFU49" s="818">
        <v>2.2999999999999998</v>
      </c>
      <c r="BFV49" s="819" t="s">
        <v>1434</v>
      </c>
      <c r="BFW49" s="819" t="s">
        <v>1434</v>
      </c>
      <c r="BFX49" s="819" t="s">
        <v>1434</v>
      </c>
      <c r="BFY49" s="819" t="s">
        <v>1434</v>
      </c>
      <c r="BFZ49" s="819">
        <v>2.367</v>
      </c>
      <c r="BGA49" s="819" t="s">
        <v>1434</v>
      </c>
      <c r="BGB49" s="819" t="s">
        <v>1434</v>
      </c>
      <c r="BGC49" s="819">
        <v>3.0329999999999999</v>
      </c>
      <c r="BGD49" s="819">
        <v>4.3330000000000002</v>
      </c>
      <c r="BGE49" s="819">
        <v>5.8</v>
      </c>
      <c r="BGF49" s="819" t="s">
        <v>1434</v>
      </c>
      <c r="BGG49" s="819" t="s">
        <v>1434</v>
      </c>
      <c r="BGH49" s="819" t="s">
        <v>1434</v>
      </c>
      <c r="BGI49" s="819">
        <v>2.6</v>
      </c>
      <c r="BGJ49" s="819">
        <v>3.9329999999999998</v>
      </c>
      <c r="BGK49" s="819" t="s">
        <v>1434</v>
      </c>
      <c r="BGL49" s="819">
        <v>10.032999999999999</v>
      </c>
      <c r="BGM49" s="819">
        <v>7.4</v>
      </c>
      <c r="BGN49" s="819">
        <v>8.8670000000000009</v>
      </c>
      <c r="BGO49" s="819">
        <v>7.7329999999999997</v>
      </c>
      <c r="BGP49" s="819" t="s">
        <v>1434</v>
      </c>
      <c r="BGQ49" s="819">
        <v>24</v>
      </c>
      <c r="BGR49" s="819">
        <v>24.6</v>
      </c>
      <c r="BGS49" s="819">
        <v>24.1</v>
      </c>
      <c r="BGT49" s="819">
        <v>26.966999999999999</v>
      </c>
      <c r="BGU49" s="819" t="s">
        <v>1434</v>
      </c>
      <c r="BGV49" s="819">
        <v>7</v>
      </c>
      <c r="BGW49" s="819">
        <v>5.7329999999999997</v>
      </c>
      <c r="BGX49" s="819">
        <v>5.6</v>
      </c>
      <c r="BGY49" s="819">
        <v>5.5330000000000004</v>
      </c>
      <c r="BGZ49" s="819" t="s">
        <v>1434</v>
      </c>
      <c r="BHA49" s="819">
        <v>4.4329999999999998</v>
      </c>
      <c r="BHB49" s="819">
        <v>2.867</v>
      </c>
      <c r="BHC49" s="819">
        <v>2.2000000000000002</v>
      </c>
      <c r="BHD49" s="819">
        <v>1.667</v>
      </c>
      <c r="BHE49" s="819" t="s">
        <v>1434</v>
      </c>
      <c r="BHF49" s="819">
        <v>5.4669999999999996</v>
      </c>
      <c r="BHG49" s="819">
        <v>7.5330000000000004</v>
      </c>
      <c r="BHH49" s="819">
        <v>4.8</v>
      </c>
      <c r="BHI49" s="819">
        <v>3.367</v>
      </c>
      <c r="BHJ49" s="819" t="s">
        <v>1434</v>
      </c>
      <c r="BHK49" s="819" t="s">
        <v>1434</v>
      </c>
      <c r="BHL49" s="819">
        <v>2.4</v>
      </c>
      <c r="BHM49" s="819">
        <v>2.1</v>
      </c>
      <c r="BHN49" s="819">
        <v>1.4670000000000001</v>
      </c>
      <c r="BHO49" s="819" t="s">
        <v>1434</v>
      </c>
      <c r="BHP49" s="819">
        <v>3.7</v>
      </c>
      <c r="BHQ49" s="819">
        <v>4.9000000000000004</v>
      </c>
      <c r="BHR49" s="819">
        <v>7.2329999999999997</v>
      </c>
      <c r="BHS49" s="819">
        <v>11.367000000000001</v>
      </c>
      <c r="BHT49" s="819" t="s">
        <v>1434</v>
      </c>
      <c r="BHU49" s="819" t="s">
        <v>1434</v>
      </c>
      <c r="BHV49" s="819" t="s">
        <v>1434</v>
      </c>
      <c r="BHW49" s="819">
        <v>1.1000000000000001</v>
      </c>
      <c r="BHX49" s="819" t="s">
        <v>1434</v>
      </c>
      <c r="BHY49" s="819" t="s">
        <v>1434</v>
      </c>
      <c r="BHZ49" s="819">
        <v>27.2</v>
      </c>
      <c r="BIA49" s="819">
        <v>27.567</v>
      </c>
      <c r="BIB49" s="819">
        <v>28.1</v>
      </c>
      <c r="BIC49" s="819">
        <v>30.966999999999999</v>
      </c>
      <c r="BID49" s="819" t="s">
        <v>1434</v>
      </c>
      <c r="BIE49" s="819">
        <v>14.1</v>
      </c>
      <c r="BIF49" s="819">
        <v>10.167</v>
      </c>
      <c r="BIG49" s="819">
        <v>10.5</v>
      </c>
      <c r="BIH49" s="819">
        <v>9.3330000000000002</v>
      </c>
      <c r="BII49" s="819" t="s">
        <v>1434</v>
      </c>
      <c r="BIJ49" s="819">
        <v>11.766999999999999</v>
      </c>
      <c r="BIK49" s="819">
        <v>11.733000000000001</v>
      </c>
      <c r="BIL49" s="819">
        <v>8.6999999999999993</v>
      </c>
      <c r="BIM49" s="819">
        <v>6.3330000000000002</v>
      </c>
      <c r="BIN49" s="819" t="s">
        <v>1434</v>
      </c>
      <c r="BIO49" s="819" t="s">
        <v>1434</v>
      </c>
      <c r="BIP49" s="819" t="s">
        <v>1434</v>
      </c>
      <c r="BIQ49" s="819" t="s">
        <v>1434</v>
      </c>
      <c r="BIR49" s="819" t="s">
        <v>1434</v>
      </c>
      <c r="BIS49" s="822">
        <v>3</v>
      </c>
      <c r="BIT49" s="822">
        <v>3.4</v>
      </c>
      <c r="BIU49" s="822">
        <v>3.8</v>
      </c>
      <c r="BIV49" s="822">
        <v>8.1999999999999993</v>
      </c>
      <c r="BIW49" s="822">
        <v>0.49</v>
      </c>
      <c r="BIX49" s="822">
        <v>0.56000000000000005</v>
      </c>
      <c r="BIY49" s="822">
        <v>0.56999999999999995</v>
      </c>
      <c r="BIZ49" s="822">
        <v>1</v>
      </c>
      <c r="BJA49" s="822">
        <v>774</v>
      </c>
      <c r="BJB49" s="822">
        <v>814</v>
      </c>
      <c r="BJC49" s="822">
        <v>888</v>
      </c>
      <c r="BJD49" s="822">
        <v>1843</v>
      </c>
      <c r="BJE49" s="822">
        <v>126</v>
      </c>
      <c r="BJF49" s="822">
        <v>131</v>
      </c>
      <c r="BJG49" s="822">
        <v>131</v>
      </c>
      <c r="BJH49" s="822">
        <v>228</v>
      </c>
      <c r="BJI49" s="824">
        <v>1027161</v>
      </c>
      <c r="BJJ49" s="824">
        <v>1119136</v>
      </c>
      <c r="BJK49" s="824">
        <v>1061929</v>
      </c>
      <c r="BJL49" s="824">
        <v>1128956</v>
      </c>
      <c r="BJM49" s="824">
        <v>1078383</v>
      </c>
      <c r="BJN49" s="824">
        <v>228656</v>
      </c>
      <c r="BJO49" s="824">
        <v>227132</v>
      </c>
      <c r="BJP49" s="824">
        <v>191945</v>
      </c>
      <c r="BJQ49" s="824">
        <v>201072</v>
      </c>
      <c r="BJR49" s="824">
        <v>191627</v>
      </c>
      <c r="BJS49" s="827">
        <v>2056.3767877105956</v>
      </c>
      <c r="BJT49" s="827">
        <v>2643.46000237926</v>
      </c>
      <c r="BJU49" s="827">
        <v>2182.7112932752875</v>
      </c>
      <c r="BJV49" s="827">
        <v>2216.8211426365797</v>
      </c>
      <c r="BJW49" s="827">
        <v>982.97160000000008</v>
      </c>
      <c r="BJX49" s="827">
        <v>1059.5203020674335</v>
      </c>
      <c r="BJY49" s="827">
        <v>1543.1718510445126</v>
      </c>
      <c r="BJZ49" s="827">
        <v>1258.614385917472</v>
      </c>
      <c r="BKA49" s="827">
        <v>1303.4447108576519</v>
      </c>
      <c r="BKB49" s="827">
        <v>620.62560000000008</v>
      </c>
      <c r="BKC49" s="827">
        <v>899.11656219756696</v>
      </c>
      <c r="BKD49" s="827">
        <v>1354.6713710445126</v>
      </c>
      <c r="BKE49" s="827">
        <v>1070.113905917472</v>
      </c>
      <c r="BKF49" s="827">
        <v>1115.0447108576518</v>
      </c>
      <c r="BKG49" s="827" t="s">
        <v>1434</v>
      </c>
      <c r="BKH49" s="827">
        <v>160.4037398698664</v>
      </c>
      <c r="BKI49" s="827">
        <v>188.50047999999998</v>
      </c>
      <c r="BKJ49" s="827">
        <v>188.50047999999998</v>
      </c>
      <c r="BKK49" s="827">
        <v>188.4</v>
      </c>
      <c r="BKL49" s="827" t="s">
        <v>1434</v>
      </c>
      <c r="BKM49" s="827">
        <v>326.93419120557962</v>
      </c>
      <c r="BKN49" s="827">
        <v>413.08372817691128</v>
      </c>
      <c r="BKO49" s="827">
        <v>377.62753782617159</v>
      </c>
      <c r="BKP49" s="827">
        <v>415.0775211667019</v>
      </c>
      <c r="BKQ49" s="827">
        <v>101.49</v>
      </c>
      <c r="BKR49" s="827">
        <v>326.93419120557962</v>
      </c>
      <c r="BKS49" s="827">
        <v>413.08372817691128</v>
      </c>
      <c r="BKT49" s="827">
        <v>377.62753782617159</v>
      </c>
      <c r="BKU49" s="827">
        <v>415.0775211667019</v>
      </c>
      <c r="BKV49" s="827">
        <v>101.49</v>
      </c>
      <c r="BKW49" s="827">
        <v>198.7</v>
      </c>
      <c r="BKX49" s="827">
        <v>210.78186665630304</v>
      </c>
      <c r="BKY49" s="827">
        <v>159.03096975225213</v>
      </c>
      <c r="BKZ49" s="827">
        <v>142.40956347868919</v>
      </c>
      <c r="BLA49" s="827">
        <v>149.745</v>
      </c>
      <c r="BLB49" s="827">
        <v>90.65679999999999</v>
      </c>
      <c r="BLC49" s="827">
        <v>90.518799999999999</v>
      </c>
      <c r="BLD49" s="827">
        <v>50.544800000000002</v>
      </c>
      <c r="BLE49" s="827">
        <v>42.154400000000003</v>
      </c>
      <c r="BLF49" s="827">
        <v>46.92</v>
      </c>
      <c r="BLG49" s="827">
        <v>471.22229443758272</v>
      </c>
      <c r="BLH49" s="827">
        <v>476.42255650153288</v>
      </c>
      <c r="BLI49" s="827">
        <v>387.43839977939189</v>
      </c>
      <c r="BLJ49" s="827">
        <v>355.88934713353672</v>
      </c>
      <c r="BLK49" s="827">
        <v>111.11099999999999</v>
      </c>
      <c r="BLL49" s="827" t="s">
        <v>1434</v>
      </c>
      <c r="BLM49" s="827" t="s">
        <v>1434</v>
      </c>
      <c r="BLN49" s="827" t="s">
        <v>1434</v>
      </c>
      <c r="BLO49" s="827" t="s">
        <v>1434</v>
      </c>
      <c r="BLP49" s="827" t="s">
        <v>1434</v>
      </c>
      <c r="BLQ49" s="827">
        <v>41559.374879631141</v>
      </c>
      <c r="BLR49" s="827">
        <v>53424.326648084847</v>
      </c>
      <c r="BLS49" s="827">
        <v>44112.595237093563</v>
      </c>
      <c r="BLT49" s="827">
        <v>44801.955292685278</v>
      </c>
      <c r="BLU49" s="827">
        <v>19865.856036000001</v>
      </c>
      <c r="BLV49" s="827">
        <v>21412.905304782831</v>
      </c>
      <c r="BLW49" s="827">
        <v>31187.503109609599</v>
      </c>
      <c r="BLX49" s="827">
        <v>25436.596739392109</v>
      </c>
      <c r="BLY49" s="827">
        <v>26342.617606433145</v>
      </c>
      <c r="BLZ49" s="827">
        <v>12542.843376000003</v>
      </c>
      <c r="BMA49" s="827">
        <v>18171.145722012829</v>
      </c>
      <c r="BMB49" s="827">
        <v>27377.908408809602</v>
      </c>
      <c r="BMC49" s="827">
        <v>21627.002038592113</v>
      </c>
      <c r="BMD49" s="827">
        <v>22535.053606433143</v>
      </c>
      <c r="BME49" s="827" t="s">
        <v>1434</v>
      </c>
      <c r="BMF49" s="827">
        <v>3241.7595827700002</v>
      </c>
      <c r="BMG49" s="827">
        <v>3809.5947007999998</v>
      </c>
      <c r="BMH49" s="827">
        <v>3809.5947007999998</v>
      </c>
      <c r="BMI49" s="827">
        <v>3807.5640000000003</v>
      </c>
      <c r="BMJ49" s="827" t="s">
        <v>1434</v>
      </c>
      <c r="BMK49" s="827">
        <v>6607.3400042647645</v>
      </c>
      <c r="BML49" s="827">
        <v>8348.4221464553775</v>
      </c>
      <c r="BMM49" s="827">
        <v>7631.8525394669277</v>
      </c>
      <c r="BMN49" s="827">
        <v>8388.7167027790456</v>
      </c>
      <c r="BMO49" s="827">
        <v>2051.1129000000001</v>
      </c>
      <c r="BMP49" s="827">
        <v>6607.3400042647645</v>
      </c>
      <c r="BMQ49" s="827">
        <v>8348.4221464553775</v>
      </c>
      <c r="BMR49" s="827">
        <v>7631.8525394669277</v>
      </c>
      <c r="BMS49" s="827">
        <v>8388.7167027790456</v>
      </c>
      <c r="BMT49" s="827">
        <v>2051.1129000000001</v>
      </c>
      <c r="BMU49" s="827">
        <v>4015.7269999999999</v>
      </c>
      <c r="BMV49" s="827">
        <v>4259.9015251238843</v>
      </c>
      <c r="BMW49" s="827">
        <v>3214.015898693016</v>
      </c>
      <c r="BMX49" s="827">
        <v>2878.0972779043086</v>
      </c>
      <c r="BMY49" s="827">
        <v>3026.34645</v>
      </c>
      <c r="BMZ49" s="827">
        <v>9523.4025705835465</v>
      </c>
      <c r="BNA49" s="827">
        <v>9628.4998668959797</v>
      </c>
      <c r="BNB49" s="827">
        <v>7830.1300595415105</v>
      </c>
      <c r="BNC49" s="827">
        <v>7192.5237055687776</v>
      </c>
      <c r="BND49" s="827">
        <v>2245.5533099999998</v>
      </c>
      <c r="BNE49" s="827" t="s">
        <v>1434</v>
      </c>
      <c r="BNF49" s="827" t="s">
        <v>1434</v>
      </c>
      <c r="BNG49" s="827" t="s">
        <v>1434</v>
      </c>
      <c r="BNH49" s="827" t="s">
        <v>1434</v>
      </c>
      <c r="BNI49" s="827" t="s">
        <v>1434</v>
      </c>
      <c r="BNJ49" s="822">
        <v>1234</v>
      </c>
      <c r="BNK49" s="821">
        <v>1217</v>
      </c>
      <c r="BNL49" s="821">
        <v>1194</v>
      </c>
      <c r="BNM49" s="821">
        <v>1151</v>
      </c>
      <c r="BNN49" s="822">
        <v>100</v>
      </c>
      <c r="BNO49" s="821">
        <v>100</v>
      </c>
      <c r="BNP49" s="821">
        <v>100</v>
      </c>
      <c r="BNQ49" s="821">
        <v>100</v>
      </c>
      <c r="BNR49" s="822">
        <v>127</v>
      </c>
      <c r="BNS49" s="821">
        <v>127</v>
      </c>
      <c r="BNT49" s="821" t="s">
        <v>1434</v>
      </c>
      <c r="BNU49" s="821" t="s">
        <v>1434</v>
      </c>
      <c r="BNV49" s="822">
        <v>10</v>
      </c>
      <c r="BNW49" s="821">
        <v>10</v>
      </c>
      <c r="BNX49" s="821" t="s">
        <v>1434</v>
      </c>
      <c r="BNY49" s="821" t="s">
        <v>1434</v>
      </c>
    </row>
    <row r="50" spans="1:1741" s="789" customFormat="1">
      <c r="A50" s="607" t="s">
        <v>1997</v>
      </c>
      <c r="B50" s="821" t="s">
        <v>1998</v>
      </c>
      <c r="C50" s="822">
        <v>987.54499999999996</v>
      </c>
      <c r="D50" s="822">
        <v>960.43100000000004</v>
      </c>
      <c r="E50" s="822">
        <v>975</v>
      </c>
      <c r="F50" s="822">
        <v>958</v>
      </c>
      <c r="G50" s="822">
        <v>912</v>
      </c>
      <c r="H50" s="822">
        <v>804</v>
      </c>
      <c r="I50" s="822">
        <v>804</v>
      </c>
      <c r="J50" s="822">
        <v>804</v>
      </c>
      <c r="K50" s="822">
        <v>804</v>
      </c>
      <c r="L50" s="822">
        <v>804</v>
      </c>
      <c r="M50" s="822">
        <v>143</v>
      </c>
      <c r="N50" s="822">
        <v>143</v>
      </c>
      <c r="O50" s="822">
        <v>143</v>
      </c>
      <c r="P50" s="822">
        <v>143</v>
      </c>
      <c r="Q50" s="822">
        <v>143</v>
      </c>
      <c r="R50" s="822">
        <v>1130.5450000000001</v>
      </c>
      <c r="S50" s="822">
        <v>1103.431</v>
      </c>
      <c r="T50" s="822">
        <v>1118</v>
      </c>
      <c r="U50" s="822">
        <v>1101</v>
      </c>
      <c r="V50" s="822">
        <v>1055</v>
      </c>
      <c r="W50" s="821">
        <v>1412.45</v>
      </c>
      <c r="X50" s="822">
        <v>1439.57</v>
      </c>
      <c r="Y50" s="822">
        <v>1425</v>
      </c>
      <c r="Z50" s="822">
        <v>1442</v>
      </c>
      <c r="AA50" s="822">
        <v>1488</v>
      </c>
      <c r="AB50" s="821" t="s">
        <v>1434</v>
      </c>
      <c r="AC50" s="821" t="s">
        <v>1434</v>
      </c>
      <c r="AD50" s="821" t="s">
        <v>1434</v>
      </c>
      <c r="AE50" s="821" t="s">
        <v>1434</v>
      </c>
      <c r="AF50" s="821" t="s">
        <v>1434</v>
      </c>
      <c r="AG50" s="821">
        <v>71.808999999999997</v>
      </c>
      <c r="AH50" s="821" t="s">
        <v>1434</v>
      </c>
      <c r="AI50" s="821" t="s">
        <v>1434</v>
      </c>
      <c r="AJ50" s="821" t="s">
        <v>1434</v>
      </c>
      <c r="AK50" s="821">
        <v>566.69299999999998</v>
      </c>
      <c r="AL50" s="821" t="s">
        <v>1434</v>
      </c>
      <c r="AM50" s="821" t="s">
        <v>1434</v>
      </c>
      <c r="AN50" s="821" t="s">
        <v>1434</v>
      </c>
      <c r="AO50" s="821">
        <v>280.20699999999999</v>
      </c>
      <c r="AP50" s="821" t="s">
        <v>1434</v>
      </c>
      <c r="AQ50" s="821" t="s">
        <v>1434</v>
      </c>
      <c r="AR50" s="821" t="s">
        <v>1434</v>
      </c>
      <c r="AS50" s="823">
        <v>76.41</v>
      </c>
      <c r="AT50" s="823">
        <v>76.41</v>
      </c>
      <c r="AU50" s="823">
        <v>76.38</v>
      </c>
      <c r="AV50" s="823">
        <v>78.89</v>
      </c>
      <c r="AW50" s="823">
        <v>76.290000000000006</v>
      </c>
      <c r="AX50" s="823">
        <v>66</v>
      </c>
      <c r="AY50" s="823">
        <v>66</v>
      </c>
      <c r="AZ50" s="823">
        <v>66</v>
      </c>
      <c r="BA50" s="823">
        <v>66</v>
      </c>
      <c r="BB50" s="823">
        <v>66</v>
      </c>
      <c r="BC50" s="823" t="s">
        <v>1434</v>
      </c>
      <c r="BD50" s="823" t="s">
        <v>1434</v>
      </c>
      <c r="BE50" s="823" t="s">
        <v>1434</v>
      </c>
      <c r="BF50" s="823" t="s">
        <v>1434</v>
      </c>
      <c r="BG50" s="823" t="s">
        <v>1434</v>
      </c>
      <c r="BH50" s="823" t="s">
        <v>1434</v>
      </c>
      <c r="BI50" s="823" t="s">
        <v>1434</v>
      </c>
      <c r="BJ50" s="823" t="s">
        <v>1434</v>
      </c>
      <c r="BK50" s="823" t="s">
        <v>1434</v>
      </c>
      <c r="BL50" s="823" t="s">
        <v>1434</v>
      </c>
      <c r="BM50" s="821">
        <v>7.64</v>
      </c>
      <c r="BN50" s="821">
        <v>7.64</v>
      </c>
      <c r="BO50" s="821">
        <v>7.63</v>
      </c>
      <c r="BP50" s="821">
        <v>8.64</v>
      </c>
      <c r="BQ50" s="821" t="s">
        <v>1434</v>
      </c>
      <c r="BR50" s="821" t="s">
        <v>1434</v>
      </c>
      <c r="BS50" s="821" t="s">
        <v>1434</v>
      </c>
      <c r="BT50" s="821" t="s">
        <v>1434</v>
      </c>
      <c r="BU50" s="821" t="s">
        <v>1434</v>
      </c>
      <c r="BV50" s="821" t="s">
        <v>1434</v>
      </c>
      <c r="BW50" s="821" t="s">
        <v>1434</v>
      </c>
      <c r="BX50" s="821" t="s">
        <v>1434</v>
      </c>
      <c r="BY50" s="821" t="s">
        <v>1434</v>
      </c>
      <c r="BZ50" s="821" t="s">
        <v>1434</v>
      </c>
      <c r="CA50" s="821" t="s">
        <v>1434</v>
      </c>
      <c r="CB50" s="821" t="s">
        <v>1434</v>
      </c>
      <c r="CC50" s="821" t="s">
        <v>1434</v>
      </c>
      <c r="CD50" s="821" t="s">
        <v>1434</v>
      </c>
      <c r="CE50" s="821" t="s">
        <v>1434</v>
      </c>
      <c r="CF50" s="821" t="s">
        <v>1434</v>
      </c>
      <c r="CG50" s="821">
        <v>68.77</v>
      </c>
      <c r="CH50" s="821">
        <v>68.77</v>
      </c>
      <c r="CI50" s="821">
        <v>68.75</v>
      </c>
      <c r="CJ50" s="821">
        <v>70.25</v>
      </c>
      <c r="CK50" s="821" t="s">
        <v>1434</v>
      </c>
      <c r="CL50" s="821" t="s">
        <v>1434</v>
      </c>
      <c r="CM50" s="821" t="s">
        <v>1434</v>
      </c>
      <c r="CN50" s="821" t="s">
        <v>1434</v>
      </c>
      <c r="CO50" s="821" t="s">
        <v>1434</v>
      </c>
      <c r="CP50" s="821" t="s">
        <v>1434</v>
      </c>
      <c r="CQ50" s="821" t="s">
        <v>1434</v>
      </c>
      <c r="CR50" s="821" t="s">
        <v>1434</v>
      </c>
      <c r="CS50" s="821" t="s">
        <v>1434</v>
      </c>
      <c r="CT50" s="821" t="s">
        <v>1434</v>
      </c>
      <c r="CU50" s="821" t="s">
        <v>1434</v>
      </c>
      <c r="CV50" s="821" t="s">
        <v>1434</v>
      </c>
      <c r="CW50" s="821" t="s">
        <v>1434</v>
      </c>
      <c r="CX50" s="821" t="s">
        <v>1434</v>
      </c>
      <c r="CY50" s="821" t="s">
        <v>1434</v>
      </c>
      <c r="CZ50" s="821" t="s">
        <v>1434</v>
      </c>
      <c r="DA50" s="821"/>
      <c r="DB50" s="821"/>
      <c r="DC50" s="821"/>
      <c r="DD50" s="821"/>
      <c r="DE50" s="821"/>
      <c r="DF50" s="821"/>
      <c r="DG50" s="821"/>
      <c r="DH50" s="821"/>
      <c r="DI50" s="821"/>
      <c r="DJ50" s="821"/>
      <c r="DK50" s="821"/>
      <c r="DL50" s="821"/>
      <c r="DM50" s="821"/>
      <c r="DN50" s="821"/>
      <c r="DO50" s="821"/>
      <c r="DP50" s="821"/>
      <c r="DQ50" s="821"/>
      <c r="DR50" s="821"/>
      <c r="DS50" s="821"/>
      <c r="DT50" s="821"/>
      <c r="DU50" s="821"/>
      <c r="DV50" s="821"/>
      <c r="DW50" s="821"/>
      <c r="DX50" s="821"/>
      <c r="DY50" s="821"/>
      <c r="DZ50" s="821"/>
      <c r="EA50" s="821"/>
      <c r="EB50" s="821"/>
      <c r="EC50" s="821"/>
      <c r="ED50" s="821"/>
      <c r="EE50" s="821"/>
      <c r="EF50" s="821"/>
      <c r="EG50" s="821"/>
      <c r="EH50" s="821"/>
      <c r="EI50" s="821"/>
      <c r="EJ50" s="821"/>
      <c r="EK50" s="821"/>
      <c r="EL50" s="821"/>
      <c r="EM50" s="821"/>
      <c r="EN50" s="821"/>
      <c r="EO50" s="821"/>
      <c r="EP50" s="821"/>
      <c r="EQ50" s="821"/>
      <c r="ER50" s="821"/>
      <c r="ES50" s="821"/>
      <c r="ET50" s="821"/>
      <c r="EU50" s="821"/>
      <c r="EV50" s="821"/>
      <c r="EW50" s="821"/>
      <c r="EX50" s="821"/>
      <c r="EY50" s="821"/>
      <c r="EZ50" s="821"/>
      <c r="FA50" s="821"/>
      <c r="FB50" s="821"/>
      <c r="FC50" s="821"/>
      <c r="FD50" s="821"/>
      <c r="FE50" s="821"/>
      <c r="FF50" s="821"/>
      <c r="FG50" s="821"/>
      <c r="FH50" s="821"/>
      <c r="FI50" s="821"/>
      <c r="FJ50" s="821"/>
      <c r="FK50" s="821"/>
      <c r="FL50" s="821"/>
      <c r="FM50" s="821"/>
      <c r="FN50" s="821"/>
      <c r="FO50" s="821"/>
      <c r="FP50" s="821"/>
      <c r="FQ50" s="821"/>
      <c r="FR50" s="821"/>
      <c r="FS50" s="821"/>
      <c r="FT50" s="821"/>
      <c r="FU50" s="821"/>
      <c r="FV50" s="821"/>
      <c r="FW50" s="821"/>
      <c r="FX50" s="821"/>
      <c r="FY50" s="821"/>
      <c r="FZ50" s="821"/>
      <c r="GA50" s="821"/>
      <c r="GB50" s="821"/>
      <c r="GC50" s="822"/>
      <c r="GD50" s="822"/>
      <c r="GE50" s="822"/>
      <c r="GF50" s="822"/>
      <c r="GG50" s="822"/>
      <c r="GH50" s="822"/>
      <c r="GI50" s="822"/>
      <c r="GJ50" s="822"/>
      <c r="GK50" s="821"/>
      <c r="GL50" s="821"/>
      <c r="GM50" s="821"/>
      <c r="GN50" s="821"/>
      <c r="GO50" s="821"/>
      <c r="GP50" s="821"/>
      <c r="GQ50" s="821"/>
      <c r="GR50" s="821"/>
      <c r="GS50" s="821"/>
      <c r="GT50" s="821"/>
      <c r="GU50" s="821"/>
      <c r="GV50" s="821"/>
      <c r="GW50" s="822"/>
      <c r="GX50" s="821"/>
      <c r="GY50" s="821"/>
      <c r="GZ50" s="821"/>
      <c r="HA50" s="821"/>
      <c r="HB50" s="821"/>
      <c r="HC50" s="821"/>
      <c r="HD50" s="821"/>
      <c r="HE50" s="821"/>
      <c r="HF50" s="821"/>
      <c r="HG50" s="821"/>
      <c r="HH50" s="821"/>
      <c r="HI50" s="821"/>
      <c r="HJ50" s="821"/>
      <c r="HK50" s="821"/>
      <c r="HL50" s="821"/>
      <c r="HM50" s="821"/>
      <c r="HN50" s="821"/>
      <c r="HO50" s="821"/>
      <c r="HP50" s="821"/>
      <c r="HQ50" s="821"/>
      <c r="HR50" s="821"/>
      <c r="HS50" s="821"/>
      <c r="HT50" s="821"/>
      <c r="HU50" s="821"/>
      <c r="HV50" s="821"/>
      <c r="HW50" s="821"/>
      <c r="HX50" s="821"/>
      <c r="HY50" s="821"/>
      <c r="HZ50" s="821"/>
      <c r="IA50" s="821"/>
      <c r="IB50" s="821"/>
      <c r="IC50" s="821"/>
      <c r="ID50" s="821"/>
      <c r="IE50" s="821"/>
      <c r="IF50" s="821"/>
      <c r="IG50" s="821"/>
      <c r="IH50" s="821"/>
      <c r="II50" s="821"/>
      <c r="IJ50" s="821"/>
      <c r="IK50" s="821"/>
      <c r="IL50" s="821"/>
      <c r="IM50" s="821"/>
      <c r="IN50" s="821"/>
      <c r="IO50" s="821"/>
      <c r="IP50" s="821"/>
      <c r="IQ50" s="821"/>
      <c r="IR50" s="821"/>
      <c r="IS50" s="821"/>
      <c r="IT50" s="821"/>
      <c r="IU50" s="821"/>
      <c r="IV50" s="821"/>
      <c r="IW50" s="821"/>
      <c r="IX50" s="821"/>
      <c r="IY50" s="821"/>
      <c r="IZ50" s="821"/>
      <c r="JA50" s="821"/>
      <c r="JB50" s="821"/>
      <c r="JC50" s="821"/>
      <c r="JD50" s="821"/>
      <c r="JE50" s="822"/>
      <c r="JF50" s="822"/>
      <c r="JG50" s="822"/>
      <c r="JH50" s="822"/>
      <c r="JI50" s="822"/>
      <c r="JJ50" s="822"/>
      <c r="JK50" s="822"/>
      <c r="JL50" s="822"/>
      <c r="JM50" s="821"/>
      <c r="JN50" s="821"/>
      <c r="JO50" s="821"/>
      <c r="JP50" s="821"/>
      <c r="JQ50" s="821"/>
      <c r="JR50" s="821"/>
      <c r="JS50" s="821"/>
      <c r="JT50" s="821"/>
      <c r="JU50" s="821"/>
      <c r="JV50" s="821"/>
      <c r="JW50" s="821"/>
      <c r="JX50" s="821"/>
      <c r="JY50" s="821"/>
      <c r="JZ50" s="821"/>
      <c r="KA50" s="821"/>
      <c r="KB50" s="821"/>
      <c r="KC50" s="821"/>
      <c r="KD50" s="821"/>
      <c r="KE50" s="821"/>
      <c r="KF50" s="821"/>
      <c r="KG50" s="821"/>
      <c r="KH50" s="821"/>
      <c r="KI50" s="821"/>
      <c r="KJ50" s="821"/>
      <c r="KK50" s="821"/>
      <c r="KL50" s="821"/>
      <c r="KM50" s="821"/>
      <c r="KN50" s="821"/>
      <c r="KO50" s="821"/>
      <c r="KP50" s="821"/>
      <c r="KQ50" s="821"/>
      <c r="KR50" s="821"/>
      <c r="KS50" s="821"/>
      <c r="KT50" s="821"/>
      <c r="KU50" s="821"/>
      <c r="KV50" s="821"/>
      <c r="KW50" s="821"/>
      <c r="KX50" s="821"/>
      <c r="KY50" s="821"/>
      <c r="KZ50" s="821"/>
      <c r="LA50" s="821"/>
      <c r="LB50" s="821"/>
      <c r="LC50" s="821"/>
      <c r="LD50" s="821"/>
      <c r="LE50" s="821"/>
      <c r="LF50" s="821"/>
      <c r="LG50" s="821"/>
      <c r="LH50" s="821"/>
      <c r="LI50" s="821"/>
      <c r="LJ50" s="821"/>
      <c r="LK50" s="821"/>
      <c r="LL50" s="821"/>
      <c r="LM50" s="821"/>
      <c r="LN50" s="821"/>
      <c r="LO50" s="821"/>
      <c r="LP50" s="821"/>
      <c r="LQ50" s="821"/>
      <c r="LR50" s="821"/>
      <c r="LS50" s="821"/>
      <c r="LT50" s="821"/>
      <c r="LU50" s="821"/>
      <c r="LV50" s="821"/>
      <c r="LW50" s="821"/>
      <c r="LX50" s="821"/>
      <c r="LY50" s="821"/>
      <c r="LZ50" s="821"/>
      <c r="MA50" s="821"/>
      <c r="MB50" s="821"/>
      <c r="MC50" s="821"/>
      <c r="MD50" s="821"/>
      <c r="ME50" s="821"/>
      <c r="MF50" s="821"/>
      <c r="MG50" s="821"/>
      <c r="MH50" s="821"/>
      <c r="MI50" s="821"/>
      <c r="MJ50" s="821"/>
      <c r="MK50" s="821"/>
      <c r="ML50" s="821"/>
      <c r="MM50" s="821"/>
      <c r="MN50" s="821"/>
      <c r="MO50" s="821"/>
      <c r="MP50" s="821"/>
      <c r="MQ50" s="821"/>
      <c r="MR50" s="821"/>
      <c r="MS50" s="821"/>
      <c r="MT50" s="821"/>
      <c r="MU50" s="821"/>
      <c r="MV50" s="821"/>
      <c r="MW50" s="821"/>
      <c r="MX50" s="821"/>
      <c r="MY50" s="821"/>
      <c r="MZ50" s="821"/>
      <c r="NA50" s="822"/>
      <c r="NB50" s="822"/>
      <c r="NC50" s="822"/>
      <c r="ND50" s="822"/>
      <c r="NE50" s="821"/>
      <c r="NF50" s="821"/>
      <c r="NG50" s="821"/>
      <c r="NH50" s="821"/>
      <c r="NI50" s="822"/>
      <c r="NJ50" s="822"/>
      <c r="NK50" s="822"/>
      <c r="NL50" s="822"/>
      <c r="NM50" s="821"/>
      <c r="NN50" s="821"/>
      <c r="NO50" s="821"/>
      <c r="NP50" s="821"/>
      <c r="NQ50" s="822"/>
      <c r="NR50" s="822"/>
      <c r="NS50" s="822"/>
      <c r="NT50" s="822"/>
      <c r="NU50" s="821"/>
      <c r="NV50" s="821"/>
      <c r="NW50" s="821"/>
      <c r="NX50" s="821"/>
      <c r="NY50" s="822"/>
      <c r="NZ50" s="822"/>
      <c r="OA50" s="822"/>
      <c r="OB50" s="822"/>
      <c r="OC50" s="821"/>
      <c r="OD50" s="821"/>
      <c r="OE50" s="821"/>
      <c r="OF50" s="821"/>
      <c r="OG50" s="822"/>
      <c r="OH50" s="822"/>
      <c r="OI50" s="822"/>
      <c r="OJ50" s="822"/>
      <c r="OK50" s="821"/>
      <c r="OL50" s="821"/>
      <c r="OM50" s="821"/>
      <c r="ON50" s="821"/>
      <c r="OO50" s="822"/>
      <c r="OP50" s="822"/>
      <c r="OQ50" s="822"/>
      <c r="OR50" s="822"/>
      <c r="OS50" s="821"/>
      <c r="OT50" s="821"/>
      <c r="OU50" s="821"/>
      <c r="OV50" s="821"/>
      <c r="OW50" s="822"/>
      <c r="OX50" s="822"/>
      <c r="OY50" s="822"/>
      <c r="OZ50" s="822"/>
      <c r="PA50" s="821"/>
      <c r="PB50" s="821"/>
      <c r="PC50" s="821"/>
      <c r="PD50" s="821"/>
      <c r="PE50" s="822">
        <v>47.9</v>
      </c>
      <c r="PF50" s="822">
        <v>47.9</v>
      </c>
      <c r="PG50" s="822">
        <v>47.9</v>
      </c>
      <c r="PH50" s="822">
        <v>49.3</v>
      </c>
      <c r="PI50" s="822">
        <v>47.7</v>
      </c>
      <c r="PJ50" s="822" t="s">
        <v>1434</v>
      </c>
      <c r="PK50" s="821" t="s">
        <v>1434</v>
      </c>
      <c r="PL50" s="821" t="s">
        <v>1434</v>
      </c>
      <c r="PM50" s="821" t="s">
        <v>1434</v>
      </c>
      <c r="PN50" s="821" t="s">
        <v>1434</v>
      </c>
      <c r="PO50" s="821" t="s">
        <v>1434</v>
      </c>
      <c r="PP50" s="821" t="s">
        <v>1434</v>
      </c>
      <c r="PQ50" s="821" t="s">
        <v>1434</v>
      </c>
      <c r="PR50" s="821" t="s">
        <v>1434</v>
      </c>
      <c r="PS50" s="821" t="s">
        <v>1434</v>
      </c>
      <c r="PT50" s="822">
        <v>12.5</v>
      </c>
      <c r="PU50" s="822">
        <v>12.5</v>
      </c>
      <c r="PV50" s="822">
        <v>12.5</v>
      </c>
      <c r="PW50" s="822">
        <v>12.8</v>
      </c>
      <c r="PX50" s="822">
        <v>12.4</v>
      </c>
      <c r="PY50" s="822" t="s">
        <v>1434</v>
      </c>
      <c r="PZ50" s="821" t="s">
        <v>1434</v>
      </c>
      <c r="QA50" s="821" t="s">
        <v>1434</v>
      </c>
      <c r="QB50" s="821" t="s">
        <v>1434</v>
      </c>
      <c r="QC50" s="821" t="s">
        <v>1434</v>
      </c>
      <c r="QD50" s="821" t="s">
        <v>1434</v>
      </c>
      <c r="QE50" s="821" t="s">
        <v>1434</v>
      </c>
      <c r="QF50" s="821" t="s">
        <v>1434</v>
      </c>
      <c r="QG50" s="821" t="s">
        <v>1434</v>
      </c>
      <c r="QH50" s="821" t="s">
        <v>1434</v>
      </c>
      <c r="QI50" s="822">
        <v>0.44</v>
      </c>
      <c r="QJ50" s="822">
        <v>0.44</v>
      </c>
      <c r="QK50" s="822">
        <v>0.08</v>
      </c>
      <c r="QL50" s="822">
        <v>0.11</v>
      </c>
      <c r="QM50" s="822" t="s">
        <v>1434</v>
      </c>
      <c r="QN50" s="822" t="s">
        <v>1434</v>
      </c>
      <c r="QO50" s="821" t="s">
        <v>1434</v>
      </c>
      <c r="QP50" s="821" t="s">
        <v>1434</v>
      </c>
      <c r="QQ50" s="821" t="s">
        <v>1434</v>
      </c>
      <c r="QR50" s="821" t="s">
        <v>1434</v>
      </c>
      <c r="QS50" s="821" t="s">
        <v>1434</v>
      </c>
      <c r="QT50" s="821" t="s">
        <v>1434</v>
      </c>
      <c r="QU50" s="821" t="s">
        <v>1434</v>
      </c>
      <c r="QV50" s="821" t="s">
        <v>1434</v>
      </c>
      <c r="QW50" s="821" t="s">
        <v>1434</v>
      </c>
      <c r="QX50" s="822" t="s">
        <v>1434</v>
      </c>
      <c r="QY50" s="822" t="s">
        <v>1434</v>
      </c>
      <c r="QZ50" s="822" t="s">
        <v>1434</v>
      </c>
      <c r="RA50" s="822" t="s">
        <v>1434</v>
      </c>
      <c r="RB50" s="822" t="s">
        <v>1434</v>
      </c>
      <c r="RC50" s="822" t="s">
        <v>1434</v>
      </c>
      <c r="RD50" s="821" t="s">
        <v>1434</v>
      </c>
      <c r="RE50" s="821" t="s">
        <v>1434</v>
      </c>
      <c r="RF50" s="821" t="s">
        <v>1434</v>
      </c>
      <c r="RG50" s="821" t="s">
        <v>1434</v>
      </c>
      <c r="RH50" s="821" t="s">
        <v>1434</v>
      </c>
      <c r="RI50" s="821" t="s">
        <v>1434</v>
      </c>
      <c r="RJ50" s="821" t="s">
        <v>1434</v>
      </c>
      <c r="RK50" s="821" t="s">
        <v>1434</v>
      </c>
      <c r="RL50" s="821" t="s">
        <v>1434</v>
      </c>
      <c r="RM50" s="822" t="s">
        <v>1434</v>
      </c>
      <c r="RN50" s="822" t="s">
        <v>1434</v>
      </c>
      <c r="RO50" s="822" t="s">
        <v>1434</v>
      </c>
      <c r="RP50" s="822" t="s">
        <v>1434</v>
      </c>
      <c r="RQ50" s="822" t="s">
        <v>1434</v>
      </c>
      <c r="RR50" s="822" t="s">
        <v>1434</v>
      </c>
      <c r="RS50" s="821" t="s">
        <v>1434</v>
      </c>
      <c r="RT50" s="821" t="s">
        <v>1434</v>
      </c>
      <c r="RU50" s="821" t="s">
        <v>1434</v>
      </c>
      <c r="RV50" s="821" t="s">
        <v>1434</v>
      </c>
      <c r="RW50" s="821" t="s">
        <v>1434</v>
      </c>
      <c r="RX50" s="821" t="s">
        <v>1434</v>
      </c>
      <c r="RY50" s="821" t="s">
        <v>1434</v>
      </c>
      <c r="RZ50" s="821" t="s">
        <v>1434</v>
      </c>
      <c r="SA50" s="821" t="s">
        <v>1434</v>
      </c>
      <c r="SB50" s="822" t="s">
        <v>1434</v>
      </c>
      <c r="SC50" s="822" t="s">
        <v>1434</v>
      </c>
      <c r="SD50" s="822" t="s">
        <v>1434</v>
      </c>
      <c r="SE50" s="822" t="s">
        <v>1434</v>
      </c>
      <c r="SF50" s="822" t="s">
        <v>1434</v>
      </c>
      <c r="SG50" s="821" t="s">
        <v>1434</v>
      </c>
      <c r="SH50" s="821" t="s">
        <v>1434</v>
      </c>
      <c r="SI50" s="821" t="s">
        <v>1434</v>
      </c>
      <c r="SJ50" s="821" t="s">
        <v>1434</v>
      </c>
      <c r="SK50" s="821" t="s">
        <v>1434</v>
      </c>
      <c r="SL50" s="821" t="s">
        <v>1434</v>
      </c>
      <c r="SM50" s="821" t="s">
        <v>1434</v>
      </c>
      <c r="SN50" s="822">
        <v>3.5129999999999999</v>
      </c>
      <c r="SO50" s="822">
        <v>47.3</v>
      </c>
      <c r="SP50" s="822">
        <v>58.3</v>
      </c>
      <c r="SQ50" s="822">
        <v>27.2</v>
      </c>
      <c r="SR50" s="822" t="s">
        <v>1434</v>
      </c>
      <c r="SS50" s="821" t="s">
        <v>1434</v>
      </c>
      <c r="ST50" s="821" t="s">
        <v>1434</v>
      </c>
      <c r="SU50" s="821" t="s">
        <v>1434</v>
      </c>
      <c r="SV50" s="821" t="s">
        <v>1434</v>
      </c>
      <c r="SW50" s="821" t="s">
        <v>1434</v>
      </c>
      <c r="SX50" s="821" t="s">
        <v>1434</v>
      </c>
      <c r="SY50" s="821" t="s">
        <v>1434</v>
      </c>
      <c r="SZ50" s="822" t="s">
        <v>1434</v>
      </c>
      <c r="TA50" s="822" t="s">
        <v>1434</v>
      </c>
      <c r="TB50" s="822" t="s">
        <v>1434</v>
      </c>
      <c r="TC50" s="822" t="s">
        <v>1434</v>
      </c>
      <c r="TD50" s="822" t="s">
        <v>1434</v>
      </c>
      <c r="TE50" s="821" t="s">
        <v>1434</v>
      </c>
      <c r="TF50" s="821" t="s">
        <v>1434</v>
      </c>
      <c r="TG50" s="821" t="s">
        <v>1434</v>
      </c>
      <c r="TH50" s="821" t="s">
        <v>1434</v>
      </c>
      <c r="TI50" s="821" t="s">
        <v>1434</v>
      </c>
      <c r="TJ50" s="821" t="s">
        <v>1434</v>
      </c>
      <c r="TK50" s="821" t="s">
        <v>1434</v>
      </c>
      <c r="TL50" s="822" t="s">
        <v>1434</v>
      </c>
      <c r="TM50" s="822" t="s">
        <v>1434</v>
      </c>
      <c r="TN50" s="822" t="s">
        <v>1434</v>
      </c>
      <c r="TO50" s="822" t="s">
        <v>1434</v>
      </c>
      <c r="TP50" s="822" t="s">
        <v>1434</v>
      </c>
      <c r="TQ50" s="821" t="s">
        <v>1434</v>
      </c>
      <c r="TR50" s="821" t="s">
        <v>1434</v>
      </c>
      <c r="TS50" s="821" t="s">
        <v>1434</v>
      </c>
      <c r="TT50" s="821" t="s">
        <v>1434</v>
      </c>
      <c r="TU50" s="821" t="s">
        <v>1434</v>
      </c>
      <c r="TV50" s="821" t="s">
        <v>1434</v>
      </c>
      <c r="TW50" s="821" t="s">
        <v>1434</v>
      </c>
      <c r="TX50" s="822" t="s">
        <v>1434</v>
      </c>
      <c r="TY50" s="822" t="s">
        <v>1434</v>
      </c>
      <c r="TZ50" s="822" t="s">
        <v>1434</v>
      </c>
      <c r="UA50" s="822" t="s">
        <v>1434</v>
      </c>
      <c r="UB50" s="822" t="s">
        <v>1434</v>
      </c>
      <c r="UC50" s="821" t="s">
        <v>1434</v>
      </c>
      <c r="UD50" s="821" t="s">
        <v>1434</v>
      </c>
      <c r="UE50" s="821" t="s">
        <v>1434</v>
      </c>
      <c r="UF50" s="821" t="s">
        <v>1434</v>
      </c>
      <c r="UG50" s="821" t="s">
        <v>1434</v>
      </c>
      <c r="UH50" s="821" t="s">
        <v>1434</v>
      </c>
      <c r="UI50" s="821" t="s">
        <v>1434</v>
      </c>
      <c r="UJ50" s="822">
        <v>1.7430000000000001</v>
      </c>
      <c r="UK50" s="822" t="s">
        <v>1434</v>
      </c>
      <c r="UL50" s="822" t="s">
        <v>1434</v>
      </c>
      <c r="UM50" s="822" t="s">
        <v>1434</v>
      </c>
      <c r="UN50" s="822" t="s">
        <v>1434</v>
      </c>
      <c r="UO50" s="821" t="s">
        <v>1434</v>
      </c>
      <c r="UP50" s="821" t="s">
        <v>1434</v>
      </c>
      <c r="UQ50" s="821" t="s">
        <v>1434</v>
      </c>
      <c r="UR50" s="821" t="s">
        <v>1434</v>
      </c>
      <c r="US50" s="821" t="s">
        <v>1434</v>
      </c>
      <c r="UT50" s="821" t="s">
        <v>1434</v>
      </c>
      <c r="UU50" s="821" t="s">
        <v>1434</v>
      </c>
      <c r="UV50" s="822">
        <v>3.2829999999999999</v>
      </c>
      <c r="UW50" s="822">
        <v>4.016</v>
      </c>
      <c r="UX50" s="822">
        <v>37.92</v>
      </c>
      <c r="UY50" s="822">
        <v>5.76</v>
      </c>
      <c r="UZ50" s="822" t="s">
        <v>1434</v>
      </c>
      <c r="VA50" s="821">
        <v>0</v>
      </c>
      <c r="VB50" s="821">
        <v>0</v>
      </c>
      <c r="VC50" s="821">
        <v>0</v>
      </c>
      <c r="VD50" s="821" t="s">
        <v>1434</v>
      </c>
      <c r="VE50" s="821">
        <v>4.016</v>
      </c>
      <c r="VF50" s="821">
        <v>37.92</v>
      </c>
      <c r="VG50" s="821">
        <v>5.76</v>
      </c>
      <c r="VH50" s="821" t="s">
        <v>1434</v>
      </c>
      <c r="VI50" s="821" t="s">
        <v>1434</v>
      </c>
      <c r="VJ50" s="821" t="s">
        <v>1434</v>
      </c>
      <c r="VK50" s="821" t="s">
        <v>1434</v>
      </c>
      <c r="VL50" s="821" t="s">
        <v>1434</v>
      </c>
      <c r="VM50" s="821" t="s">
        <v>1434</v>
      </c>
      <c r="VN50" s="821" t="s">
        <v>1434</v>
      </c>
      <c r="VO50" s="821" t="s">
        <v>1434</v>
      </c>
      <c r="VP50" s="821" t="s">
        <v>1434</v>
      </c>
      <c r="VQ50" s="821" t="s">
        <v>1434</v>
      </c>
      <c r="VR50" s="821" t="s">
        <v>1434</v>
      </c>
      <c r="VS50" s="821" t="s">
        <v>1434</v>
      </c>
      <c r="VT50" s="821" t="s">
        <v>1434</v>
      </c>
      <c r="VU50" s="821" t="s">
        <v>1434</v>
      </c>
      <c r="VV50" s="821" t="s">
        <v>1434</v>
      </c>
      <c r="VW50" s="821" t="s">
        <v>1434</v>
      </c>
      <c r="VX50" s="821" t="s">
        <v>1434</v>
      </c>
      <c r="VY50" s="821" t="s">
        <v>1434</v>
      </c>
      <c r="VZ50" s="821" t="s">
        <v>1434</v>
      </c>
      <c r="WA50" s="821" t="s">
        <v>1434</v>
      </c>
      <c r="WB50" s="821" t="s">
        <v>1434</v>
      </c>
      <c r="WC50" s="821" t="s">
        <v>1434</v>
      </c>
      <c r="WD50" s="821" t="s">
        <v>1434</v>
      </c>
      <c r="WE50" s="821" t="s">
        <v>1434</v>
      </c>
      <c r="WF50" s="821">
        <v>1624</v>
      </c>
      <c r="WG50" s="821">
        <v>1624</v>
      </c>
      <c r="WH50" s="821">
        <v>1624</v>
      </c>
      <c r="WI50" s="821">
        <v>1624</v>
      </c>
      <c r="WJ50" s="822" t="s">
        <v>1434</v>
      </c>
      <c r="WK50" s="822" t="s">
        <v>1434</v>
      </c>
      <c r="WL50" s="822" t="s">
        <v>1434</v>
      </c>
      <c r="WM50" s="822" t="s">
        <v>1434</v>
      </c>
      <c r="WN50" s="822" t="s">
        <v>1434</v>
      </c>
      <c r="WO50" s="822" t="s">
        <v>1434</v>
      </c>
      <c r="WP50" s="822" t="s">
        <v>1434</v>
      </c>
      <c r="WQ50" s="822" t="s">
        <v>1434</v>
      </c>
      <c r="WR50" s="822">
        <v>878.8</v>
      </c>
      <c r="WS50" s="822" t="s">
        <v>1434</v>
      </c>
      <c r="WT50" s="822" t="s">
        <v>1434</v>
      </c>
      <c r="WU50" s="822" t="s">
        <v>1434</v>
      </c>
      <c r="WV50" s="821" t="s">
        <v>1434</v>
      </c>
      <c r="WW50" s="821" t="s">
        <v>1434</v>
      </c>
      <c r="WX50" s="821" t="s">
        <v>1434</v>
      </c>
      <c r="WY50" s="821" t="s">
        <v>1434</v>
      </c>
      <c r="WZ50" s="824">
        <v>890</v>
      </c>
      <c r="XA50" s="824">
        <v>850</v>
      </c>
      <c r="XB50" s="824">
        <v>655</v>
      </c>
      <c r="XC50" s="824">
        <v>691</v>
      </c>
      <c r="XD50" s="829" t="s">
        <v>1434</v>
      </c>
      <c r="XE50" s="829">
        <v>597</v>
      </c>
      <c r="XF50" s="832">
        <v>631</v>
      </c>
      <c r="XG50" s="829">
        <v>639</v>
      </c>
      <c r="XH50" s="829">
        <v>709</v>
      </c>
      <c r="XI50" s="829">
        <v>634</v>
      </c>
      <c r="XJ50" s="829">
        <v>825</v>
      </c>
      <c r="XK50" s="832">
        <v>822</v>
      </c>
      <c r="XL50" s="829">
        <v>841</v>
      </c>
      <c r="XM50" s="829">
        <v>812</v>
      </c>
      <c r="XN50" s="829">
        <v>715</v>
      </c>
      <c r="XO50" s="829">
        <v>740</v>
      </c>
      <c r="XP50" s="832">
        <v>1052</v>
      </c>
      <c r="XQ50" s="829">
        <v>822</v>
      </c>
      <c r="XR50" s="829">
        <v>699</v>
      </c>
      <c r="XS50" s="829">
        <v>774</v>
      </c>
      <c r="XT50" s="829">
        <v>774</v>
      </c>
      <c r="XU50" s="829">
        <v>761</v>
      </c>
      <c r="XV50" s="829">
        <v>777</v>
      </c>
      <c r="XW50" s="829">
        <v>860</v>
      </c>
      <c r="XX50" s="829" t="s">
        <v>1434</v>
      </c>
      <c r="XY50" s="829" t="s">
        <v>1434</v>
      </c>
      <c r="XZ50" s="832" t="s">
        <v>1434</v>
      </c>
      <c r="YA50" s="829" t="s">
        <v>1434</v>
      </c>
      <c r="YB50" s="829" t="s">
        <v>1434</v>
      </c>
      <c r="YC50" s="824">
        <v>133</v>
      </c>
      <c r="YD50" s="824">
        <v>127</v>
      </c>
      <c r="YE50" s="824">
        <v>121</v>
      </c>
      <c r="YF50" s="824">
        <v>114</v>
      </c>
      <c r="YG50" s="829" t="s">
        <v>1434</v>
      </c>
      <c r="YH50" s="829">
        <v>121</v>
      </c>
      <c r="YI50" s="832">
        <v>101</v>
      </c>
      <c r="YJ50" s="829">
        <v>109</v>
      </c>
      <c r="YK50" s="829">
        <v>193</v>
      </c>
      <c r="YL50" s="829">
        <v>155</v>
      </c>
      <c r="YM50" s="829">
        <v>162</v>
      </c>
      <c r="YN50" s="832">
        <v>158</v>
      </c>
      <c r="YO50" s="829">
        <v>136</v>
      </c>
      <c r="YP50" s="829">
        <v>124</v>
      </c>
      <c r="YQ50" s="829">
        <v>112</v>
      </c>
      <c r="YR50" s="829">
        <v>135</v>
      </c>
      <c r="YS50" s="832">
        <v>177</v>
      </c>
      <c r="YT50" s="829">
        <v>123</v>
      </c>
      <c r="YU50" s="829">
        <v>156.5</v>
      </c>
      <c r="YV50" s="829">
        <v>158</v>
      </c>
      <c r="YW50" s="829">
        <v>158</v>
      </c>
      <c r="YX50" s="829">
        <v>151</v>
      </c>
      <c r="YY50" s="829">
        <v>166</v>
      </c>
      <c r="YZ50" s="829">
        <v>163</v>
      </c>
      <c r="ZA50" s="829" t="s">
        <v>1434</v>
      </c>
      <c r="ZB50" s="829" t="s">
        <v>1434</v>
      </c>
      <c r="ZC50" s="832" t="s">
        <v>1434</v>
      </c>
      <c r="ZD50" s="829" t="s">
        <v>1434</v>
      </c>
      <c r="ZE50" s="829" t="s">
        <v>1434</v>
      </c>
      <c r="ZF50" s="824">
        <v>757</v>
      </c>
      <c r="ZG50" s="824">
        <v>723</v>
      </c>
      <c r="ZH50" s="824">
        <v>534</v>
      </c>
      <c r="ZI50" s="824">
        <v>577</v>
      </c>
      <c r="ZJ50" s="829" t="s">
        <v>1434</v>
      </c>
      <c r="ZK50" s="829">
        <v>476</v>
      </c>
      <c r="ZL50" s="832">
        <v>530</v>
      </c>
      <c r="ZM50" s="829">
        <v>530</v>
      </c>
      <c r="ZN50" s="829">
        <v>516</v>
      </c>
      <c r="ZO50" s="829">
        <v>479</v>
      </c>
      <c r="ZP50" s="829">
        <v>663</v>
      </c>
      <c r="ZQ50" s="832">
        <v>664</v>
      </c>
      <c r="ZR50" s="829">
        <v>705</v>
      </c>
      <c r="ZS50" s="829">
        <v>688</v>
      </c>
      <c r="ZT50" s="829">
        <v>603</v>
      </c>
      <c r="ZU50" s="829">
        <v>605</v>
      </c>
      <c r="ZV50" s="832">
        <v>875</v>
      </c>
      <c r="ZW50" s="829">
        <v>699</v>
      </c>
      <c r="ZX50" s="829">
        <v>542.5</v>
      </c>
      <c r="ZY50" s="829">
        <v>616</v>
      </c>
      <c r="ZZ50" s="829">
        <v>616</v>
      </c>
      <c r="AAA50" s="829">
        <v>610</v>
      </c>
      <c r="AAB50" s="829">
        <v>611</v>
      </c>
      <c r="AAC50" s="829">
        <v>697</v>
      </c>
      <c r="AAD50" s="829" t="s">
        <v>1434</v>
      </c>
      <c r="AAE50" s="829" t="s">
        <v>1434</v>
      </c>
      <c r="AAF50" s="832" t="s">
        <v>1434</v>
      </c>
      <c r="AAG50" s="829" t="s">
        <v>1434</v>
      </c>
      <c r="AAH50" s="829" t="s">
        <v>1434</v>
      </c>
      <c r="AAI50" s="821" t="s">
        <v>2751</v>
      </c>
      <c r="AAJ50" s="821" t="s">
        <v>2752</v>
      </c>
      <c r="AAK50" s="821" t="s">
        <v>1434</v>
      </c>
      <c r="AAL50" s="821" t="s">
        <v>1434</v>
      </c>
      <c r="AAM50" s="821" t="s">
        <v>1434</v>
      </c>
      <c r="AAN50" s="821" t="s">
        <v>1434</v>
      </c>
      <c r="AAO50" s="821" t="s">
        <v>761</v>
      </c>
      <c r="AAP50" s="821" t="s">
        <v>2753</v>
      </c>
      <c r="AAQ50" s="821" t="s">
        <v>2754</v>
      </c>
      <c r="AAR50" s="821" t="s">
        <v>1434</v>
      </c>
      <c r="AAS50" s="821" t="s">
        <v>1434</v>
      </c>
      <c r="AAT50" s="821" t="s">
        <v>1434</v>
      </c>
      <c r="AAU50" s="821" t="s">
        <v>1434</v>
      </c>
      <c r="AAV50" s="821" t="s">
        <v>763</v>
      </c>
      <c r="AAW50" s="821" t="s">
        <v>2520</v>
      </c>
      <c r="AAX50" s="821" t="s">
        <v>2755</v>
      </c>
      <c r="AAY50" s="821" t="s">
        <v>1434</v>
      </c>
      <c r="AAZ50" s="821" t="s">
        <v>1434</v>
      </c>
      <c r="ABA50" s="821" t="s">
        <v>1434</v>
      </c>
      <c r="ABB50" s="821" t="s">
        <v>1434</v>
      </c>
      <c r="ABC50" s="821" t="s">
        <v>761</v>
      </c>
      <c r="ABD50" s="821" t="s">
        <v>2756</v>
      </c>
      <c r="ABE50" s="821" t="s">
        <v>2757</v>
      </c>
      <c r="ABF50" s="821" t="s">
        <v>1434</v>
      </c>
      <c r="ABG50" s="821" t="s">
        <v>1434</v>
      </c>
      <c r="ABH50" s="821" t="s">
        <v>1434</v>
      </c>
      <c r="ABI50" s="821" t="s">
        <v>1434</v>
      </c>
      <c r="ABJ50" s="821" t="s">
        <v>766</v>
      </c>
      <c r="ABK50" s="821"/>
      <c r="ABL50" s="821"/>
      <c r="ABM50" s="821"/>
      <c r="ABN50" s="821"/>
      <c r="ABO50" s="821"/>
      <c r="ABP50" s="821"/>
      <c r="ABQ50" s="821"/>
      <c r="ABR50" s="821"/>
      <c r="ABS50" s="821"/>
      <c r="ABT50" s="821"/>
      <c r="ABU50" s="821"/>
      <c r="ABV50" s="821"/>
      <c r="ABW50" s="821"/>
      <c r="ABX50" s="821"/>
      <c r="ABY50" s="821"/>
      <c r="ABZ50" s="821"/>
      <c r="ACA50" s="821"/>
      <c r="ACB50" s="821"/>
      <c r="ACC50" s="821"/>
      <c r="ACD50" s="821"/>
      <c r="ACE50" s="821"/>
      <c r="ACF50" s="821"/>
      <c r="ACG50" s="821"/>
      <c r="ACH50" s="821"/>
      <c r="ACI50" s="821"/>
      <c r="ACJ50" s="821"/>
      <c r="ACK50" s="821"/>
      <c r="ACL50" s="821"/>
      <c r="ACM50" s="821"/>
      <c r="ACN50" s="821"/>
      <c r="ACO50" s="821"/>
      <c r="ACP50" s="821"/>
      <c r="ACQ50" s="821"/>
      <c r="ACR50" s="821"/>
      <c r="ACS50" s="821"/>
      <c r="ACT50" s="821"/>
      <c r="ACU50" s="821"/>
      <c r="ACV50" s="821"/>
      <c r="ACW50" s="821"/>
      <c r="ACX50" s="821"/>
      <c r="ACY50" s="821"/>
      <c r="ACZ50" s="821"/>
      <c r="ADA50" s="821" t="s">
        <v>1434</v>
      </c>
      <c r="ADB50" s="821" t="s">
        <v>1434</v>
      </c>
      <c r="ADC50" s="821" t="s">
        <v>1434</v>
      </c>
      <c r="ADD50" s="821"/>
      <c r="ADE50" s="821"/>
      <c r="ADF50" s="821"/>
      <c r="ADG50" s="821"/>
      <c r="ADH50" s="821"/>
      <c r="ADI50" s="821"/>
      <c r="ADJ50" s="821"/>
      <c r="ADK50" s="821"/>
      <c r="ADL50" s="821"/>
      <c r="ADM50" s="821"/>
      <c r="ADN50" s="821"/>
      <c r="ADO50" s="821"/>
      <c r="ADP50" s="821"/>
      <c r="ADQ50" s="821"/>
      <c r="ADR50" s="821"/>
      <c r="ADS50" s="821"/>
      <c r="ADT50" s="821"/>
      <c r="ADU50" s="821"/>
      <c r="ADV50" s="821"/>
      <c r="ADW50" s="821"/>
      <c r="ADX50" s="821"/>
      <c r="ADY50" s="821"/>
      <c r="ADZ50" s="821"/>
      <c r="AEA50" s="821"/>
      <c r="AEB50" s="821"/>
      <c r="AEC50" s="821"/>
      <c r="AED50" s="821"/>
      <c r="AEE50" s="821"/>
      <c r="AEF50" s="821"/>
      <c r="AEG50" s="821"/>
      <c r="AEH50" s="821"/>
      <c r="AEI50" s="821"/>
      <c r="AEJ50" s="821"/>
      <c r="AEK50" s="821"/>
      <c r="AEL50" s="821"/>
      <c r="AEM50" s="821"/>
      <c r="AEN50" s="821"/>
      <c r="AEO50" s="821"/>
      <c r="AEP50" s="821"/>
      <c r="AEQ50" s="821"/>
      <c r="AER50" s="821"/>
      <c r="AES50" s="821"/>
      <c r="AET50" s="821"/>
      <c r="AEU50" s="821"/>
      <c r="AEV50" s="821"/>
      <c r="AEW50" s="821"/>
      <c r="AEX50" s="821"/>
      <c r="AEY50" s="821"/>
      <c r="AEZ50" s="821"/>
      <c r="AFA50" s="821"/>
      <c r="AFB50" s="821"/>
      <c r="AFC50" s="821"/>
      <c r="AFD50" s="822"/>
      <c r="AFE50" s="822"/>
      <c r="AFF50" s="822"/>
      <c r="AFG50" s="822"/>
      <c r="AFH50" s="821"/>
      <c r="AFI50" s="822"/>
      <c r="AFJ50" s="822"/>
      <c r="AFK50" s="822"/>
      <c r="AFL50" s="821"/>
      <c r="AFM50" s="821"/>
      <c r="AFN50" s="821"/>
      <c r="AFO50" s="821"/>
      <c r="AFP50" s="822"/>
      <c r="AFQ50" s="822"/>
      <c r="AFR50" s="822"/>
      <c r="AFS50" s="822"/>
      <c r="AFT50" s="821"/>
      <c r="AFU50" s="821"/>
      <c r="AFV50" s="821"/>
      <c r="AFW50" s="821"/>
      <c r="AFX50" s="821"/>
      <c r="AFY50" s="821"/>
      <c r="AFZ50" s="821"/>
      <c r="AGA50" s="821"/>
      <c r="AGB50" s="822"/>
      <c r="AGC50" s="822"/>
      <c r="AGD50" s="822"/>
      <c r="AGE50" s="822"/>
      <c r="AGF50" s="821"/>
      <c r="AGG50" s="821"/>
      <c r="AGH50" s="821"/>
      <c r="AGI50" s="821"/>
      <c r="AGJ50" s="821"/>
      <c r="AGK50" s="821"/>
      <c r="AGL50" s="821"/>
      <c r="AGM50" s="821"/>
      <c r="AGN50" s="822"/>
      <c r="AGO50" s="822"/>
      <c r="AGP50" s="822"/>
      <c r="AGQ50" s="822"/>
      <c r="AGR50" s="821"/>
      <c r="AGS50" s="821"/>
      <c r="AGT50" s="821"/>
      <c r="AGU50" s="821"/>
      <c r="AGV50" s="821"/>
      <c r="AGW50" s="821"/>
      <c r="AGX50" s="821"/>
      <c r="AGY50" s="821"/>
      <c r="AGZ50" s="822">
        <v>893</v>
      </c>
      <c r="AHA50" s="822">
        <v>870</v>
      </c>
      <c r="AHB50" s="822">
        <v>853</v>
      </c>
      <c r="AHC50" s="822">
        <v>807</v>
      </c>
      <c r="AHD50" s="822" t="s">
        <v>1434</v>
      </c>
      <c r="AHE50" s="822" t="s">
        <v>1434</v>
      </c>
      <c r="AHF50" s="822" t="s">
        <v>1434</v>
      </c>
      <c r="AHG50" s="822" t="s">
        <v>1434</v>
      </c>
      <c r="AHH50" s="822" t="s">
        <v>1434</v>
      </c>
      <c r="AHI50" s="822" t="s">
        <v>1434</v>
      </c>
      <c r="AHJ50" s="822" t="s">
        <v>1434</v>
      </c>
      <c r="AHK50" s="822" t="s">
        <v>1434</v>
      </c>
      <c r="AHL50" s="822"/>
      <c r="AHM50" s="822"/>
      <c r="AHN50" s="821"/>
      <c r="AHO50" s="821"/>
      <c r="AHP50" s="822"/>
      <c r="AHQ50" s="822"/>
      <c r="AHR50" s="821"/>
      <c r="AHS50" s="821"/>
      <c r="AHT50" s="822"/>
      <c r="AHU50" s="822"/>
      <c r="AHV50" s="821"/>
      <c r="AHW50" s="821"/>
      <c r="AHX50" s="822"/>
      <c r="AHY50" s="822"/>
      <c r="AHZ50" s="821"/>
      <c r="AIA50" s="821"/>
      <c r="AIB50" s="822"/>
      <c r="AIC50" s="822"/>
      <c r="AID50" s="821"/>
      <c r="AIE50" s="821"/>
      <c r="AIF50" s="822" t="s">
        <v>1434</v>
      </c>
      <c r="AIG50" s="822" t="s">
        <v>1434</v>
      </c>
      <c r="AIH50" s="822" t="s">
        <v>1434</v>
      </c>
      <c r="AII50" s="822" t="s">
        <v>1434</v>
      </c>
      <c r="AIJ50" s="822" t="s">
        <v>1434</v>
      </c>
      <c r="AIK50" s="822" t="s">
        <v>1434</v>
      </c>
      <c r="AIL50" s="821" t="s">
        <v>1434</v>
      </c>
      <c r="AIM50" s="821" t="s">
        <v>1434</v>
      </c>
      <c r="AIN50" s="821" t="s">
        <v>1434</v>
      </c>
      <c r="AIO50" s="821" t="s">
        <v>1434</v>
      </c>
      <c r="AIP50" s="822">
        <v>10.6732</v>
      </c>
      <c r="AIQ50" s="821" t="s">
        <v>1434</v>
      </c>
      <c r="AIR50" s="821" t="s">
        <v>1434</v>
      </c>
      <c r="AIS50" s="821" t="s">
        <v>1434</v>
      </c>
      <c r="AIT50" s="821" t="s">
        <v>1434</v>
      </c>
      <c r="AIU50" s="822" t="s">
        <v>1434</v>
      </c>
      <c r="AIV50" s="822" t="s">
        <v>1434</v>
      </c>
      <c r="AIW50" s="822" t="s">
        <v>1434</v>
      </c>
      <c r="AIX50" s="822" t="s">
        <v>1434</v>
      </c>
      <c r="AIY50" s="822" t="s">
        <v>1434</v>
      </c>
      <c r="AIZ50" s="822" t="s">
        <v>1434</v>
      </c>
      <c r="AJA50" s="821" t="s">
        <v>1434</v>
      </c>
      <c r="AJB50" s="821" t="s">
        <v>1434</v>
      </c>
      <c r="AJC50" s="821" t="s">
        <v>1434</v>
      </c>
      <c r="AJD50" s="821" t="s">
        <v>1434</v>
      </c>
      <c r="AJE50" s="822" t="s">
        <v>1434</v>
      </c>
      <c r="AJF50" s="821" t="s">
        <v>1434</v>
      </c>
      <c r="AJG50" s="821" t="s">
        <v>1434</v>
      </c>
      <c r="AJH50" s="821" t="s">
        <v>1434</v>
      </c>
      <c r="AJI50" s="821" t="s">
        <v>1434</v>
      </c>
      <c r="AJJ50" s="822" t="s">
        <v>1434</v>
      </c>
      <c r="AJK50" s="822" t="s">
        <v>1434</v>
      </c>
      <c r="AJL50" s="822" t="s">
        <v>1434</v>
      </c>
      <c r="AJM50" s="822" t="s">
        <v>1434</v>
      </c>
      <c r="AJN50" s="822" t="s">
        <v>1434</v>
      </c>
      <c r="AJO50" s="822" t="s">
        <v>1434</v>
      </c>
      <c r="AJP50" s="821" t="s">
        <v>1434</v>
      </c>
      <c r="AJQ50" s="821" t="s">
        <v>1434</v>
      </c>
      <c r="AJR50" s="821" t="s">
        <v>1434</v>
      </c>
      <c r="AJS50" s="821" t="s">
        <v>1434</v>
      </c>
      <c r="AJT50" s="822" t="s">
        <v>1434</v>
      </c>
      <c r="AJU50" s="821" t="s">
        <v>1434</v>
      </c>
      <c r="AJV50" s="821" t="s">
        <v>1434</v>
      </c>
      <c r="AJW50" s="821" t="s">
        <v>1434</v>
      </c>
      <c r="AJX50" s="821" t="s">
        <v>1434</v>
      </c>
      <c r="AJY50" s="822"/>
      <c r="AJZ50" s="822"/>
      <c r="AKA50" s="822"/>
      <c r="AKB50" s="822"/>
      <c r="AKC50" s="822"/>
      <c r="AKD50" s="821"/>
      <c r="AKE50" s="821"/>
      <c r="AKF50" s="821"/>
      <c r="AKG50" s="821"/>
      <c r="AKH50" s="821"/>
      <c r="AKI50" s="821"/>
      <c r="AKJ50" s="821"/>
      <c r="AKK50" s="821"/>
      <c r="AKL50" s="822"/>
      <c r="AKM50" s="822"/>
      <c r="AKN50" s="822"/>
      <c r="AKO50" s="822"/>
      <c r="AKP50" s="822"/>
      <c r="AKQ50" s="821"/>
      <c r="AKR50" s="821"/>
      <c r="AKS50" s="821"/>
      <c r="AKT50" s="821"/>
      <c r="AKU50" s="821"/>
      <c r="AKV50" s="821"/>
      <c r="AKW50" s="821"/>
      <c r="AKX50" s="821"/>
      <c r="AKY50" s="821"/>
      <c r="AKZ50" s="821"/>
      <c r="ALA50" s="821"/>
      <c r="ALB50" s="821"/>
      <c r="ALC50" s="821"/>
      <c r="ALD50" s="821"/>
      <c r="ALE50" s="821"/>
      <c r="ALF50" s="821"/>
      <c r="ALG50" s="821"/>
      <c r="ALH50" s="821"/>
      <c r="ALI50" s="821"/>
      <c r="ALJ50" s="821"/>
      <c r="ALK50" s="821"/>
      <c r="ALL50" s="821"/>
      <c r="ALM50" s="821"/>
      <c r="ALN50" s="821"/>
      <c r="ALO50" s="821"/>
      <c r="ALP50" s="821"/>
      <c r="ALQ50" s="821"/>
      <c r="ALR50" s="821"/>
      <c r="ALS50" s="821"/>
      <c r="ALT50" s="821"/>
      <c r="ALU50" s="821"/>
      <c r="ALV50" s="821"/>
      <c r="ALW50" s="821"/>
      <c r="ALX50" s="821"/>
      <c r="ALY50" s="821"/>
      <c r="ALZ50" s="821"/>
      <c r="AMA50" s="821"/>
      <c r="AMB50" s="821"/>
      <c r="AMC50" s="821"/>
      <c r="AMD50" s="821"/>
      <c r="AME50" s="821"/>
      <c r="AMF50" s="821"/>
      <c r="AMG50" s="821"/>
      <c r="AMH50" s="821"/>
      <c r="AMI50" s="821"/>
      <c r="AMJ50" s="821"/>
      <c r="AMK50" s="821"/>
      <c r="AML50" s="821"/>
      <c r="AMM50" s="821"/>
      <c r="AMN50" s="821"/>
      <c r="AMO50" s="821"/>
      <c r="AMP50" s="821"/>
      <c r="AMQ50" s="821"/>
      <c r="AMR50" s="822"/>
      <c r="AMS50" s="822"/>
      <c r="AMT50" s="822"/>
      <c r="AMU50" s="822"/>
      <c r="AMV50" s="822"/>
      <c r="AMW50" s="822"/>
      <c r="AMX50" s="822"/>
      <c r="AMY50" s="822"/>
      <c r="AMZ50" s="821"/>
      <c r="ANA50" s="821"/>
      <c r="ANB50" s="821"/>
      <c r="ANC50" s="821"/>
      <c r="AND50" s="822"/>
      <c r="ANE50" s="822"/>
      <c r="ANF50" s="822"/>
      <c r="ANG50" s="822"/>
      <c r="ANH50" s="821"/>
      <c r="ANI50" s="821"/>
      <c r="ANJ50" s="821"/>
      <c r="ANK50" s="821"/>
      <c r="ANL50" s="821"/>
      <c r="ANM50" s="821"/>
      <c r="ANN50" s="821"/>
      <c r="ANO50" s="821"/>
      <c r="ANP50" s="822"/>
      <c r="ANQ50" s="822"/>
      <c r="ANR50" s="822"/>
      <c r="ANS50" s="822"/>
      <c r="ANT50" s="821"/>
      <c r="ANU50" s="821"/>
      <c r="ANV50" s="821"/>
      <c r="ANW50" s="821"/>
      <c r="ANX50" s="821"/>
      <c r="ANY50" s="821"/>
      <c r="ANZ50" s="821"/>
      <c r="AOA50" s="821"/>
      <c r="AOB50" s="821"/>
      <c r="AOC50" s="821"/>
      <c r="AOD50" s="821"/>
      <c r="AOE50" s="821"/>
      <c r="AOF50" s="821"/>
      <c r="AOG50" s="821"/>
      <c r="AOH50" s="822"/>
      <c r="AOI50" s="821"/>
      <c r="AOJ50" s="821"/>
      <c r="AOK50" s="821"/>
      <c r="AOL50" s="822"/>
      <c r="AOM50" s="821"/>
      <c r="AON50" s="821"/>
      <c r="AOO50" s="821"/>
      <c r="AOP50" s="822"/>
      <c r="AOQ50" s="821"/>
      <c r="AOR50" s="821"/>
      <c r="AOS50" s="821"/>
      <c r="AOT50" s="822"/>
      <c r="AOU50" s="821"/>
      <c r="AOV50" s="821"/>
      <c r="AOW50" s="821"/>
      <c r="AOX50" s="822"/>
      <c r="AOY50" s="821"/>
      <c r="AOZ50" s="821"/>
      <c r="APA50" s="821"/>
      <c r="APB50" s="822"/>
      <c r="APC50" s="821"/>
      <c r="APD50" s="821"/>
      <c r="APE50" s="821"/>
      <c r="APF50" s="822"/>
      <c r="APG50" s="821"/>
      <c r="APH50" s="821"/>
      <c r="API50" s="821"/>
      <c r="APJ50" s="822"/>
      <c r="APK50" s="821"/>
      <c r="APL50" s="821"/>
      <c r="APM50" s="821"/>
      <c r="APN50" s="822"/>
      <c r="APO50" s="821"/>
      <c r="APP50" s="821"/>
      <c r="APQ50" s="821"/>
      <c r="APR50" s="822"/>
      <c r="APS50" s="821"/>
      <c r="APT50" s="821"/>
      <c r="APU50" s="821"/>
      <c r="APV50" s="822"/>
      <c r="APW50" s="821"/>
      <c r="APX50" s="821"/>
      <c r="APY50" s="821"/>
      <c r="APZ50" s="822"/>
      <c r="AQA50" s="821"/>
      <c r="AQB50" s="821"/>
      <c r="AQC50" s="821"/>
      <c r="AQD50" s="822"/>
      <c r="AQE50" s="821"/>
      <c r="AQF50" s="821"/>
      <c r="AQG50" s="821"/>
      <c r="AQH50" s="822"/>
      <c r="AQI50" s="821"/>
      <c r="AQJ50" s="821"/>
      <c r="AQK50" s="821"/>
      <c r="AQL50" s="822"/>
      <c r="AQM50" s="821"/>
      <c r="AQN50" s="821"/>
      <c r="AQO50" s="821"/>
      <c r="AQP50" s="822"/>
      <c r="AQQ50" s="821"/>
      <c r="AQR50" s="821"/>
      <c r="AQS50" s="821"/>
      <c r="AQT50" s="822"/>
      <c r="AQU50" s="821"/>
      <c r="AQV50" s="821"/>
      <c r="AQW50" s="821"/>
      <c r="AQX50" s="822"/>
      <c r="AQY50" s="821"/>
      <c r="AQZ50" s="821"/>
      <c r="ARA50" s="821"/>
      <c r="ARB50" s="822"/>
      <c r="ARC50" s="821"/>
      <c r="ARD50" s="821"/>
      <c r="ARE50" s="821"/>
      <c r="ARF50" s="822"/>
      <c r="ARG50" s="821"/>
      <c r="ARH50" s="821"/>
      <c r="ARI50" s="821"/>
      <c r="ARJ50" s="822"/>
      <c r="ARK50" s="821"/>
      <c r="ARL50" s="821"/>
      <c r="ARM50" s="821"/>
      <c r="ARN50" s="822"/>
      <c r="ARO50" s="821"/>
      <c r="ARP50" s="821"/>
      <c r="ARQ50" s="821"/>
      <c r="ARR50" s="822"/>
      <c r="ARS50" s="821"/>
      <c r="ART50" s="821"/>
      <c r="ARU50" s="821"/>
      <c r="ARV50" s="822"/>
      <c r="ARW50" s="821"/>
      <c r="ARX50" s="821"/>
      <c r="ARY50" s="821"/>
      <c r="ARZ50" s="822"/>
      <c r="ASA50" s="821"/>
      <c r="ASB50" s="821"/>
      <c r="ASC50" s="821"/>
      <c r="ASD50" s="822"/>
      <c r="ASE50" s="821"/>
      <c r="ASF50" s="821"/>
      <c r="ASG50" s="821"/>
      <c r="ASH50" s="822"/>
      <c r="ASI50" s="821"/>
      <c r="ASJ50" s="821"/>
      <c r="ASK50" s="821"/>
      <c r="ASL50" s="822"/>
      <c r="ASM50" s="821"/>
      <c r="ASN50" s="821"/>
      <c r="ASO50" s="821"/>
      <c r="ASP50" s="822"/>
      <c r="ASQ50" s="821"/>
      <c r="ASR50" s="821"/>
      <c r="ASS50" s="821"/>
      <c r="AST50" s="822"/>
      <c r="ASU50" s="821"/>
      <c r="ASV50" s="821"/>
      <c r="ASW50" s="821"/>
      <c r="ASX50" s="822"/>
      <c r="ASY50" s="821"/>
      <c r="ASZ50" s="821"/>
      <c r="ATA50" s="821"/>
      <c r="ATB50" s="822"/>
      <c r="ATC50" s="821"/>
      <c r="ATD50" s="821"/>
      <c r="ATE50" s="821"/>
      <c r="ATF50" s="822"/>
      <c r="ATG50" s="821"/>
      <c r="ATH50" s="821"/>
      <c r="ATI50" s="821"/>
      <c r="ATJ50" s="822"/>
      <c r="ATK50" s="821"/>
      <c r="ATL50" s="821"/>
      <c r="ATM50" s="821"/>
      <c r="ATN50" s="822"/>
      <c r="ATO50" s="821"/>
      <c r="ATP50" s="821"/>
      <c r="ATQ50" s="821"/>
      <c r="ATR50" s="822" t="s">
        <v>1434</v>
      </c>
      <c r="ATS50" s="822" t="s">
        <v>1434</v>
      </c>
      <c r="ATT50" s="822" t="s">
        <v>1434</v>
      </c>
      <c r="ATU50" s="822" t="s">
        <v>1434</v>
      </c>
      <c r="ATV50" s="822" t="s">
        <v>1434</v>
      </c>
      <c r="ATW50" s="821" t="s">
        <v>1434</v>
      </c>
      <c r="ATX50" s="821" t="s">
        <v>1434</v>
      </c>
      <c r="ATY50" s="821" t="s">
        <v>1434</v>
      </c>
      <c r="ATZ50" s="821" t="s">
        <v>1434</v>
      </c>
      <c r="AUA50" s="821" t="s">
        <v>1434</v>
      </c>
      <c r="AUB50" s="822">
        <v>10.6732</v>
      </c>
      <c r="AUC50" s="822" t="s">
        <v>1434</v>
      </c>
      <c r="AUD50" s="822" t="s">
        <v>1434</v>
      </c>
      <c r="AUE50" s="822" t="s">
        <v>1434</v>
      </c>
      <c r="AUF50" s="822" t="s">
        <v>1434</v>
      </c>
      <c r="AUG50" s="822" t="s">
        <v>1434</v>
      </c>
      <c r="AUH50" s="822" t="s">
        <v>1434</v>
      </c>
      <c r="AUI50" s="822" t="s">
        <v>1434</v>
      </c>
      <c r="AUJ50" s="822" t="s">
        <v>1434</v>
      </c>
      <c r="AUK50" s="822" t="s">
        <v>1434</v>
      </c>
      <c r="AUL50" s="821" t="s">
        <v>1434</v>
      </c>
      <c r="AUM50" s="821" t="s">
        <v>1434</v>
      </c>
      <c r="AUN50" s="821" t="s">
        <v>1434</v>
      </c>
      <c r="AUO50" s="821" t="s">
        <v>1434</v>
      </c>
      <c r="AUP50" s="821" t="s">
        <v>1434</v>
      </c>
      <c r="AUQ50" s="822">
        <v>115.7132</v>
      </c>
      <c r="AUR50" s="822" t="s">
        <v>1434</v>
      </c>
      <c r="AUS50" s="822" t="s">
        <v>1434</v>
      </c>
      <c r="AUT50" s="822" t="s">
        <v>1434</v>
      </c>
      <c r="AUU50" s="822" t="s">
        <v>1434</v>
      </c>
      <c r="AUV50" s="822" t="s">
        <v>1434</v>
      </c>
      <c r="AUW50" s="822" t="s">
        <v>1434</v>
      </c>
      <c r="AUX50" s="822" t="s">
        <v>1434</v>
      </c>
      <c r="AUY50" s="822" t="s">
        <v>1434</v>
      </c>
      <c r="AUZ50" s="822" t="s">
        <v>1434</v>
      </c>
      <c r="AVA50" s="821" t="s">
        <v>1434</v>
      </c>
      <c r="AVB50" s="821" t="s">
        <v>1434</v>
      </c>
      <c r="AVC50" s="821" t="s">
        <v>1434</v>
      </c>
      <c r="AVD50" s="821" t="s">
        <v>1434</v>
      </c>
      <c r="AVE50" s="821" t="s">
        <v>1434</v>
      </c>
      <c r="AVF50" s="822">
        <v>3.3755299999999999</v>
      </c>
      <c r="AVG50" s="822" t="s">
        <v>1434</v>
      </c>
      <c r="AVH50" s="822" t="s">
        <v>1434</v>
      </c>
      <c r="AVI50" s="822" t="s">
        <v>1434</v>
      </c>
      <c r="AVJ50" s="822" t="s">
        <v>1434</v>
      </c>
      <c r="AVK50" s="822" t="s">
        <v>1434</v>
      </c>
      <c r="AVL50" s="822" t="s">
        <v>1434</v>
      </c>
      <c r="AVM50" s="822" t="s">
        <v>1434</v>
      </c>
      <c r="AVN50" s="822" t="s">
        <v>1434</v>
      </c>
      <c r="AVO50" s="822" t="s">
        <v>1434</v>
      </c>
      <c r="AVP50" s="821" t="s">
        <v>1434</v>
      </c>
      <c r="AVQ50" s="821" t="s">
        <v>1434</v>
      </c>
      <c r="AVR50" s="821" t="s">
        <v>1434</v>
      </c>
      <c r="AVS50" s="821" t="s">
        <v>1434</v>
      </c>
      <c r="AVT50" s="821" t="s">
        <v>1434</v>
      </c>
      <c r="AVU50" s="822">
        <v>75.811000000000007</v>
      </c>
      <c r="AVV50" s="822" t="s">
        <v>1434</v>
      </c>
      <c r="AVW50" s="822" t="s">
        <v>1434</v>
      </c>
      <c r="AVX50" s="822" t="s">
        <v>1434</v>
      </c>
      <c r="AVY50" s="822" t="s">
        <v>1434</v>
      </c>
      <c r="AVZ50" s="822"/>
      <c r="AWA50" s="822"/>
      <c r="AWB50" s="822"/>
      <c r="AWC50" s="822"/>
      <c r="AWD50" s="822"/>
      <c r="AWE50" s="821"/>
      <c r="AWF50" s="821"/>
      <c r="AWG50" s="821"/>
      <c r="AWH50" s="821"/>
      <c r="AWI50" s="821"/>
      <c r="AWJ50" s="822"/>
      <c r="AWK50" s="822"/>
      <c r="AWL50" s="822"/>
      <c r="AWM50" s="822"/>
      <c r="AWN50" s="822"/>
      <c r="AWO50" s="822"/>
      <c r="AWP50" s="822"/>
      <c r="AWQ50" s="822"/>
      <c r="AWR50" s="822"/>
      <c r="AWS50" s="822"/>
      <c r="AWT50" s="822"/>
      <c r="AWU50" s="822"/>
      <c r="AWV50" s="822"/>
      <c r="AWW50" s="822"/>
      <c r="AWX50" s="822"/>
      <c r="AWY50" s="822"/>
      <c r="AWZ50" s="822"/>
      <c r="AXA50" s="822"/>
      <c r="AXB50" s="822"/>
      <c r="AXC50" s="822"/>
      <c r="AXD50" s="821"/>
      <c r="AXE50" s="821"/>
      <c r="AXF50" s="821"/>
      <c r="AXG50" s="821"/>
      <c r="AXH50" s="821"/>
      <c r="AXI50" s="821"/>
      <c r="AXJ50" s="821"/>
      <c r="AXK50" s="821"/>
      <c r="AXL50" s="821"/>
      <c r="AXM50" s="821"/>
      <c r="AXN50" s="821"/>
      <c r="AXO50" s="821"/>
      <c r="AXP50" s="821"/>
      <c r="AXQ50" s="821"/>
      <c r="AXR50" s="821"/>
      <c r="AXS50" s="822">
        <v>879.55399999999997</v>
      </c>
      <c r="AXT50" s="822">
        <v>881</v>
      </c>
      <c r="AXU50" s="822">
        <v>864</v>
      </c>
      <c r="AXV50" s="822">
        <v>818</v>
      </c>
      <c r="AXW50" s="822">
        <v>80.876999999999995</v>
      </c>
      <c r="AXX50" s="822">
        <v>94</v>
      </c>
      <c r="AXY50" s="822">
        <v>94</v>
      </c>
      <c r="AXZ50" s="822">
        <v>94</v>
      </c>
      <c r="AYA50" s="821">
        <v>0</v>
      </c>
      <c r="AYB50" s="821">
        <v>0</v>
      </c>
      <c r="AYC50" s="821">
        <v>0</v>
      </c>
      <c r="AYD50" s="822">
        <v>0</v>
      </c>
      <c r="AYE50" s="822" t="s">
        <v>1434</v>
      </c>
      <c r="AYF50" s="822">
        <v>5</v>
      </c>
      <c r="AYG50" s="822">
        <v>2</v>
      </c>
      <c r="AYH50" s="822">
        <v>31</v>
      </c>
      <c r="AYI50" s="822" t="s">
        <v>1434</v>
      </c>
      <c r="AYJ50" s="822" t="s">
        <v>1434</v>
      </c>
      <c r="AYK50" s="822" t="s">
        <v>1434</v>
      </c>
      <c r="AYL50" s="822" t="s">
        <v>1434</v>
      </c>
      <c r="AYM50" s="821" t="s">
        <v>1434</v>
      </c>
      <c r="AYN50" s="821" t="s">
        <v>1434</v>
      </c>
      <c r="AYO50" s="821" t="s">
        <v>1434</v>
      </c>
      <c r="AYP50" s="821" t="s">
        <v>1434</v>
      </c>
      <c r="AYQ50" s="822" t="s">
        <v>1434</v>
      </c>
      <c r="AYR50" s="821" t="s">
        <v>1434</v>
      </c>
      <c r="AYS50" s="821" t="s">
        <v>1434</v>
      </c>
      <c r="AYT50" s="821" t="s">
        <v>1434</v>
      </c>
      <c r="AYU50" s="822" t="s">
        <v>1434</v>
      </c>
      <c r="AYV50" s="821" t="s">
        <v>1434</v>
      </c>
      <c r="AYW50" s="821" t="s">
        <v>1434</v>
      </c>
      <c r="AYX50" s="821" t="s">
        <v>1434</v>
      </c>
      <c r="AYY50" s="821" t="s">
        <v>1434</v>
      </c>
      <c r="AYZ50" s="821" t="s">
        <v>1434</v>
      </c>
      <c r="AZA50" s="821" t="s">
        <v>1434</v>
      </c>
      <c r="AZB50" s="821" t="s">
        <v>1434</v>
      </c>
      <c r="AZC50" s="822" t="s">
        <v>1434</v>
      </c>
      <c r="AZD50" s="821" t="s">
        <v>1434</v>
      </c>
      <c r="AZE50" s="821" t="s">
        <v>1434</v>
      </c>
      <c r="AZF50" s="821" t="s">
        <v>1434</v>
      </c>
      <c r="AZG50" s="822" t="s">
        <v>1434</v>
      </c>
      <c r="AZH50" s="821" t="s">
        <v>1434</v>
      </c>
      <c r="AZI50" s="821" t="s">
        <v>1434</v>
      </c>
      <c r="AZJ50" s="821" t="s">
        <v>1434</v>
      </c>
      <c r="AZK50" s="821" t="s">
        <v>1434</v>
      </c>
      <c r="AZL50" s="821" t="s">
        <v>1434</v>
      </c>
      <c r="AZM50" s="821" t="s">
        <v>1434</v>
      </c>
      <c r="AZN50" s="821" t="s">
        <v>1434</v>
      </c>
      <c r="AZO50" s="821" t="s">
        <v>1434</v>
      </c>
      <c r="AZP50" s="821" t="s">
        <v>1434</v>
      </c>
      <c r="AZQ50" s="821" t="s">
        <v>1434</v>
      </c>
      <c r="AZR50" s="821" t="s">
        <v>1434</v>
      </c>
      <c r="AZS50" s="821" t="s">
        <v>1434</v>
      </c>
      <c r="AZT50" s="821" t="s">
        <v>1434</v>
      </c>
      <c r="AZU50" s="821" t="s">
        <v>1434</v>
      </c>
      <c r="AZV50" s="821" t="s">
        <v>1434</v>
      </c>
      <c r="AZW50" s="821" t="s">
        <v>1434</v>
      </c>
      <c r="AZX50" s="821" t="s">
        <v>1434</v>
      </c>
      <c r="AZY50" s="821" t="s">
        <v>1434</v>
      </c>
      <c r="AZZ50" s="821" t="s">
        <v>1434</v>
      </c>
      <c r="BAA50" s="822" t="s">
        <v>1434</v>
      </c>
      <c r="BAB50" s="821" t="s">
        <v>1434</v>
      </c>
      <c r="BAC50" s="821" t="s">
        <v>1434</v>
      </c>
      <c r="BAD50" s="821" t="s">
        <v>1434</v>
      </c>
      <c r="BAE50" s="822" t="s">
        <v>1434</v>
      </c>
      <c r="BAF50" s="821" t="s">
        <v>1434</v>
      </c>
      <c r="BAG50" s="821" t="s">
        <v>1434</v>
      </c>
      <c r="BAH50" s="821" t="s">
        <v>1434</v>
      </c>
      <c r="BAI50" s="821" t="s">
        <v>1434</v>
      </c>
      <c r="BAJ50" s="821" t="s">
        <v>1434</v>
      </c>
      <c r="BAK50" s="821" t="s">
        <v>1434</v>
      </c>
      <c r="BAL50" s="821" t="s">
        <v>1434</v>
      </c>
      <c r="BAM50" s="821" t="s">
        <v>1434</v>
      </c>
      <c r="BAN50" s="821" t="s">
        <v>1434</v>
      </c>
      <c r="BAO50" s="821" t="s">
        <v>1434</v>
      </c>
      <c r="BAP50" s="821" t="s">
        <v>1434</v>
      </c>
      <c r="BAQ50" s="821" t="s">
        <v>1434</v>
      </c>
      <c r="BAR50" s="821" t="s">
        <v>1434</v>
      </c>
      <c r="BAS50" s="821" t="s">
        <v>1434</v>
      </c>
      <c r="BAT50" s="821" t="s">
        <v>1434</v>
      </c>
      <c r="BAU50" s="821" t="s">
        <v>1434</v>
      </c>
      <c r="BAV50" s="821" t="s">
        <v>1434</v>
      </c>
      <c r="BAW50" s="821" t="s">
        <v>1434</v>
      </c>
      <c r="BAX50" s="821" t="s">
        <v>1434</v>
      </c>
      <c r="BAY50" s="822" t="s">
        <v>1434</v>
      </c>
      <c r="BAZ50" s="821" t="s">
        <v>1434</v>
      </c>
      <c r="BBA50" s="821" t="s">
        <v>1434</v>
      </c>
      <c r="BBB50" s="821" t="s">
        <v>1434</v>
      </c>
      <c r="BBC50" s="822" t="s">
        <v>1434</v>
      </c>
      <c r="BBD50" s="821" t="s">
        <v>1434</v>
      </c>
      <c r="BBE50" s="821" t="s">
        <v>1434</v>
      </c>
      <c r="BBF50" s="821" t="s">
        <v>1434</v>
      </c>
      <c r="BBG50" s="821" t="s">
        <v>1434</v>
      </c>
      <c r="BBH50" s="821" t="s">
        <v>1434</v>
      </c>
      <c r="BBI50" s="821" t="s">
        <v>1434</v>
      </c>
      <c r="BBJ50" s="821" t="s">
        <v>1434</v>
      </c>
      <c r="BBK50" s="826" t="s">
        <v>1434</v>
      </c>
      <c r="BBL50" s="826" t="s">
        <v>1434</v>
      </c>
      <c r="BBM50" s="826" t="s">
        <v>1434</v>
      </c>
      <c r="BBN50" s="826" t="s">
        <v>1434</v>
      </c>
      <c r="BBO50" s="826" t="s">
        <v>1434</v>
      </c>
      <c r="BBP50" s="826" t="s">
        <v>1434</v>
      </c>
      <c r="BBQ50" s="826" t="s">
        <v>1434</v>
      </c>
      <c r="BBR50" s="826" t="s">
        <v>1434</v>
      </c>
      <c r="BBS50" s="826" t="s">
        <v>1434</v>
      </c>
      <c r="BBT50" s="826" t="s">
        <v>1434</v>
      </c>
      <c r="BBU50" s="826" t="s">
        <v>1434</v>
      </c>
      <c r="BBV50" s="826" t="s">
        <v>1434</v>
      </c>
      <c r="BBW50" s="826" t="s">
        <v>1434</v>
      </c>
      <c r="BBX50" s="826" t="s">
        <v>1434</v>
      </c>
      <c r="BBY50" s="826" t="s">
        <v>1434</v>
      </c>
      <c r="BBZ50" s="826" t="s">
        <v>1434</v>
      </c>
      <c r="BCA50" s="826" t="s">
        <v>1434</v>
      </c>
      <c r="BCB50" s="826" t="s">
        <v>1434</v>
      </c>
      <c r="BCC50" s="826" t="s">
        <v>1434</v>
      </c>
      <c r="BCD50" s="826" t="s">
        <v>1434</v>
      </c>
      <c r="BCE50" s="826" t="s">
        <v>1434</v>
      </c>
      <c r="BCF50" s="826" t="s">
        <v>1434</v>
      </c>
      <c r="BCG50" s="826" t="s">
        <v>1434</v>
      </c>
      <c r="BCH50" s="826" t="s">
        <v>1434</v>
      </c>
      <c r="BCI50" s="826" t="s">
        <v>1434</v>
      </c>
      <c r="BCJ50" s="826" t="s">
        <v>1434</v>
      </c>
      <c r="BCK50" s="826" t="s">
        <v>1434</v>
      </c>
      <c r="BCL50" s="826" t="s">
        <v>1434</v>
      </c>
      <c r="BCM50" s="826" t="s">
        <v>1434</v>
      </c>
      <c r="BCN50" s="826" t="s">
        <v>1434</v>
      </c>
      <c r="BCO50" s="818"/>
      <c r="BCP50" s="818"/>
      <c r="BCQ50" s="818"/>
      <c r="BCR50" s="818"/>
      <c r="BCS50" s="818"/>
      <c r="BCT50" s="818"/>
      <c r="BCU50" s="818"/>
      <c r="BCV50" s="818"/>
      <c r="BCW50" s="818"/>
      <c r="BCX50" s="818"/>
      <c r="BCY50" s="818"/>
      <c r="BCZ50" s="818"/>
      <c r="BDA50" s="818"/>
      <c r="BDB50" s="818"/>
      <c r="BDC50" s="818"/>
      <c r="BDD50" s="818"/>
      <c r="BDE50" s="818"/>
      <c r="BDF50" s="818"/>
      <c r="BDG50" s="818"/>
      <c r="BDH50" s="818"/>
      <c r="BDI50" s="818"/>
      <c r="BDJ50" s="818"/>
      <c r="BDK50" s="818"/>
      <c r="BDL50" s="818"/>
      <c r="BDM50" s="818"/>
      <c r="BDN50" s="818"/>
      <c r="BDO50" s="818"/>
      <c r="BDP50" s="818"/>
      <c r="BDQ50" s="818"/>
      <c r="BDR50" s="818"/>
      <c r="BDS50" s="818"/>
      <c r="BDT50" s="818"/>
      <c r="BDU50" s="818"/>
      <c r="BDV50" s="818"/>
      <c r="BDW50" s="818"/>
      <c r="BDX50" s="818"/>
      <c r="BDY50" s="818"/>
      <c r="BDZ50" s="818"/>
      <c r="BEA50" s="818"/>
      <c r="BEB50" s="818"/>
      <c r="BEC50" s="818" t="s">
        <v>1434</v>
      </c>
      <c r="BED50" s="818" t="s">
        <v>1434</v>
      </c>
      <c r="BEE50" s="818">
        <v>4.5</v>
      </c>
      <c r="BEF50" s="818">
        <v>3.7</v>
      </c>
      <c r="BEG50" s="818">
        <v>3.8330000000000002</v>
      </c>
      <c r="BEH50" s="818" t="s">
        <v>1434</v>
      </c>
      <c r="BEI50" s="818" t="s">
        <v>1434</v>
      </c>
      <c r="BEJ50" s="818">
        <v>4</v>
      </c>
      <c r="BEK50" s="818">
        <v>2.7</v>
      </c>
      <c r="BEL50" s="818">
        <v>3.5</v>
      </c>
      <c r="BEM50" s="818" t="s">
        <v>1434</v>
      </c>
      <c r="BEN50" s="818" t="s">
        <v>1434</v>
      </c>
      <c r="BEO50" s="818" t="s">
        <v>1434</v>
      </c>
      <c r="BEP50" s="818">
        <v>1</v>
      </c>
      <c r="BEQ50" s="818" t="s">
        <v>1434</v>
      </c>
      <c r="BER50" s="818" t="s">
        <v>1434</v>
      </c>
      <c r="BES50" s="818" t="s">
        <v>1434</v>
      </c>
      <c r="BET50" s="818">
        <v>2.7</v>
      </c>
      <c r="BEU50" s="818">
        <v>3.2</v>
      </c>
      <c r="BEV50" s="818">
        <v>3.2</v>
      </c>
      <c r="BEW50" s="818" t="s">
        <v>1434</v>
      </c>
      <c r="BEX50" s="818" t="s">
        <v>1434</v>
      </c>
      <c r="BEY50" s="818">
        <v>2.1</v>
      </c>
      <c r="BEZ50" s="818">
        <v>2.9</v>
      </c>
      <c r="BFA50" s="818">
        <v>2.9670000000000001</v>
      </c>
      <c r="BFB50" s="818" t="s">
        <v>1434</v>
      </c>
      <c r="BFC50" s="818" t="s">
        <v>1434</v>
      </c>
      <c r="BFD50" s="818">
        <v>0.6</v>
      </c>
      <c r="BFE50" s="818" t="s">
        <v>1434</v>
      </c>
      <c r="BFF50" s="818">
        <v>0.6</v>
      </c>
      <c r="BFG50" s="818" t="s">
        <v>1434</v>
      </c>
      <c r="BFH50" s="818" t="s">
        <v>1434</v>
      </c>
      <c r="BFI50" s="818">
        <v>1.3</v>
      </c>
      <c r="BFJ50" s="818">
        <v>1.2</v>
      </c>
      <c r="BFK50" s="818">
        <v>1.4330000000000001</v>
      </c>
      <c r="BFL50" s="818" t="s">
        <v>1434</v>
      </c>
      <c r="BFM50" s="818" t="s">
        <v>1434</v>
      </c>
      <c r="BFN50" s="818">
        <v>0.9</v>
      </c>
      <c r="BFO50" s="818">
        <v>0.8</v>
      </c>
      <c r="BFP50" s="818">
        <v>1.0669999999999999</v>
      </c>
      <c r="BFQ50" s="818" t="s">
        <v>1434</v>
      </c>
      <c r="BFR50" s="818" t="s">
        <v>1434</v>
      </c>
      <c r="BFS50" s="818" t="s">
        <v>1434</v>
      </c>
      <c r="BFT50" s="818" t="s">
        <v>1434</v>
      </c>
      <c r="BFU50" s="818">
        <v>0.6</v>
      </c>
      <c r="BFV50" s="819" t="s">
        <v>1434</v>
      </c>
      <c r="BFW50" s="819" t="s">
        <v>1434</v>
      </c>
      <c r="BFX50" s="819">
        <v>1.6</v>
      </c>
      <c r="BFY50" s="819">
        <v>1.2</v>
      </c>
      <c r="BFZ50" s="819">
        <v>1.333</v>
      </c>
      <c r="BGA50" s="819" t="s">
        <v>1434</v>
      </c>
      <c r="BGB50" s="819" t="s">
        <v>1434</v>
      </c>
      <c r="BGC50" s="819">
        <v>2.2000000000000002</v>
      </c>
      <c r="BGD50" s="819">
        <v>1.5</v>
      </c>
      <c r="BGE50" s="819">
        <v>1.7669999999999999</v>
      </c>
      <c r="BGF50" s="819" t="s">
        <v>1434</v>
      </c>
      <c r="BGG50" s="819" t="s">
        <v>1434</v>
      </c>
      <c r="BGH50" s="819">
        <v>0.7</v>
      </c>
      <c r="BGI50" s="819">
        <v>1</v>
      </c>
      <c r="BGJ50" s="819">
        <v>0.95</v>
      </c>
      <c r="BGK50" s="819" t="s">
        <v>1434</v>
      </c>
      <c r="BGL50" s="819" t="s">
        <v>1434</v>
      </c>
      <c r="BGM50" s="819">
        <v>1.1000000000000001</v>
      </c>
      <c r="BGN50" s="819">
        <v>1.2</v>
      </c>
      <c r="BGO50" s="819">
        <v>1</v>
      </c>
      <c r="BGP50" s="819" t="s">
        <v>1434</v>
      </c>
      <c r="BGQ50" s="819" t="s">
        <v>1434</v>
      </c>
      <c r="BGR50" s="819">
        <v>1.3</v>
      </c>
      <c r="BGS50" s="819">
        <v>1.3</v>
      </c>
      <c r="BGT50" s="819">
        <v>2</v>
      </c>
      <c r="BGU50" s="819" t="s">
        <v>1434</v>
      </c>
      <c r="BGV50" s="819" t="s">
        <v>1434</v>
      </c>
      <c r="BGW50" s="819" t="s">
        <v>1434</v>
      </c>
      <c r="BGX50" s="819">
        <v>0.7</v>
      </c>
      <c r="BGY50" s="819" t="s">
        <v>1434</v>
      </c>
      <c r="BGZ50" s="819" t="s">
        <v>1434</v>
      </c>
      <c r="BHA50" s="819" t="s">
        <v>1434</v>
      </c>
      <c r="BHB50" s="819" t="s">
        <v>1434</v>
      </c>
      <c r="BHC50" s="819" t="s">
        <v>1434</v>
      </c>
      <c r="BHD50" s="819" t="s">
        <v>1434</v>
      </c>
      <c r="BHE50" s="819" t="s">
        <v>1434</v>
      </c>
      <c r="BHF50" s="819" t="s">
        <v>1434</v>
      </c>
      <c r="BHG50" s="819">
        <v>0.8</v>
      </c>
      <c r="BHH50" s="819">
        <v>0.8</v>
      </c>
      <c r="BHI50" s="819">
        <v>1.0329999999999999</v>
      </c>
      <c r="BHJ50" s="819" t="s">
        <v>1434</v>
      </c>
      <c r="BHK50" s="819" t="s">
        <v>1434</v>
      </c>
      <c r="BHL50" s="819" t="s">
        <v>1434</v>
      </c>
      <c r="BHM50" s="819" t="s">
        <v>1434</v>
      </c>
      <c r="BHN50" s="819" t="s">
        <v>1434</v>
      </c>
      <c r="BHO50" s="819" t="s">
        <v>1434</v>
      </c>
      <c r="BHP50" s="819" t="s">
        <v>1434</v>
      </c>
      <c r="BHQ50" s="819">
        <v>3.9</v>
      </c>
      <c r="BHR50" s="819">
        <v>2.8</v>
      </c>
      <c r="BHS50" s="819">
        <v>3.0329999999999999</v>
      </c>
      <c r="BHT50" s="819" t="s">
        <v>1434</v>
      </c>
      <c r="BHU50" s="819" t="s">
        <v>1434</v>
      </c>
      <c r="BHV50" s="819">
        <v>0.6</v>
      </c>
      <c r="BHW50" s="819">
        <v>0.9</v>
      </c>
      <c r="BHX50" s="819">
        <v>0.8</v>
      </c>
      <c r="BHY50" s="819" t="s">
        <v>1434</v>
      </c>
      <c r="BHZ50" s="819" t="s">
        <v>1434</v>
      </c>
      <c r="BIA50" s="819">
        <v>2</v>
      </c>
      <c r="BIB50" s="819">
        <v>1.8</v>
      </c>
      <c r="BIC50" s="819">
        <v>2.5329999999999999</v>
      </c>
      <c r="BID50" s="819" t="s">
        <v>1434</v>
      </c>
      <c r="BIE50" s="819" t="s">
        <v>1434</v>
      </c>
      <c r="BIF50" s="819">
        <v>0.7</v>
      </c>
      <c r="BIG50" s="819">
        <v>1.4</v>
      </c>
      <c r="BIH50" s="819">
        <v>0.66700000000000004</v>
      </c>
      <c r="BII50" s="819" t="s">
        <v>1434</v>
      </c>
      <c r="BIJ50" s="819" t="s">
        <v>1434</v>
      </c>
      <c r="BIK50" s="819">
        <v>1.3</v>
      </c>
      <c r="BIL50" s="819">
        <v>1.1000000000000001</v>
      </c>
      <c r="BIM50" s="819">
        <v>1.2</v>
      </c>
      <c r="BIN50" s="819" t="s">
        <v>1434</v>
      </c>
      <c r="BIO50" s="819" t="s">
        <v>1434</v>
      </c>
      <c r="BIP50" s="819" t="s">
        <v>1434</v>
      </c>
      <c r="BIQ50" s="819" t="s">
        <v>1434</v>
      </c>
      <c r="BIR50" s="819" t="s">
        <v>1434</v>
      </c>
      <c r="BIS50" s="822"/>
      <c r="BIT50" s="822"/>
      <c r="BIU50" s="822"/>
      <c r="BIV50" s="822"/>
      <c r="BIW50" s="822"/>
      <c r="BIX50" s="822"/>
      <c r="BIY50" s="822"/>
      <c r="BIZ50" s="822"/>
      <c r="BJA50" s="822"/>
      <c r="BJB50" s="822"/>
      <c r="BJC50" s="822"/>
      <c r="BJD50" s="822"/>
      <c r="BJE50" s="822"/>
      <c r="BJF50" s="822"/>
      <c r="BJG50" s="822"/>
      <c r="BJH50" s="822"/>
      <c r="BJI50" s="824">
        <v>112137</v>
      </c>
      <c r="BJJ50" s="824">
        <v>115923</v>
      </c>
      <c r="BJK50" s="824">
        <v>131358</v>
      </c>
      <c r="BJL50" s="824">
        <v>117956</v>
      </c>
      <c r="BJM50" s="824">
        <v>128782</v>
      </c>
      <c r="BJN50" s="824">
        <v>17647</v>
      </c>
      <c r="BJO50" s="824">
        <v>15430</v>
      </c>
      <c r="BJP50" s="824">
        <v>14421</v>
      </c>
      <c r="BJQ50" s="824">
        <v>13295</v>
      </c>
      <c r="BJR50" s="824">
        <v>12074</v>
      </c>
      <c r="BJS50" s="827" t="s">
        <v>1434</v>
      </c>
      <c r="BJT50" s="827">
        <v>234.64924300000001</v>
      </c>
      <c r="BJU50" s="827" t="s">
        <v>1434</v>
      </c>
      <c r="BJV50" s="827" t="s">
        <v>1434</v>
      </c>
      <c r="BJW50" s="827" t="s">
        <v>1434</v>
      </c>
      <c r="BJX50" s="827" t="s">
        <v>1434</v>
      </c>
      <c r="BJY50" s="827">
        <v>234.14164300000002</v>
      </c>
      <c r="BJZ50" s="827" t="s">
        <v>1434</v>
      </c>
      <c r="BKA50" s="827" t="s">
        <v>1434</v>
      </c>
      <c r="BKB50" s="827" t="s">
        <v>1434</v>
      </c>
      <c r="BKC50" s="827" t="s">
        <v>1434</v>
      </c>
      <c r="BKD50" s="827">
        <v>234.14164300000002</v>
      </c>
      <c r="BKE50" s="827" t="s">
        <v>1434</v>
      </c>
      <c r="BKF50" s="827" t="s">
        <v>1434</v>
      </c>
      <c r="BKG50" s="827" t="s">
        <v>1434</v>
      </c>
      <c r="BKH50" s="827" t="s">
        <v>1434</v>
      </c>
      <c r="BKI50" s="827" t="s">
        <v>1434</v>
      </c>
      <c r="BKJ50" s="827" t="s">
        <v>1434</v>
      </c>
      <c r="BKK50" s="827" t="s">
        <v>1434</v>
      </c>
      <c r="BKL50" s="827" t="s">
        <v>1434</v>
      </c>
      <c r="BKM50" s="827" t="s">
        <v>1434</v>
      </c>
      <c r="BKN50" s="827" t="s">
        <v>1434</v>
      </c>
      <c r="BKO50" s="827" t="s">
        <v>1434</v>
      </c>
      <c r="BKP50" s="827" t="s">
        <v>1434</v>
      </c>
      <c r="BKQ50" s="827" t="s">
        <v>1434</v>
      </c>
      <c r="BKR50" s="827" t="s">
        <v>1434</v>
      </c>
      <c r="BKS50" s="827" t="s">
        <v>1434</v>
      </c>
      <c r="BKT50" s="827" t="s">
        <v>1434</v>
      </c>
      <c r="BKU50" s="827" t="s">
        <v>1434</v>
      </c>
      <c r="BKV50" s="827" t="s">
        <v>1434</v>
      </c>
      <c r="BKW50" s="827" t="s">
        <v>1434</v>
      </c>
      <c r="BKX50" s="827">
        <v>0.50760000000000005</v>
      </c>
      <c r="BKY50" s="827" t="s">
        <v>1434</v>
      </c>
      <c r="BKZ50" s="827" t="s">
        <v>1434</v>
      </c>
      <c r="BLA50" s="827" t="s">
        <v>1434</v>
      </c>
      <c r="BLB50" s="827" t="s">
        <v>1434</v>
      </c>
      <c r="BLC50" s="827">
        <v>0.57040000000000002</v>
      </c>
      <c r="BLD50" s="827" t="s">
        <v>1434</v>
      </c>
      <c r="BLE50" s="827" t="s">
        <v>1434</v>
      </c>
      <c r="BLF50" s="827" t="s">
        <v>1434</v>
      </c>
      <c r="BLG50" s="827" t="s">
        <v>1434</v>
      </c>
      <c r="BLH50" s="827" t="s">
        <v>1434</v>
      </c>
      <c r="BLI50" s="827" t="s">
        <v>1434</v>
      </c>
      <c r="BLJ50" s="827" t="s">
        <v>1434</v>
      </c>
      <c r="BLK50" s="827" t="s">
        <v>1434</v>
      </c>
      <c r="BLL50" s="827" t="s">
        <v>1434</v>
      </c>
      <c r="BLM50" s="827" t="s">
        <v>1434</v>
      </c>
      <c r="BLN50" s="827" t="s">
        <v>1434</v>
      </c>
      <c r="BLO50" s="827" t="s">
        <v>1434</v>
      </c>
      <c r="BLP50" s="827" t="s">
        <v>1434</v>
      </c>
      <c r="BLQ50" s="827" t="s">
        <v>1434</v>
      </c>
      <c r="BLR50" s="827">
        <v>4742.2612010300008</v>
      </c>
      <c r="BLS50" s="827" t="s">
        <v>1434</v>
      </c>
      <c r="BLT50" s="827" t="s">
        <v>1434</v>
      </c>
      <c r="BLU50" s="827" t="s">
        <v>1434</v>
      </c>
      <c r="BLV50" s="827" t="s">
        <v>1434</v>
      </c>
      <c r="BLW50" s="827">
        <v>4732.0026050300003</v>
      </c>
      <c r="BLX50" s="827" t="s">
        <v>1434</v>
      </c>
      <c r="BLY50" s="827" t="s">
        <v>1434</v>
      </c>
      <c r="BLZ50" s="827" t="s">
        <v>1434</v>
      </c>
      <c r="BMA50" s="827" t="s">
        <v>1434</v>
      </c>
      <c r="BMB50" s="827">
        <v>4732.0026050300003</v>
      </c>
      <c r="BMC50" s="827" t="s">
        <v>1434</v>
      </c>
      <c r="BMD50" s="827" t="s">
        <v>1434</v>
      </c>
      <c r="BME50" s="827" t="s">
        <v>1434</v>
      </c>
      <c r="BMF50" s="827" t="s">
        <v>1434</v>
      </c>
      <c r="BMG50" s="827" t="s">
        <v>1434</v>
      </c>
      <c r="BMH50" s="827" t="s">
        <v>1434</v>
      </c>
      <c r="BMI50" s="827" t="s">
        <v>1434</v>
      </c>
      <c r="BMJ50" s="827" t="s">
        <v>1434</v>
      </c>
      <c r="BMK50" s="827" t="s">
        <v>1434</v>
      </c>
      <c r="BML50" s="827" t="s">
        <v>1434</v>
      </c>
      <c r="BMM50" s="827" t="s">
        <v>1434</v>
      </c>
      <c r="BMN50" s="827" t="s">
        <v>1434</v>
      </c>
      <c r="BMO50" s="827" t="s">
        <v>1434</v>
      </c>
      <c r="BMP50" s="827" t="s">
        <v>1434</v>
      </c>
      <c r="BMQ50" s="827" t="s">
        <v>1434</v>
      </c>
      <c r="BMR50" s="827" t="s">
        <v>1434</v>
      </c>
      <c r="BMS50" s="827" t="s">
        <v>1434</v>
      </c>
      <c r="BMT50" s="827" t="s">
        <v>1434</v>
      </c>
      <c r="BMU50" s="827" t="s">
        <v>1434</v>
      </c>
      <c r="BMV50" s="827">
        <v>10.258596000000001</v>
      </c>
      <c r="BMW50" s="827" t="s">
        <v>1434</v>
      </c>
      <c r="BMX50" s="827" t="s">
        <v>1434</v>
      </c>
      <c r="BMY50" s="827" t="s">
        <v>1434</v>
      </c>
      <c r="BMZ50" s="827" t="s">
        <v>1434</v>
      </c>
      <c r="BNA50" s="827" t="s">
        <v>1434</v>
      </c>
      <c r="BNB50" s="827" t="s">
        <v>1434</v>
      </c>
      <c r="BNC50" s="827" t="s">
        <v>1434</v>
      </c>
      <c r="BND50" s="827" t="s">
        <v>1434</v>
      </c>
      <c r="BNE50" s="827" t="s">
        <v>1434</v>
      </c>
      <c r="BNF50" s="827" t="s">
        <v>1434</v>
      </c>
      <c r="BNG50" s="827" t="s">
        <v>1434</v>
      </c>
      <c r="BNH50" s="827" t="s">
        <v>1434</v>
      </c>
      <c r="BNI50" s="827" t="s">
        <v>1434</v>
      </c>
      <c r="BNJ50" s="822"/>
      <c r="BNK50" s="821"/>
      <c r="BNL50" s="821"/>
      <c r="BNM50" s="821"/>
      <c r="BNN50" s="822"/>
      <c r="BNO50" s="821"/>
      <c r="BNP50" s="821"/>
      <c r="BNQ50" s="821"/>
      <c r="BNR50" s="822"/>
      <c r="BNS50" s="821"/>
      <c r="BNT50" s="821"/>
      <c r="BNU50" s="821"/>
      <c r="BNV50" s="822"/>
      <c r="BNW50" s="821"/>
      <c r="BNX50" s="821"/>
      <c r="BNY50" s="821"/>
    </row>
    <row r="51" spans="1:1741" s="789" customFormat="1">
      <c r="A51" s="607" t="s">
        <v>1999</v>
      </c>
      <c r="B51" s="821" t="s">
        <v>1215</v>
      </c>
      <c r="C51" s="823">
        <v>11942.96</v>
      </c>
      <c r="D51" s="823">
        <v>11202.84</v>
      </c>
      <c r="E51" s="823">
        <v>10662</v>
      </c>
      <c r="F51" s="823">
        <v>10183</v>
      </c>
      <c r="G51" s="823">
        <v>9622</v>
      </c>
      <c r="H51" s="823">
        <v>8183.49</v>
      </c>
      <c r="I51" s="823">
        <v>7672.81</v>
      </c>
      <c r="J51" s="823">
        <v>8713.5300000000007</v>
      </c>
      <c r="K51" s="823">
        <v>8648</v>
      </c>
      <c r="L51" s="823">
        <v>8659</v>
      </c>
      <c r="M51" s="823">
        <v>9919.5300000000007</v>
      </c>
      <c r="N51" s="823">
        <v>10334.25</v>
      </c>
      <c r="O51" s="823">
        <v>10586.5</v>
      </c>
      <c r="P51" s="823">
        <v>10679</v>
      </c>
      <c r="Q51" s="823">
        <v>10946</v>
      </c>
      <c r="R51" s="823">
        <v>21862.49</v>
      </c>
      <c r="S51" s="823">
        <v>21537.09</v>
      </c>
      <c r="T51" s="823">
        <v>21248.5</v>
      </c>
      <c r="U51" s="823">
        <v>20862</v>
      </c>
      <c r="V51" s="823">
        <v>20568</v>
      </c>
      <c r="W51" s="828">
        <v>55100.51</v>
      </c>
      <c r="X51" s="823">
        <v>55425.91</v>
      </c>
      <c r="Y51" s="823">
        <v>55715</v>
      </c>
      <c r="Z51" s="823">
        <v>56101</v>
      </c>
      <c r="AA51" s="823">
        <v>56395</v>
      </c>
      <c r="AB51" s="821">
        <v>2934</v>
      </c>
      <c r="AC51" s="821">
        <v>2532</v>
      </c>
      <c r="AD51" s="821">
        <v>2260</v>
      </c>
      <c r="AE51" s="821">
        <v>2018</v>
      </c>
      <c r="AF51" s="821">
        <v>1948</v>
      </c>
      <c r="AG51" s="821">
        <v>6581.56</v>
      </c>
      <c r="AH51" s="821">
        <v>6304.18</v>
      </c>
      <c r="AI51" s="821" t="s">
        <v>1434</v>
      </c>
      <c r="AJ51" s="821" t="s">
        <v>1434</v>
      </c>
      <c r="AK51" s="821">
        <v>3229.01</v>
      </c>
      <c r="AL51" s="821">
        <v>3012.02</v>
      </c>
      <c r="AM51" s="821" t="s">
        <v>1434</v>
      </c>
      <c r="AN51" s="821" t="s">
        <v>1434</v>
      </c>
      <c r="AO51" s="821">
        <v>1392.27</v>
      </c>
      <c r="AP51" s="821">
        <v>1345.8</v>
      </c>
      <c r="AQ51" s="821" t="s">
        <v>1434</v>
      </c>
      <c r="AR51" s="821" t="s">
        <v>1434</v>
      </c>
      <c r="AS51" s="822">
        <v>1506.84</v>
      </c>
      <c r="AT51" s="822">
        <v>1347.45</v>
      </c>
      <c r="AU51" s="822">
        <v>1208.97</v>
      </c>
      <c r="AV51" s="822">
        <v>1132</v>
      </c>
      <c r="AW51" s="822">
        <v>1021</v>
      </c>
      <c r="AX51" s="822">
        <v>1032.19</v>
      </c>
      <c r="AY51" s="822">
        <v>923</v>
      </c>
      <c r="AZ51" s="822">
        <v>828.15</v>
      </c>
      <c r="BA51" s="822">
        <v>775.42</v>
      </c>
      <c r="BB51" s="822">
        <v>699.39</v>
      </c>
      <c r="BC51" s="822">
        <v>72.510000000000005</v>
      </c>
      <c r="BD51" s="822">
        <v>81.05</v>
      </c>
      <c r="BE51" s="822">
        <v>87.36</v>
      </c>
      <c r="BF51" s="822">
        <v>82</v>
      </c>
      <c r="BG51" s="822">
        <v>87</v>
      </c>
      <c r="BH51" s="822">
        <v>1579.35</v>
      </c>
      <c r="BI51" s="822">
        <v>1428.5</v>
      </c>
      <c r="BJ51" s="822">
        <v>1296.33</v>
      </c>
      <c r="BK51" s="822">
        <v>1214</v>
      </c>
      <c r="BL51" s="822">
        <v>1108</v>
      </c>
      <c r="BM51" s="821">
        <v>991.25</v>
      </c>
      <c r="BN51" s="821">
        <v>910.97</v>
      </c>
      <c r="BO51" s="821">
        <v>827.15</v>
      </c>
      <c r="BP51" s="821">
        <v>772</v>
      </c>
      <c r="BQ51" s="821">
        <v>691</v>
      </c>
      <c r="BR51" s="821">
        <v>679.01</v>
      </c>
      <c r="BS51" s="821">
        <v>624.01</v>
      </c>
      <c r="BT51" s="821">
        <v>566.6</v>
      </c>
      <c r="BU51" s="821">
        <v>528.82000000000005</v>
      </c>
      <c r="BV51" s="821">
        <v>473.34</v>
      </c>
      <c r="BW51" s="821">
        <v>45.85</v>
      </c>
      <c r="BX51" s="821">
        <v>49.45</v>
      </c>
      <c r="BY51" s="821">
        <v>51.04</v>
      </c>
      <c r="BZ51" s="821">
        <v>44</v>
      </c>
      <c r="CA51" s="821">
        <v>44</v>
      </c>
      <c r="CB51" s="821">
        <v>1037.0999999999999</v>
      </c>
      <c r="CC51" s="821">
        <v>960.42</v>
      </c>
      <c r="CD51" s="821">
        <v>878.19</v>
      </c>
      <c r="CE51" s="821">
        <v>816</v>
      </c>
      <c r="CF51" s="821">
        <v>735</v>
      </c>
      <c r="CG51" s="821">
        <v>515.59</v>
      </c>
      <c r="CH51" s="821">
        <v>436.48</v>
      </c>
      <c r="CI51" s="821">
        <v>381.82</v>
      </c>
      <c r="CJ51" s="821">
        <v>360</v>
      </c>
      <c r="CK51" s="821">
        <v>330</v>
      </c>
      <c r="CL51" s="821">
        <v>353.18</v>
      </c>
      <c r="CM51" s="821">
        <v>298.99</v>
      </c>
      <c r="CN51" s="821">
        <v>261.55</v>
      </c>
      <c r="CO51" s="821">
        <v>246.6</v>
      </c>
      <c r="CP51" s="821">
        <v>226.05</v>
      </c>
      <c r="CQ51" s="821">
        <v>26.66</v>
      </c>
      <c r="CR51" s="821">
        <v>31.6</v>
      </c>
      <c r="CS51" s="821">
        <v>36.32</v>
      </c>
      <c r="CT51" s="821">
        <v>38</v>
      </c>
      <c r="CU51" s="821">
        <v>43</v>
      </c>
      <c r="CV51" s="821">
        <v>542.25</v>
      </c>
      <c r="CW51" s="821">
        <v>468.08</v>
      </c>
      <c r="CX51" s="821">
        <v>418.14</v>
      </c>
      <c r="CY51" s="821">
        <v>398</v>
      </c>
      <c r="CZ51" s="821">
        <v>373</v>
      </c>
      <c r="DA51" s="821">
        <v>783.58079999999995</v>
      </c>
      <c r="DB51" s="821">
        <v>708.55899999999997</v>
      </c>
      <c r="DC51" s="821" t="s">
        <v>1434</v>
      </c>
      <c r="DD51" s="821" t="s">
        <v>1434</v>
      </c>
      <c r="DE51" s="821">
        <v>322.15809999999999</v>
      </c>
      <c r="DF51" s="821">
        <v>271.72660000000002</v>
      </c>
      <c r="DG51" s="821" t="s">
        <v>1434</v>
      </c>
      <c r="DH51" s="821" t="s">
        <v>1434</v>
      </c>
      <c r="DI51" s="821">
        <v>241.71469999999999</v>
      </c>
      <c r="DJ51" s="821">
        <v>228.684</v>
      </c>
      <c r="DK51" s="821" t="s">
        <v>1434</v>
      </c>
      <c r="DL51" s="821" t="s">
        <v>1434</v>
      </c>
      <c r="DM51" s="821" t="s">
        <v>2468</v>
      </c>
      <c r="DN51" s="821" t="s">
        <v>2469</v>
      </c>
      <c r="DO51" s="821">
        <v>315</v>
      </c>
      <c r="DP51" s="821">
        <v>284</v>
      </c>
      <c r="DQ51" s="821">
        <v>251</v>
      </c>
      <c r="DR51" s="821">
        <v>224</v>
      </c>
      <c r="DS51" s="821" t="s">
        <v>2470</v>
      </c>
      <c r="DT51" s="821" t="s">
        <v>2110</v>
      </c>
      <c r="DU51" s="821">
        <v>304</v>
      </c>
      <c r="DV51" s="821">
        <v>253</v>
      </c>
      <c r="DW51" s="821">
        <v>192</v>
      </c>
      <c r="DX51" s="821">
        <v>179</v>
      </c>
      <c r="DY51" s="821" t="s">
        <v>2471</v>
      </c>
      <c r="DZ51" s="821" t="s">
        <v>2472</v>
      </c>
      <c r="EA51" s="821">
        <v>262</v>
      </c>
      <c r="EB51" s="821">
        <v>251</v>
      </c>
      <c r="EC51" s="821">
        <v>233</v>
      </c>
      <c r="ED51" s="821">
        <v>205</v>
      </c>
      <c r="EE51" s="821" t="s">
        <v>2300</v>
      </c>
      <c r="EF51" s="821" t="s">
        <v>2122</v>
      </c>
      <c r="EG51" s="821">
        <v>122</v>
      </c>
      <c r="EH51" s="821">
        <v>113</v>
      </c>
      <c r="EI51" s="821">
        <v>107</v>
      </c>
      <c r="EJ51" s="821">
        <v>97</v>
      </c>
      <c r="EK51" s="821" t="s">
        <v>2473</v>
      </c>
      <c r="EL51" s="821" t="s">
        <v>2252</v>
      </c>
      <c r="EM51" s="821">
        <v>111</v>
      </c>
      <c r="EN51" s="821">
        <v>92</v>
      </c>
      <c r="EO51" s="821">
        <v>105</v>
      </c>
      <c r="EP51" s="821">
        <v>95</v>
      </c>
      <c r="EQ51" s="821" t="s">
        <v>2204</v>
      </c>
      <c r="ER51" s="821" t="s">
        <v>2114</v>
      </c>
      <c r="ES51" s="821">
        <v>108</v>
      </c>
      <c r="ET51" s="821">
        <v>111</v>
      </c>
      <c r="EU51" s="821">
        <v>123</v>
      </c>
      <c r="EV51" s="821">
        <v>110</v>
      </c>
      <c r="EW51" s="821" t="s">
        <v>2474</v>
      </c>
      <c r="EX51" s="821" t="s">
        <v>2172</v>
      </c>
      <c r="EY51" s="821">
        <v>61</v>
      </c>
      <c r="EZ51" s="821">
        <v>52</v>
      </c>
      <c r="FA51" s="821">
        <v>41</v>
      </c>
      <c r="FB51" s="821">
        <v>23</v>
      </c>
      <c r="FC51" s="821" t="s">
        <v>2475</v>
      </c>
      <c r="FD51" s="821" t="s">
        <v>2476</v>
      </c>
      <c r="FE51" s="821">
        <v>27</v>
      </c>
      <c r="FF51" s="821">
        <v>25</v>
      </c>
      <c r="FG51" s="821">
        <v>23</v>
      </c>
      <c r="FH51" s="821">
        <v>22</v>
      </c>
      <c r="FI51" s="821" t="s">
        <v>2477</v>
      </c>
      <c r="FJ51" s="821" t="s">
        <v>2478</v>
      </c>
      <c r="FK51" s="821">
        <v>5</v>
      </c>
      <c r="FL51" s="821">
        <v>5</v>
      </c>
      <c r="FM51" s="821">
        <v>8</v>
      </c>
      <c r="FN51" s="821">
        <v>7</v>
      </c>
      <c r="FO51" s="821" t="s">
        <v>2479</v>
      </c>
      <c r="FP51" s="821" t="s">
        <v>2319</v>
      </c>
      <c r="FQ51" s="821">
        <v>2</v>
      </c>
      <c r="FR51" s="821">
        <v>1</v>
      </c>
      <c r="FS51" s="821">
        <v>8</v>
      </c>
      <c r="FT51" s="821">
        <v>8</v>
      </c>
      <c r="FU51" s="821">
        <v>30</v>
      </c>
      <c r="FV51" s="821">
        <v>22</v>
      </c>
      <c r="FW51" s="821">
        <v>41</v>
      </c>
      <c r="FX51" s="821">
        <v>51</v>
      </c>
      <c r="FY51" s="821">
        <v>1347</v>
      </c>
      <c r="FZ51" s="821">
        <v>1209</v>
      </c>
      <c r="GA51" s="821">
        <v>1132</v>
      </c>
      <c r="GB51" s="821">
        <v>1021</v>
      </c>
      <c r="GC51" s="822" t="s">
        <v>1434</v>
      </c>
      <c r="GD51" s="822" t="s">
        <v>1434</v>
      </c>
      <c r="GE51" s="822" t="s">
        <v>1434</v>
      </c>
      <c r="GF51" s="822" t="s">
        <v>1434</v>
      </c>
      <c r="GG51" s="822" t="s">
        <v>1434</v>
      </c>
      <c r="GH51" s="822" t="s">
        <v>1434</v>
      </c>
      <c r="GI51" s="822" t="s">
        <v>1434</v>
      </c>
      <c r="GJ51" s="822" t="s">
        <v>1434</v>
      </c>
      <c r="GK51" s="821" t="s">
        <v>1434</v>
      </c>
      <c r="GL51" s="821" t="s">
        <v>1434</v>
      </c>
      <c r="GM51" s="821" t="s">
        <v>1434</v>
      </c>
      <c r="GN51" s="821" t="s">
        <v>1434</v>
      </c>
      <c r="GO51" s="821" t="s">
        <v>1434</v>
      </c>
      <c r="GP51" s="821" t="s">
        <v>1434</v>
      </c>
      <c r="GQ51" s="821" t="s">
        <v>1434</v>
      </c>
      <c r="GR51" s="821" t="s">
        <v>1434</v>
      </c>
      <c r="GS51" s="821" t="s">
        <v>1434</v>
      </c>
      <c r="GT51" s="821" t="s">
        <v>1434</v>
      </c>
      <c r="GU51" s="821" t="s">
        <v>1434</v>
      </c>
      <c r="GV51" s="821" t="s">
        <v>1434</v>
      </c>
      <c r="GW51" s="822" t="s">
        <v>1434</v>
      </c>
      <c r="GX51" s="821" t="s">
        <v>1434</v>
      </c>
      <c r="GY51" s="821" t="s">
        <v>1434</v>
      </c>
      <c r="GZ51" s="821" t="s">
        <v>1434</v>
      </c>
      <c r="HA51" s="821" t="s">
        <v>1434</v>
      </c>
      <c r="HB51" s="821" t="s">
        <v>1434</v>
      </c>
      <c r="HC51" s="821" t="s">
        <v>1434</v>
      </c>
      <c r="HD51" s="821" t="s">
        <v>1434</v>
      </c>
      <c r="HE51" s="821" t="s">
        <v>1434</v>
      </c>
      <c r="HF51" s="821" t="s">
        <v>1434</v>
      </c>
      <c r="HG51" s="821" t="s">
        <v>1434</v>
      </c>
      <c r="HH51" s="821" t="s">
        <v>1434</v>
      </c>
      <c r="HI51" s="821" t="s">
        <v>1434</v>
      </c>
      <c r="HJ51" s="821" t="s">
        <v>1434</v>
      </c>
      <c r="HK51" s="821" t="s">
        <v>1434</v>
      </c>
      <c r="HL51" s="821" t="s">
        <v>1434</v>
      </c>
      <c r="HM51" s="821" t="s">
        <v>1434</v>
      </c>
      <c r="HN51" s="821" t="s">
        <v>1434</v>
      </c>
      <c r="HO51" s="821" t="s">
        <v>1434</v>
      </c>
      <c r="HP51" s="821" t="s">
        <v>1434</v>
      </c>
      <c r="HQ51" s="821" t="s">
        <v>1434</v>
      </c>
      <c r="HR51" s="821" t="s">
        <v>1434</v>
      </c>
      <c r="HS51" s="821" t="s">
        <v>1434</v>
      </c>
      <c r="HT51" s="821" t="s">
        <v>1434</v>
      </c>
      <c r="HU51" s="821" t="s">
        <v>1434</v>
      </c>
      <c r="HV51" s="821" t="s">
        <v>1434</v>
      </c>
      <c r="HW51" s="821" t="s">
        <v>1434</v>
      </c>
      <c r="HX51" s="821" t="s">
        <v>1434</v>
      </c>
      <c r="HY51" s="821" t="s">
        <v>1434</v>
      </c>
      <c r="HZ51" s="821" t="s">
        <v>1434</v>
      </c>
      <c r="IA51" s="821" t="s">
        <v>1434</v>
      </c>
      <c r="IB51" s="821" t="s">
        <v>1434</v>
      </c>
      <c r="IC51" s="821" t="s">
        <v>1434</v>
      </c>
      <c r="ID51" s="821" t="s">
        <v>1434</v>
      </c>
      <c r="IE51" s="821" t="s">
        <v>1434</v>
      </c>
      <c r="IF51" s="821" t="s">
        <v>1434</v>
      </c>
      <c r="IG51" s="821" t="s">
        <v>1434</v>
      </c>
      <c r="IH51" s="821" t="s">
        <v>1434</v>
      </c>
      <c r="II51" s="821" t="s">
        <v>1434</v>
      </c>
      <c r="IJ51" s="821" t="s">
        <v>1434</v>
      </c>
      <c r="IK51" s="821" t="s">
        <v>1434</v>
      </c>
      <c r="IL51" s="821" t="s">
        <v>1434</v>
      </c>
      <c r="IM51" s="821" t="s">
        <v>1434</v>
      </c>
      <c r="IN51" s="821" t="s">
        <v>1434</v>
      </c>
      <c r="IO51" s="821" t="s">
        <v>1434</v>
      </c>
      <c r="IP51" s="821" t="s">
        <v>1434</v>
      </c>
      <c r="IQ51" s="821" t="s">
        <v>1434</v>
      </c>
      <c r="IR51" s="821" t="s">
        <v>1434</v>
      </c>
      <c r="IS51" s="821" t="s">
        <v>1434</v>
      </c>
      <c r="IT51" s="821" t="s">
        <v>1434</v>
      </c>
      <c r="IU51" s="821" t="s">
        <v>1434</v>
      </c>
      <c r="IV51" s="821" t="s">
        <v>1434</v>
      </c>
      <c r="IW51" s="821" t="s">
        <v>1434</v>
      </c>
      <c r="IX51" s="821" t="s">
        <v>1434</v>
      </c>
      <c r="IY51" s="821" t="s">
        <v>1434</v>
      </c>
      <c r="IZ51" s="821" t="s">
        <v>1434</v>
      </c>
      <c r="JA51" s="821" t="s">
        <v>1434</v>
      </c>
      <c r="JB51" s="821" t="s">
        <v>1434</v>
      </c>
      <c r="JC51" s="821" t="s">
        <v>1434</v>
      </c>
      <c r="JD51" s="821" t="s">
        <v>1434</v>
      </c>
      <c r="JE51" s="822" t="s">
        <v>1434</v>
      </c>
      <c r="JF51" s="822" t="s">
        <v>1434</v>
      </c>
      <c r="JG51" s="822" t="s">
        <v>1434</v>
      </c>
      <c r="JH51" s="822" t="s">
        <v>1434</v>
      </c>
      <c r="JI51" s="822" t="s">
        <v>1434</v>
      </c>
      <c r="JJ51" s="822" t="s">
        <v>1434</v>
      </c>
      <c r="JK51" s="822" t="s">
        <v>1434</v>
      </c>
      <c r="JL51" s="822" t="s">
        <v>1434</v>
      </c>
      <c r="JM51" s="821" t="s">
        <v>1434</v>
      </c>
      <c r="JN51" s="821" t="s">
        <v>1434</v>
      </c>
      <c r="JO51" s="821" t="s">
        <v>1434</v>
      </c>
      <c r="JP51" s="821" t="s">
        <v>1434</v>
      </c>
      <c r="JQ51" s="821" t="s">
        <v>1434</v>
      </c>
      <c r="JR51" s="821" t="s">
        <v>1434</v>
      </c>
      <c r="JS51" s="821" t="s">
        <v>1434</v>
      </c>
      <c r="JT51" s="821" t="s">
        <v>1434</v>
      </c>
      <c r="JU51" s="821" t="s">
        <v>1434</v>
      </c>
      <c r="JV51" s="821" t="s">
        <v>1434</v>
      </c>
      <c r="JW51" s="821" t="s">
        <v>1434</v>
      </c>
      <c r="JX51" s="821" t="s">
        <v>1434</v>
      </c>
      <c r="JY51" s="821" t="s">
        <v>1434</v>
      </c>
      <c r="JZ51" s="821" t="s">
        <v>1434</v>
      </c>
      <c r="KA51" s="821" t="s">
        <v>1434</v>
      </c>
      <c r="KB51" s="821" t="s">
        <v>1434</v>
      </c>
      <c r="KC51" s="821" t="s">
        <v>1434</v>
      </c>
      <c r="KD51" s="821" t="s">
        <v>1434</v>
      </c>
      <c r="KE51" s="821" t="s">
        <v>1434</v>
      </c>
      <c r="KF51" s="821" t="s">
        <v>1434</v>
      </c>
      <c r="KG51" s="821" t="s">
        <v>1434</v>
      </c>
      <c r="KH51" s="821" t="s">
        <v>1434</v>
      </c>
      <c r="KI51" s="821" t="s">
        <v>1434</v>
      </c>
      <c r="KJ51" s="821" t="s">
        <v>1434</v>
      </c>
      <c r="KK51" s="821" t="s">
        <v>1434</v>
      </c>
      <c r="KL51" s="821" t="s">
        <v>1434</v>
      </c>
      <c r="KM51" s="821" t="s">
        <v>1434</v>
      </c>
      <c r="KN51" s="821" t="s">
        <v>1434</v>
      </c>
      <c r="KO51" s="821" t="s">
        <v>1434</v>
      </c>
      <c r="KP51" s="821" t="s">
        <v>1434</v>
      </c>
      <c r="KQ51" s="821" t="s">
        <v>1434</v>
      </c>
      <c r="KR51" s="821" t="s">
        <v>1434</v>
      </c>
      <c r="KS51" s="821" t="s">
        <v>1434</v>
      </c>
      <c r="KT51" s="821" t="s">
        <v>1434</v>
      </c>
      <c r="KU51" s="821" t="s">
        <v>1434</v>
      </c>
      <c r="KV51" s="821" t="s">
        <v>1434</v>
      </c>
      <c r="KW51" s="821" t="s">
        <v>1434</v>
      </c>
      <c r="KX51" s="821" t="s">
        <v>1434</v>
      </c>
      <c r="KY51" s="821" t="s">
        <v>1434</v>
      </c>
      <c r="KZ51" s="821" t="s">
        <v>1434</v>
      </c>
      <c r="LA51" s="821" t="s">
        <v>1434</v>
      </c>
      <c r="LB51" s="821" t="s">
        <v>1434</v>
      </c>
      <c r="LC51" s="821" t="s">
        <v>1434</v>
      </c>
      <c r="LD51" s="821" t="s">
        <v>1434</v>
      </c>
      <c r="LE51" s="821" t="s">
        <v>1434</v>
      </c>
      <c r="LF51" s="821" t="s">
        <v>1434</v>
      </c>
      <c r="LG51" s="821" t="s">
        <v>1434</v>
      </c>
      <c r="LH51" s="821" t="s">
        <v>1434</v>
      </c>
      <c r="LI51" s="821" t="s">
        <v>1434</v>
      </c>
      <c r="LJ51" s="821" t="s">
        <v>1434</v>
      </c>
      <c r="LK51" s="821" t="s">
        <v>1434</v>
      </c>
      <c r="LL51" s="821" t="s">
        <v>1434</v>
      </c>
      <c r="LM51" s="821" t="s">
        <v>1434</v>
      </c>
      <c r="LN51" s="821" t="s">
        <v>1434</v>
      </c>
      <c r="LO51" s="821" t="s">
        <v>1434</v>
      </c>
      <c r="LP51" s="821" t="s">
        <v>1434</v>
      </c>
      <c r="LQ51" s="821" t="s">
        <v>1434</v>
      </c>
      <c r="LR51" s="821" t="s">
        <v>1434</v>
      </c>
      <c r="LS51" s="821" t="s">
        <v>1434</v>
      </c>
      <c r="LT51" s="821" t="s">
        <v>1434</v>
      </c>
      <c r="LU51" s="821" t="s">
        <v>1434</v>
      </c>
      <c r="LV51" s="821" t="s">
        <v>1434</v>
      </c>
      <c r="LW51" s="821" t="s">
        <v>1434</v>
      </c>
      <c r="LX51" s="821" t="s">
        <v>1434</v>
      </c>
      <c r="LY51" s="821" t="s">
        <v>1434</v>
      </c>
      <c r="LZ51" s="821" t="s">
        <v>1434</v>
      </c>
      <c r="MA51" s="821" t="s">
        <v>1434</v>
      </c>
      <c r="MB51" s="821" t="s">
        <v>1434</v>
      </c>
      <c r="MC51" s="821" t="s">
        <v>1434</v>
      </c>
      <c r="MD51" s="821" t="s">
        <v>1434</v>
      </c>
      <c r="ME51" s="821" t="s">
        <v>1434</v>
      </c>
      <c r="MF51" s="821" t="s">
        <v>1434</v>
      </c>
      <c r="MG51" s="821" t="s">
        <v>1434</v>
      </c>
      <c r="MH51" s="821" t="s">
        <v>1434</v>
      </c>
      <c r="MI51" s="821" t="s">
        <v>1434</v>
      </c>
      <c r="MJ51" s="821" t="s">
        <v>1434</v>
      </c>
      <c r="MK51" s="821" t="s">
        <v>1434</v>
      </c>
      <c r="ML51" s="821" t="s">
        <v>1434</v>
      </c>
      <c r="MM51" s="821" t="s">
        <v>1434</v>
      </c>
      <c r="MN51" s="821" t="s">
        <v>1434</v>
      </c>
      <c r="MO51" s="821" t="s">
        <v>1434</v>
      </c>
      <c r="MP51" s="821" t="s">
        <v>1434</v>
      </c>
      <c r="MQ51" s="821" t="s">
        <v>1434</v>
      </c>
      <c r="MR51" s="821" t="s">
        <v>1434</v>
      </c>
      <c r="MS51" s="821" t="s">
        <v>1434</v>
      </c>
      <c r="MT51" s="821" t="s">
        <v>1434</v>
      </c>
      <c r="MU51" s="821" t="s">
        <v>1434</v>
      </c>
      <c r="MV51" s="821" t="s">
        <v>1434</v>
      </c>
      <c r="MW51" s="821" t="s">
        <v>1434</v>
      </c>
      <c r="MX51" s="821" t="s">
        <v>1434</v>
      </c>
      <c r="MY51" s="821" t="s">
        <v>1434</v>
      </c>
      <c r="MZ51" s="821" t="s">
        <v>1434</v>
      </c>
      <c r="NA51" s="822" t="s">
        <v>1434</v>
      </c>
      <c r="NB51" s="822" t="s">
        <v>1434</v>
      </c>
      <c r="NC51" s="822" t="s">
        <v>1434</v>
      </c>
      <c r="ND51" s="822" t="s">
        <v>1434</v>
      </c>
      <c r="NE51" s="821" t="s">
        <v>1434</v>
      </c>
      <c r="NF51" s="821" t="s">
        <v>1434</v>
      </c>
      <c r="NG51" s="821" t="s">
        <v>1434</v>
      </c>
      <c r="NH51" s="821" t="s">
        <v>1434</v>
      </c>
      <c r="NI51" s="822" t="s">
        <v>1434</v>
      </c>
      <c r="NJ51" s="822" t="s">
        <v>1434</v>
      </c>
      <c r="NK51" s="822" t="s">
        <v>1434</v>
      </c>
      <c r="NL51" s="822" t="s">
        <v>1434</v>
      </c>
      <c r="NM51" s="821" t="s">
        <v>1434</v>
      </c>
      <c r="NN51" s="821" t="s">
        <v>1434</v>
      </c>
      <c r="NO51" s="821" t="s">
        <v>1434</v>
      </c>
      <c r="NP51" s="821" t="s">
        <v>1434</v>
      </c>
      <c r="NQ51" s="822" t="s">
        <v>1434</v>
      </c>
      <c r="NR51" s="822" t="s">
        <v>1434</v>
      </c>
      <c r="NS51" s="822" t="s">
        <v>1434</v>
      </c>
      <c r="NT51" s="822" t="s">
        <v>1434</v>
      </c>
      <c r="NU51" s="821" t="s">
        <v>1434</v>
      </c>
      <c r="NV51" s="821" t="s">
        <v>1434</v>
      </c>
      <c r="NW51" s="821" t="s">
        <v>1434</v>
      </c>
      <c r="NX51" s="821" t="s">
        <v>1434</v>
      </c>
      <c r="NY51" s="822" t="s">
        <v>1434</v>
      </c>
      <c r="NZ51" s="822" t="s">
        <v>1434</v>
      </c>
      <c r="OA51" s="822" t="s">
        <v>1434</v>
      </c>
      <c r="OB51" s="822" t="s">
        <v>1434</v>
      </c>
      <c r="OC51" s="821" t="s">
        <v>1434</v>
      </c>
      <c r="OD51" s="821" t="s">
        <v>1434</v>
      </c>
      <c r="OE51" s="821" t="s">
        <v>1434</v>
      </c>
      <c r="OF51" s="821" t="s">
        <v>1434</v>
      </c>
      <c r="OG51" s="822" t="s">
        <v>1434</v>
      </c>
      <c r="OH51" s="822" t="s">
        <v>1434</v>
      </c>
      <c r="OI51" s="822" t="s">
        <v>1434</v>
      </c>
      <c r="OJ51" s="822" t="s">
        <v>1434</v>
      </c>
      <c r="OK51" s="821" t="s">
        <v>1434</v>
      </c>
      <c r="OL51" s="821" t="s">
        <v>1434</v>
      </c>
      <c r="OM51" s="821" t="s">
        <v>1434</v>
      </c>
      <c r="ON51" s="821" t="s">
        <v>1434</v>
      </c>
      <c r="OO51" s="822" t="s">
        <v>1434</v>
      </c>
      <c r="OP51" s="822" t="s">
        <v>1434</v>
      </c>
      <c r="OQ51" s="822" t="s">
        <v>1434</v>
      </c>
      <c r="OR51" s="822" t="s">
        <v>1434</v>
      </c>
      <c r="OS51" s="821" t="s">
        <v>1434</v>
      </c>
      <c r="OT51" s="821" t="s">
        <v>1434</v>
      </c>
      <c r="OU51" s="821" t="s">
        <v>1434</v>
      </c>
      <c r="OV51" s="821" t="s">
        <v>1434</v>
      </c>
      <c r="OW51" s="822" t="s">
        <v>1434</v>
      </c>
      <c r="OX51" s="822" t="s">
        <v>1434</v>
      </c>
      <c r="OY51" s="822" t="s">
        <v>1434</v>
      </c>
      <c r="OZ51" s="822" t="s">
        <v>1434</v>
      </c>
      <c r="PA51" s="821" t="s">
        <v>1434</v>
      </c>
      <c r="PB51" s="821" t="s">
        <v>1434</v>
      </c>
      <c r="PC51" s="821" t="s">
        <v>1434</v>
      </c>
      <c r="PD51" s="821" t="s">
        <v>1434</v>
      </c>
      <c r="PE51" s="822">
        <v>638.62</v>
      </c>
      <c r="PF51" s="822">
        <v>568.20000000000005</v>
      </c>
      <c r="PG51" s="822">
        <v>508.86</v>
      </c>
      <c r="PH51" s="822">
        <v>476.73</v>
      </c>
      <c r="PI51" s="822">
        <v>430.63</v>
      </c>
      <c r="PJ51" s="822">
        <v>107.73</v>
      </c>
      <c r="PK51" s="821">
        <v>121.05</v>
      </c>
      <c r="PL51" s="821">
        <v>129.87</v>
      </c>
      <c r="PM51" s="821">
        <v>122.04</v>
      </c>
      <c r="PN51" s="821">
        <v>129.24</v>
      </c>
      <c r="PO51" s="821">
        <v>746.35</v>
      </c>
      <c r="PP51" s="821">
        <v>689.25</v>
      </c>
      <c r="PQ51" s="821">
        <v>638.73</v>
      </c>
      <c r="PR51" s="821">
        <v>598.77</v>
      </c>
      <c r="PS51" s="821">
        <v>559.87</v>
      </c>
      <c r="PT51" s="822">
        <v>169.63</v>
      </c>
      <c r="PU51" s="822">
        <v>151.59</v>
      </c>
      <c r="PV51" s="822">
        <v>136.02000000000001</v>
      </c>
      <c r="PW51" s="822">
        <v>127.37</v>
      </c>
      <c r="PX51" s="822">
        <v>114.9</v>
      </c>
      <c r="PY51" s="822">
        <v>45.42</v>
      </c>
      <c r="PZ51" s="821">
        <v>51.18</v>
      </c>
      <c r="QA51" s="821">
        <v>55.06</v>
      </c>
      <c r="QB51" s="821">
        <v>52.1</v>
      </c>
      <c r="QC51" s="821">
        <v>55.41</v>
      </c>
      <c r="QD51" s="821">
        <v>215.05</v>
      </c>
      <c r="QE51" s="821">
        <v>202.77</v>
      </c>
      <c r="QF51" s="821">
        <v>191.08</v>
      </c>
      <c r="QG51" s="821">
        <v>179.47</v>
      </c>
      <c r="QH51" s="821">
        <v>170.31</v>
      </c>
      <c r="QI51" s="822">
        <v>6.39</v>
      </c>
      <c r="QJ51" s="822">
        <v>5.68</v>
      </c>
      <c r="QK51" s="822">
        <v>5.09</v>
      </c>
      <c r="QL51" s="822">
        <v>4.7699999999999996</v>
      </c>
      <c r="QM51" s="822">
        <v>4.3099999999999996</v>
      </c>
      <c r="QN51" s="822">
        <v>1.08</v>
      </c>
      <c r="QO51" s="821">
        <v>1.21</v>
      </c>
      <c r="QP51" s="821">
        <v>1.3</v>
      </c>
      <c r="QQ51" s="821">
        <v>1.22</v>
      </c>
      <c r="QR51" s="821">
        <v>1.29</v>
      </c>
      <c r="QS51" s="821">
        <v>7.47</v>
      </c>
      <c r="QT51" s="821">
        <v>6.89</v>
      </c>
      <c r="QU51" s="821">
        <v>6.39</v>
      </c>
      <c r="QV51" s="821">
        <v>5.9899999999999993</v>
      </c>
      <c r="QW51" s="821">
        <v>5.6</v>
      </c>
      <c r="QX51" s="822">
        <v>221.9</v>
      </c>
      <c r="QY51" s="822">
        <v>212.2</v>
      </c>
      <c r="QZ51" s="822">
        <v>202.44</v>
      </c>
      <c r="RA51" s="822">
        <v>193.35</v>
      </c>
      <c r="RB51" s="822">
        <v>182.7</v>
      </c>
      <c r="RC51" s="822">
        <v>42.86</v>
      </c>
      <c r="RD51" s="821">
        <v>43.72</v>
      </c>
      <c r="RE51" s="821">
        <v>43.92</v>
      </c>
      <c r="RF51" s="821">
        <v>44.31</v>
      </c>
      <c r="RG51" s="821">
        <v>45.41</v>
      </c>
      <c r="RH51" s="821">
        <v>264.76</v>
      </c>
      <c r="RI51" s="821">
        <v>255.92</v>
      </c>
      <c r="RJ51" s="821">
        <v>246.36</v>
      </c>
      <c r="RK51" s="821">
        <v>237.66</v>
      </c>
      <c r="RL51" s="821">
        <v>228.10999999999999</v>
      </c>
      <c r="RM51" s="822">
        <v>398.31</v>
      </c>
      <c r="RN51" s="822">
        <v>380.9</v>
      </c>
      <c r="RO51" s="822">
        <v>362.51</v>
      </c>
      <c r="RP51" s="822">
        <v>346.22</v>
      </c>
      <c r="RQ51" s="822">
        <v>327.14999999999998</v>
      </c>
      <c r="RR51" s="822">
        <v>344.42</v>
      </c>
      <c r="RS51" s="821">
        <v>351.36</v>
      </c>
      <c r="RT51" s="821">
        <v>359.92</v>
      </c>
      <c r="RU51" s="821">
        <v>363.09</v>
      </c>
      <c r="RV51" s="821">
        <v>372.16</v>
      </c>
      <c r="RW51" s="821">
        <v>742.73</v>
      </c>
      <c r="RX51" s="821">
        <v>732.26</v>
      </c>
      <c r="RY51" s="821">
        <v>722.43000000000006</v>
      </c>
      <c r="RZ51" s="821">
        <v>709.31</v>
      </c>
      <c r="SA51" s="821">
        <v>699.31</v>
      </c>
      <c r="SB51" s="822">
        <v>440.5</v>
      </c>
      <c r="SC51" s="822">
        <v>196.9</v>
      </c>
      <c r="SD51" s="822">
        <v>374.9</v>
      </c>
      <c r="SE51" s="822">
        <v>263.10000000000002</v>
      </c>
      <c r="SF51" s="822">
        <v>1.2</v>
      </c>
      <c r="SG51" s="821">
        <v>0.9</v>
      </c>
      <c r="SH51" s="821">
        <v>3.1</v>
      </c>
      <c r="SI51" s="821" t="s">
        <v>1434</v>
      </c>
      <c r="SJ51" s="821">
        <v>441.7</v>
      </c>
      <c r="SK51" s="821">
        <v>197.8</v>
      </c>
      <c r="SL51" s="821">
        <v>378</v>
      </c>
      <c r="SM51" s="821">
        <v>263.10000000000002</v>
      </c>
      <c r="SN51" s="822">
        <v>438.4</v>
      </c>
      <c r="SO51" s="822">
        <v>184</v>
      </c>
      <c r="SP51" s="822">
        <v>333</v>
      </c>
      <c r="SQ51" s="822">
        <v>250</v>
      </c>
      <c r="SR51" s="822" t="s">
        <v>1434</v>
      </c>
      <c r="SS51" s="821" t="s">
        <v>1434</v>
      </c>
      <c r="ST51" s="821" t="s">
        <v>1434</v>
      </c>
      <c r="SU51" s="821" t="s">
        <v>1434</v>
      </c>
      <c r="SV51" s="821">
        <v>438.4</v>
      </c>
      <c r="SW51" s="821">
        <v>184</v>
      </c>
      <c r="SX51" s="821">
        <v>333</v>
      </c>
      <c r="SY51" s="821">
        <v>250</v>
      </c>
      <c r="SZ51" s="822" t="s">
        <v>1434</v>
      </c>
      <c r="TA51" s="822" t="s">
        <v>1434</v>
      </c>
      <c r="TB51" s="822" t="s">
        <v>1434</v>
      </c>
      <c r="TC51" s="822" t="s">
        <v>1434</v>
      </c>
      <c r="TD51" s="822" t="s">
        <v>1434</v>
      </c>
      <c r="TE51" s="821" t="s">
        <v>1434</v>
      </c>
      <c r="TF51" s="821" t="s">
        <v>1434</v>
      </c>
      <c r="TG51" s="821" t="s">
        <v>1434</v>
      </c>
      <c r="TH51" s="821" t="s">
        <v>1434</v>
      </c>
      <c r="TI51" s="821" t="s">
        <v>1434</v>
      </c>
      <c r="TJ51" s="821" t="s">
        <v>1434</v>
      </c>
      <c r="TK51" s="821" t="s">
        <v>1434</v>
      </c>
      <c r="TL51" s="822" t="s">
        <v>1434</v>
      </c>
      <c r="TM51" s="822" t="s">
        <v>1434</v>
      </c>
      <c r="TN51" s="822" t="s">
        <v>1434</v>
      </c>
      <c r="TO51" s="822" t="s">
        <v>1434</v>
      </c>
      <c r="TP51" s="822" t="s">
        <v>1434</v>
      </c>
      <c r="TQ51" s="821" t="s">
        <v>1434</v>
      </c>
      <c r="TR51" s="821" t="s">
        <v>1434</v>
      </c>
      <c r="TS51" s="821" t="s">
        <v>1434</v>
      </c>
      <c r="TT51" s="821" t="s">
        <v>1434</v>
      </c>
      <c r="TU51" s="821" t="s">
        <v>1434</v>
      </c>
      <c r="TV51" s="821" t="s">
        <v>1434</v>
      </c>
      <c r="TW51" s="821" t="s">
        <v>1434</v>
      </c>
      <c r="TX51" s="822" t="s">
        <v>1434</v>
      </c>
      <c r="TY51" s="822" t="s">
        <v>1434</v>
      </c>
      <c r="TZ51" s="822" t="s">
        <v>1434</v>
      </c>
      <c r="UA51" s="822" t="s">
        <v>1434</v>
      </c>
      <c r="UB51" s="822" t="s">
        <v>1434</v>
      </c>
      <c r="UC51" s="821" t="s">
        <v>1434</v>
      </c>
      <c r="UD51" s="821" t="s">
        <v>1434</v>
      </c>
      <c r="UE51" s="821" t="s">
        <v>1434</v>
      </c>
      <c r="UF51" s="821" t="s">
        <v>1434</v>
      </c>
      <c r="UG51" s="821" t="s">
        <v>1434</v>
      </c>
      <c r="UH51" s="821" t="s">
        <v>1434</v>
      </c>
      <c r="UI51" s="821" t="s">
        <v>1434</v>
      </c>
      <c r="UJ51" s="822" t="s">
        <v>1434</v>
      </c>
      <c r="UK51" s="822">
        <v>11</v>
      </c>
      <c r="UL51" s="822">
        <v>34</v>
      </c>
      <c r="UM51" s="822" t="s">
        <v>1434</v>
      </c>
      <c r="UN51" s="822" t="s">
        <v>1434</v>
      </c>
      <c r="UO51" s="821" t="s">
        <v>1434</v>
      </c>
      <c r="UP51" s="821" t="s">
        <v>1434</v>
      </c>
      <c r="UQ51" s="821" t="s">
        <v>1434</v>
      </c>
      <c r="UR51" s="821" t="s">
        <v>1434</v>
      </c>
      <c r="US51" s="821">
        <v>11</v>
      </c>
      <c r="UT51" s="821">
        <v>34</v>
      </c>
      <c r="UU51" s="821" t="s">
        <v>1434</v>
      </c>
      <c r="UV51" s="822">
        <v>2.1</v>
      </c>
      <c r="UW51" s="822">
        <v>1.9</v>
      </c>
      <c r="UX51" s="822">
        <v>7.9</v>
      </c>
      <c r="UY51" s="822">
        <v>13.1</v>
      </c>
      <c r="UZ51" s="822">
        <v>1.2</v>
      </c>
      <c r="VA51" s="821">
        <v>0.9</v>
      </c>
      <c r="VB51" s="821">
        <v>3.1</v>
      </c>
      <c r="VC51" s="821" t="s">
        <v>1434</v>
      </c>
      <c r="VD51" s="821">
        <v>3.3</v>
      </c>
      <c r="VE51" s="821">
        <v>2.8</v>
      </c>
      <c r="VF51" s="821">
        <v>11</v>
      </c>
      <c r="VG51" s="821">
        <v>13.1</v>
      </c>
      <c r="VH51" s="821" t="s">
        <v>1434</v>
      </c>
      <c r="VI51" s="821" t="s">
        <v>1434</v>
      </c>
      <c r="VJ51" s="821" t="s">
        <v>1434</v>
      </c>
      <c r="VK51" s="821" t="s">
        <v>1434</v>
      </c>
      <c r="VL51" s="821" t="s">
        <v>1434</v>
      </c>
      <c r="VM51" s="821" t="s">
        <v>1434</v>
      </c>
      <c r="VN51" s="821" t="s">
        <v>1434</v>
      </c>
      <c r="VO51" s="821" t="s">
        <v>1434</v>
      </c>
      <c r="VP51" s="821" t="s">
        <v>1434</v>
      </c>
      <c r="VQ51" s="821" t="s">
        <v>1434</v>
      </c>
      <c r="VR51" s="821" t="s">
        <v>1434</v>
      </c>
      <c r="VS51" s="821" t="s">
        <v>1434</v>
      </c>
      <c r="VT51" s="821" t="s">
        <v>1434</v>
      </c>
      <c r="VU51" s="821" t="s">
        <v>1434</v>
      </c>
      <c r="VV51" s="821" t="s">
        <v>1434</v>
      </c>
      <c r="VW51" s="821" t="s">
        <v>1434</v>
      </c>
      <c r="VX51" s="821" t="s">
        <v>1434</v>
      </c>
      <c r="VY51" s="821" t="s">
        <v>1434</v>
      </c>
      <c r="VZ51" s="821" t="s">
        <v>1434</v>
      </c>
      <c r="WA51" s="821" t="s">
        <v>1434</v>
      </c>
      <c r="WB51" s="821" t="s">
        <v>1434</v>
      </c>
      <c r="WC51" s="821" t="s">
        <v>1434</v>
      </c>
      <c r="WD51" s="821" t="s">
        <v>1434</v>
      </c>
      <c r="WE51" s="821" t="s">
        <v>1434</v>
      </c>
      <c r="WF51" s="821">
        <v>37668.978000000003</v>
      </c>
      <c r="WG51" s="821">
        <v>34244.589999999997</v>
      </c>
      <c r="WH51" s="821" t="s">
        <v>1434</v>
      </c>
      <c r="WI51" s="821" t="s">
        <v>1434</v>
      </c>
      <c r="WJ51" s="822">
        <v>2004.6</v>
      </c>
      <c r="WK51" s="822">
        <v>1471.8</v>
      </c>
      <c r="WL51" s="822" t="s">
        <v>1434</v>
      </c>
      <c r="WM51" s="822" t="s">
        <v>1434</v>
      </c>
      <c r="WN51" s="822">
        <v>35664.378000000004</v>
      </c>
      <c r="WO51" s="822">
        <v>32772.789999999994</v>
      </c>
      <c r="WP51" s="822" t="s">
        <v>1434</v>
      </c>
      <c r="WQ51" s="822" t="s">
        <v>1434</v>
      </c>
      <c r="WR51" s="822">
        <v>13042.103999999999</v>
      </c>
      <c r="WS51" s="822">
        <v>17454.226999999999</v>
      </c>
      <c r="WT51" s="822" t="s">
        <v>1434</v>
      </c>
      <c r="WU51" s="822" t="s">
        <v>1434</v>
      </c>
      <c r="WV51" s="821">
        <v>2004.6</v>
      </c>
      <c r="WW51" s="821">
        <v>1471.8</v>
      </c>
      <c r="WX51" s="821" t="s">
        <v>1434</v>
      </c>
      <c r="WY51" s="821" t="s">
        <v>1434</v>
      </c>
      <c r="WZ51" s="824">
        <v>25936</v>
      </c>
      <c r="XA51" s="824">
        <v>24641.8</v>
      </c>
      <c r="XB51" s="824">
        <v>22835</v>
      </c>
      <c r="XC51" s="824">
        <v>20858</v>
      </c>
      <c r="XD51" s="829">
        <v>21959</v>
      </c>
      <c r="XE51" s="829">
        <v>21039</v>
      </c>
      <c r="XF51" s="832">
        <v>20597</v>
      </c>
      <c r="XG51" s="829">
        <v>19300</v>
      </c>
      <c r="XH51" s="829">
        <v>19420</v>
      </c>
      <c r="XI51" s="829">
        <v>18319</v>
      </c>
      <c r="XJ51" s="829">
        <v>18084</v>
      </c>
      <c r="XK51" s="832">
        <v>16185</v>
      </c>
      <c r="XL51" s="829">
        <v>16503</v>
      </c>
      <c r="XM51" s="829">
        <v>15810</v>
      </c>
      <c r="XN51" s="829">
        <v>16122</v>
      </c>
      <c r="XO51" s="829">
        <v>15337.2</v>
      </c>
      <c r="XP51" s="832">
        <v>15939.3</v>
      </c>
      <c r="XQ51" s="829">
        <v>16608.3</v>
      </c>
      <c r="XR51" s="829">
        <v>17668</v>
      </c>
      <c r="XS51" s="829">
        <v>18050</v>
      </c>
      <c r="XT51" s="829">
        <v>19411</v>
      </c>
      <c r="XU51" s="829">
        <v>19279</v>
      </c>
      <c r="XV51" s="829">
        <v>16845</v>
      </c>
      <c r="XW51" s="829">
        <v>18877</v>
      </c>
      <c r="XX51" s="829">
        <v>16953</v>
      </c>
      <c r="XY51" s="829">
        <v>15252</v>
      </c>
      <c r="XZ51" s="832">
        <v>15756</v>
      </c>
      <c r="YA51" s="829">
        <v>15524</v>
      </c>
      <c r="YB51" s="829">
        <v>16784</v>
      </c>
      <c r="YC51" s="824">
        <v>20389</v>
      </c>
      <c r="YD51" s="824">
        <v>20008</v>
      </c>
      <c r="YE51" s="824">
        <v>18535</v>
      </c>
      <c r="YF51" s="824">
        <v>16762</v>
      </c>
      <c r="YG51" s="829">
        <v>17701</v>
      </c>
      <c r="YH51" s="829">
        <v>16423</v>
      </c>
      <c r="YI51" s="832">
        <v>15695</v>
      </c>
      <c r="YJ51" s="829">
        <v>14252</v>
      </c>
      <c r="YK51" s="829">
        <v>14462</v>
      </c>
      <c r="YL51" s="829">
        <v>13674</v>
      </c>
      <c r="YM51" s="829">
        <v>12253</v>
      </c>
      <c r="YN51" s="832">
        <v>11202</v>
      </c>
      <c r="YO51" s="829">
        <v>11225</v>
      </c>
      <c r="YP51" s="829">
        <v>10729</v>
      </c>
      <c r="YQ51" s="829">
        <v>11191</v>
      </c>
      <c r="YR51" s="829">
        <v>9976</v>
      </c>
      <c r="YS51" s="832">
        <v>10429</v>
      </c>
      <c r="YT51" s="829">
        <v>10065</v>
      </c>
      <c r="YU51" s="829">
        <v>9979</v>
      </c>
      <c r="YV51" s="829">
        <v>9773</v>
      </c>
      <c r="YW51" s="829">
        <v>10229</v>
      </c>
      <c r="YX51" s="829">
        <v>10745</v>
      </c>
      <c r="YY51" s="829">
        <v>9211</v>
      </c>
      <c r="YZ51" s="829">
        <v>9408</v>
      </c>
      <c r="ZA51" s="829">
        <v>8458</v>
      </c>
      <c r="ZB51" s="829">
        <v>5502</v>
      </c>
      <c r="ZC51" s="832">
        <v>5960</v>
      </c>
      <c r="ZD51" s="829">
        <v>5728</v>
      </c>
      <c r="ZE51" s="829">
        <v>6309</v>
      </c>
      <c r="ZF51" s="824">
        <v>5547</v>
      </c>
      <c r="ZG51" s="824">
        <v>4633.8</v>
      </c>
      <c r="ZH51" s="824">
        <v>4300</v>
      </c>
      <c r="ZI51" s="824">
        <v>4096</v>
      </c>
      <c r="ZJ51" s="829">
        <v>4258</v>
      </c>
      <c r="ZK51" s="829">
        <v>4616</v>
      </c>
      <c r="ZL51" s="832">
        <v>4902</v>
      </c>
      <c r="ZM51" s="829">
        <v>5048</v>
      </c>
      <c r="ZN51" s="829">
        <v>4958</v>
      </c>
      <c r="ZO51" s="829">
        <v>4645</v>
      </c>
      <c r="ZP51" s="829">
        <v>5831</v>
      </c>
      <c r="ZQ51" s="832">
        <v>4983</v>
      </c>
      <c r="ZR51" s="829">
        <v>5278</v>
      </c>
      <c r="ZS51" s="829">
        <v>5081</v>
      </c>
      <c r="ZT51" s="829">
        <v>4931</v>
      </c>
      <c r="ZU51" s="829">
        <v>5361.2</v>
      </c>
      <c r="ZV51" s="832">
        <v>5510.3</v>
      </c>
      <c r="ZW51" s="829">
        <v>6543.3</v>
      </c>
      <c r="ZX51" s="829">
        <v>7689</v>
      </c>
      <c r="ZY51" s="829">
        <v>8277</v>
      </c>
      <c r="ZZ51" s="829">
        <v>9182</v>
      </c>
      <c r="AAA51" s="829">
        <v>8534</v>
      </c>
      <c r="AAB51" s="829">
        <v>7634</v>
      </c>
      <c r="AAC51" s="829">
        <v>9469</v>
      </c>
      <c r="AAD51" s="829">
        <v>8495</v>
      </c>
      <c r="AAE51" s="829">
        <v>9750</v>
      </c>
      <c r="AAF51" s="832">
        <v>9796</v>
      </c>
      <c r="AAG51" s="829">
        <v>9796</v>
      </c>
      <c r="AAH51" s="829">
        <v>10475</v>
      </c>
      <c r="AAI51" s="821" t="s">
        <v>2758</v>
      </c>
      <c r="AAJ51" s="821" t="s">
        <v>2759</v>
      </c>
      <c r="AAK51" s="821" t="s">
        <v>2760</v>
      </c>
      <c r="AAL51" s="821">
        <v>15418</v>
      </c>
      <c r="AAM51" s="821">
        <v>15418</v>
      </c>
      <c r="AAN51" s="821">
        <v>15418</v>
      </c>
      <c r="AAO51" s="821" t="s">
        <v>761</v>
      </c>
      <c r="AAP51" s="821" t="s">
        <v>2761</v>
      </c>
      <c r="AAQ51" s="821" t="s">
        <v>2762</v>
      </c>
      <c r="AAR51" s="821" t="s">
        <v>2760</v>
      </c>
      <c r="AAS51" s="821">
        <v>1412</v>
      </c>
      <c r="AAT51" s="821">
        <v>1412</v>
      </c>
      <c r="AAU51" s="821">
        <v>3530</v>
      </c>
      <c r="AAV51" s="821" t="s">
        <v>763</v>
      </c>
      <c r="AAW51" s="821" t="s">
        <v>2763</v>
      </c>
      <c r="AAX51" s="821" t="s">
        <v>2658</v>
      </c>
      <c r="AAY51" s="821" t="s">
        <v>2760</v>
      </c>
      <c r="AAZ51" s="821">
        <v>6091</v>
      </c>
      <c r="ABA51" s="821">
        <v>6091</v>
      </c>
      <c r="ABB51" s="821">
        <v>3045.5</v>
      </c>
      <c r="ABC51" s="821" t="s">
        <v>761</v>
      </c>
      <c r="ABD51" s="821" t="s">
        <v>2764</v>
      </c>
      <c r="ABE51" s="821" t="s">
        <v>2765</v>
      </c>
      <c r="ABF51" s="821" t="s">
        <v>2672</v>
      </c>
      <c r="ABG51" s="821">
        <v>66872</v>
      </c>
      <c r="ABH51" s="821">
        <v>66872</v>
      </c>
      <c r="ABI51" s="821">
        <v>2010</v>
      </c>
      <c r="ABJ51" s="821" t="s">
        <v>761</v>
      </c>
      <c r="ABK51" s="821" t="s">
        <v>2766</v>
      </c>
      <c r="ABL51" s="821" t="s">
        <v>2767</v>
      </c>
      <c r="ABM51" s="821" t="s">
        <v>2760</v>
      </c>
      <c r="ABN51" s="821">
        <v>702</v>
      </c>
      <c r="ABO51" s="821">
        <v>702</v>
      </c>
      <c r="ABP51" s="821">
        <v>1053</v>
      </c>
      <c r="ABQ51" s="821" t="s">
        <v>761</v>
      </c>
      <c r="ABR51" s="821" t="s">
        <v>2670</v>
      </c>
      <c r="ABS51" s="821" t="s">
        <v>2768</v>
      </c>
      <c r="ABT51" s="821" t="s">
        <v>2760</v>
      </c>
      <c r="ABU51" s="821">
        <v>322</v>
      </c>
      <c r="ABV51" s="821">
        <v>322</v>
      </c>
      <c r="ABW51" s="821">
        <v>644</v>
      </c>
      <c r="ABX51" s="821" t="s">
        <v>761</v>
      </c>
      <c r="ABY51" s="821" t="s">
        <v>2769</v>
      </c>
      <c r="ABZ51" s="821" t="s">
        <v>2770</v>
      </c>
      <c r="ACA51" s="821" t="s">
        <v>2672</v>
      </c>
      <c r="ACB51" s="821">
        <v>19229</v>
      </c>
      <c r="ACC51" s="821">
        <v>19229</v>
      </c>
      <c r="ACD51" s="821">
        <v>570</v>
      </c>
      <c r="ACE51" s="821" t="s">
        <v>763</v>
      </c>
      <c r="ACF51" s="821" t="s">
        <v>2771</v>
      </c>
      <c r="ACG51" s="821" t="s">
        <v>2772</v>
      </c>
      <c r="ACH51" s="821" t="s">
        <v>2672</v>
      </c>
      <c r="ACI51" s="821">
        <v>3000</v>
      </c>
      <c r="ACJ51" s="821">
        <v>3000</v>
      </c>
      <c r="ACK51" s="821">
        <v>450</v>
      </c>
      <c r="ACL51" s="821" t="s">
        <v>763</v>
      </c>
      <c r="ACM51" s="821" t="s">
        <v>2318</v>
      </c>
      <c r="ACN51" s="821" t="s">
        <v>2353</v>
      </c>
      <c r="ACO51" s="821" t="s">
        <v>2760</v>
      </c>
      <c r="ACP51" s="821">
        <v>194</v>
      </c>
      <c r="ACQ51" s="821">
        <v>194</v>
      </c>
      <c r="ACR51" s="821">
        <v>388</v>
      </c>
      <c r="ACS51" s="821" t="s">
        <v>763</v>
      </c>
      <c r="ACT51" s="821" t="s">
        <v>2391</v>
      </c>
      <c r="ACU51" s="821" t="s">
        <v>2773</v>
      </c>
      <c r="ACV51" s="821" t="s">
        <v>2760</v>
      </c>
      <c r="ACW51" s="821">
        <v>56</v>
      </c>
      <c r="ACX51" s="821">
        <v>56</v>
      </c>
      <c r="ACY51" s="821">
        <v>168</v>
      </c>
      <c r="ACZ51" s="821" t="s">
        <v>761</v>
      </c>
      <c r="ADA51" s="821" t="s">
        <v>1434</v>
      </c>
      <c r="ADB51" s="821" t="s">
        <v>1434</v>
      </c>
      <c r="ADC51" s="821">
        <v>27276.5</v>
      </c>
      <c r="ADD51" s="821" t="s">
        <v>1434</v>
      </c>
      <c r="ADE51" s="821" t="s">
        <v>1434</v>
      </c>
      <c r="ADF51" s="821" t="s">
        <v>1434</v>
      </c>
      <c r="ADG51" s="821" t="s">
        <v>1434</v>
      </c>
      <c r="ADH51" s="821" t="s">
        <v>1434</v>
      </c>
      <c r="ADI51" s="821" t="s">
        <v>1434</v>
      </c>
      <c r="ADJ51" s="821" t="s">
        <v>1434</v>
      </c>
      <c r="ADK51" s="821" t="s">
        <v>1434</v>
      </c>
      <c r="ADL51" s="821" t="s">
        <v>1434</v>
      </c>
      <c r="ADM51" s="821" t="s">
        <v>1434</v>
      </c>
      <c r="ADN51" s="821" t="s">
        <v>1434</v>
      </c>
      <c r="ADO51" s="821" t="s">
        <v>1434</v>
      </c>
      <c r="ADP51" s="821" t="s">
        <v>1434</v>
      </c>
      <c r="ADQ51" s="821" t="s">
        <v>1434</v>
      </c>
      <c r="ADR51" s="821" t="s">
        <v>1434</v>
      </c>
      <c r="ADS51" s="821" t="s">
        <v>1434</v>
      </c>
      <c r="ADT51" s="821" t="s">
        <v>1434</v>
      </c>
      <c r="ADU51" s="821" t="s">
        <v>1434</v>
      </c>
      <c r="ADV51" s="821" t="s">
        <v>1434</v>
      </c>
      <c r="ADW51" s="821" t="s">
        <v>1434</v>
      </c>
      <c r="ADX51" s="821" t="s">
        <v>1434</v>
      </c>
      <c r="ADY51" s="821" t="s">
        <v>1434</v>
      </c>
      <c r="ADZ51" s="821" t="s">
        <v>1434</v>
      </c>
      <c r="AEA51" s="821" t="s">
        <v>1434</v>
      </c>
      <c r="AEB51" s="821" t="s">
        <v>1434</v>
      </c>
      <c r="AEC51" s="821" t="s">
        <v>1434</v>
      </c>
      <c r="AED51" s="821" t="s">
        <v>1434</v>
      </c>
      <c r="AEE51" s="821" t="s">
        <v>1434</v>
      </c>
      <c r="AEF51" s="821" t="s">
        <v>1434</v>
      </c>
      <c r="AEG51" s="821" t="s">
        <v>1434</v>
      </c>
      <c r="AEH51" s="821" t="s">
        <v>1434</v>
      </c>
      <c r="AEI51" s="821" t="s">
        <v>1434</v>
      </c>
      <c r="AEJ51" s="821" t="s">
        <v>1434</v>
      </c>
      <c r="AEK51" s="821" t="s">
        <v>1434</v>
      </c>
      <c r="AEL51" s="821" t="s">
        <v>1434</v>
      </c>
      <c r="AEM51" s="821" t="s">
        <v>1434</v>
      </c>
      <c r="AEN51" s="821" t="s">
        <v>1434</v>
      </c>
      <c r="AEO51" s="821" t="s">
        <v>1434</v>
      </c>
      <c r="AEP51" s="821" t="s">
        <v>1434</v>
      </c>
      <c r="AEQ51" s="821" t="s">
        <v>1434</v>
      </c>
      <c r="AER51" s="821" t="s">
        <v>1434</v>
      </c>
      <c r="AES51" s="821" t="s">
        <v>1434</v>
      </c>
      <c r="AET51" s="821" t="s">
        <v>1434</v>
      </c>
      <c r="AEU51" s="821" t="s">
        <v>1434</v>
      </c>
      <c r="AEV51" s="821" t="s">
        <v>1434</v>
      </c>
      <c r="AEW51" s="821" t="s">
        <v>1434</v>
      </c>
      <c r="AEX51" s="821" t="s">
        <v>1434</v>
      </c>
      <c r="AEY51" s="821" t="s">
        <v>1434</v>
      </c>
      <c r="AEZ51" s="821" t="s">
        <v>1434</v>
      </c>
      <c r="AFA51" s="821" t="s">
        <v>1434</v>
      </c>
      <c r="AFB51" s="821" t="s">
        <v>1434</v>
      </c>
      <c r="AFC51" s="821" t="s">
        <v>1434</v>
      </c>
      <c r="AFD51" s="822">
        <v>6443.7743</v>
      </c>
      <c r="AFE51" s="822">
        <v>5847.6072000000004</v>
      </c>
      <c r="AFF51" s="822" t="s">
        <v>1434</v>
      </c>
      <c r="AFG51" s="822" t="s">
        <v>1434</v>
      </c>
      <c r="AFH51" s="821">
        <v>5670.8024000000005</v>
      </c>
      <c r="AFI51" s="822">
        <v>5631.6144999999997</v>
      </c>
      <c r="AFJ51" s="822" t="s">
        <v>1434</v>
      </c>
      <c r="AFK51" s="822" t="s">
        <v>1434</v>
      </c>
      <c r="AFL51" s="821">
        <v>12114.576700000001</v>
      </c>
      <c r="AFM51" s="821">
        <v>11479.2217</v>
      </c>
      <c r="AFN51" s="821" t="s">
        <v>1434</v>
      </c>
      <c r="AFO51" s="821" t="s">
        <v>1434</v>
      </c>
      <c r="AFP51" s="822" t="s">
        <v>1434</v>
      </c>
      <c r="AFQ51" s="822" t="s">
        <v>1434</v>
      </c>
      <c r="AFR51" s="822" t="s">
        <v>1434</v>
      </c>
      <c r="AFS51" s="822" t="s">
        <v>1434</v>
      </c>
      <c r="AFT51" s="821" t="s">
        <v>1434</v>
      </c>
      <c r="AFU51" s="821" t="s">
        <v>1434</v>
      </c>
      <c r="AFV51" s="821" t="s">
        <v>1434</v>
      </c>
      <c r="AFW51" s="821" t="s">
        <v>1434</v>
      </c>
      <c r="AFX51" s="821" t="s">
        <v>1434</v>
      </c>
      <c r="AFY51" s="821" t="s">
        <v>1434</v>
      </c>
      <c r="AFZ51" s="821" t="s">
        <v>1434</v>
      </c>
      <c r="AGA51" s="821" t="s">
        <v>1434</v>
      </c>
      <c r="AGB51" s="822" t="s">
        <v>1434</v>
      </c>
      <c r="AGC51" s="822" t="s">
        <v>1434</v>
      </c>
      <c r="AGD51" s="822" t="s">
        <v>1434</v>
      </c>
      <c r="AGE51" s="822" t="s">
        <v>1434</v>
      </c>
      <c r="AGF51" s="821" t="s">
        <v>1434</v>
      </c>
      <c r="AGG51" s="821" t="s">
        <v>1434</v>
      </c>
      <c r="AGH51" s="821" t="s">
        <v>1434</v>
      </c>
      <c r="AGI51" s="821" t="s">
        <v>1434</v>
      </c>
      <c r="AGJ51" s="821" t="s">
        <v>1434</v>
      </c>
      <c r="AGK51" s="821" t="s">
        <v>1434</v>
      </c>
      <c r="AGL51" s="821" t="s">
        <v>1434</v>
      </c>
      <c r="AGM51" s="821" t="s">
        <v>1434</v>
      </c>
      <c r="AGN51" s="822" t="s">
        <v>1434</v>
      </c>
      <c r="AGO51" s="822" t="s">
        <v>1434</v>
      </c>
      <c r="AGP51" s="822" t="s">
        <v>1434</v>
      </c>
      <c r="AGQ51" s="822" t="s">
        <v>1434</v>
      </c>
      <c r="AGR51" s="821" t="s">
        <v>1434</v>
      </c>
      <c r="AGS51" s="821" t="s">
        <v>1434</v>
      </c>
      <c r="AGT51" s="821" t="s">
        <v>1434</v>
      </c>
      <c r="AGU51" s="821" t="s">
        <v>1434</v>
      </c>
      <c r="AGV51" s="821" t="s">
        <v>1434</v>
      </c>
      <c r="AGW51" s="821" t="s">
        <v>1434</v>
      </c>
      <c r="AGX51" s="821" t="s">
        <v>1434</v>
      </c>
      <c r="AGY51" s="821" t="s">
        <v>1434</v>
      </c>
      <c r="AGZ51" s="822">
        <v>6942.52</v>
      </c>
      <c r="AHA51" s="822">
        <v>6787.34</v>
      </c>
      <c r="AHB51" s="822">
        <v>5724</v>
      </c>
      <c r="AHC51" s="822">
        <v>6029.2</v>
      </c>
      <c r="AHD51" s="822">
        <v>2840</v>
      </c>
      <c r="AHE51" s="822">
        <v>2192</v>
      </c>
      <c r="AHF51" s="822">
        <v>1952</v>
      </c>
      <c r="AHG51" s="822">
        <v>1495</v>
      </c>
      <c r="AHH51" s="822">
        <v>1420.32</v>
      </c>
      <c r="AHI51" s="822">
        <v>1682.66</v>
      </c>
      <c r="AHJ51" s="822">
        <v>2507</v>
      </c>
      <c r="AHK51" s="822">
        <v>2097.8000000000002</v>
      </c>
      <c r="AHL51" s="822">
        <v>95.57</v>
      </c>
      <c r="AHM51" s="822">
        <v>53.73</v>
      </c>
      <c r="AHN51" s="821">
        <v>20.5</v>
      </c>
      <c r="AHO51" s="821">
        <v>56.44</v>
      </c>
      <c r="AHP51" s="822">
        <v>61.32</v>
      </c>
      <c r="AHQ51" s="822">
        <v>2.61</v>
      </c>
      <c r="AHR51" s="821" t="s">
        <v>1434</v>
      </c>
      <c r="AHS51" s="821" t="s">
        <v>1434</v>
      </c>
      <c r="AHT51" s="822">
        <v>31.51</v>
      </c>
      <c r="AHU51" s="822">
        <v>26.69</v>
      </c>
      <c r="AHV51" s="821">
        <v>30.28</v>
      </c>
      <c r="AHW51" s="821">
        <v>43.95</v>
      </c>
      <c r="AHX51" s="822">
        <v>10.47</v>
      </c>
      <c r="AHY51" s="822">
        <v>10.050000000000001</v>
      </c>
      <c r="AHZ51" s="821">
        <v>12.36</v>
      </c>
      <c r="AIA51" s="821">
        <v>17.87</v>
      </c>
      <c r="AIB51" s="822" t="s">
        <v>1434</v>
      </c>
      <c r="AIC51" s="822" t="s">
        <v>1434</v>
      </c>
      <c r="AID51" s="821" t="s">
        <v>1434</v>
      </c>
      <c r="AIE51" s="821" t="s">
        <v>1434</v>
      </c>
      <c r="AIF51" s="822">
        <v>913</v>
      </c>
      <c r="AIG51" s="822">
        <v>881</v>
      </c>
      <c r="AIH51" s="822">
        <v>859</v>
      </c>
      <c r="AII51" s="822">
        <v>837</v>
      </c>
      <c r="AIJ51" s="822">
        <v>826</v>
      </c>
      <c r="AIK51" s="822" t="s">
        <v>1434</v>
      </c>
      <c r="AIL51" s="821" t="s">
        <v>1434</v>
      </c>
      <c r="AIM51" s="821" t="s">
        <v>1434</v>
      </c>
      <c r="AIN51" s="821" t="s">
        <v>1434</v>
      </c>
      <c r="AIO51" s="821" t="s">
        <v>1434</v>
      </c>
      <c r="AIP51" s="822" t="s">
        <v>1434</v>
      </c>
      <c r="AIQ51" s="821" t="s">
        <v>1434</v>
      </c>
      <c r="AIR51" s="821" t="s">
        <v>1434</v>
      </c>
      <c r="AIS51" s="821" t="s">
        <v>1434</v>
      </c>
      <c r="AIT51" s="821" t="s">
        <v>1434</v>
      </c>
      <c r="AIU51" s="822">
        <v>7643.9599999999991</v>
      </c>
      <c r="AIV51" s="822">
        <v>7481.84</v>
      </c>
      <c r="AIW51" s="822">
        <v>7611</v>
      </c>
      <c r="AIX51" s="822">
        <v>7394</v>
      </c>
      <c r="AIY51" s="822">
        <v>7301</v>
      </c>
      <c r="AIZ51" s="822" t="s">
        <v>1434</v>
      </c>
      <c r="AJA51" s="821" t="s">
        <v>1434</v>
      </c>
      <c r="AJB51" s="821" t="s">
        <v>1434</v>
      </c>
      <c r="AJC51" s="821" t="s">
        <v>1434</v>
      </c>
      <c r="AJD51" s="821" t="s">
        <v>1434</v>
      </c>
      <c r="AJE51" s="822" t="s">
        <v>1434</v>
      </c>
      <c r="AJF51" s="821" t="s">
        <v>1434</v>
      </c>
      <c r="AJG51" s="821" t="s">
        <v>1434</v>
      </c>
      <c r="AJH51" s="821" t="s">
        <v>1434</v>
      </c>
      <c r="AJI51" s="821" t="s">
        <v>1434</v>
      </c>
      <c r="AJJ51" s="822">
        <v>3386</v>
      </c>
      <c r="AJK51" s="822">
        <v>2840</v>
      </c>
      <c r="AJL51" s="822">
        <v>2192</v>
      </c>
      <c r="AJM51" s="822">
        <v>1952</v>
      </c>
      <c r="AJN51" s="822">
        <v>1495</v>
      </c>
      <c r="AJO51" s="822" t="s">
        <v>1434</v>
      </c>
      <c r="AJP51" s="821" t="s">
        <v>1434</v>
      </c>
      <c r="AJQ51" s="821" t="s">
        <v>1434</v>
      </c>
      <c r="AJR51" s="821" t="s">
        <v>1434</v>
      </c>
      <c r="AJS51" s="821" t="s">
        <v>1434</v>
      </c>
      <c r="AJT51" s="822" t="s">
        <v>1434</v>
      </c>
      <c r="AJU51" s="821" t="s">
        <v>1434</v>
      </c>
      <c r="AJV51" s="821" t="s">
        <v>1434</v>
      </c>
      <c r="AJW51" s="821" t="s">
        <v>1434</v>
      </c>
      <c r="AJX51" s="821" t="s">
        <v>1434</v>
      </c>
      <c r="AJY51" s="822">
        <v>58.95</v>
      </c>
      <c r="AJZ51" s="822">
        <v>71.010000000000005</v>
      </c>
      <c r="AKA51" s="822">
        <v>73.95</v>
      </c>
      <c r="AKB51" s="822" t="s">
        <v>1434</v>
      </c>
      <c r="AKC51" s="822" t="s">
        <v>1434</v>
      </c>
      <c r="AKD51" s="821">
        <v>9.51</v>
      </c>
      <c r="AKE51" s="821">
        <v>7.57</v>
      </c>
      <c r="AKF51" s="821" t="s">
        <v>1434</v>
      </c>
      <c r="AKG51" s="821" t="s">
        <v>1434</v>
      </c>
      <c r="AKH51" s="821">
        <v>80.52</v>
      </c>
      <c r="AKI51" s="821">
        <v>81.52</v>
      </c>
      <c r="AKJ51" s="821" t="s">
        <v>1434</v>
      </c>
      <c r="AKK51" s="821" t="s">
        <v>1434</v>
      </c>
      <c r="AKL51" s="822">
        <v>0</v>
      </c>
      <c r="AKM51" s="822">
        <v>0</v>
      </c>
      <c r="AKN51" s="822">
        <v>0</v>
      </c>
      <c r="AKO51" s="822">
        <v>0</v>
      </c>
      <c r="AKP51" s="822">
        <v>0</v>
      </c>
      <c r="AKQ51" s="821">
        <v>0</v>
      </c>
      <c r="AKR51" s="821">
        <v>0</v>
      </c>
      <c r="AKS51" s="821">
        <v>0</v>
      </c>
      <c r="AKT51" s="821">
        <v>0</v>
      </c>
      <c r="AKU51" s="821">
        <v>0</v>
      </c>
      <c r="AKV51" s="821">
        <v>0</v>
      </c>
      <c r="AKW51" s="821">
        <v>0</v>
      </c>
      <c r="AKX51" s="821">
        <v>0</v>
      </c>
      <c r="AKY51" s="821" t="s">
        <v>2398</v>
      </c>
      <c r="AKZ51" s="821">
        <v>66.650000000000006</v>
      </c>
      <c r="ALA51" s="821">
        <v>72.64</v>
      </c>
      <c r="ALB51" s="821" t="s">
        <v>2424</v>
      </c>
      <c r="ALC51" s="821">
        <v>0.06</v>
      </c>
      <c r="ALD51" s="821">
        <v>0.05</v>
      </c>
      <c r="ALE51" s="821" t="s">
        <v>2253</v>
      </c>
      <c r="ALF51" s="821">
        <v>2E-3</v>
      </c>
      <c r="ALG51" s="821">
        <v>0</v>
      </c>
      <c r="ALH51" s="821" t="s">
        <v>2925</v>
      </c>
      <c r="ALI51" s="821">
        <v>2.29</v>
      </c>
      <c r="ALJ51" s="821">
        <v>0.67</v>
      </c>
      <c r="ALK51" s="821" t="s">
        <v>2926</v>
      </c>
      <c r="ALL51" s="821">
        <v>1.88</v>
      </c>
      <c r="ALM51" s="821">
        <v>0.46</v>
      </c>
      <c r="ALN51" s="821" t="s">
        <v>2333</v>
      </c>
      <c r="ALO51" s="821">
        <v>0.13</v>
      </c>
      <c r="ALP51" s="821">
        <v>0.13</v>
      </c>
      <c r="ALQ51" s="821"/>
      <c r="ALR51" s="821"/>
      <c r="ALS51" s="821"/>
      <c r="ALT51" s="821"/>
      <c r="ALU51" s="821"/>
      <c r="ALV51" s="821"/>
      <c r="ALW51" s="821" t="s">
        <v>1434</v>
      </c>
      <c r="ALX51" s="821" t="s">
        <v>1434</v>
      </c>
      <c r="ALY51" s="821" t="s">
        <v>1434</v>
      </c>
      <c r="ALZ51" s="821" t="s">
        <v>1434</v>
      </c>
      <c r="AMA51" s="821" t="s">
        <v>1434</v>
      </c>
      <c r="AMB51" s="821" t="s">
        <v>1434</v>
      </c>
      <c r="AMC51" s="821" t="s">
        <v>1434</v>
      </c>
      <c r="AMD51" s="821" t="s">
        <v>1434</v>
      </c>
      <c r="AME51" s="821" t="s">
        <v>1434</v>
      </c>
      <c r="AMF51" s="821" t="s">
        <v>1434</v>
      </c>
      <c r="AMG51" s="821" t="s">
        <v>1434</v>
      </c>
      <c r="AMH51" s="821" t="s">
        <v>1434</v>
      </c>
      <c r="AMI51" s="821" t="s">
        <v>1434</v>
      </c>
      <c r="AMJ51" s="821" t="s">
        <v>1434</v>
      </c>
      <c r="AMK51" s="821" t="s">
        <v>1434</v>
      </c>
      <c r="AML51" s="821" t="s">
        <v>1434</v>
      </c>
      <c r="AMM51" s="821" t="s">
        <v>1434</v>
      </c>
      <c r="AMN51" s="821" t="s">
        <v>1434</v>
      </c>
      <c r="AMO51" s="821" t="s">
        <v>1434</v>
      </c>
      <c r="AMP51" s="821" t="s">
        <v>1434</v>
      </c>
      <c r="AMQ51" s="821" t="s">
        <v>1434</v>
      </c>
      <c r="AMR51" s="822" t="s">
        <v>1434</v>
      </c>
      <c r="AMS51" s="822" t="s">
        <v>1434</v>
      </c>
      <c r="AMT51" s="822" t="s">
        <v>1434</v>
      </c>
      <c r="AMU51" s="822" t="s">
        <v>1434</v>
      </c>
      <c r="AMV51" s="822" t="s">
        <v>1434</v>
      </c>
      <c r="AMW51" s="822" t="s">
        <v>1434</v>
      </c>
      <c r="AMX51" s="822" t="s">
        <v>1434</v>
      </c>
      <c r="AMY51" s="822" t="s">
        <v>1434</v>
      </c>
      <c r="AMZ51" s="821" t="s">
        <v>1434</v>
      </c>
      <c r="ANA51" s="821" t="s">
        <v>1434</v>
      </c>
      <c r="ANB51" s="821" t="s">
        <v>1434</v>
      </c>
      <c r="ANC51" s="821" t="s">
        <v>1434</v>
      </c>
      <c r="AND51" s="822" t="s">
        <v>1434</v>
      </c>
      <c r="ANE51" s="822" t="s">
        <v>1434</v>
      </c>
      <c r="ANF51" s="822" t="s">
        <v>1434</v>
      </c>
      <c r="ANG51" s="822" t="s">
        <v>1434</v>
      </c>
      <c r="ANH51" s="821" t="s">
        <v>1434</v>
      </c>
      <c r="ANI51" s="821" t="s">
        <v>1434</v>
      </c>
      <c r="ANJ51" s="821" t="s">
        <v>1434</v>
      </c>
      <c r="ANK51" s="821" t="s">
        <v>1434</v>
      </c>
      <c r="ANL51" s="821" t="s">
        <v>1434</v>
      </c>
      <c r="ANM51" s="821" t="s">
        <v>1434</v>
      </c>
      <c r="ANN51" s="821" t="s">
        <v>1434</v>
      </c>
      <c r="ANO51" s="821" t="s">
        <v>1434</v>
      </c>
      <c r="ANP51" s="822" t="s">
        <v>1434</v>
      </c>
      <c r="ANQ51" s="822" t="s">
        <v>1434</v>
      </c>
      <c r="ANR51" s="822" t="s">
        <v>1434</v>
      </c>
      <c r="ANS51" s="822" t="s">
        <v>1434</v>
      </c>
      <c r="ANT51" s="821" t="s">
        <v>1434</v>
      </c>
      <c r="ANU51" s="821" t="s">
        <v>1434</v>
      </c>
      <c r="ANV51" s="821" t="s">
        <v>1434</v>
      </c>
      <c r="ANW51" s="821" t="s">
        <v>1434</v>
      </c>
      <c r="ANX51" s="821" t="s">
        <v>1434</v>
      </c>
      <c r="ANY51" s="821" t="s">
        <v>1434</v>
      </c>
      <c r="ANZ51" s="821" t="s">
        <v>1434</v>
      </c>
      <c r="AOA51" s="821" t="s">
        <v>1434</v>
      </c>
      <c r="AOB51" s="821" t="s">
        <v>1434</v>
      </c>
      <c r="AOC51" s="821" t="s">
        <v>1434</v>
      </c>
      <c r="AOD51" s="821" t="s">
        <v>1434</v>
      </c>
      <c r="AOE51" s="821" t="s">
        <v>1434</v>
      </c>
      <c r="AOF51" s="821" t="s">
        <v>1434</v>
      </c>
      <c r="AOG51" s="821" t="s">
        <v>1434</v>
      </c>
      <c r="AOH51" s="822" t="s">
        <v>1434</v>
      </c>
      <c r="AOI51" s="821" t="s">
        <v>1434</v>
      </c>
      <c r="AOJ51" s="821" t="s">
        <v>1434</v>
      </c>
      <c r="AOK51" s="821" t="s">
        <v>1434</v>
      </c>
      <c r="AOL51" s="822" t="s">
        <v>1434</v>
      </c>
      <c r="AOM51" s="821">
        <v>134</v>
      </c>
      <c r="AON51" s="821" t="s">
        <v>1434</v>
      </c>
      <c r="AOO51" s="821" t="s">
        <v>1434</v>
      </c>
      <c r="AOP51" s="822">
        <v>84</v>
      </c>
      <c r="AOQ51" s="821" t="s">
        <v>1434</v>
      </c>
      <c r="AOR51" s="821" t="s">
        <v>1434</v>
      </c>
      <c r="AOS51" s="821" t="s">
        <v>1434</v>
      </c>
      <c r="AOT51" s="822" t="s">
        <v>1434</v>
      </c>
      <c r="AOU51" s="821" t="s">
        <v>1434</v>
      </c>
      <c r="AOV51" s="821" t="s">
        <v>1434</v>
      </c>
      <c r="AOW51" s="821" t="s">
        <v>1434</v>
      </c>
      <c r="AOX51" s="822" t="s">
        <v>1434</v>
      </c>
      <c r="AOY51" s="821" t="s">
        <v>1434</v>
      </c>
      <c r="AOZ51" s="821" t="s">
        <v>1434</v>
      </c>
      <c r="APA51" s="821" t="s">
        <v>1434</v>
      </c>
      <c r="APB51" s="822" t="s">
        <v>1434</v>
      </c>
      <c r="APC51" s="821" t="s">
        <v>1434</v>
      </c>
      <c r="APD51" s="821" t="s">
        <v>1434</v>
      </c>
      <c r="APE51" s="821" t="s">
        <v>1434</v>
      </c>
      <c r="APF51" s="822" t="s">
        <v>1434</v>
      </c>
      <c r="APG51" s="821" t="s">
        <v>1434</v>
      </c>
      <c r="APH51" s="821" t="s">
        <v>1434</v>
      </c>
      <c r="API51" s="821" t="s">
        <v>1434</v>
      </c>
      <c r="APJ51" s="822" t="s">
        <v>1434</v>
      </c>
      <c r="APK51" s="821" t="s">
        <v>1434</v>
      </c>
      <c r="APL51" s="821">
        <v>11</v>
      </c>
      <c r="APM51" s="821" t="s">
        <v>1434</v>
      </c>
      <c r="APN51" s="822" t="s">
        <v>1434</v>
      </c>
      <c r="APO51" s="821">
        <v>12</v>
      </c>
      <c r="APP51" s="821" t="s">
        <v>1434</v>
      </c>
      <c r="APQ51" s="821" t="s">
        <v>1434</v>
      </c>
      <c r="APR51" s="822">
        <v>4</v>
      </c>
      <c r="APS51" s="821" t="s">
        <v>1434</v>
      </c>
      <c r="APT51" s="821" t="s">
        <v>1434</v>
      </c>
      <c r="APU51" s="821" t="s">
        <v>1434</v>
      </c>
      <c r="APV51" s="822" t="s">
        <v>1434</v>
      </c>
      <c r="APW51" s="821" t="s">
        <v>1434</v>
      </c>
      <c r="APX51" s="821" t="s">
        <v>1434</v>
      </c>
      <c r="APY51" s="821" t="s">
        <v>1434</v>
      </c>
      <c r="APZ51" s="822" t="s">
        <v>1434</v>
      </c>
      <c r="AQA51" s="821" t="s">
        <v>1434</v>
      </c>
      <c r="AQB51" s="821" t="s">
        <v>1434</v>
      </c>
      <c r="AQC51" s="821" t="s">
        <v>1434</v>
      </c>
      <c r="AQD51" s="822" t="s">
        <v>1434</v>
      </c>
      <c r="AQE51" s="821" t="s">
        <v>1434</v>
      </c>
      <c r="AQF51" s="821" t="s">
        <v>1434</v>
      </c>
      <c r="AQG51" s="821" t="s">
        <v>1434</v>
      </c>
      <c r="AQH51" s="822" t="s">
        <v>1434</v>
      </c>
      <c r="AQI51" s="821" t="s">
        <v>1434</v>
      </c>
      <c r="AQJ51" s="821" t="s">
        <v>1434</v>
      </c>
      <c r="AQK51" s="821" t="s">
        <v>1434</v>
      </c>
      <c r="AQL51" s="822" t="s">
        <v>1434</v>
      </c>
      <c r="AQM51" s="821" t="s">
        <v>1434</v>
      </c>
      <c r="AQN51" s="821">
        <v>4</v>
      </c>
      <c r="AQO51" s="821" t="s">
        <v>1434</v>
      </c>
      <c r="AQP51" s="822" t="s">
        <v>1434</v>
      </c>
      <c r="AQQ51" s="821">
        <v>6</v>
      </c>
      <c r="AQR51" s="821" t="s">
        <v>1434</v>
      </c>
      <c r="AQS51" s="821" t="s">
        <v>1434</v>
      </c>
      <c r="AQT51" s="822">
        <v>0</v>
      </c>
      <c r="AQU51" s="821" t="s">
        <v>1434</v>
      </c>
      <c r="AQV51" s="821" t="s">
        <v>1434</v>
      </c>
      <c r="AQW51" s="821" t="s">
        <v>1434</v>
      </c>
      <c r="AQX51" s="822" t="s">
        <v>1434</v>
      </c>
      <c r="AQY51" s="821" t="s">
        <v>1434</v>
      </c>
      <c r="AQZ51" s="821" t="s">
        <v>1434</v>
      </c>
      <c r="ARA51" s="821" t="s">
        <v>1434</v>
      </c>
      <c r="ARB51" s="822" t="s">
        <v>1434</v>
      </c>
      <c r="ARC51" s="821" t="s">
        <v>1434</v>
      </c>
      <c r="ARD51" s="821" t="s">
        <v>1434</v>
      </c>
      <c r="ARE51" s="821" t="s">
        <v>1434</v>
      </c>
      <c r="ARF51" s="822" t="s">
        <v>1434</v>
      </c>
      <c r="ARG51" s="821" t="s">
        <v>1434</v>
      </c>
      <c r="ARH51" s="821" t="s">
        <v>1434</v>
      </c>
      <c r="ARI51" s="821" t="s">
        <v>1434</v>
      </c>
      <c r="ARJ51" s="822" t="s">
        <v>1434</v>
      </c>
      <c r="ARK51" s="821" t="s">
        <v>1434</v>
      </c>
      <c r="ARL51" s="821" t="s">
        <v>1434</v>
      </c>
      <c r="ARM51" s="821" t="s">
        <v>1434</v>
      </c>
      <c r="ARN51" s="822" t="s">
        <v>1434</v>
      </c>
      <c r="ARO51" s="821" t="s">
        <v>1434</v>
      </c>
      <c r="ARP51" s="821">
        <v>1</v>
      </c>
      <c r="ARQ51" s="821" t="s">
        <v>1434</v>
      </c>
      <c r="ARR51" s="822" t="s">
        <v>1434</v>
      </c>
      <c r="ARS51" s="821">
        <v>3</v>
      </c>
      <c r="ART51" s="821" t="s">
        <v>1434</v>
      </c>
      <c r="ARU51" s="821" t="s">
        <v>1434</v>
      </c>
      <c r="ARV51" s="822">
        <v>0</v>
      </c>
      <c r="ARW51" s="821" t="s">
        <v>1434</v>
      </c>
      <c r="ARX51" s="821" t="s">
        <v>1434</v>
      </c>
      <c r="ARY51" s="821" t="s">
        <v>1434</v>
      </c>
      <c r="ARZ51" s="822" t="s">
        <v>1434</v>
      </c>
      <c r="ASA51" s="821" t="s">
        <v>1434</v>
      </c>
      <c r="ASB51" s="821" t="s">
        <v>1434</v>
      </c>
      <c r="ASC51" s="821" t="s">
        <v>1434</v>
      </c>
      <c r="ASD51" s="822" t="s">
        <v>1434</v>
      </c>
      <c r="ASE51" s="821" t="s">
        <v>1434</v>
      </c>
      <c r="ASF51" s="821" t="s">
        <v>1434</v>
      </c>
      <c r="ASG51" s="821" t="s">
        <v>1434</v>
      </c>
      <c r="ASH51" s="822" t="s">
        <v>1434</v>
      </c>
      <c r="ASI51" s="821" t="s">
        <v>1434</v>
      </c>
      <c r="ASJ51" s="821" t="s">
        <v>1434</v>
      </c>
      <c r="ASK51" s="821" t="s">
        <v>1434</v>
      </c>
      <c r="ASL51" s="822" t="s">
        <v>1434</v>
      </c>
      <c r="ASM51" s="821" t="s">
        <v>1434</v>
      </c>
      <c r="ASN51" s="821" t="s">
        <v>1434</v>
      </c>
      <c r="ASO51" s="821" t="s">
        <v>1434</v>
      </c>
      <c r="ASP51" s="822" t="s">
        <v>1434</v>
      </c>
      <c r="ASQ51" s="821" t="s">
        <v>1434</v>
      </c>
      <c r="ASR51" s="821">
        <v>0</v>
      </c>
      <c r="ASS51" s="821" t="s">
        <v>1434</v>
      </c>
      <c r="AST51" s="822" t="s">
        <v>1434</v>
      </c>
      <c r="ASU51" s="821">
        <v>0</v>
      </c>
      <c r="ASV51" s="821" t="s">
        <v>1434</v>
      </c>
      <c r="ASW51" s="821" t="s">
        <v>1434</v>
      </c>
      <c r="ASX51" s="822">
        <v>0</v>
      </c>
      <c r="ASY51" s="821" t="s">
        <v>1434</v>
      </c>
      <c r="ASZ51" s="821" t="s">
        <v>1434</v>
      </c>
      <c r="ATA51" s="821" t="s">
        <v>1434</v>
      </c>
      <c r="ATB51" s="822" t="s">
        <v>1434</v>
      </c>
      <c r="ATC51" s="821" t="s">
        <v>1434</v>
      </c>
      <c r="ATD51" s="821" t="s">
        <v>1434</v>
      </c>
      <c r="ATE51" s="821" t="s">
        <v>1434</v>
      </c>
      <c r="ATF51" s="822" t="s">
        <v>1434</v>
      </c>
      <c r="ATG51" s="821" t="s">
        <v>1434</v>
      </c>
      <c r="ATH51" s="821" t="s">
        <v>1434</v>
      </c>
      <c r="ATI51" s="821" t="s">
        <v>1434</v>
      </c>
      <c r="ATJ51" s="822" t="s">
        <v>1434</v>
      </c>
      <c r="ATK51" s="821" t="s">
        <v>1434</v>
      </c>
      <c r="ATL51" s="821" t="s">
        <v>1434</v>
      </c>
      <c r="ATM51" s="821" t="s">
        <v>1434</v>
      </c>
      <c r="ATN51" s="822" t="s">
        <v>1434</v>
      </c>
      <c r="ATO51" s="821" t="s">
        <v>1434</v>
      </c>
      <c r="ATP51" s="821" t="s">
        <v>1434</v>
      </c>
      <c r="ATQ51" s="821" t="s">
        <v>1434</v>
      </c>
      <c r="ATR51" s="822">
        <v>14.063000000000001</v>
      </c>
      <c r="ATS51" s="822">
        <v>18.184999999999999</v>
      </c>
      <c r="ATT51" s="822">
        <v>22.306999999999999</v>
      </c>
      <c r="ATU51" s="822">
        <v>21.071999999999999</v>
      </c>
      <c r="ATV51" s="822">
        <v>18.602</v>
      </c>
      <c r="ATW51" s="821" t="s">
        <v>1434</v>
      </c>
      <c r="ATX51" s="821" t="s">
        <v>1434</v>
      </c>
      <c r="ATY51" s="821" t="s">
        <v>1434</v>
      </c>
      <c r="ATZ51" s="821" t="s">
        <v>1434</v>
      </c>
      <c r="AUA51" s="821" t="s">
        <v>1434</v>
      </c>
      <c r="AUB51" s="822" t="s">
        <v>1434</v>
      </c>
      <c r="AUC51" s="822" t="s">
        <v>1434</v>
      </c>
      <c r="AUD51" s="822" t="s">
        <v>1434</v>
      </c>
      <c r="AUE51" s="822" t="s">
        <v>1434</v>
      </c>
      <c r="AUF51" s="822" t="s">
        <v>1434</v>
      </c>
      <c r="AUG51" s="822">
        <v>192.149</v>
      </c>
      <c r="AUH51" s="822">
        <v>173.626</v>
      </c>
      <c r="AUI51" s="822">
        <v>155.102</v>
      </c>
      <c r="AUJ51" s="822">
        <v>136.577</v>
      </c>
      <c r="AUK51" s="822">
        <v>113</v>
      </c>
      <c r="AUL51" s="821" t="s">
        <v>1434</v>
      </c>
      <c r="AUM51" s="821" t="s">
        <v>1434</v>
      </c>
      <c r="AUN51" s="821" t="s">
        <v>1434</v>
      </c>
      <c r="AUO51" s="821" t="s">
        <v>1434</v>
      </c>
      <c r="AUP51" s="821" t="s">
        <v>1434</v>
      </c>
      <c r="AUQ51" s="822" t="s">
        <v>1434</v>
      </c>
      <c r="AUR51" s="822" t="s">
        <v>1434</v>
      </c>
      <c r="AUS51" s="822" t="s">
        <v>1434</v>
      </c>
      <c r="AUT51" s="822" t="s">
        <v>1434</v>
      </c>
      <c r="AUU51" s="822" t="s">
        <v>1434</v>
      </c>
      <c r="AUV51" s="822">
        <v>1071.7370000000001</v>
      </c>
      <c r="AUW51" s="822">
        <v>877.23</v>
      </c>
      <c r="AUX51" s="822">
        <v>682.726</v>
      </c>
      <c r="AUY51" s="822">
        <v>644.971</v>
      </c>
      <c r="AUZ51" s="822">
        <v>555.98800000000006</v>
      </c>
      <c r="AVA51" s="821" t="s">
        <v>1434</v>
      </c>
      <c r="AVB51" s="821" t="s">
        <v>1434</v>
      </c>
      <c r="AVC51" s="821" t="s">
        <v>1434</v>
      </c>
      <c r="AVD51" s="821" t="s">
        <v>1434</v>
      </c>
      <c r="AVE51" s="821" t="s">
        <v>1434</v>
      </c>
      <c r="AVF51" s="822" t="s">
        <v>1434</v>
      </c>
      <c r="AVG51" s="822" t="s">
        <v>1434</v>
      </c>
      <c r="AVH51" s="822" t="s">
        <v>1434</v>
      </c>
      <c r="AVI51" s="822" t="s">
        <v>1434</v>
      </c>
      <c r="AVJ51" s="822" t="s">
        <v>1434</v>
      </c>
      <c r="AVK51" s="822">
        <v>0</v>
      </c>
      <c r="AVL51" s="822">
        <v>0</v>
      </c>
      <c r="AVM51" s="822">
        <v>0</v>
      </c>
      <c r="AVN51" s="822">
        <v>0</v>
      </c>
      <c r="AVO51" s="822">
        <v>0</v>
      </c>
      <c r="AVP51" s="821" t="s">
        <v>1434</v>
      </c>
      <c r="AVQ51" s="821" t="s">
        <v>1434</v>
      </c>
      <c r="AVR51" s="821" t="s">
        <v>1434</v>
      </c>
      <c r="AVS51" s="821" t="s">
        <v>1434</v>
      </c>
      <c r="AVT51" s="821" t="s">
        <v>1434</v>
      </c>
      <c r="AVU51" s="822" t="s">
        <v>1434</v>
      </c>
      <c r="AVV51" s="822" t="s">
        <v>1434</v>
      </c>
      <c r="AVW51" s="822" t="s">
        <v>1434</v>
      </c>
      <c r="AVX51" s="822" t="s">
        <v>1434</v>
      </c>
      <c r="AVY51" s="822" t="s">
        <v>1434</v>
      </c>
      <c r="AVZ51" s="822">
        <v>2039.5650000000001</v>
      </c>
      <c r="AWA51" s="822">
        <v>1781.2270000000001</v>
      </c>
      <c r="AWB51" s="822">
        <v>1362.6579999999999</v>
      </c>
      <c r="AWC51" s="822">
        <v>1121.1199999999999</v>
      </c>
      <c r="AWD51" s="822">
        <v>931.53</v>
      </c>
      <c r="AWE51" s="821" t="s">
        <v>1434</v>
      </c>
      <c r="AWF51" s="821" t="s">
        <v>1434</v>
      </c>
      <c r="AWG51" s="821" t="s">
        <v>1434</v>
      </c>
      <c r="AWH51" s="821" t="s">
        <v>1434</v>
      </c>
      <c r="AWI51" s="821" t="s">
        <v>1434</v>
      </c>
      <c r="AWJ51" s="822" t="s">
        <v>1434</v>
      </c>
      <c r="AWK51" s="822" t="s">
        <v>1434</v>
      </c>
      <c r="AWL51" s="822" t="s">
        <v>1434</v>
      </c>
      <c r="AWM51" s="822" t="s">
        <v>1434</v>
      </c>
      <c r="AWN51" s="822" t="s">
        <v>1434</v>
      </c>
      <c r="AWO51" s="822">
        <v>259.91000000000003</v>
      </c>
      <c r="AWP51" s="822">
        <v>207.40299999999999</v>
      </c>
      <c r="AWQ51" s="822">
        <v>83.132999999999996</v>
      </c>
      <c r="AWR51" s="822">
        <v>188.88</v>
      </c>
      <c r="AWS51" s="822">
        <v>167.47</v>
      </c>
      <c r="AWT51" s="822" t="s">
        <v>1434</v>
      </c>
      <c r="AWU51" s="822" t="s">
        <v>1434</v>
      </c>
      <c r="AWV51" s="822" t="s">
        <v>1434</v>
      </c>
      <c r="AWW51" s="822" t="s">
        <v>1434</v>
      </c>
      <c r="AWX51" s="822" t="s">
        <v>1434</v>
      </c>
      <c r="AWY51" s="822" t="s">
        <v>1434</v>
      </c>
      <c r="AWZ51" s="822" t="s">
        <v>1434</v>
      </c>
      <c r="AXA51" s="822" t="s">
        <v>1434</v>
      </c>
      <c r="AXB51" s="822" t="s">
        <v>1434</v>
      </c>
      <c r="AXC51" s="822" t="s">
        <v>1434</v>
      </c>
      <c r="AXD51" s="821">
        <v>2299.48</v>
      </c>
      <c r="AXE51" s="821">
        <v>1988.63</v>
      </c>
      <c r="AXF51" s="821">
        <v>1445.79</v>
      </c>
      <c r="AXG51" s="821">
        <v>1310</v>
      </c>
      <c r="AXH51" s="821">
        <v>1099</v>
      </c>
      <c r="AXI51" s="821" t="s">
        <v>1434</v>
      </c>
      <c r="AXJ51" s="821" t="s">
        <v>1434</v>
      </c>
      <c r="AXK51" s="821" t="s">
        <v>1434</v>
      </c>
      <c r="AXL51" s="821" t="s">
        <v>1434</v>
      </c>
      <c r="AXM51" s="821" t="s">
        <v>1434</v>
      </c>
      <c r="AXN51" s="821" t="s">
        <v>1434</v>
      </c>
      <c r="AXO51" s="821" t="s">
        <v>1434</v>
      </c>
      <c r="AXP51" s="821" t="s">
        <v>1434</v>
      </c>
      <c r="AXQ51" s="821" t="s">
        <v>1434</v>
      </c>
      <c r="AXR51" s="821" t="s">
        <v>1434</v>
      </c>
      <c r="AXS51" s="822">
        <v>11193.08</v>
      </c>
      <c r="AXT51" s="822">
        <v>10651.76</v>
      </c>
      <c r="AXU51" s="822">
        <v>10168</v>
      </c>
      <c r="AXV51" s="822">
        <v>9607</v>
      </c>
      <c r="AXW51" s="822">
        <v>9.92</v>
      </c>
      <c r="AXX51" s="822">
        <v>10.24</v>
      </c>
      <c r="AXY51" s="822">
        <v>15</v>
      </c>
      <c r="AXZ51" s="822">
        <v>15</v>
      </c>
      <c r="AYA51" s="821">
        <v>0</v>
      </c>
      <c r="AYB51" s="821">
        <v>0</v>
      </c>
      <c r="AYC51" s="821">
        <v>0</v>
      </c>
      <c r="AYD51" s="822">
        <v>0</v>
      </c>
      <c r="AYE51" s="822" t="s">
        <v>1434</v>
      </c>
      <c r="AYF51" s="822" t="s">
        <v>1434</v>
      </c>
      <c r="AYG51" s="822" t="s">
        <v>1434</v>
      </c>
      <c r="AYH51" s="822" t="s">
        <v>1434</v>
      </c>
      <c r="AYI51" s="822" t="s">
        <v>1434</v>
      </c>
      <c r="AYJ51" s="822" t="s">
        <v>1434</v>
      </c>
      <c r="AYK51" s="822" t="s">
        <v>1434</v>
      </c>
      <c r="AYL51" s="822" t="s">
        <v>1434</v>
      </c>
      <c r="AYM51" s="821" t="s">
        <v>1434</v>
      </c>
      <c r="AYN51" s="821" t="s">
        <v>1434</v>
      </c>
      <c r="AYO51" s="821" t="s">
        <v>1434</v>
      </c>
      <c r="AYP51" s="821" t="s">
        <v>1434</v>
      </c>
      <c r="AYQ51" s="822" t="s">
        <v>1434</v>
      </c>
      <c r="AYR51" s="821" t="s">
        <v>1434</v>
      </c>
      <c r="AYS51" s="821" t="s">
        <v>1434</v>
      </c>
      <c r="AYT51" s="821" t="s">
        <v>1434</v>
      </c>
      <c r="AYU51" s="822" t="s">
        <v>1434</v>
      </c>
      <c r="AYV51" s="821" t="s">
        <v>1434</v>
      </c>
      <c r="AYW51" s="821" t="s">
        <v>1434</v>
      </c>
      <c r="AYX51" s="821" t="s">
        <v>1434</v>
      </c>
      <c r="AYY51" s="821" t="s">
        <v>1434</v>
      </c>
      <c r="AYZ51" s="821" t="s">
        <v>1434</v>
      </c>
      <c r="AZA51" s="821" t="s">
        <v>1434</v>
      </c>
      <c r="AZB51" s="821" t="s">
        <v>1434</v>
      </c>
      <c r="AZC51" s="822" t="s">
        <v>1434</v>
      </c>
      <c r="AZD51" s="821" t="s">
        <v>1434</v>
      </c>
      <c r="AZE51" s="821" t="s">
        <v>1434</v>
      </c>
      <c r="AZF51" s="821" t="s">
        <v>1434</v>
      </c>
      <c r="AZG51" s="822" t="s">
        <v>1434</v>
      </c>
      <c r="AZH51" s="821" t="s">
        <v>1434</v>
      </c>
      <c r="AZI51" s="821" t="s">
        <v>1434</v>
      </c>
      <c r="AZJ51" s="821" t="s">
        <v>1434</v>
      </c>
      <c r="AZK51" s="821" t="s">
        <v>1434</v>
      </c>
      <c r="AZL51" s="821" t="s">
        <v>1434</v>
      </c>
      <c r="AZM51" s="821" t="s">
        <v>1434</v>
      </c>
      <c r="AZN51" s="821" t="s">
        <v>1434</v>
      </c>
      <c r="AZO51" s="821" t="s">
        <v>1434</v>
      </c>
      <c r="AZP51" s="821" t="s">
        <v>1434</v>
      </c>
      <c r="AZQ51" s="821" t="s">
        <v>1434</v>
      </c>
      <c r="AZR51" s="821" t="s">
        <v>1434</v>
      </c>
      <c r="AZS51" s="821" t="s">
        <v>1434</v>
      </c>
      <c r="AZT51" s="821" t="s">
        <v>1434</v>
      </c>
      <c r="AZU51" s="821" t="s">
        <v>1434</v>
      </c>
      <c r="AZV51" s="821" t="s">
        <v>1434</v>
      </c>
      <c r="AZW51" s="821" t="s">
        <v>1434</v>
      </c>
      <c r="AZX51" s="821" t="s">
        <v>1434</v>
      </c>
      <c r="AZY51" s="821" t="s">
        <v>1434</v>
      </c>
      <c r="AZZ51" s="821" t="s">
        <v>1434</v>
      </c>
      <c r="BAA51" s="822" t="s">
        <v>1434</v>
      </c>
      <c r="BAB51" s="821" t="s">
        <v>1434</v>
      </c>
      <c r="BAC51" s="821" t="s">
        <v>1434</v>
      </c>
      <c r="BAD51" s="821" t="s">
        <v>1434</v>
      </c>
      <c r="BAE51" s="822" t="s">
        <v>1434</v>
      </c>
      <c r="BAF51" s="821" t="s">
        <v>1434</v>
      </c>
      <c r="BAG51" s="821" t="s">
        <v>1434</v>
      </c>
      <c r="BAH51" s="821" t="s">
        <v>1434</v>
      </c>
      <c r="BAI51" s="821" t="s">
        <v>1434</v>
      </c>
      <c r="BAJ51" s="821" t="s">
        <v>1434</v>
      </c>
      <c r="BAK51" s="821" t="s">
        <v>1434</v>
      </c>
      <c r="BAL51" s="821" t="s">
        <v>1434</v>
      </c>
      <c r="BAM51" s="821" t="s">
        <v>1434</v>
      </c>
      <c r="BAN51" s="821" t="s">
        <v>1434</v>
      </c>
      <c r="BAO51" s="821" t="s">
        <v>1434</v>
      </c>
      <c r="BAP51" s="821" t="s">
        <v>1434</v>
      </c>
      <c r="BAQ51" s="821" t="s">
        <v>1434</v>
      </c>
      <c r="BAR51" s="821" t="s">
        <v>1434</v>
      </c>
      <c r="BAS51" s="821" t="s">
        <v>1434</v>
      </c>
      <c r="BAT51" s="821" t="s">
        <v>1434</v>
      </c>
      <c r="BAU51" s="821" t="s">
        <v>1434</v>
      </c>
      <c r="BAV51" s="821" t="s">
        <v>1434</v>
      </c>
      <c r="BAW51" s="821" t="s">
        <v>1434</v>
      </c>
      <c r="BAX51" s="821" t="s">
        <v>1434</v>
      </c>
      <c r="BAY51" s="822" t="s">
        <v>1434</v>
      </c>
      <c r="BAZ51" s="821" t="s">
        <v>1434</v>
      </c>
      <c r="BBA51" s="821" t="s">
        <v>1434</v>
      </c>
      <c r="BBB51" s="821" t="s">
        <v>1434</v>
      </c>
      <c r="BBC51" s="822" t="s">
        <v>1434</v>
      </c>
      <c r="BBD51" s="821" t="s">
        <v>1434</v>
      </c>
      <c r="BBE51" s="821" t="s">
        <v>1434</v>
      </c>
      <c r="BBF51" s="821" t="s">
        <v>1434</v>
      </c>
      <c r="BBG51" s="821" t="s">
        <v>1434</v>
      </c>
      <c r="BBH51" s="821" t="s">
        <v>1434</v>
      </c>
      <c r="BBI51" s="821" t="s">
        <v>1434</v>
      </c>
      <c r="BBJ51" s="821" t="s">
        <v>1434</v>
      </c>
      <c r="BBK51" s="826" t="s">
        <v>1434</v>
      </c>
      <c r="BBL51" s="826" t="s">
        <v>1434</v>
      </c>
      <c r="BBM51" s="826" t="s">
        <v>1434</v>
      </c>
      <c r="BBN51" s="826" t="s">
        <v>1434</v>
      </c>
      <c r="BBO51" s="826" t="s">
        <v>1434</v>
      </c>
      <c r="BBP51" s="826" t="s">
        <v>1434</v>
      </c>
      <c r="BBQ51" s="826" t="s">
        <v>1434</v>
      </c>
      <c r="BBR51" s="826" t="s">
        <v>1434</v>
      </c>
      <c r="BBS51" s="826" t="s">
        <v>1434</v>
      </c>
      <c r="BBT51" s="826" t="s">
        <v>1434</v>
      </c>
      <c r="BBU51" s="826" t="s">
        <v>1434</v>
      </c>
      <c r="BBV51" s="826" t="s">
        <v>1434</v>
      </c>
      <c r="BBW51" s="826" t="s">
        <v>1434</v>
      </c>
      <c r="BBX51" s="826" t="s">
        <v>1434</v>
      </c>
      <c r="BBY51" s="826" t="s">
        <v>1434</v>
      </c>
      <c r="BBZ51" s="826" t="s">
        <v>1434</v>
      </c>
      <c r="BCA51" s="826" t="s">
        <v>1434</v>
      </c>
      <c r="BCB51" s="826" t="s">
        <v>1434</v>
      </c>
      <c r="BCC51" s="826" t="s">
        <v>1434</v>
      </c>
      <c r="BCD51" s="826" t="s">
        <v>1434</v>
      </c>
      <c r="BCE51" s="826" t="s">
        <v>1434</v>
      </c>
      <c r="BCF51" s="826" t="s">
        <v>1434</v>
      </c>
      <c r="BCG51" s="826" t="s">
        <v>1434</v>
      </c>
      <c r="BCH51" s="826" t="s">
        <v>1434</v>
      </c>
      <c r="BCI51" s="826" t="s">
        <v>1434</v>
      </c>
      <c r="BCJ51" s="826" t="s">
        <v>1434</v>
      </c>
      <c r="BCK51" s="826" t="s">
        <v>1434</v>
      </c>
      <c r="BCL51" s="826" t="s">
        <v>1434</v>
      </c>
      <c r="BCM51" s="826" t="s">
        <v>1434</v>
      </c>
      <c r="BCN51" s="826" t="s">
        <v>1434</v>
      </c>
      <c r="BCO51" s="818"/>
      <c r="BCP51" s="818"/>
      <c r="BCQ51" s="818"/>
      <c r="BCR51" s="818"/>
      <c r="BCS51" s="818"/>
      <c r="BCT51" s="818"/>
      <c r="BCU51" s="818"/>
      <c r="BCV51" s="818"/>
      <c r="BCW51" s="818"/>
      <c r="BCX51" s="818"/>
      <c r="BCY51" s="818"/>
      <c r="BCZ51" s="818"/>
      <c r="BDA51" s="818"/>
      <c r="BDB51" s="818"/>
      <c r="BDC51" s="818"/>
      <c r="BDD51" s="818"/>
      <c r="BDE51" s="818"/>
      <c r="BDF51" s="818"/>
      <c r="BDG51" s="818"/>
      <c r="BDH51" s="818"/>
      <c r="BDI51" s="818"/>
      <c r="BDJ51" s="818"/>
      <c r="BDK51" s="818"/>
      <c r="BDL51" s="818"/>
      <c r="BDM51" s="818"/>
      <c r="BDN51" s="818"/>
      <c r="BDO51" s="818"/>
      <c r="BDP51" s="818"/>
      <c r="BDQ51" s="818"/>
      <c r="BDR51" s="818"/>
      <c r="BDS51" s="818"/>
      <c r="BDT51" s="818"/>
      <c r="BDU51" s="818"/>
      <c r="BDV51" s="818"/>
      <c r="BDW51" s="818"/>
      <c r="BDX51" s="818"/>
      <c r="BDY51" s="818"/>
      <c r="BDZ51" s="818"/>
      <c r="BEA51" s="818"/>
      <c r="BEB51" s="818"/>
      <c r="BEC51" s="818" t="s">
        <v>1434</v>
      </c>
      <c r="BED51" s="818" t="s">
        <v>1434</v>
      </c>
      <c r="BEE51" s="818">
        <v>40.5</v>
      </c>
      <c r="BEF51" s="818">
        <v>44.567</v>
      </c>
      <c r="BEG51" s="818">
        <v>66.433000000000007</v>
      </c>
      <c r="BEH51" s="818" t="s">
        <v>1434</v>
      </c>
      <c r="BEI51" s="818" t="s">
        <v>1434</v>
      </c>
      <c r="BEJ51" s="818">
        <v>34.4</v>
      </c>
      <c r="BEK51" s="818">
        <v>37.5</v>
      </c>
      <c r="BEL51" s="818">
        <v>51.633000000000003</v>
      </c>
      <c r="BEM51" s="818" t="s">
        <v>1434</v>
      </c>
      <c r="BEN51" s="818" t="s">
        <v>1434</v>
      </c>
      <c r="BEO51" s="818">
        <v>6.1</v>
      </c>
      <c r="BEP51" s="818">
        <v>7.0670000000000002</v>
      </c>
      <c r="BEQ51" s="818">
        <v>14.833</v>
      </c>
      <c r="BER51" s="818" t="s">
        <v>1434</v>
      </c>
      <c r="BES51" s="818" t="s">
        <v>1434</v>
      </c>
      <c r="BET51" s="818">
        <v>129.19999999999999</v>
      </c>
      <c r="BEU51" s="818">
        <v>110.667</v>
      </c>
      <c r="BEV51" s="818">
        <v>103.06699999999999</v>
      </c>
      <c r="BEW51" s="818" t="s">
        <v>1434</v>
      </c>
      <c r="BEX51" s="818" t="s">
        <v>1434</v>
      </c>
      <c r="BEY51" s="818">
        <v>125</v>
      </c>
      <c r="BEZ51" s="818">
        <v>104.167</v>
      </c>
      <c r="BFA51" s="818">
        <v>96.667000000000002</v>
      </c>
      <c r="BFB51" s="818" t="s">
        <v>1434</v>
      </c>
      <c r="BFC51" s="818" t="s">
        <v>1434</v>
      </c>
      <c r="BFD51" s="818">
        <v>4.2</v>
      </c>
      <c r="BFE51" s="818">
        <v>6.5330000000000004</v>
      </c>
      <c r="BFF51" s="818">
        <v>6.4</v>
      </c>
      <c r="BFG51" s="818" t="s">
        <v>1434</v>
      </c>
      <c r="BFH51" s="818" t="s">
        <v>1434</v>
      </c>
      <c r="BFI51" s="818">
        <v>43.9</v>
      </c>
      <c r="BFJ51" s="818">
        <v>58.332999999999998</v>
      </c>
      <c r="BFK51" s="818">
        <v>72.566999999999993</v>
      </c>
      <c r="BFL51" s="818" t="s">
        <v>1434</v>
      </c>
      <c r="BFM51" s="818" t="s">
        <v>1434</v>
      </c>
      <c r="BFN51" s="818">
        <v>39.299999999999997</v>
      </c>
      <c r="BFO51" s="818">
        <v>50.167000000000002</v>
      </c>
      <c r="BFP51" s="818">
        <v>57.732999999999997</v>
      </c>
      <c r="BFQ51" s="818" t="s">
        <v>1434</v>
      </c>
      <c r="BFR51" s="818" t="s">
        <v>1434</v>
      </c>
      <c r="BFS51" s="818">
        <v>4.5999999999999996</v>
      </c>
      <c r="BFT51" s="818">
        <v>8.1669999999999998</v>
      </c>
      <c r="BFU51" s="818">
        <v>14.9</v>
      </c>
      <c r="BFV51" s="819" t="s">
        <v>1434</v>
      </c>
      <c r="BFW51" s="819" t="s">
        <v>1434</v>
      </c>
      <c r="BFX51" s="819">
        <v>32.9</v>
      </c>
      <c r="BFY51" s="819">
        <v>37.232999999999997</v>
      </c>
      <c r="BFZ51" s="819">
        <v>53.933</v>
      </c>
      <c r="BGA51" s="819" t="s">
        <v>1434</v>
      </c>
      <c r="BGB51" s="819" t="s">
        <v>1434</v>
      </c>
      <c r="BGC51" s="819">
        <v>4.4000000000000004</v>
      </c>
      <c r="BGD51" s="819">
        <v>5.7670000000000003</v>
      </c>
      <c r="BGE51" s="819">
        <v>6.3330000000000002</v>
      </c>
      <c r="BGF51" s="819" t="s">
        <v>1434</v>
      </c>
      <c r="BGG51" s="819" t="s">
        <v>1434</v>
      </c>
      <c r="BGH51" s="819">
        <v>3.2</v>
      </c>
      <c r="BGI51" s="819">
        <v>2.2000000000000002</v>
      </c>
      <c r="BGJ51" s="819">
        <v>6.2</v>
      </c>
      <c r="BGK51" s="819" t="s">
        <v>1434</v>
      </c>
      <c r="BGL51" s="819" t="s">
        <v>1434</v>
      </c>
      <c r="BGM51" s="819">
        <v>101.7</v>
      </c>
      <c r="BGN51" s="819">
        <v>83.332999999999998</v>
      </c>
      <c r="BGO51" s="819">
        <v>73.733000000000004</v>
      </c>
      <c r="BGP51" s="819" t="s">
        <v>1434</v>
      </c>
      <c r="BGQ51" s="819" t="s">
        <v>1434</v>
      </c>
      <c r="BGR51" s="819">
        <v>23.8</v>
      </c>
      <c r="BGS51" s="819">
        <v>21.632999999999999</v>
      </c>
      <c r="BGT51" s="819">
        <v>19.832999999999998</v>
      </c>
      <c r="BGU51" s="819" t="s">
        <v>1434</v>
      </c>
      <c r="BGV51" s="819" t="s">
        <v>1434</v>
      </c>
      <c r="BGW51" s="819">
        <v>3.8</v>
      </c>
      <c r="BGX51" s="819">
        <v>5.6669999999999998</v>
      </c>
      <c r="BGY51" s="819">
        <v>9.5329999999999995</v>
      </c>
      <c r="BGZ51" s="819" t="s">
        <v>1434</v>
      </c>
      <c r="BHA51" s="819" t="s">
        <v>1434</v>
      </c>
      <c r="BHB51" s="819">
        <v>23.7</v>
      </c>
      <c r="BHC51" s="819">
        <v>30.266999999999999</v>
      </c>
      <c r="BHD51" s="819">
        <v>36.767000000000003</v>
      </c>
      <c r="BHE51" s="819" t="s">
        <v>1434</v>
      </c>
      <c r="BHF51" s="819" t="s">
        <v>1434</v>
      </c>
      <c r="BHG51" s="819">
        <v>14.7</v>
      </c>
      <c r="BHH51" s="819">
        <v>19.567</v>
      </c>
      <c r="BHI51" s="819">
        <v>21.867000000000001</v>
      </c>
      <c r="BHJ51" s="819" t="s">
        <v>1434</v>
      </c>
      <c r="BHK51" s="819" t="s">
        <v>1434</v>
      </c>
      <c r="BHL51" s="819">
        <v>5.5</v>
      </c>
      <c r="BHM51" s="819">
        <v>8.5</v>
      </c>
      <c r="BHN51" s="819">
        <v>14</v>
      </c>
      <c r="BHO51" s="819" t="s">
        <v>1434</v>
      </c>
      <c r="BHP51" s="819" t="s">
        <v>1434</v>
      </c>
      <c r="BHQ51" s="819">
        <v>32.6</v>
      </c>
      <c r="BHR51" s="819">
        <v>34.567</v>
      </c>
      <c r="BHS51" s="819">
        <v>51.466999999999999</v>
      </c>
      <c r="BHT51" s="819" t="s">
        <v>1434</v>
      </c>
      <c r="BHU51" s="819" t="s">
        <v>1434</v>
      </c>
      <c r="BHV51" s="819">
        <v>7.8</v>
      </c>
      <c r="BHW51" s="819">
        <v>10</v>
      </c>
      <c r="BHX51" s="819">
        <v>14.933</v>
      </c>
      <c r="BHY51" s="819" t="s">
        <v>1434</v>
      </c>
      <c r="BHZ51" s="819" t="s">
        <v>1434</v>
      </c>
      <c r="BIA51" s="819">
        <v>83.8</v>
      </c>
      <c r="BIB51" s="819">
        <v>73.933000000000007</v>
      </c>
      <c r="BIC51" s="819">
        <v>76.867000000000004</v>
      </c>
      <c r="BID51" s="819" t="s">
        <v>1434</v>
      </c>
      <c r="BIE51" s="819" t="s">
        <v>1434</v>
      </c>
      <c r="BIF51" s="819">
        <v>45.4</v>
      </c>
      <c r="BIG51" s="819">
        <v>36.767000000000003</v>
      </c>
      <c r="BIH51" s="819">
        <v>26.167000000000002</v>
      </c>
      <c r="BII51" s="819" t="s">
        <v>1434</v>
      </c>
      <c r="BIJ51" s="819" t="s">
        <v>1434</v>
      </c>
      <c r="BIK51" s="819">
        <v>42.9</v>
      </c>
      <c r="BIL51" s="819">
        <v>55.167000000000002</v>
      </c>
      <c r="BIM51" s="819">
        <v>68.167000000000002</v>
      </c>
      <c r="BIN51" s="819" t="s">
        <v>1434</v>
      </c>
      <c r="BIO51" s="819" t="s">
        <v>1434</v>
      </c>
      <c r="BIP51" s="819">
        <v>1</v>
      </c>
      <c r="BIQ51" s="819">
        <v>3.2</v>
      </c>
      <c r="BIR51" s="819">
        <v>4.4329999999999998</v>
      </c>
      <c r="BIS51" s="822" t="s">
        <v>1434</v>
      </c>
      <c r="BIT51" s="822" t="s">
        <v>1434</v>
      </c>
      <c r="BIU51" s="822" t="s">
        <v>1434</v>
      </c>
      <c r="BIV51" s="822" t="s">
        <v>1434</v>
      </c>
      <c r="BIW51" s="822" t="s">
        <v>1434</v>
      </c>
      <c r="BIX51" s="822" t="s">
        <v>1434</v>
      </c>
      <c r="BIY51" s="822" t="s">
        <v>1434</v>
      </c>
      <c r="BIZ51" s="822" t="s">
        <v>1434</v>
      </c>
      <c r="BJA51" s="822" t="s">
        <v>1434</v>
      </c>
      <c r="BJB51" s="822" t="s">
        <v>1434</v>
      </c>
      <c r="BJC51" s="822" t="s">
        <v>1434</v>
      </c>
      <c r="BJD51" s="822" t="s">
        <v>1434</v>
      </c>
      <c r="BJE51" s="822" t="s">
        <v>1434</v>
      </c>
      <c r="BJF51" s="822" t="s">
        <v>1434</v>
      </c>
      <c r="BJG51" s="822" t="s">
        <v>1434</v>
      </c>
      <c r="BJH51" s="822" t="s">
        <v>1434</v>
      </c>
      <c r="BJI51" s="824">
        <v>5393027</v>
      </c>
      <c r="BJJ51" s="824">
        <v>4892278</v>
      </c>
      <c r="BJK51" s="824">
        <v>4750225</v>
      </c>
      <c r="BJL51" s="824">
        <v>4094234</v>
      </c>
      <c r="BJM51" s="824">
        <v>4186820</v>
      </c>
      <c r="BJN51" s="824">
        <v>656208</v>
      </c>
      <c r="BJO51" s="824">
        <v>547925</v>
      </c>
      <c r="BJP51" s="824">
        <v>469861</v>
      </c>
      <c r="BJQ51" s="824">
        <v>415137</v>
      </c>
      <c r="BJR51" s="824">
        <v>402066</v>
      </c>
      <c r="BJS51" s="827" t="s">
        <v>1434</v>
      </c>
      <c r="BJT51" s="827" t="s">
        <v>1434</v>
      </c>
      <c r="BJU51" s="827">
        <v>8936.8330000000005</v>
      </c>
      <c r="BJV51" s="827" t="s">
        <v>1434</v>
      </c>
      <c r="BJW51" s="827" t="s">
        <v>1434</v>
      </c>
      <c r="BJX51" s="827" t="s">
        <v>1434</v>
      </c>
      <c r="BJY51" s="827" t="s">
        <v>1434</v>
      </c>
      <c r="BJZ51" s="827">
        <v>8878.0030000000006</v>
      </c>
      <c r="BKA51" s="827" t="s">
        <v>1434</v>
      </c>
      <c r="BKB51" s="827" t="s">
        <v>1434</v>
      </c>
      <c r="BKC51" s="827" t="s">
        <v>1434</v>
      </c>
      <c r="BKD51" s="827" t="s">
        <v>1434</v>
      </c>
      <c r="BKE51" s="827">
        <v>8878.0030000000006</v>
      </c>
      <c r="BKF51" s="827" t="s">
        <v>1434</v>
      </c>
      <c r="BKG51" s="827" t="s">
        <v>1434</v>
      </c>
      <c r="BKH51" s="827" t="s">
        <v>1434</v>
      </c>
      <c r="BKI51" s="827" t="s">
        <v>1434</v>
      </c>
      <c r="BKJ51" s="827" t="s">
        <v>1434</v>
      </c>
      <c r="BKK51" s="827" t="s">
        <v>1434</v>
      </c>
      <c r="BKL51" s="827" t="s">
        <v>1434</v>
      </c>
      <c r="BKM51" s="827" t="s">
        <v>1434</v>
      </c>
      <c r="BKN51" s="827" t="s">
        <v>1434</v>
      </c>
      <c r="BKO51" s="827">
        <v>28.830000000000002</v>
      </c>
      <c r="BKP51" s="827" t="s">
        <v>1434</v>
      </c>
      <c r="BKQ51" s="827" t="s">
        <v>1434</v>
      </c>
      <c r="BKR51" s="827" t="s">
        <v>1434</v>
      </c>
      <c r="BKS51" s="827" t="s">
        <v>1434</v>
      </c>
      <c r="BKT51" s="827">
        <v>28.830000000000002</v>
      </c>
      <c r="BKU51" s="827" t="s">
        <v>1434</v>
      </c>
      <c r="BKV51" s="827" t="s">
        <v>1434</v>
      </c>
      <c r="BKW51" s="827" t="s">
        <v>1434</v>
      </c>
      <c r="BKX51" s="827" t="s">
        <v>1434</v>
      </c>
      <c r="BKY51" s="827">
        <v>30</v>
      </c>
      <c r="BKZ51" s="827" t="s">
        <v>1434</v>
      </c>
      <c r="BLA51" s="827" t="s">
        <v>1434</v>
      </c>
      <c r="BLB51" s="827" t="s">
        <v>1434</v>
      </c>
      <c r="BLC51" s="827" t="s">
        <v>1434</v>
      </c>
      <c r="BLD51" s="827">
        <v>29.44</v>
      </c>
      <c r="BLE51" s="827">
        <v>17.48</v>
      </c>
      <c r="BLF51" s="827">
        <v>20.240000000000002</v>
      </c>
      <c r="BLG51" s="827" t="s">
        <v>1434</v>
      </c>
      <c r="BLH51" s="827" t="s">
        <v>1434</v>
      </c>
      <c r="BLI51" s="827" t="s">
        <v>1434</v>
      </c>
      <c r="BLJ51" s="827" t="s">
        <v>1434</v>
      </c>
      <c r="BLK51" s="827" t="s">
        <v>1434</v>
      </c>
      <c r="BLL51" s="827" t="s">
        <v>1434</v>
      </c>
      <c r="BLM51" s="827" t="s">
        <v>1434</v>
      </c>
      <c r="BLN51" s="827" t="s">
        <v>1434</v>
      </c>
      <c r="BLO51" s="827" t="s">
        <v>1434</v>
      </c>
      <c r="BLP51" s="827" t="s">
        <v>1434</v>
      </c>
      <c r="BLQ51" s="827" t="s">
        <v>1434</v>
      </c>
      <c r="BLR51" s="827" t="s">
        <v>1434</v>
      </c>
      <c r="BLS51" s="827">
        <v>180613.39493000001</v>
      </c>
      <c r="BLT51" s="827" t="s">
        <v>1434</v>
      </c>
      <c r="BLU51" s="827" t="s">
        <v>1434</v>
      </c>
      <c r="BLV51" s="827" t="s">
        <v>1434</v>
      </c>
      <c r="BLW51" s="827" t="s">
        <v>1434</v>
      </c>
      <c r="BLX51" s="827">
        <v>179424.44063000003</v>
      </c>
      <c r="BLY51" s="827" t="s">
        <v>1434</v>
      </c>
      <c r="BLZ51" s="827" t="s">
        <v>1434</v>
      </c>
      <c r="BMA51" s="827" t="s">
        <v>1434</v>
      </c>
      <c r="BMB51" s="827" t="s">
        <v>1434</v>
      </c>
      <c r="BMC51" s="827">
        <v>179424.44063000003</v>
      </c>
      <c r="BMD51" s="827" t="s">
        <v>1434</v>
      </c>
      <c r="BME51" s="827" t="s">
        <v>1434</v>
      </c>
      <c r="BMF51" s="827" t="s">
        <v>1434</v>
      </c>
      <c r="BMG51" s="827" t="s">
        <v>1434</v>
      </c>
      <c r="BMH51" s="827" t="s">
        <v>1434</v>
      </c>
      <c r="BMI51" s="827" t="s">
        <v>1434</v>
      </c>
      <c r="BMJ51" s="827" t="s">
        <v>1434</v>
      </c>
      <c r="BMK51" s="827" t="s">
        <v>1434</v>
      </c>
      <c r="BML51" s="827" t="s">
        <v>1434</v>
      </c>
      <c r="BMM51" s="827">
        <v>582.65430000000003</v>
      </c>
      <c r="BMN51" s="827" t="s">
        <v>1434</v>
      </c>
      <c r="BMO51" s="827" t="s">
        <v>1434</v>
      </c>
      <c r="BMP51" s="827" t="s">
        <v>1434</v>
      </c>
      <c r="BMQ51" s="827" t="s">
        <v>1434</v>
      </c>
      <c r="BMR51" s="827">
        <v>582.65430000000003</v>
      </c>
      <c r="BMS51" s="827" t="s">
        <v>1434</v>
      </c>
      <c r="BMT51" s="827" t="s">
        <v>1434</v>
      </c>
      <c r="BMU51" s="827" t="s">
        <v>1434</v>
      </c>
      <c r="BMV51" s="827" t="s">
        <v>1434</v>
      </c>
      <c r="BMW51" s="827">
        <v>606.30000000000007</v>
      </c>
      <c r="BMX51" s="827" t="s">
        <v>1434</v>
      </c>
      <c r="BMY51" s="827" t="s">
        <v>1434</v>
      </c>
      <c r="BMZ51" s="827" t="s">
        <v>1434</v>
      </c>
      <c r="BNA51" s="827" t="s">
        <v>1434</v>
      </c>
      <c r="BNB51" s="827" t="s">
        <v>1434</v>
      </c>
      <c r="BNC51" s="827" t="s">
        <v>1434</v>
      </c>
      <c r="BND51" s="827" t="s">
        <v>1434</v>
      </c>
      <c r="BNE51" s="827" t="s">
        <v>1434</v>
      </c>
      <c r="BNF51" s="827" t="s">
        <v>1434</v>
      </c>
      <c r="BNG51" s="827" t="s">
        <v>1434</v>
      </c>
      <c r="BNH51" s="827" t="s">
        <v>1434</v>
      </c>
      <c r="BNI51" s="827" t="s">
        <v>1434</v>
      </c>
      <c r="BNJ51" s="822" t="s">
        <v>1434</v>
      </c>
      <c r="BNK51" s="821" t="s">
        <v>1434</v>
      </c>
      <c r="BNL51" s="821" t="s">
        <v>1434</v>
      </c>
      <c r="BNM51" s="821" t="s">
        <v>1434</v>
      </c>
      <c r="BNN51" s="822" t="s">
        <v>1434</v>
      </c>
      <c r="BNO51" s="821" t="s">
        <v>1434</v>
      </c>
      <c r="BNP51" s="821" t="s">
        <v>1434</v>
      </c>
      <c r="BNQ51" s="821" t="s">
        <v>1434</v>
      </c>
      <c r="BNR51" s="822" t="s">
        <v>1434</v>
      </c>
      <c r="BNS51" s="821" t="s">
        <v>1434</v>
      </c>
      <c r="BNT51" s="821" t="s">
        <v>1434</v>
      </c>
      <c r="BNU51" s="821" t="s">
        <v>1434</v>
      </c>
      <c r="BNV51" s="822" t="s">
        <v>1434</v>
      </c>
      <c r="BNW51" s="821" t="s">
        <v>1434</v>
      </c>
      <c r="BNX51" s="821" t="s">
        <v>1434</v>
      </c>
      <c r="BNY51" s="821" t="s">
        <v>1434</v>
      </c>
    </row>
    <row r="52" spans="1:1741" s="789" customFormat="1" ht="12">
      <c r="A52" s="607" t="s">
        <v>1980</v>
      </c>
      <c r="B52" s="821" t="s">
        <v>1216</v>
      </c>
      <c r="C52" s="822">
        <v>9657</v>
      </c>
      <c r="D52" s="822">
        <v>9548</v>
      </c>
      <c r="E52" s="822">
        <v>9575</v>
      </c>
      <c r="F52" s="822">
        <v>9510</v>
      </c>
      <c r="G52" s="822">
        <v>9274</v>
      </c>
      <c r="H52" s="822">
        <v>5228</v>
      </c>
      <c r="I52" s="822">
        <v>5122</v>
      </c>
      <c r="J52" s="822">
        <v>5653</v>
      </c>
      <c r="K52" s="822">
        <v>5999</v>
      </c>
      <c r="L52" s="822">
        <v>4164</v>
      </c>
      <c r="M52" s="822">
        <v>26</v>
      </c>
      <c r="N52" s="822">
        <v>26</v>
      </c>
      <c r="O52" s="822">
        <v>41</v>
      </c>
      <c r="P52" s="822">
        <v>41</v>
      </c>
      <c r="Q52" s="822">
        <v>28</v>
      </c>
      <c r="R52" s="822">
        <v>9683</v>
      </c>
      <c r="S52" s="822">
        <v>9574</v>
      </c>
      <c r="T52" s="822">
        <v>9616</v>
      </c>
      <c r="U52" s="822">
        <v>9551</v>
      </c>
      <c r="V52" s="822">
        <v>9302</v>
      </c>
      <c r="W52" s="821">
        <v>48255</v>
      </c>
      <c r="X52" s="822">
        <v>48338</v>
      </c>
      <c r="Y52" s="822">
        <v>48322</v>
      </c>
      <c r="Z52" s="822">
        <v>48384</v>
      </c>
      <c r="AA52" s="822">
        <v>48633</v>
      </c>
      <c r="AB52" s="821">
        <v>907</v>
      </c>
      <c r="AC52" s="821">
        <v>907</v>
      </c>
      <c r="AD52" s="821">
        <v>907</v>
      </c>
      <c r="AE52" s="821">
        <v>907</v>
      </c>
      <c r="AF52" s="821">
        <v>930</v>
      </c>
      <c r="AG52" s="821">
        <v>3264</v>
      </c>
      <c r="AH52" s="821">
        <v>3179</v>
      </c>
      <c r="AI52" s="821">
        <v>3148</v>
      </c>
      <c r="AJ52" s="821">
        <v>2988</v>
      </c>
      <c r="AK52" s="821">
        <v>2552</v>
      </c>
      <c r="AL52" s="821">
        <v>2485</v>
      </c>
      <c r="AM52" s="821">
        <v>2461</v>
      </c>
      <c r="AN52" s="821">
        <v>2157</v>
      </c>
      <c r="AO52" s="821">
        <v>3732</v>
      </c>
      <c r="AP52" s="821">
        <v>3911</v>
      </c>
      <c r="AQ52" s="821">
        <v>3901</v>
      </c>
      <c r="AR52" s="821">
        <v>4129</v>
      </c>
      <c r="AS52" s="822">
        <v>2196</v>
      </c>
      <c r="AT52" s="822">
        <v>2100</v>
      </c>
      <c r="AU52" s="822">
        <v>2004</v>
      </c>
      <c r="AV52" s="822">
        <v>1884</v>
      </c>
      <c r="AW52" s="822">
        <v>1414</v>
      </c>
      <c r="AX52" s="822">
        <v>1438</v>
      </c>
      <c r="AY52" s="822">
        <v>1390</v>
      </c>
      <c r="AZ52" s="822">
        <v>1198</v>
      </c>
      <c r="BA52" s="822">
        <v>1207</v>
      </c>
      <c r="BB52" s="822">
        <v>685</v>
      </c>
      <c r="BC52" s="822">
        <v>1</v>
      </c>
      <c r="BD52" s="822">
        <v>1</v>
      </c>
      <c r="BE52" s="822" t="s">
        <v>1434</v>
      </c>
      <c r="BF52" s="822" t="s">
        <v>1434</v>
      </c>
      <c r="BG52" s="822" t="s">
        <v>1434</v>
      </c>
      <c r="BH52" s="822">
        <v>2197</v>
      </c>
      <c r="BI52" s="822">
        <v>2101</v>
      </c>
      <c r="BJ52" s="822">
        <v>2004</v>
      </c>
      <c r="BK52" s="822">
        <v>1884</v>
      </c>
      <c r="BL52" s="822">
        <v>1414</v>
      </c>
      <c r="BM52" s="821">
        <v>1086</v>
      </c>
      <c r="BN52" s="821">
        <v>1041</v>
      </c>
      <c r="BO52" s="821">
        <v>1061</v>
      </c>
      <c r="BP52" s="821">
        <v>997</v>
      </c>
      <c r="BQ52" s="821">
        <v>748</v>
      </c>
      <c r="BR52" s="821">
        <v>768</v>
      </c>
      <c r="BS52" s="821">
        <v>751</v>
      </c>
      <c r="BT52" s="821">
        <v>647</v>
      </c>
      <c r="BU52" s="821">
        <v>652</v>
      </c>
      <c r="BV52" s="821">
        <v>370</v>
      </c>
      <c r="BW52" s="821" t="s">
        <v>1434</v>
      </c>
      <c r="BX52" s="821" t="s">
        <v>1434</v>
      </c>
      <c r="BY52" s="821" t="s">
        <v>1434</v>
      </c>
      <c r="BZ52" s="821" t="s">
        <v>1434</v>
      </c>
      <c r="CA52" s="821" t="s">
        <v>1434</v>
      </c>
      <c r="CB52" s="821">
        <v>1086</v>
      </c>
      <c r="CC52" s="821">
        <v>1041</v>
      </c>
      <c r="CD52" s="821">
        <v>1061</v>
      </c>
      <c r="CE52" s="821">
        <v>997</v>
      </c>
      <c r="CF52" s="821">
        <v>748</v>
      </c>
      <c r="CG52" s="821">
        <v>1110</v>
      </c>
      <c r="CH52" s="821">
        <v>1059</v>
      </c>
      <c r="CI52" s="821">
        <v>943</v>
      </c>
      <c r="CJ52" s="821">
        <v>887</v>
      </c>
      <c r="CK52" s="821">
        <v>666</v>
      </c>
      <c r="CL52" s="821">
        <v>670</v>
      </c>
      <c r="CM52" s="821">
        <v>639</v>
      </c>
      <c r="CN52" s="821">
        <v>551</v>
      </c>
      <c r="CO52" s="821">
        <v>555</v>
      </c>
      <c r="CP52" s="821">
        <v>315</v>
      </c>
      <c r="CQ52" s="821">
        <v>1</v>
      </c>
      <c r="CR52" s="821">
        <v>1</v>
      </c>
      <c r="CS52" s="821" t="s">
        <v>1434</v>
      </c>
      <c r="CT52" s="821" t="s">
        <v>1434</v>
      </c>
      <c r="CU52" s="821" t="s">
        <v>1434</v>
      </c>
      <c r="CV52" s="821">
        <v>1111</v>
      </c>
      <c r="CW52" s="821">
        <v>1060</v>
      </c>
      <c r="CX52" s="821">
        <v>943</v>
      </c>
      <c r="CY52" s="821">
        <v>887</v>
      </c>
      <c r="CZ52" s="821">
        <v>666</v>
      </c>
      <c r="DA52" s="821">
        <v>749</v>
      </c>
      <c r="DB52" s="821">
        <v>687</v>
      </c>
      <c r="DC52" s="821">
        <v>673</v>
      </c>
      <c r="DD52" s="821">
        <v>492</v>
      </c>
      <c r="DE52" s="821">
        <v>553</v>
      </c>
      <c r="DF52" s="821">
        <v>529</v>
      </c>
      <c r="DG52" s="821">
        <v>488</v>
      </c>
      <c r="DH52" s="821">
        <v>355</v>
      </c>
      <c r="DI52" s="821">
        <v>798</v>
      </c>
      <c r="DJ52" s="821">
        <v>788</v>
      </c>
      <c r="DK52" s="821">
        <v>723</v>
      </c>
      <c r="DL52" s="821">
        <v>567</v>
      </c>
      <c r="DM52" s="821" t="s">
        <v>2371</v>
      </c>
      <c r="DN52" s="821" t="s">
        <v>2372</v>
      </c>
      <c r="DO52" s="821">
        <v>791</v>
      </c>
      <c r="DP52" s="821">
        <v>762</v>
      </c>
      <c r="DQ52" s="821">
        <v>717</v>
      </c>
      <c r="DR52" s="821">
        <v>538</v>
      </c>
      <c r="DS52" s="821" t="s">
        <v>2373</v>
      </c>
      <c r="DT52" s="821" t="s">
        <v>2374</v>
      </c>
      <c r="DU52" s="821">
        <v>472</v>
      </c>
      <c r="DV52" s="821">
        <v>420</v>
      </c>
      <c r="DW52" s="821">
        <v>395</v>
      </c>
      <c r="DX52" s="821">
        <v>297</v>
      </c>
      <c r="DY52" s="821" t="s">
        <v>2375</v>
      </c>
      <c r="DZ52" s="821" t="s">
        <v>2376</v>
      </c>
      <c r="EA52" s="821">
        <v>232</v>
      </c>
      <c r="EB52" s="821">
        <v>228</v>
      </c>
      <c r="EC52" s="821">
        <v>214</v>
      </c>
      <c r="ED52" s="821">
        <v>159</v>
      </c>
      <c r="EE52" s="821" t="s">
        <v>2377</v>
      </c>
      <c r="EF52" s="821" t="s">
        <v>2378</v>
      </c>
      <c r="EG52" s="821">
        <v>211</v>
      </c>
      <c r="EH52" s="821">
        <v>250</v>
      </c>
      <c r="EI52" s="821">
        <v>235</v>
      </c>
      <c r="EJ52" s="821">
        <v>176</v>
      </c>
      <c r="EK52" s="821" t="s">
        <v>2379</v>
      </c>
      <c r="EL52" s="821" t="s">
        <v>2380</v>
      </c>
      <c r="EM52" s="821">
        <v>93</v>
      </c>
      <c r="EN52" s="821">
        <v>81</v>
      </c>
      <c r="EO52" s="821">
        <v>76</v>
      </c>
      <c r="EP52" s="821">
        <v>58</v>
      </c>
      <c r="EQ52" s="821" t="s">
        <v>2381</v>
      </c>
      <c r="ER52" s="821" t="s">
        <v>2382</v>
      </c>
      <c r="ES52" s="821">
        <v>92</v>
      </c>
      <c r="ET52" s="821">
        <v>80</v>
      </c>
      <c r="EU52" s="821">
        <v>75</v>
      </c>
      <c r="EV52" s="821">
        <v>57</v>
      </c>
      <c r="EW52" s="821" t="s">
        <v>2383</v>
      </c>
      <c r="EX52" s="821" t="s">
        <v>2384</v>
      </c>
      <c r="EY52" s="821">
        <v>43</v>
      </c>
      <c r="EZ52" s="821">
        <v>31</v>
      </c>
      <c r="FA52" s="821">
        <v>29</v>
      </c>
      <c r="FB52" s="821">
        <v>21</v>
      </c>
      <c r="FC52" s="821" t="s">
        <v>2385</v>
      </c>
      <c r="FD52" s="821" t="s">
        <v>2386</v>
      </c>
      <c r="FE52" s="821">
        <v>36</v>
      </c>
      <c r="FF52" s="821">
        <v>46</v>
      </c>
      <c r="FG52" s="821">
        <v>43</v>
      </c>
      <c r="FH52" s="821">
        <v>32</v>
      </c>
      <c r="FI52" s="821" t="s">
        <v>2387</v>
      </c>
      <c r="FJ52" s="821" t="s">
        <v>2388</v>
      </c>
      <c r="FK52" s="821">
        <v>36</v>
      </c>
      <c r="FL52" s="821">
        <v>27</v>
      </c>
      <c r="FM52" s="821">
        <v>25</v>
      </c>
      <c r="FN52" s="821">
        <v>17</v>
      </c>
      <c r="FO52" s="821" t="s">
        <v>2389</v>
      </c>
      <c r="FP52" s="821" t="s">
        <v>2390</v>
      </c>
      <c r="FQ52" s="821">
        <v>35</v>
      </c>
      <c r="FR52" s="821">
        <v>32</v>
      </c>
      <c r="FS52" s="821">
        <v>31</v>
      </c>
      <c r="FT52" s="821">
        <v>26</v>
      </c>
      <c r="FU52" s="821">
        <v>59</v>
      </c>
      <c r="FV52" s="821">
        <v>47</v>
      </c>
      <c r="FW52" s="821">
        <v>44</v>
      </c>
      <c r="FX52" s="821">
        <v>33</v>
      </c>
      <c r="FY52" s="821">
        <v>2100</v>
      </c>
      <c r="FZ52" s="821">
        <v>2004</v>
      </c>
      <c r="GA52" s="821">
        <v>1884</v>
      </c>
      <c r="GB52" s="821">
        <v>1414</v>
      </c>
      <c r="GC52" s="822">
        <v>9297</v>
      </c>
      <c r="GD52" s="822">
        <v>9300</v>
      </c>
      <c r="GE52" s="822">
        <v>9228</v>
      </c>
      <c r="GF52" s="822">
        <v>9015</v>
      </c>
      <c r="GG52" s="822">
        <v>5004</v>
      </c>
      <c r="GH52" s="822">
        <v>5531</v>
      </c>
      <c r="GI52" s="822">
        <v>5881</v>
      </c>
      <c r="GJ52" s="822">
        <v>4046</v>
      </c>
      <c r="GK52" s="821">
        <v>1741</v>
      </c>
      <c r="GL52" s="821">
        <v>1900</v>
      </c>
      <c r="GM52" s="821">
        <v>1977</v>
      </c>
      <c r="GN52" s="821">
        <v>1408</v>
      </c>
      <c r="GO52" s="821">
        <v>1251</v>
      </c>
      <c r="GP52" s="821">
        <v>1463</v>
      </c>
      <c r="GQ52" s="821">
        <v>1523</v>
      </c>
      <c r="GR52" s="821">
        <v>1016</v>
      </c>
      <c r="GS52" s="821">
        <v>2012</v>
      </c>
      <c r="GT52" s="821">
        <v>2198</v>
      </c>
      <c r="GU52" s="821">
        <v>2381</v>
      </c>
      <c r="GV52" s="821">
        <v>1622</v>
      </c>
      <c r="GW52" s="822">
        <v>1459</v>
      </c>
      <c r="GX52" s="821">
        <v>2011</v>
      </c>
      <c r="GY52" s="821">
        <v>2568</v>
      </c>
      <c r="GZ52" s="821">
        <v>2355</v>
      </c>
      <c r="HA52" s="821">
        <v>1017</v>
      </c>
      <c r="HB52" s="821">
        <v>1707</v>
      </c>
      <c r="HC52" s="821">
        <v>1984</v>
      </c>
      <c r="HD52" s="821">
        <v>1255</v>
      </c>
      <c r="HE52" s="821">
        <v>348</v>
      </c>
      <c r="HF52" s="821">
        <v>588</v>
      </c>
      <c r="HG52" s="821">
        <v>666</v>
      </c>
      <c r="HH52" s="821">
        <v>436</v>
      </c>
      <c r="HI52" s="821">
        <v>251</v>
      </c>
      <c r="HJ52" s="821">
        <v>454</v>
      </c>
      <c r="HK52" s="821">
        <v>514</v>
      </c>
      <c r="HL52" s="821">
        <v>315</v>
      </c>
      <c r="HM52" s="821">
        <v>418</v>
      </c>
      <c r="HN52" s="821">
        <v>675</v>
      </c>
      <c r="HO52" s="821">
        <v>804</v>
      </c>
      <c r="HP52" s="821">
        <v>504</v>
      </c>
      <c r="HQ52" s="821">
        <v>5663</v>
      </c>
      <c r="HR52" s="821">
        <v>5313</v>
      </c>
      <c r="HS52" s="821">
        <v>4883</v>
      </c>
      <c r="HT52" s="821">
        <v>5092</v>
      </c>
      <c r="HU52" s="821">
        <v>2934</v>
      </c>
      <c r="HV52" s="821">
        <v>2960</v>
      </c>
      <c r="HW52" s="821">
        <v>3114</v>
      </c>
      <c r="HX52" s="821">
        <v>2159</v>
      </c>
      <c r="HY52" s="821">
        <v>1027</v>
      </c>
      <c r="HZ52" s="821">
        <v>1016</v>
      </c>
      <c r="IA52" s="821">
        <v>1048</v>
      </c>
      <c r="IB52" s="821">
        <v>752</v>
      </c>
      <c r="IC52" s="821">
        <v>737</v>
      </c>
      <c r="ID52" s="821">
        <v>781</v>
      </c>
      <c r="IE52" s="821">
        <v>806</v>
      </c>
      <c r="IF52" s="821">
        <v>543</v>
      </c>
      <c r="IG52" s="821">
        <v>1170</v>
      </c>
      <c r="IH52" s="821">
        <v>1183</v>
      </c>
      <c r="II52" s="821">
        <v>1260</v>
      </c>
      <c r="IJ52" s="821">
        <v>864</v>
      </c>
      <c r="IK52" s="821">
        <v>2175</v>
      </c>
      <c r="IL52" s="821">
        <v>1976</v>
      </c>
      <c r="IM52" s="821">
        <v>1777</v>
      </c>
      <c r="IN52" s="821">
        <v>1568</v>
      </c>
      <c r="IO52" s="821">
        <v>1053</v>
      </c>
      <c r="IP52" s="821">
        <v>864</v>
      </c>
      <c r="IQ52" s="821">
        <v>783</v>
      </c>
      <c r="IR52" s="821">
        <v>632</v>
      </c>
      <c r="IS52" s="821">
        <v>632</v>
      </c>
      <c r="IT52" s="821">
        <v>296</v>
      </c>
      <c r="IU52" s="821">
        <v>263</v>
      </c>
      <c r="IV52" s="821">
        <v>220</v>
      </c>
      <c r="IW52" s="821">
        <v>263</v>
      </c>
      <c r="IX52" s="821">
        <v>228</v>
      </c>
      <c r="IY52" s="821">
        <v>203</v>
      </c>
      <c r="IZ52" s="821">
        <v>158</v>
      </c>
      <c r="JA52" s="821">
        <v>424</v>
      </c>
      <c r="JB52" s="821">
        <v>340</v>
      </c>
      <c r="JC52" s="821">
        <v>317</v>
      </c>
      <c r="JD52" s="821">
        <v>254</v>
      </c>
      <c r="JE52" s="822">
        <v>0</v>
      </c>
      <c r="JF52" s="822">
        <v>0</v>
      </c>
      <c r="JG52" s="822">
        <v>0</v>
      </c>
      <c r="JH52" s="822">
        <v>0</v>
      </c>
      <c r="JI52" s="822">
        <v>0</v>
      </c>
      <c r="JJ52" s="822">
        <v>0</v>
      </c>
      <c r="JK52" s="822">
        <v>0</v>
      </c>
      <c r="JL52" s="822">
        <v>0</v>
      </c>
      <c r="JM52" s="821">
        <v>0</v>
      </c>
      <c r="JN52" s="821">
        <v>0</v>
      </c>
      <c r="JO52" s="821">
        <v>0</v>
      </c>
      <c r="JP52" s="821">
        <v>0</v>
      </c>
      <c r="JQ52" s="821">
        <v>0</v>
      </c>
      <c r="JR52" s="821">
        <v>0</v>
      </c>
      <c r="JS52" s="821">
        <v>0</v>
      </c>
      <c r="JT52" s="821">
        <v>0</v>
      </c>
      <c r="JU52" s="821">
        <v>0</v>
      </c>
      <c r="JV52" s="821">
        <v>0</v>
      </c>
      <c r="JW52" s="821">
        <v>0</v>
      </c>
      <c r="JX52" s="821">
        <v>0</v>
      </c>
      <c r="JY52" s="821">
        <v>2404</v>
      </c>
      <c r="JZ52" s="821">
        <v>2157</v>
      </c>
      <c r="KA52" s="821">
        <v>2122</v>
      </c>
      <c r="KB52" s="821">
        <v>1223</v>
      </c>
      <c r="KC52" s="821">
        <v>718</v>
      </c>
      <c r="KD52" s="821">
        <v>756</v>
      </c>
      <c r="KE52" s="821">
        <v>671</v>
      </c>
      <c r="KF52" s="821">
        <v>519</v>
      </c>
      <c r="KG52" s="821">
        <v>537</v>
      </c>
      <c r="KH52" s="821">
        <v>583</v>
      </c>
      <c r="KI52" s="821">
        <v>557</v>
      </c>
      <c r="KJ52" s="821">
        <v>317</v>
      </c>
      <c r="KK52" s="821">
        <v>1139</v>
      </c>
      <c r="KL52" s="821">
        <v>818</v>
      </c>
      <c r="KM52" s="821">
        <v>894</v>
      </c>
      <c r="KN52" s="821">
        <v>387</v>
      </c>
      <c r="KO52" s="821">
        <v>87</v>
      </c>
      <c r="KP52" s="821">
        <v>371</v>
      </c>
      <c r="KQ52" s="821">
        <v>246</v>
      </c>
      <c r="KR52" s="821">
        <v>212</v>
      </c>
      <c r="KS52" s="821">
        <v>21</v>
      </c>
      <c r="KT52" s="821">
        <v>127</v>
      </c>
      <c r="KU52" s="821">
        <v>76</v>
      </c>
      <c r="KV52" s="821">
        <v>74</v>
      </c>
      <c r="KW52" s="821">
        <v>23</v>
      </c>
      <c r="KX52" s="821">
        <v>98</v>
      </c>
      <c r="KY52" s="821">
        <v>78</v>
      </c>
      <c r="KZ52" s="821">
        <v>53</v>
      </c>
      <c r="LA52" s="821">
        <v>33</v>
      </c>
      <c r="LB52" s="821">
        <v>146</v>
      </c>
      <c r="LC52" s="821">
        <v>92</v>
      </c>
      <c r="LD52" s="821">
        <v>85</v>
      </c>
      <c r="LE52" s="821">
        <v>956</v>
      </c>
      <c r="LF52" s="821">
        <v>614</v>
      </c>
      <c r="LG52" s="821">
        <v>693</v>
      </c>
      <c r="LH52" s="821">
        <v>346</v>
      </c>
      <c r="LI52" s="821">
        <v>276</v>
      </c>
      <c r="LJ52" s="821">
        <v>219</v>
      </c>
      <c r="LK52" s="821">
        <v>222</v>
      </c>
      <c r="LL52" s="821">
        <v>167</v>
      </c>
      <c r="LM52" s="821">
        <v>204</v>
      </c>
      <c r="LN52" s="821">
        <v>169</v>
      </c>
      <c r="LO52" s="821">
        <v>171</v>
      </c>
      <c r="LP52" s="821">
        <v>92</v>
      </c>
      <c r="LQ52" s="821">
        <v>476</v>
      </c>
      <c r="LR52" s="821">
        <v>226</v>
      </c>
      <c r="LS52" s="821">
        <v>300</v>
      </c>
      <c r="LT52" s="821">
        <v>87</v>
      </c>
      <c r="LU52" s="821">
        <v>1361</v>
      </c>
      <c r="LV52" s="821">
        <v>1172</v>
      </c>
      <c r="LW52" s="821">
        <v>1183</v>
      </c>
      <c r="LX52" s="821">
        <v>665</v>
      </c>
      <c r="LY52" s="821">
        <v>421</v>
      </c>
      <c r="LZ52" s="821">
        <v>410</v>
      </c>
      <c r="MA52" s="821">
        <v>373</v>
      </c>
      <c r="MB52" s="821">
        <v>278</v>
      </c>
      <c r="MC52" s="821">
        <v>310</v>
      </c>
      <c r="MD52" s="821">
        <v>316</v>
      </c>
      <c r="ME52" s="821">
        <v>308</v>
      </c>
      <c r="MF52" s="821">
        <v>172</v>
      </c>
      <c r="MG52" s="821">
        <v>630</v>
      </c>
      <c r="MH52" s="821">
        <v>446</v>
      </c>
      <c r="MI52" s="821">
        <v>502</v>
      </c>
      <c r="MJ52" s="821">
        <v>215</v>
      </c>
      <c r="MK52" s="821">
        <v>0</v>
      </c>
      <c r="ML52" s="821">
        <v>0</v>
      </c>
      <c r="MM52" s="821">
        <v>0</v>
      </c>
      <c r="MN52" s="821">
        <v>0</v>
      </c>
      <c r="MO52" s="821">
        <v>0</v>
      </c>
      <c r="MP52" s="821">
        <v>0</v>
      </c>
      <c r="MQ52" s="821">
        <v>0</v>
      </c>
      <c r="MR52" s="821">
        <v>0</v>
      </c>
      <c r="MS52" s="821">
        <v>0</v>
      </c>
      <c r="MT52" s="821">
        <v>0</v>
      </c>
      <c r="MU52" s="821">
        <v>0</v>
      </c>
      <c r="MV52" s="821">
        <v>0</v>
      </c>
      <c r="MW52" s="821">
        <v>0</v>
      </c>
      <c r="MX52" s="821">
        <v>0</v>
      </c>
      <c r="MY52" s="821">
        <v>0</v>
      </c>
      <c r="MZ52" s="821">
        <v>0</v>
      </c>
      <c r="NA52" s="822">
        <v>251</v>
      </c>
      <c r="NB52" s="822">
        <v>275</v>
      </c>
      <c r="NC52" s="822">
        <v>282</v>
      </c>
      <c r="ND52" s="822">
        <v>259</v>
      </c>
      <c r="NE52" s="821">
        <v>118</v>
      </c>
      <c r="NF52" s="821">
        <v>122</v>
      </c>
      <c r="NG52" s="821">
        <v>118</v>
      </c>
      <c r="NH52" s="821">
        <v>118</v>
      </c>
      <c r="NI52" s="822">
        <v>62</v>
      </c>
      <c r="NJ52" s="822">
        <v>58</v>
      </c>
      <c r="NK52" s="822">
        <v>57</v>
      </c>
      <c r="NL52" s="822">
        <v>43</v>
      </c>
      <c r="NM52" s="821">
        <v>29</v>
      </c>
      <c r="NN52" s="821">
        <v>26</v>
      </c>
      <c r="NO52" s="821">
        <v>24</v>
      </c>
      <c r="NP52" s="821">
        <v>20</v>
      </c>
      <c r="NQ52" s="822">
        <v>10</v>
      </c>
      <c r="NR52" s="822">
        <v>12</v>
      </c>
      <c r="NS52" s="822">
        <v>16</v>
      </c>
      <c r="NT52" s="822">
        <v>15</v>
      </c>
      <c r="NU52" s="821">
        <v>6</v>
      </c>
      <c r="NV52" s="821">
        <v>5</v>
      </c>
      <c r="NW52" s="821">
        <v>7</v>
      </c>
      <c r="NX52" s="821">
        <v>6</v>
      </c>
      <c r="NY52" s="822">
        <v>41</v>
      </c>
      <c r="NZ52" s="822">
        <v>36</v>
      </c>
      <c r="OA52" s="822">
        <v>32</v>
      </c>
      <c r="OB52" s="822">
        <v>20</v>
      </c>
      <c r="OC52" s="821">
        <v>20</v>
      </c>
      <c r="OD52" s="821">
        <v>17</v>
      </c>
      <c r="OE52" s="821">
        <v>13</v>
      </c>
      <c r="OF52" s="821">
        <v>10</v>
      </c>
      <c r="OG52" s="822">
        <v>11</v>
      </c>
      <c r="OH52" s="822">
        <v>10</v>
      </c>
      <c r="OI52" s="822">
        <v>9</v>
      </c>
      <c r="OJ52" s="822">
        <v>8</v>
      </c>
      <c r="OK52" s="821">
        <v>3</v>
      </c>
      <c r="OL52" s="821">
        <v>4</v>
      </c>
      <c r="OM52" s="821">
        <v>4</v>
      </c>
      <c r="ON52" s="821">
        <v>4</v>
      </c>
      <c r="OO52" s="822">
        <v>0</v>
      </c>
      <c r="OP52" s="822">
        <v>0</v>
      </c>
      <c r="OQ52" s="822">
        <v>0</v>
      </c>
      <c r="OR52" s="822">
        <v>0</v>
      </c>
      <c r="OS52" s="821">
        <v>0</v>
      </c>
      <c r="OT52" s="821">
        <v>0</v>
      </c>
      <c r="OU52" s="821">
        <v>0</v>
      </c>
      <c r="OV52" s="821">
        <v>0</v>
      </c>
      <c r="OW52" s="822">
        <v>0</v>
      </c>
      <c r="OX52" s="822">
        <v>0</v>
      </c>
      <c r="OY52" s="822">
        <v>0</v>
      </c>
      <c r="OZ52" s="822">
        <v>0</v>
      </c>
      <c r="PA52" s="821">
        <v>0</v>
      </c>
      <c r="PB52" s="821">
        <v>0</v>
      </c>
      <c r="PC52" s="821">
        <v>0</v>
      </c>
      <c r="PD52" s="821">
        <v>0</v>
      </c>
      <c r="PE52" s="822">
        <v>640</v>
      </c>
      <c r="PF52" s="822">
        <v>620</v>
      </c>
      <c r="PG52" s="822">
        <v>573</v>
      </c>
      <c r="PH52" s="822">
        <v>533</v>
      </c>
      <c r="PI52" s="822">
        <v>402</v>
      </c>
      <c r="PJ52" s="822" t="s">
        <v>1434</v>
      </c>
      <c r="PK52" s="821" t="s">
        <v>1434</v>
      </c>
      <c r="PL52" s="821" t="s">
        <v>1434</v>
      </c>
      <c r="PM52" s="821" t="s">
        <v>1434</v>
      </c>
      <c r="PN52" s="821" t="s">
        <v>1434</v>
      </c>
      <c r="PO52" s="821" t="s">
        <v>1434</v>
      </c>
      <c r="PP52" s="821" t="s">
        <v>1434</v>
      </c>
      <c r="PQ52" s="821" t="s">
        <v>1434</v>
      </c>
      <c r="PR52" s="821" t="s">
        <v>1434</v>
      </c>
      <c r="PS52" s="821" t="s">
        <v>1434</v>
      </c>
      <c r="PT52" s="822">
        <v>143</v>
      </c>
      <c r="PU52" s="822">
        <v>138</v>
      </c>
      <c r="PV52" s="822">
        <v>138.5</v>
      </c>
      <c r="PW52" s="822">
        <v>129</v>
      </c>
      <c r="PX52" s="822">
        <v>97</v>
      </c>
      <c r="PY52" s="822" t="s">
        <v>1434</v>
      </c>
      <c r="PZ52" s="821" t="s">
        <v>1434</v>
      </c>
      <c r="QA52" s="821" t="s">
        <v>1434</v>
      </c>
      <c r="QB52" s="821" t="s">
        <v>1434</v>
      </c>
      <c r="QC52" s="821" t="s">
        <v>1434</v>
      </c>
      <c r="QD52" s="821" t="s">
        <v>1434</v>
      </c>
      <c r="QE52" s="821" t="s">
        <v>1434</v>
      </c>
      <c r="QF52" s="821" t="s">
        <v>1434</v>
      </c>
      <c r="QG52" s="821" t="s">
        <v>1434</v>
      </c>
      <c r="QH52" s="821" t="s">
        <v>1434</v>
      </c>
      <c r="QI52" s="822" t="s">
        <v>1434</v>
      </c>
      <c r="QJ52" s="822">
        <v>27</v>
      </c>
      <c r="QK52" s="822">
        <v>4.8</v>
      </c>
      <c r="QL52" s="822">
        <v>4.5</v>
      </c>
      <c r="QM52" s="822">
        <v>3.5</v>
      </c>
      <c r="QN52" s="822" t="s">
        <v>1434</v>
      </c>
      <c r="QO52" s="821" t="s">
        <v>1434</v>
      </c>
      <c r="QP52" s="821" t="s">
        <v>1434</v>
      </c>
      <c r="QQ52" s="821" t="s">
        <v>1434</v>
      </c>
      <c r="QR52" s="821" t="s">
        <v>1434</v>
      </c>
      <c r="QS52" s="821" t="s">
        <v>1434</v>
      </c>
      <c r="QT52" s="821" t="s">
        <v>1434</v>
      </c>
      <c r="QU52" s="821" t="s">
        <v>1434</v>
      </c>
      <c r="QV52" s="821" t="s">
        <v>1434</v>
      </c>
      <c r="QW52" s="821" t="s">
        <v>1434</v>
      </c>
      <c r="QX52" s="822" t="s">
        <v>1434</v>
      </c>
      <c r="QY52" s="822">
        <v>50.6</v>
      </c>
      <c r="QZ52" s="822">
        <v>50.5</v>
      </c>
      <c r="RA52" s="822">
        <v>50.3</v>
      </c>
      <c r="RB52" s="822">
        <v>49.1</v>
      </c>
      <c r="RC52" s="822" t="s">
        <v>1434</v>
      </c>
      <c r="RD52" s="821" t="s">
        <v>1434</v>
      </c>
      <c r="RE52" s="821" t="s">
        <v>1434</v>
      </c>
      <c r="RF52" s="821" t="s">
        <v>1434</v>
      </c>
      <c r="RG52" s="821" t="s">
        <v>1434</v>
      </c>
      <c r="RH52" s="821" t="s">
        <v>1434</v>
      </c>
      <c r="RI52" s="821" t="s">
        <v>1434</v>
      </c>
      <c r="RJ52" s="821" t="s">
        <v>1434</v>
      </c>
      <c r="RK52" s="821" t="s">
        <v>1434</v>
      </c>
      <c r="RL52" s="821" t="s">
        <v>1434</v>
      </c>
      <c r="RM52" s="822" t="s">
        <v>1434</v>
      </c>
      <c r="RN52" s="822">
        <v>239.4</v>
      </c>
      <c r="RO52" s="822">
        <v>238.6</v>
      </c>
      <c r="RP52" s="822">
        <v>237.8</v>
      </c>
      <c r="RQ52" s="822">
        <v>231.8</v>
      </c>
      <c r="RR52" s="822" t="s">
        <v>1434</v>
      </c>
      <c r="RS52" s="821" t="s">
        <v>1434</v>
      </c>
      <c r="RT52" s="821" t="s">
        <v>1434</v>
      </c>
      <c r="RU52" s="821" t="s">
        <v>1434</v>
      </c>
      <c r="RV52" s="821" t="s">
        <v>1434</v>
      </c>
      <c r="RW52" s="821" t="s">
        <v>1434</v>
      </c>
      <c r="RX52" s="821" t="s">
        <v>1434</v>
      </c>
      <c r="RY52" s="821" t="s">
        <v>1434</v>
      </c>
      <c r="RZ52" s="821" t="s">
        <v>1434</v>
      </c>
      <c r="SA52" s="821" t="s">
        <v>1434</v>
      </c>
      <c r="SB52" s="822">
        <v>17.8</v>
      </c>
      <c r="SC52" s="822">
        <v>17.2</v>
      </c>
      <c r="SD52" s="822">
        <v>9.8000000000000007</v>
      </c>
      <c r="SE52" s="822">
        <v>5.0999999999999996</v>
      </c>
      <c r="SF52" s="822" t="s">
        <v>1434</v>
      </c>
      <c r="SG52" s="821" t="s">
        <v>1434</v>
      </c>
      <c r="SH52" s="821" t="s">
        <v>1434</v>
      </c>
      <c r="SI52" s="821" t="s">
        <v>1434</v>
      </c>
      <c r="SJ52" s="821" t="s">
        <v>1434</v>
      </c>
      <c r="SK52" s="821" t="s">
        <v>1434</v>
      </c>
      <c r="SL52" s="821" t="s">
        <v>1434</v>
      </c>
      <c r="SM52" s="821" t="s">
        <v>1434</v>
      </c>
      <c r="SN52" s="822">
        <v>6.4</v>
      </c>
      <c r="SO52" s="822">
        <v>4.3</v>
      </c>
      <c r="SP52" s="822">
        <v>1.7</v>
      </c>
      <c r="SQ52" s="822">
        <v>0.4</v>
      </c>
      <c r="SR52" s="822" t="s">
        <v>1434</v>
      </c>
      <c r="SS52" s="821" t="s">
        <v>1434</v>
      </c>
      <c r="ST52" s="821" t="s">
        <v>1434</v>
      </c>
      <c r="SU52" s="821" t="s">
        <v>1434</v>
      </c>
      <c r="SV52" s="821" t="s">
        <v>1434</v>
      </c>
      <c r="SW52" s="821" t="s">
        <v>1434</v>
      </c>
      <c r="SX52" s="821" t="s">
        <v>1434</v>
      </c>
      <c r="SY52" s="821" t="s">
        <v>1434</v>
      </c>
      <c r="SZ52" s="822" t="s">
        <v>1434</v>
      </c>
      <c r="TA52" s="822" t="s">
        <v>1434</v>
      </c>
      <c r="TB52" s="822" t="s">
        <v>1434</v>
      </c>
      <c r="TC52" s="822" t="s">
        <v>1434</v>
      </c>
      <c r="TD52" s="822" t="s">
        <v>1434</v>
      </c>
      <c r="TE52" s="821" t="s">
        <v>1434</v>
      </c>
      <c r="TF52" s="821" t="s">
        <v>1434</v>
      </c>
      <c r="TG52" s="821" t="s">
        <v>1434</v>
      </c>
      <c r="TH52" s="821" t="s">
        <v>1434</v>
      </c>
      <c r="TI52" s="821" t="s">
        <v>1434</v>
      </c>
      <c r="TJ52" s="821" t="s">
        <v>1434</v>
      </c>
      <c r="TK52" s="821" t="s">
        <v>1434</v>
      </c>
      <c r="TL52" s="822">
        <v>0</v>
      </c>
      <c r="TM52" s="822">
        <v>0</v>
      </c>
      <c r="TN52" s="822">
        <v>0</v>
      </c>
      <c r="TO52" s="822">
        <v>0</v>
      </c>
      <c r="TP52" s="822" t="s">
        <v>1434</v>
      </c>
      <c r="TQ52" s="821" t="s">
        <v>1434</v>
      </c>
      <c r="TR52" s="821" t="s">
        <v>1434</v>
      </c>
      <c r="TS52" s="821" t="s">
        <v>1434</v>
      </c>
      <c r="TT52" s="821" t="s">
        <v>1434</v>
      </c>
      <c r="TU52" s="821" t="s">
        <v>1434</v>
      </c>
      <c r="TV52" s="821" t="s">
        <v>1434</v>
      </c>
      <c r="TW52" s="821" t="s">
        <v>1434</v>
      </c>
      <c r="TX52" s="822">
        <v>0.7</v>
      </c>
      <c r="TY52" s="822">
        <v>0</v>
      </c>
      <c r="TZ52" s="822">
        <v>0.1</v>
      </c>
      <c r="UA52" s="822">
        <v>0.3</v>
      </c>
      <c r="UB52" s="822" t="s">
        <v>1434</v>
      </c>
      <c r="UC52" s="821" t="s">
        <v>1434</v>
      </c>
      <c r="UD52" s="821" t="s">
        <v>1434</v>
      </c>
      <c r="UE52" s="821" t="s">
        <v>1434</v>
      </c>
      <c r="UF52" s="821" t="s">
        <v>1434</v>
      </c>
      <c r="UG52" s="821" t="s">
        <v>1434</v>
      </c>
      <c r="UH52" s="821" t="s">
        <v>1434</v>
      </c>
      <c r="UI52" s="821" t="s">
        <v>1434</v>
      </c>
      <c r="UJ52" s="822">
        <v>8</v>
      </c>
      <c r="UK52" s="822">
        <v>7.7</v>
      </c>
      <c r="UL52" s="822">
        <v>6.4</v>
      </c>
      <c r="UM52" s="822">
        <v>2</v>
      </c>
      <c r="UN52" s="822" t="s">
        <v>1434</v>
      </c>
      <c r="UO52" s="821" t="s">
        <v>1434</v>
      </c>
      <c r="UP52" s="821" t="s">
        <v>1434</v>
      </c>
      <c r="UQ52" s="821" t="s">
        <v>1434</v>
      </c>
      <c r="UR52" s="821" t="s">
        <v>1434</v>
      </c>
      <c r="US52" s="821" t="s">
        <v>1434</v>
      </c>
      <c r="UT52" s="821" t="s">
        <v>1434</v>
      </c>
      <c r="UU52" s="821" t="s">
        <v>1434</v>
      </c>
      <c r="UV52" s="822">
        <v>2.7</v>
      </c>
      <c r="UW52" s="822">
        <v>5.3</v>
      </c>
      <c r="UX52" s="822">
        <v>1.6</v>
      </c>
      <c r="UY52" s="822">
        <v>2.4</v>
      </c>
      <c r="UZ52" s="822" t="s">
        <v>1434</v>
      </c>
      <c r="VA52" s="821" t="s">
        <v>1434</v>
      </c>
      <c r="VB52" s="821" t="s">
        <v>1434</v>
      </c>
      <c r="VC52" s="821" t="s">
        <v>1434</v>
      </c>
      <c r="VD52" s="821" t="s">
        <v>1434</v>
      </c>
      <c r="VE52" s="821" t="s">
        <v>1434</v>
      </c>
      <c r="VF52" s="821" t="s">
        <v>1434</v>
      </c>
      <c r="VG52" s="821" t="s">
        <v>1434</v>
      </c>
      <c r="VH52" s="821" t="s">
        <v>1434</v>
      </c>
      <c r="VI52" s="821" t="s">
        <v>1434</v>
      </c>
      <c r="VJ52" s="821" t="s">
        <v>1434</v>
      </c>
      <c r="VK52" s="821" t="s">
        <v>1434</v>
      </c>
      <c r="VL52" s="821" t="s">
        <v>1434</v>
      </c>
      <c r="VM52" s="821" t="s">
        <v>1434</v>
      </c>
      <c r="VN52" s="821" t="s">
        <v>1434</v>
      </c>
      <c r="VO52" s="821" t="s">
        <v>1434</v>
      </c>
      <c r="VP52" s="821" t="s">
        <v>1434</v>
      </c>
      <c r="VQ52" s="821" t="s">
        <v>1434</v>
      </c>
      <c r="VR52" s="821" t="s">
        <v>1434</v>
      </c>
      <c r="VS52" s="821" t="s">
        <v>1434</v>
      </c>
      <c r="VT52" s="821" t="s">
        <v>1434</v>
      </c>
      <c r="VU52" s="821" t="s">
        <v>1434</v>
      </c>
      <c r="VV52" s="821" t="s">
        <v>1434</v>
      </c>
      <c r="VW52" s="821" t="s">
        <v>1434</v>
      </c>
      <c r="VX52" s="821" t="s">
        <v>1434</v>
      </c>
      <c r="VY52" s="821" t="s">
        <v>1434</v>
      </c>
      <c r="VZ52" s="821" t="s">
        <v>1434</v>
      </c>
      <c r="WA52" s="821" t="s">
        <v>1434</v>
      </c>
      <c r="WB52" s="821" t="s">
        <v>1434</v>
      </c>
      <c r="WC52" s="821" t="s">
        <v>1434</v>
      </c>
      <c r="WD52" s="821" t="s">
        <v>1434</v>
      </c>
      <c r="WE52" s="821" t="s">
        <v>1434</v>
      </c>
      <c r="WF52" s="821">
        <v>53100</v>
      </c>
      <c r="WG52" s="821" t="s">
        <v>1434</v>
      </c>
      <c r="WH52" s="821">
        <v>48700</v>
      </c>
      <c r="WI52" s="821" t="s">
        <v>1434</v>
      </c>
      <c r="WJ52" s="822">
        <v>7100</v>
      </c>
      <c r="WK52" s="822" t="s">
        <v>1434</v>
      </c>
      <c r="WL52" s="822">
        <v>5400</v>
      </c>
      <c r="WM52" s="822" t="s">
        <v>1434</v>
      </c>
      <c r="WN52" s="822">
        <v>45000</v>
      </c>
      <c r="WO52" s="822">
        <v>44200</v>
      </c>
      <c r="WP52" s="822">
        <v>43300</v>
      </c>
      <c r="WQ52" s="822">
        <v>42200</v>
      </c>
      <c r="WR52" s="822">
        <v>12827</v>
      </c>
      <c r="WS52" s="822" t="s">
        <v>1434</v>
      </c>
      <c r="WT52" s="822">
        <v>8352</v>
      </c>
      <c r="WU52" s="822" t="s">
        <v>1434</v>
      </c>
      <c r="WV52" s="821">
        <v>5060</v>
      </c>
      <c r="WW52" s="821" t="s">
        <v>1434</v>
      </c>
      <c r="WX52" s="821">
        <v>3116</v>
      </c>
      <c r="WY52" s="821" t="s">
        <v>1434</v>
      </c>
      <c r="WZ52" s="824">
        <v>18337</v>
      </c>
      <c r="XA52" s="824">
        <v>18337</v>
      </c>
      <c r="XB52" s="824">
        <v>18337</v>
      </c>
      <c r="XC52" s="824">
        <v>18021.900000000001</v>
      </c>
      <c r="XD52" s="829">
        <v>17506.7</v>
      </c>
      <c r="XE52" s="829">
        <v>17510.3</v>
      </c>
      <c r="XF52" s="832">
        <v>16145.6</v>
      </c>
      <c r="XG52" s="829">
        <v>14221.4</v>
      </c>
      <c r="XH52" s="829">
        <v>16884.3</v>
      </c>
      <c r="XI52" s="829">
        <v>16884.3</v>
      </c>
      <c r="XJ52" s="829">
        <v>15848.6</v>
      </c>
      <c r="XK52" s="832">
        <v>14606.3</v>
      </c>
      <c r="XL52" s="829">
        <v>14861.8</v>
      </c>
      <c r="XM52" s="829">
        <v>13753.9</v>
      </c>
      <c r="XN52" s="829">
        <v>12280.1</v>
      </c>
      <c r="XO52" s="829">
        <v>9889</v>
      </c>
      <c r="XP52" s="832">
        <v>9859.2999999999993</v>
      </c>
      <c r="XQ52" s="829">
        <v>7920.3</v>
      </c>
      <c r="XR52" s="829">
        <v>8453</v>
      </c>
      <c r="XS52" s="829">
        <v>6053</v>
      </c>
      <c r="XT52" s="829">
        <v>6252</v>
      </c>
      <c r="XU52" s="829">
        <v>6318.3</v>
      </c>
      <c r="XV52" s="829" t="s">
        <v>1434</v>
      </c>
      <c r="XW52" s="829" t="s">
        <v>1434</v>
      </c>
      <c r="XX52" s="829" t="s">
        <v>1434</v>
      </c>
      <c r="XY52" s="829" t="s">
        <v>1434</v>
      </c>
      <c r="XZ52" s="832" t="s">
        <v>1434</v>
      </c>
      <c r="YA52" s="829" t="s">
        <v>1434</v>
      </c>
      <c r="YB52" s="829" t="s">
        <v>1434</v>
      </c>
      <c r="YC52" s="824">
        <v>8163</v>
      </c>
      <c r="YD52" s="824">
        <v>8163</v>
      </c>
      <c r="YE52" s="824">
        <v>8163</v>
      </c>
      <c r="YF52" s="824">
        <v>8102.1</v>
      </c>
      <c r="YG52" s="829">
        <v>7850.7</v>
      </c>
      <c r="YH52" s="829">
        <v>7990.3</v>
      </c>
      <c r="YI52" s="832">
        <v>7536.6</v>
      </c>
      <c r="YJ52" s="829">
        <v>6182.4</v>
      </c>
      <c r="YK52" s="829">
        <v>7365.3</v>
      </c>
      <c r="YL52" s="829">
        <v>7365.3</v>
      </c>
      <c r="YM52" s="829">
        <v>6907.6</v>
      </c>
      <c r="YN52" s="832">
        <v>6461.3</v>
      </c>
      <c r="YO52" s="829">
        <v>6465.8</v>
      </c>
      <c r="YP52" s="829">
        <v>5635.9</v>
      </c>
      <c r="YQ52" s="829">
        <v>4857.1000000000004</v>
      </c>
      <c r="YR52" s="829">
        <v>5819</v>
      </c>
      <c r="YS52" s="832">
        <v>5801.3</v>
      </c>
      <c r="YT52" s="829">
        <v>6154.3</v>
      </c>
      <c r="YU52" s="829">
        <v>6643</v>
      </c>
      <c r="YV52" s="829">
        <v>4243</v>
      </c>
      <c r="YW52" s="829">
        <v>4376</v>
      </c>
      <c r="YX52" s="829">
        <v>4420.3</v>
      </c>
      <c r="YY52" s="829" t="s">
        <v>1434</v>
      </c>
      <c r="YZ52" s="829" t="s">
        <v>1434</v>
      </c>
      <c r="ZA52" s="829" t="s">
        <v>1434</v>
      </c>
      <c r="ZB52" s="829" t="s">
        <v>1434</v>
      </c>
      <c r="ZC52" s="832" t="s">
        <v>1434</v>
      </c>
      <c r="ZD52" s="829" t="s">
        <v>1434</v>
      </c>
      <c r="ZE52" s="829" t="s">
        <v>1434</v>
      </c>
      <c r="ZF52" s="824">
        <v>10174</v>
      </c>
      <c r="ZG52" s="824">
        <v>10174</v>
      </c>
      <c r="ZH52" s="824">
        <v>10174</v>
      </c>
      <c r="ZI52" s="824">
        <v>9919.7999999999993</v>
      </c>
      <c r="ZJ52" s="829">
        <v>9656</v>
      </c>
      <c r="ZK52" s="829">
        <v>9520</v>
      </c>
      <c r="ZL52" s="832">
        <v>8609</v>
      </c>
      <c r="ZM52" s="829">
        <v>8039</v>
      </c>
      <c r="ZN52" s="829">
        <v>9519</v>
      </c>
      <c r="ZO52" s="829">
        <v>9519</v>
      </c>
      <c r="ZP52" s="829">
        <v>8941</v>
      </c>
      <c r="ZQ52" s="832">
        <v>8145</v>
      </c>
      <c r="ZR52" s="829">
        <v>8396</v>
      </c>
      <c r="ZS52" s="829">
        <v>8118</v>
      </c>
      <c r="ZT52" s="829">
        <v>7423</v>
      </c>
      <c r="ZU52" s="829">
        <v>4070</v>
      </c>
      <c r="ZV52" s="832">
        <v>4058</v>
      </c>
      <c r="ZW52" s="829">
        <v>1766</v>
      </c>
      <c r="ZX52" s="829">
        <v>1810</v>
      </c>
      <c r="ZY52" s="829">
        <v>1810</v>
      </c>
      <c r="ZZ52" s="829">
        <v>1876</v>
      </c>
      <c r="AAA52" s="829">
        <v>1898</v>
      </c>
      <c r="AAB52" s="829" t="s">
        <v>1434</v>
      </c>
      <c r="AAC52" s="829" t="s">
        <v>1434</v>
      </c>
      <c r="AAD52" s="829" t="s">
        <v>1434</v>
      </c>
      <c r="AAE52" s="829" t="s">
        <v>1434</v>
      </c>
      <c r="AAF52" s="832" t="s">
        <v>1434</v>
      </c>
      <c r="AAG52" s="829" t="s">
        <v>1434</v>
      </c>
      <c r="AAH52" s="829" t="s">
        <v>1434</v>
      </c>
      <c r="AAI52" s="821" t="s">
        <v>2520</v>
      </c>
      <c r="AAJ52" s="821" t="s">
        <v>1434</v>
      </c>
      <c r="AAK52" s="821" t="s">
        <v>2638</v>
      </c>
      <c r="AAL52" s="821">
        <v>5730.5</v>
      </c>
      <c r="AAM52" s="821" t="s">
        <v>1434</v>
      </c>
      <c r="AAN52" s="821" t="s">
        <v>1434</v>
      </c>
      <c r="AAO52" s="821">
        <v>1</v>
      </c>
      <c r="AAP52" s="821" t="s">
        <v>2639</v>
      </c>
      <c r="AAQ52" s="821" t="s">
        <v>1434</v>
      </c>
      <c r="AAR52" s="821" t="s">
        <v>2638</v>
      </c>
      <c r="AAS52" s="821">
        <v>4212</v>
      </c>
      <c r="AAT52" s="821" t="s">
        <v>1434</v>
      </c>
      <c r="AAU52" s="821" t="s">
        <v>1434</v>
      </c>
      <c r="AAV52" s="821">
        <v>8</v>
      </c>
      <c r="AAW52" s="821" t="s">
        <v>2640</v>
      </c>
      <c r="AAX52" s="821" t="s">
        <v>1434</v>
      </c>
      <c r="AAY52" s="821" t="s">
        <v>2638</v>
      </c>
      <c r="AAZ52" s="821">
        <v>2909.4</v>
      </c>
      <c r="ABA52" s="821" t="s">
        <v>1434</v>
      </c>
      <c r="ABB52" s="821" t="s">
        <v>1434</v>
      </c>
      <c r="ABC52" s="821">
        <v>1</v>
      </c>
      <c r="ABD52" s="821" t="s">
        <v>2641</v>
      </c>
      <c r="ABE52" s="821" t="s">
        <v>1434</v>
      </c>
      <c r="ABF52" s="821" t="s">
        <v>2638</v>
      </c>
      <c r="ABG52" s="821">
        <v>2387.6</v>
      </c>
      <c r="ABH52" s="821" t="s">
        <v>1434</v>
      </c>
      <c r="ABI52" s="821" t="s">
        <v>1434</v>
      </c>
      <c r="ABJ52" s="821">
        <v>2</v>
      </c>
      <c r="ABK52" s="821" t="s">
        <v>2642</v>
      </c>
      <c r="ABL52" s="821" t="s">
        <v>1434</v>
      </c>
      <c r="ABM52" s="821" t="s">
        <v>2643</v>
      </c>
      <c r="ABN52" s="821">
        <v>646.9</v>
      </c>
      <c r="ABO52" s="821" t="s">
        <v>1434</v>
      </c>
      <c r="ABP52" s="821" t="s">
        <v>1434</v>
      </c>
      <c r="ABQ52" s="821">
        <v>8</v>
      </c>
      <c r="ABR52" s="821" t="s">
        <v>2518</v>
      </c>
      <c r="ABS52" s="821" t="s">
        <v>1434</v>
      </c>
      <c r="ABT52" s="821" t="s">
        <v>2638</v>
      </c>
      <c r="ABU52" s="821">
        <v>474.4</v>
      </c>
      <c r="ABV52" s="821" t="s">
        <v>1434</v>
      </c>
      <c r="ABW52" s="821" t="s">
        <v>1434</v>
      </c>
      <c r="ABX52" s="821">
        <v>1</v>
      </c>
      <c r="ABY52" s="821" t="s">
        <v>2644</v>
      </c>
      <c r="ABZ52" s="821" t="s">
        <v>1434</v>
      </c>
      <c r="ACA52" s="821" t="s">
        <v>2638</v>
      </c>
      <c r="ACB52" s="821">
        <v>211</v>
      </c>
      <c r="ACC52" s="821" t="s">
        <v>1434</v>
      </c>
      <c r="ACD52" s="821" t="s">
        <v>1434</v>
      </c>
      <c r="ACE52" s="821">
        <v>3</v>
      </c>
      <c r="ACF52" s="821" t="s">
        <v>2645</v>
      </c>
      <c r="ACG52" s="821" t="s">
        <v>1434</v>
      </c>
      <c r="ACH52" s="821" t="s">
        <v>2638</v>
      </c>
      <c r="ACI52" s="821">
        <v>121.3</v>
      </c>
      <c r="ACJ52" s="821" t="s">
        <v>1434</v>
      </c>
      <c r="ACK52" s="821" t="s">
        <v>1434</v>
      </c>
      <c r="ACL52" s="821">
        <v>1</v>
      </c>
      <c r="ACM52" s="821" t="s">
        <v>2646</v>
      </c>
      <c r="ACN52" s="821" t="s">
        <v>1434</v>
      </c>
      <c r="ACO52" s="821" t="s">
        <v>2638</v>
      </c>
      <c r="ACP52" s="821">
        <v>22.5</v>
      </c>
      <c r="ACQ52" s="821" t="s">
        <v>1434</v>
      </c>
      <c r="ACR52" s="821" t="s">
        <v>1434</v>
      </c>
      <c r="ACS52" s="821">
        <v>1</v>
      </c>
      <c r="ACT52" s="821" t="s">
        <v>2647</v>
      </c>
      <c r="ACU52" s="821" t="s">
        <v>1434</v>
      </c>
      <c r="ACV52" s="821" t="s">
        <v>2638</v>
      </c>
      <c r="ACW52" s="821">
        <v>14.2</v>
      </c>
      <c r="ACX52" s="821" t="s">
        <v>1434</v>
      </c>
      <c r="ACY52" s="821" t="s">
        <v>1434</v>
      </c>
      <c r="ACZ52" s="821">
        <v>2</v>
      </c>
      <c r="ADA52" s="821" t="s">
        <v>1434</v>
      </c>
      <c r="ADB52" s="821" t="s">
        <v>1434</v>
      </c>
      <c r="ADC52" s="821" t="s">
        <v>1434</v>
      </c>
      <c r="ADD52" s="821" t="s">
        <v>1434</v>
      </c>
      <c r="ADE52" s="821" t="s">
        <v>1434</v>
      </c>
      <c r="ADF52" s="821" t="s">
        <v>1434</v>
      </c>
      <c r="ADG52" s="821" t="s">
        <v>1434</v>
      </c>
      <c r="ADH52" s="821" t="s">
        <v>1434</v>
      </c>
      <c r="ADI52" s="821" t="s">
        <v>1434</v>
      </c>
      <c r="ADJ52" s="821" t="s">
        <v>1434</v>
      </c>
      <c r="ADK52" s="821" t="s">
        <v>1434</v>
      </c>
      <c r="ADL52" s="821" t="s">
        <v>1434</v>
      </c>
      <c r="ADM52" s="821" t="s">
        <v>1434</v>
      </c>
      <c r="ADN52" s="821" t="s">
        <v>1434</v>
      </c>
      <c r="ADO52" s="821" t="s">
        <v>1434</v>
      </c>
      <c r="ADP52" s="821" t="s">
        <v>1434</v>
      </c>
      <c r="ADQ52" s="821" t="s">
        <v>1434</v>
      </c>
      <c r="ADR52" s="821" t="s">
        <v>1434</v>
      </c>
      <c r="ADS52" s="821" t="s">
        <v>1434</v>
      </c>
      <c r="ADT52" s="821" t="s">
        <v>1434</v>
      </c>
      <c r="ADU52" s="821" t="s">
        <v>1434</v>
      </c>
      <c r="ADV52" s="821" t="s">
        <v>1434</v>
      </c>
      <c r="ADW52" s="821" t="s">
        <v>1434</v>
      </c>
      <c r="ADX52" s="821" t="s">
        <v>1434</v>
      </c>
      <c r="ADY52" s="821" t="s">
        <v>1434</v>
      </c>
      <c r="ADZ52" s="821" t="s">
        <v>1434</v>
      </c>
      <c r="AEA52" s="821" t="s">
        <v>1434</v>
      </c>
      <c r="AEB52" s="821" t="s">
        <v>1434</v>
      </c>
      <c r="AEC52" s="821" t="s">
        <v>1434</v>
      </c>
      <c r="AED52" s="821" t="s">
        <v>1434</v>
      </c>
      <c r="AEE52" s="821" t="s">
        <v>1434</v>
      </c>
      <c r="AEF52" s="821" t="s">
        <v>1434</v>
      </c>
      <c r="AEG52" s="821" t="s">
        <v>1434</v>
      </c>
      <c r="AEH52" s="821" t="s">
        <v>1434</v>
      </c>
      <c r="AEI52" s="821" t="s">
        <v>1434</v>
      </c>
      <c r="AEJ52" s="821" t="s">
        <v>1434</v>
      </c>
      <c r="AEK52" s="821" t="s">
        <v>1434</v>
      </c>
      <c r="AEL52" s="821" t="s">
        <v>1434</v>
      </c>
      <c r="AEM52" s="821" t="s">
        <v>1434</v>
      </c>
      <c r="AEN52" s="821" t="s">
        <v>1434</v>
      </c>
      <c r="AEO52" s="821" t="s">
        <v>1434</v>
      </c>
      <c r="AEP52" s="821" t="s">
        <v>1434</v>
      </c>
      <c r="AEQ52" s="821" t="s">
        <v>1434</v>
      </c>
      <c r="AER52" s="821" t="s">
        <v>1434</v>
      </c>
      <c r="AES52" s="821" t="s">
        <v>1434</v>
      </c>
      <c r="AET52" s="821" t="s">
        <v>1434</v>
      </c>
      <c r="AEU52" s="821" t="s">
        <v>1434</v>
      </c>
      <c r="AEV52" s="821" t="s">
        <v>1434</v>
      </c>
      <c r="AEW52" s="821" t="s">
        <v>1434</v>
      </c>
      <c r="AEX52" s="821" t="s">
        <v>1434</v>
      </c>
      <c r="AEY52" s="821" t="s">
        <v>1434</v>
      </c>
      <c r="AEZ52" s="821" t="s">
        <v>1434</v>
      </c>
      <c r="AFA52" s="821" t="s">
        <v>1434</v>
      </c>
      <c r="AFB52" s="821" t="s">
        <v>1434</v>
      </c>
      <c r="AFC52" s="821" t="s">
        <v>1434</v>
      </c>
      <c r="AFD52" s="822">
        <v>3487</v>
      </c>
      <c r="AFE52" s="822">
        <v>3503</v>
      </c>
      <c r="AFF52" s="822">
        <v>3479</v>
      </c>
      <c r="AFG52" s="822">
        <v>3392</v>
      </c>
      <c r="AFH52" s="821">
        <v>18</v>
      </c>
      <c r="AFI52" s="822">
        <v>32</v>
      </c>
      <c r="AFJ52" s="822">
        <v>32</v>
      </c>
      <c r="AFK52" s="822">
        <v>21</v>
      </c>
      <c r="AFL52" s="821">
        <v>3505</v>
      </c>
      <c r="AFM52" s="821">
        <v>3535</v>
      </c>
      <c r="AFN52" s="821">
        <v>3511</v>
      </c>
      <c r="AFO52" s="821">
        <v>3413</v>
      </c>
      <c r="AFP52" s="822">
        <v>3128</v>
      </c>
      <c r="AFQ52" s="822">
        <v>3126</v>
      </c>
      <c r="AFR52" s="822">
        <v>3105</v>
      </c>
      <c r="AFS52" s="822">
        <v>3028</v>
      </c>
      <c r="AFT52" s="821">
        <v>5</v>
      </c>
      <c r="AFU52" s="821">
        <v>6</v>
      </c>
      <c r="AFV52" s="821">
        <v>6</v>
      </c>
      <c r="AFW52" s="821">
        <v>4</v>
      </c>
      <c r="AFX52" s="821">
        <v>3133</v>
      </c>
      <c r="AFY52" s="821">
        <v>3132</v>
      </c>
      <c r="AFZ52" s="821">
        <v>3111</v>
      </c>
      <c r="AGA52" s="821">
        <v>3032</v>
      </c>
      <c r="AGB52" s="822">
        <v>1937</v>
      </c>
      <c r="AGC52" s="822">
        <v>1946</v>
      </c>
      <c r="AGD52" s="822">
        <v>1933</v>
      </c>
      <c r="AGE52" s="822">
        <v>1886</v>
      </c>
      <c r="AGF52" s="821">
        <v>2</v>
      </c>
      <c r="AGG52" s="821">
        <v>2</v>
      </c>
      <c r="AGH52" s="821">
        <v>2</v>
      </c>
      <c r="AGI52" s="821">
        <v>2</v>
      </c>
      <c r="AGJ52" s="821">
        <v>1939</v>
      </c>
      <c r="AGK52" s="821">
        <v>1948</v>
      </c>
      <c r="AGL52" s="821">
        <v>1935</v>
      </c>
      <c r="AGM52" s="821">
        <v>1888</v>
      </c>
      <c r="AGN52" s="822">
        <v>996</v>
      </c>
      <c r="AGO52" s="822">
        <v>1000</v>
      </c>
      <c r="AGP52" s="822">
        <v>993</v>
      </c>
      <c r="AGQ52" s="822">
        <v>968</v>
      </c>
      <c r="AGR52" s="821">
        <v>1</v>
      </c>
      <c r="AGS52" s="821">
        <v>1</v>
      </c>
      <c r="AGT52" s="821">
        <v>1</v>
      </c>
      <c r="AGU52" s="821">
        <v>1</v>
      </c>
      <c r="AGV52" s="821">
        <v>997</v>
      </c>
      <c r="AGW52" s="821">
        <v>1001</v>
      </c>
      <c r="AGX52" s="821">
        <v>994</v>
      </c>
      <c r="AGY52" s="821">
        <v>969</v>
      </c>
      <c r="AGZ52" s="822">
        <v>3193</v>
      </c>
      <c r="AHA52" s="822">
        <v>3186</v>
      </c>
      <c r="AHB52" s="822">
        <v>3180</v>
      </c>
      <c r="AHC52" s="822">
        <v>3030</v>
      </c>
      <c r="AHD52" s="822">
        <v>4817</v>
      </c>
      <c r="AHE52" s="822">
        <v>4796</v>
      </c>
      <c r="AHF52" s="822">
        <v>4695</v>
      </c>
      <c r="AHG52" s="822">
        <v>4567</v>
      </c>
      <c r="AHH52" s="822">
        <v>1538</v>
      </c>
      <c r="AHI52" s="822">
        <v>1593</v>
      </c>
      <c r="AHJ52" s="822">
        <v>1635</v>
      </c>
      <c r="AHK52" s="822">
        <v>1677</v>
      </c>
      <c r="AHL52" s="822">
        <v>24.2</v>
      </c>
      <c r="AHM52" s="822">
        <v>12.52</v>
      </c>
      <c r="AHN52" s="821">
        <v>5.008</v>
      </c>
      <c r="AHO52" s="821">
        <v>15.135999999999999</v>
      </c>
      <c r="AHP52" s="822" t="s">
        <v>1434</v>
      </c>
      <c r="AHQ52" s="822" t="s">
        <v>1434</v>
      </c>
      <c r="AHR52" s="821" t="s">
        <v>1434</v>
      </c>
      <c r="AHS52" s="821" t="s">
        <v>1434</v>
      </c>
      <c r="AHT52" s="822">
        <v>15.8</v>
      </c>
      <c r="AHU52" s="822">
        <v>12.8</v>
      </c>
      <c r="AHV52" s="821">
        <v>8</v>
      </c>
      <c r="AHW52" s="821">
        <v>2.1</v>
      </c>
      <c r="AHX52" s="822">
        <v>39.200000000000003</v>
      </c>
      <c r="AHY52" s="822">
        <v>37.139000000000003</v>
      </c>
      <c r="AHZ52" s="821">
        <v>32.295999999999999</v>
      </c>
      <c r="AIA52" s="821">
        <v>33.942</v>
      </c>
      <c r="AIB52" s="822" t="s">
        <v>1434</v>
      </c>
      <c r="AIC52" s="822" t="s">
        <v>1434</v>
      </c>
      <c r="AID52" s="821" t="s">
        <v>1434</v>
      </c>
      <c r="AIE52" s="821" t="s">
        <v>1434</v>
      </c>
      <c r="AIF52" s="822">
        <v>59</v>
      </c>
      <c r="AIG52" s="822">
        <v>59</v>
      </c>
      <c r="AIH52" s="822">
        <v>59</v>
      </c>
      <c r="AII52" s="822">
        <v>59</v>
      </c>
      <c r="AIJ52" s="822">
        <v>59</v>
      </c>
      <c r="AIK52" s="822">
        <v>0</v>
      </c>
      <c r="AIL52" s="821">
        <v>0</v>
      </c>
      <c r="AIM52" s="821">
        <v>0</v>
      </c>
      <c r="AIN52" s="821">
        <v>0</v>
      </c>
      <c r="AIO52" s="821">
        <v>0</v>
      </c>
      <c r="AIP52" s="822">
        <v>59</v>
      </c>
      <c r="AIQ52" s="821">
        <v>59</v>
      </c>
      <c r="AIR52" s="821">
        <v>59</v>
      </c>
      <c r="AIS52" s="821">
        <v>59</v>
      </c>
      <c r="AIT52" s="821">
        <v>59</v>
      </c>
      <c r="AIU52" s="822">
        <v>9230</v>
      </c>
      <c r="AIV52" s="822">
        <v>9146</v>
      </c>
      <c r="AIW52" s="822">
        <v>9182</v>
      </c>
      <c r="AIX52" s="822">
        <v>9120</v>
      </c>
      <c r="AIY52" s="822">
        <v>8912</v>
      </c>
      <c r="AIZ52" s="822">
        <v>26</v>
      </c>
      <c r="AJA52" s="821">
        <v>26</v>
      </c>
      <c r="AJB52" s="821">
        <v>41</v>
      </c>
      <c r="AJC52" s="821">
        <v>41</v>
      </c>
      <c r="AJD52" s="821">
        <v>28</v>
      </c>
      <c r="AJE52" s="822">
        <v>9256</v>
      </c>
      <c r="AJF52" s="821">
        <v>9172</v>
      </c>
      <c r="AJG52" s="821">
        <v>9223</v>
      </c>
      <c r="AJH52" s="821">
        <v>9161</v>
      </c>
      <c r="AJI52" s="821">
        <v>8940</v>
      </c>
      <c r="AJJ52" s="822">
        <v>368</v>
      </c>
      <c r="AJK52" s="822">
        <v>343</v>
      </c>
      <c r="AJL52" s="822">
        <v>334</v>
      </c>
      <c r="AJM52" s="822">
        <v>331</v>
      </c>
      <c r="AJN52" s="822">
        <v>303</v>
      </c>
      <c r="AJO52" s="822">
        <v>0</v>
      </c>
      <c r="AJP52" s="821">
        <v>0</v>
      </c>
      <c r="AJQ52" s="821">
        <v>0</v>
      </c>
      <c r="AJR52" s="821">
        <v>0</v>
      </c>
      <c r="AJS52" s="821">
        <v>0</v>
      </c>
      <c r="AJT52" s="822">
        <v>368</v>
      </c>
      <c r="AJU52" s="821">
        <v>343</v>
      </c>
      <c r="AJV52" s="821">
        <v>334</v>
      </c>
      <c r="AJW52" s="821">
        <v>331</v>
      </c>
      <c r="AJX52" s="821">
        <v>303</v>
      </c>
      <c r="AJY52" s="822">
        <v>368</v>
      </c>
      <c r="AJZ52" s="822">
        <v>343</v>
      </c>
      <c r="AKA52" s="822">
        <v>334</v>
      </c>
      <c r="AKB52" s="822">
        <v>331</v>
      </c>
      <c r="AKC52" s="822">
        <v>303</v>
      </c>
      <c r="AKD52" s="821" t="s">
        <v>1434</v>
      </c>
      <c r="AKE52" s="821" t="s">
        <v>1434</v>
      </c>
      <c r="AKF52" s="821" t="s">
        <v>1434</v>
      </c>
      <c r="AKG52" s="821" t="s">
        <v>1434</v>
      </c>
      <c r="AKH52" s="821" t="s">
        <v>1434</v>
      </c>
      <c r="AKI52" s="821" t="s">
        <v>1434</v>
      </c>
      <c r="AKJ52" s="821" t="s">
        <v>1434</v>
      </c>
      <c r="AKK52" s="821" t="s">
        <v>1434</v>
      </c>
      <c r="AKL52" s="822">
        <v>27</v>
      </c>
      <c r="AKM52" s="822">
        <v>27</v>
      </c>
      <c r="AKN52" s="822">
        <v>26</v>
      </c>
      <c r="AKO52" s="822">
        <v>26</v>
      </c>
      <c r="AKP52" s="822">
        <v>24</v>
      </c>
      <c r="AKQ52" s="821" t="s">
        <v>1434</v>
      </c>
      <c r="AKR52" s="821" t="s">
        <v>1434</v>
      </c>
      <c r="AKS52" s="821" t="s">
        <v>1434</v>
      </c>
      <c r="AKT52" s="821" t="s">
        <v>1434</v>
      </c>
      <c r="AKU52" s="821" t="s">
        <v>1434</v>
      </c>
      <c r="AKV52" s="821" t="s">
        <v>1434</v>
      </c>
      <c r="AKW52" s="821" t="s">
        <v>1434</v>
      </c>
      <c r="AKX52" s="821" t="s">
        <v>1434</v>
      </c>
      <c r="AKY52" s="821" t="s">
        <v>2334</v>
      </c>
      <c r="AKZ52" s="821">
        <v>215</v>
      </c>
      <c r="ALA52" s="821" t="s">
        <v>1434</v>
      </c>
      <c r="ALB52" s="821" t="s">
        <v>2900</v>
      </c>
      <c r="ALC52" s="821">
        <v>61</v>
      </c>
      <c r="ALD52" s="821" t="s">
        <v>1434</v>
      </c>
      <c r="ALE52" s="821" t="s">
        <v>2901</v>
      </c>
      <c r="ALF52" s="821">
        <v>21</v>
      </c>
      <c r="ALG52" s="821" t="s">
        <v>1434</v>
      </c>
      <c r="ALH52" s="821" t="s">
        <v>2902</v>
      </c>
      <c r="ALI52" s="821">
        <v>11</v>
      </c>
      <c r="ALJ52" s="821" t="s">
        <v>1434</v>
      </c>
      <c r="ALK52" s="821" t="s">
        <v>2126</v>
      </c>
      <c r="ALL52" s="821">
        <v>9</v>
      </c>
      <c r="ALM52" s="821" t="s">
        <v>1434</v>
      </c>
      <c r="ALN52" s="821" t="s">
        <v>2903</v>
      </c>
      <c r="ALO52" s="821">
        <v>9</v>
      </c>
      <c r="ALP52" s="821" t="s">
        <v>1434</v>
      </c>
      <c r="ALQ52" s="821" t="s">
        <v>2904</v>
      </c>
      <c r="ALR52" s="821">
        <v>6</v>
      </c>
      <c r="ALS52" s="821" t="s">
        <v>1434</v>
      </c>
      <c r="ALT52" s="821" t="s">
        <v>2646</v>
      </c>
      <c r="ALU52" s="821">
        <v>6</v>
      </c>
      <c r="ALV52" s="821" t="s">
        <v>1434</v>
      </c>
      <c r="ALW52" s="821" t="s">
        <v>2901</v>
      </c>
      <c r="ALX52" s="821">
        <v>21</v>
      </c>
      <c r="ALY52" s="821" t="s">
        <v>1434</v>
      </c>
      <c r="ALZ52" s="821" t="s">
        <v>2943</v>
      </c>
      <c r="AMA52" s="821">
        <v>6</v>
      </c>
      <c r="AMB52" s="821" t="s">
        <v>1434</v>
      </c>
      <c r="AMC52" s="821"/>
      <c r="AMD52" s="821"/>
      <c r="AME52" s="821"/>
      <c r="AMF52" s="821"/>
      <c r="AMG52" s="821"/>
      <c r="AMH52" s="821"/>
      <c r="AMI52" s="821"/>
      <c r="AMJ52" s="821"/>
      <c r="AMK52" s="821"/>
      <c r="AML52" s="821"/>
      <c r="AMM52" s="821"/>
      <c r="AMN52" s="821"/>
      <c r="AMO52" s="821"/>
      <c r="AMP52" s="821"/>
      <c r="AMQ52" s="821"/>
      <c r="AMR52" s="822">
        <v>6</v>
      </c>
      <c r="AMS52" s="822">
        <v>5.9</v>
      </c>
      <c r="AMT52" s="822">
        <v>5.8</v>
      </c>
      <c r="AMU52" s="822">
        <v>8.1999999999999993</v>
      </c>
      <c r="AMV52" s="822" t="s">
        <v>1434</v>
      </c>
      <c r="AMW52" s="822" t="s">
        <v>1434</v>
      </c>
      <c r="AMX52" s="822" t="s">
        <v>1434</v>
      </c>
      <c r="AMY52" s="822" t="s">
        <v>1434</v>
      </c>
      <c r="AMZ52" s="821">
        <v>6</v>
      </c>
      <c r="ANA52" s="821">
        <v>5.9</v>
      </c>
      <c r="ANB52" s="821">
        <v>5.8</v>
      </c>
      <c r="ANC52" s="821">
        <v>8.1999999999999993</v>
      </c>
      <c r="AND52" s="822">
        <v>3.7</v>
      </c>
      <c r="ANE52" s="822">
        <v>3.7</v>
      </c>
      <c r="ANF52" s="822">
        <v>3.6</v>
      </c>
      <c r="ANG52" s="822">
        <v>5.5</v>
      </c>
      <c r="ANH52" s="821" t="s">
        <v>1434</v>
      </c>
      <c r="ANI52" s="821" t="s">
        <v>1434</v>
      </c>
      <c r="ANJ52" s="821" t="s">
        <v>1434</v>
      </c>
      <c r="ANK52" s="821" t="s">
        <v>1434</v>
      </c>
      <c r="ANL52" s="821">
        <v>3.7</v>
      </c>
      <c r="ANM52" s="821">
        <v>3.7</v>
      </c>
      <c r="ANN52" s="821">
        <v>3.6</v>
      </c>
      <c r="ANO52" s="821">
        <v>5.5</v>
      </c>
      <c r="ANP52" s="822">
        <v>2.2999999999999998</v>
      </c>
      <c r="ANQ52" s="822">
        <v>2.2000000000000002</v>
      </c>
      <c r="ANR52" s="822">
        <v>2.2000000000000002</v>
      </c>
      <c r="ANS52" s="822">
        <v>2.7</v>
      </c>
      <c r="ANT52" s="821" t="s">
        <v>1434</v>
      </c>
      <c r="ANU52" s="821" t="s">
        <v>1434</v>
      </c>
      <c r="ANV52" s="821" t="s">
        <v>1434</v>
      </c>
      <c r="ANW52" s="821" t="s">
        <v>1434</v>
      </c>
      <c r="ANX52" s="821">
        <v>2.2999999999999998</v>
      </c>
      <c r="ANY52" s="821">
        <v>2.2000000000000002</v>
      </c>
      <c r="ANZ52" s="821">
        <v>2.2000000000000002</v>
      </c>
      <c r="AOA52" s="821">
        <v>2.7</v>
      </c>
      <c r="AOB52" s="821">
        <v>6.5</v>
      </c>
      <c r="AOC52" s="821">
        <v>5.6</v>
      </c>
      <c r="AOD52" s="821">
        <v>4</v>
      </c>
      <c r="AOE52" s="821">
        <v>3.5</v>
      </c>
      <c r="AOF52" s="821">
        <v>2.5</v>
      </c>
      <c r="AOG52" s="821">
        <v>2.1</v>
      </c>
      <c r="AOH52" s="822">
        <v>110</v>
      </c>
      <c r="AOI52" s="821" t="s">
        <v>1434</v>
      </c>
      <c r="AOJ52" s="821" t="s">
        <v>1434</v>
      </c>
      <c r="AOK52" s="821" t="s">
        <v>1434</v>
      </c>
      <c r="AOL52" s="822">
        <v>95</v>
      </c>
      <c r="AOM52" s="821" t="s">
        <v>1434</v>
      </c>
      <c r="AON52" s="821" t="s">
        <v>1434</v>
      </c>
      <c r="AOO52" s="821" t="s">
        <v>1434</v>
      </c>
      <c r="AOP52" s="822">
        <v>69</v>
      </c>
      <c r="AOQ52" s="821" t="s">
        <v>1434</v>
      </c>
      <c r="AOR52" s="821" t="s">
        <v>1434</v>
      </c>
      <c r="AOS52" s="821" t="s">
        <v>1434</v>
      </c>
      <c r="AOT52" s="822">
        <v>88</v>
      </c>
      <c r="AOU52" s="821" t="s">
        <v>1434</v>
      </c>
      <c r="AOV52" s="821" t="s">
        <v>1434</v>
      </c>
      <c r="AOW52" s="821" t="s">
        <v>1434</v>
      </c>
      <c r="AOX52" s="822">
        <v>290</v>
      </c>
      <c r="AOY52" s="821" t="s">
        <v>1434</v>
      </c>
      <c r="AOZ52" s="821" t="s">
        <v>1434</v>
      </c>
      <c r="APA52" s="821" t="s">
        <v>1434</v>
      </c>
      <c r="APB52" s="822">
        <v>500</v>
      </c>
      <c r="APC52" s="821" t="s">
        <v>1434</v>
      </c>
      <c r="APD52" s="821" t="s">
        <v>1434</v>
      </c>
      <c r="APE52" s="821" t="s">
        <v>1434</v>
      </c>
      <c r="APF52" s="822">
        <v>148</v>
      </c>
      <c r="APG52" s="821" t="s">
        <v>1434</v>
      </c>
      <c r="APH52" s="821" t="s">
        <v>1434</v>
      </c>
      <c r="API52" s="821" t="s">
        <v>1434</v>
      </c>
      <c r="APJ52" s="822">
        <v>60</v>
      </c>
      <c r="APK52" s="821" t="s">
        <v>1434</v>
      </c>
      <c r="APL52" s="821" t="s">
        <v>1434</v>
      </c>
      <c r="APM52" s="821" t="s">
        <v>1434</v>
      </c>
      <c r="APN52" s="822">
        <v>28</v>
      </c>
      <c r="APO52" s="821" t="s">
        <v>1434</v>
      </c>
      <c r="APP52" s="821" t="s">
        <v>1434</v>
      </c>
      <c r="APQ52" s="821" t="s">
        <v>1434</v>
      </c>
      <c r="APR52" s="822">
        <v>34</v>
      </c>
      <c r="APS52" s="821" t="s">
        <v>1434</v>
      </c>
      <c r="APT52" s="821" t="s">
        <v>1434</v>
      </c>
      <c r="APU52" s="821" t="s">
        <v>1434</v>
      </c>
      <c r="APV52" s="822">
        <v>52</v>
      </c>
      <c r="APW52" s="821" t="s">
        <v>1434</v>
      </c>
      <c r="APX52" s="821" t="s">
        <v>1434</v>
      </c>
      <c r="APY52" s="821" t="s">
        <v>1434</v>
      </c>
      <c r="APZ52" s="822">
        <v>132</v>
      </c>
      <c r="AQA52" s="821" t="s">
        <v>1434</v>
      </c>
      <c r="AQB52" s="821" t="s">
        <v>1434</v>
      </c>
      <c r="AQC52" s="821" t="s">
        <v>1434</v>
      </c>
      <c r="AQD52" s="822">
        <v>252</v>
      </c>
      <c r="AQE52" s="821" t="s">
        <v>1434</v>
      </c>
      <c r="AQF52" s="821" t="s">
        <v>1434</v>
      </c>
      <c r="AQG52" s="821" t="s">
        <v>1434</v>
      </c>
      <c r="AQH52" s="822">
        <v>47</v>
      </c>
      <c r="AQI52" s="821" t="s">
        <v>1434</v>
      </c>
      <c r="AQJ52" s="821" t="s">
        <v>1434</v>
      </c>
      <c r="AQK52" s="821" t="s">
        <v>1434</v>
      </c>
      <c r="AQL52" s="822">
        <v>34</v>
      </c>
      <c r="AQM52" s="821" t="s">
        <v>1434</v>
      </c>
      <c r="AQN52" s="821" t="s">
        <v>1434</v>
      </c>
      <c r="AQO52" s="821" t="s">
        <v>1434</v>
      </c>
      <c r="AQP52" s="822">
        <v>41</v>
      </c>
      <c r="AQQ52" s="821" t="s">
        <v>1434</v>
      </c>
      <c r="AQR52" s="821" t="s">
        <v>1434</v>
      </c>
      <c r="AQS52" s="821" t="s">
        <v>1434</v>
      </c>
      <c r="AQT52" s="822">
        <v>15</v>
      </c>
      <c r="AQU52" s="821" t="s">
        <v>1434</v>
      </c>
      <c r="AQV52" s="821" t="s">
        <v>1434</v>
      </c>
      <c r="AQW52" s="821" t="s">
        <v>1434</v>
      </c>
      <c r="AQX52" s="822">
        <v>12</v>
      </c>
      <c r="AQY52" s="821" t="s">
        <v>1434</v>
      </c>
      <c r="AQZ52" s="821" t="s">
        <v>1434</v>
      </c>
      <c r="ARA52" s="821" t="s">
        <v>1434</v>
      </c>
      <c r="ARB52" s="822">
        <v>96</v>
      </c>
      <c r="ARC52" s="821" t="s">
        <v>1434</v>
      </c>
      <c r="ARD52" s="821" t="s">
        <v>1434</v>
      </c>
      <c r="ARE52" s="821" t="s">
        <v>1434</v>
      </c>
      <c r="ARF52" s="822">
        <v>110</v>
      </c>
      <c r="ARG52" s="821" t="s">
        <v>1434</v>
      </c>
      <c r="ARH52" s="821" t="s">
        <v>1434</v>
      </c>
      <c r="ARI52" s="821" t="s">
        <v>1434</v>
      </c>
      <c r="ARJ52" s="822">
        <v>69</v>
      </c>
      <c r="ARK52" s="821" t="s">
        <v>1434</v>
      </c>
      <c r="ARL52" s="821" t="s">
        <v>1434</v>
      </c>
      <c r="ARM52" s="821" t="s">
        <v>1434</v>
      </c>
      <c r="ARN52" s="822">
        <v>15</v>
      </c>
      <c r="ARO52" s="821" t="s">
        <v>1434</v>
      </c>
      <c r="ARP52" s="821" t="s">
        <v>1434</v>
      </c>
      <c r="ARQ52" s="821" t="s">
        <v>1434</v>
      </c>
      <c r="ARR52" s="822">
        <v>26</v>
      </c>
      <c r="ARS52" s="821" t="s">
        <v>1434</v>
      </c>
      <c r="ART52" s="821" t="s">
        <v>1434</v>
      </c>
      <c r="ARU52" s="821" t="s">
        <v>1434</v>
      </c>
      <c r="ARV52" s="822">
        <v>15</v>
      </c>
      <c r="ARW52" s="821" t="s">
        <v>1434</v>
      </c>
      <c r="ARX52" s="821" t="s">
        <v>1434</v>
      </c>
      <c r="ARY52" s="821" t="s">
        <v>1434</v>
      </c>
      <c r="ARZ52" s="822">
        <v>21</v>
      </c>
      <c r="ASA52" s="821" t="s">
        <v>1434</v>
      </c>
      <c r="ASB52" s="821" t="s">
        <v>1434</v>
      </c>
      <c r="ASC52" s="821" t="s">
        <v>1434</v>
      </c>
      <c r="ASD52" s="822">
        <v>61</v>
      </c>
      <c r="ASE52" s="821" t="s">
        <v>1434</v>
      </c>
      <c r="ASF52" s="821" t="s">
        <v>1434</v>
      </c>
      <c r="ASG52" s="821" t="s">
        <v>1434</v>
      </c>
      <c r="ASH52" s="822">
        <v>125</v>
      </c>
      <c r="ASI52" s="821" t="s">
        <v>1434</v>
      </c>
      <c r="ASJ52" s="821" t="s">
        <v>1434</v>
      </c>
      <c r="ASK52" s="821" t="s">
        <v>1434</v>
      </c>
      <c r="ASL52" s="822">
        <v>31</v>
      </c>
      <c r="ASM52" s="821" t="s">
        <v>1434</v>
      </c>
      <c r="ASN52" s="821" t="s">
        <v>1434</v>
      </c>
      <c r="ASO52" s="821" t="s">
        <v>1434</v>
      </c>
      <c r="ASP52" s="822">
        <v>1</v>
      </c>
      <c r="ASQ52" s="821" t="s">
        <v>1434</v>
      </c>
      <c r="ASR52" s="821" t="s">
        <v>1434</v>
      </c>
      <c r="ASS52" s="821" t="s">
        <v>1434</v>
      </c>
      <c r="AST52" s="822">
        <v>0</v>
      </c>
      <c r="ASU52" s="821" t="s">
        <v>1434</v>
      </c>
      <c r="ASV52" s="821" t="s">
        <v>1434</v>
      </c>
      <c r="ASW52" s="821" t="s">
        <v>1434</v>
      </c>
      <c r="ASX52" s="822">
        <v>5</v>
      </c>
      <c r="ASY52" s="821" t="s">
        <v>1434</v>
      </c>
      <c r="ASZ52" s="821" t="s">
        <v>1434</v>
      </c>
      <c r="ATA52" s="821" t="s">
        <v>1434</v>
      </c>
      <c r="ATB52" s="822">
        <v>3</v>
      </c>
      <c r="ATC52" s="821" t="s">
        <v>1434</v>
      </c>
      <c r="ATD52" s="821" t="s">
        <v>1434</v>
      </c>
      <c r="ATE52" s="821" t="s">
        <v>1434</v>
      </c>
      <c r="ATF52" s="822">
        <v>1</v>
      </c>
      <c r="ATG52" s="821" t="s">
        <v>1434</v>
      </c>
      <c r="ATH52" s="821" t="s">
        <v>1434</v>
      </c>
      <c r="ATI52" s="821" t="s">
        <v>1434</v>
      </c>
      <c r="ATJ52" s="822">
        <v>13</v>
      </c>
      <c r="ATK52" s="821" t="s">
        <v>1434</v>
      </c>
      <c r="ATL52" s="821" t="s">
        <v>1434</v>
      </c>
      <c r="ATM52" s="821" t="s">
        <v>1434</v>
      </c>
      <c r="ATN52" s="822">
        <v>1</v>
      </c>
      <c r="ATO52" s="821" t="s">
        <v>1434</v>
      </c>
      <c r="ATP52" s="821" t="s">
        <v>1434</v>
      </c>
      <c r="ATQ52" s="821" t="s">
        <v>1434</v>
      </c>
      <c r="ATR52" s="822">
        <v>290</v>
      </c>
      <c r="ATS52" s="822">
        <v>284</v>
      </c>
      <c r="ATT52" s="822" t="s">
        <v>1434</v>
      </c>
      <c r="ATU52" s="822" t="s">
        <v>1434</v>
      </c>
      <c r="ATV52" s="822" t="s">
        <v>1434</v>
      </c>
      <c r="ATW52" s="821" t="s">
        <v>1434</v>
      </c>
      <c r="ATX52" s="821" t="s">
        <v>1434</v>
      </c>
      <c r="ATY52" s="821" t="s">
        <v>1434</v>
      </c>
      <c r="ATZ52" s="821" t="s">
        <v>1434</v>
      </c>
      <c r="AUA52" s="821" t="s">
        <v>1434</v>
      </c>
      <c r="AUB52" s="822" t="s">
        <v>1434</v>
      </c>
      <c r="AUC52" s="822" t="s">
        <v>1434</v>
      </c>
      <c r="AUD52" s="822" t="s">
        <v>1434</v>
      </c>
      <c r="AUE52" s="822" t="s">
        <v>1434</v>
      </c>
      <c r="AUF52" s="822" t="s">
        <v>1434</v>
      </c>
      <c r="AUG52" s="822">
        <v>240</v>
      </c>
      <c r="AUH52" s="822">
        <v>229</v>
      </c>
      <c r="AUI52" s="822" t="s">
        <v>1434</v>
      </c>
      <c r="AUJ52" s="822" t="s">
        <v>1434</v>
      </c>
      <c r="AUK52" s="822" t="s">
        <v>1434</v>
      </c>
      <c r="AUL52" s="821" t="s">
        <v>1434</v>
      </c>
      <c r="AUM52" s="821" t="s">
        <v>1434</v>
      </c>
      <c r="AUN52" s="821" t="s">
        <v>1434</v>
      </c>
      <c r="AUO52" s="821" t="s">
        <v>1434</v>
      </c>
      <c r="AUP52" s="821" t="s">
        <v>1434</v>
      </c>
      <c r="AUQ52" s="822" t="s">
        <v>1434</v>
      </c>
      <c r="AUR52" s="822" t="s">
        <v>1434</v>
      </c>
      <c r="AUS52" s="822" t="s">
        <v>1434</v>
      </c>
      <c r="AUT52" s="822" t="s">
        <v>1434</v>
      </c>
      <c r="AUU52" s="822" t="s">
        <v>1434</v>
      </c>
      <c r="AUV52" s="822">
        <v>606</v>
      </c>
      <c r="AUW52" s="822">
        <v>588</v>
      </c>
      <c r="AUX52" s="822" t="s">
        <v>1434</v>
      </c>
      <c r="AUY52" s="822" t="s">
        <v>1434</v>
      </c>
      <c r="AUZ52" s="822" t="s">
        <v>1434</v>
      </c>
      <c r="AVA52" s="821" t="s">
        <v>1434</v>
      </c>
      <c r="AVB52" s="821" t="s">
        <v>1434</v>
      </c>
      <c r="AVC52" s="821" t="s">
        <v>1434</v>
      </c>
      <c r="AVD52" s="821" t="s">
        <v>1434</v>
      </c>
      <c r="AVE52" s="821" t="s">
        <v>1434</v>
      </c>
      <c r="AVF52" s="822" t="s">
        <v>1434</v>
      </c>
      <c r="AVG52" s="822" t="s">
        <v>1434</v>
      </c>
      <c r="AVH52" s="822" t="s">
        <v>1434</v>
      </c>
      <c r="AVI52" s="822" t="s">
        <v>1434</v>
      </c>
      <c r="AVJ52" s="822" t="s">
        <v>1434</v>
      </c>
      <c r="AVK52" s="822">
        <v>260</v>
      </c>
      <c r="AVL52" s="822">
        <v>256</v>
      </c>
      <c r="AVM52" s="822">
        <v>80</v>
      </c>
      <c r="AVN52" s="822">
        <v>22</v>
      </c>
      <c r="AVO52" s="822">
        <v>19</v>
      </c>
      <c r="AVP52" s="821" t="s">
        <v>1434</v>
      </c>
      <c r="AVQ52" s="821" t="s">
        <v>1434</v>
      </c>
      <c r="AVR52" s="821" t="s">
        <v>1434</v>
      </c>
      <c r="AVS52" s="821" t="s">
        <v>1434</v>
      </c>
      <c r="AVT52" s="821" t="s">
        <v>1434</v>
      </c>
      <c r="AVU52" s="822" t="s">
        <v>1434</v>
      </c>
      <c r="AVV52" s="822" t="s">
        <v>1434</v>
      </c>
      <c r="AVW52" s="822" t="s">
        <v>1434</v>
      </c>
      <c r="AVX52" s="822" t="s">
        <v>1434</v>
      </c>
      <c r="AVY52" s="822" t="s">
        <v>1434</v>
      </c>
      <c r="AVZ52" s="822">
        <v>2388</v>
      </c>
      <c r="AWA52" s="822">
        <v>2388</v>
      </c>
      <c r="AWB52" s="822">
        <v>2349</v>
      </c>
      <c r="AWC52" s="822">
        <v>2349</v>
      </c>
      <c r="AWD52" s="822">
        <v>2870</v>
      </c>
      <c r="AWE52" s="821">
        <v>41</v>
      </c>
      <c r="AWF52" s="821">
        <v>41</v>
      </c>
      <c r="AWG52" s="821">
        <v>37</v>
      </c>
      <c r="AWH52" s="821">
        <v>36</v>
      </c>
      <c r="AWI52" s="821">
        <v>28</v>
      </c>
      <c r="AWJ52" s="822">
        <v>2429</v>
      </c>
      <c r="AWK52" s="822">
        <v>2429</v>
      </c>
      <c r="AWL52" s="822">
        <v>2386</v>
      </c>
      <c r="AWM52" s="822">
        <v>2385</v>
      </c>
      <c r="AWN52" s="822">
        <v>2898</v>
      </c>
      <c r="AWO52" s="822">
        <v>688</v>
      </c>
      <c r="AWP52" s="822">
        <v>688</v>
      </c>
      <c r="AWQ52" s="822">
        <v>811</v>
      </c>
      <c r="AWR52" s="822">
        <v>811</v>
      </c>
      <c r="AWS52" s="822" t="s">
        <v>1434</v>
      </c>
      <c r="AWT52" s="822" t="s">
        <v>1434</v>
      </c>
      <c r="AWU52" s="822" t="s">
        <v>1434</v>
      </c>
      <c r="AWV52" s="822" t="s">
        <v>1434</v>
      </c>
      <c r="AWW52" s="822" t="s">
        <v>1434</v>
      </c>
      <c r="AWX52" s="822" t="s">
        <v>1434</v>
      </c>
      <c r="AWY52" s="822">
        <v>688</v>
      </c>
      <c r="AWZ52" s="822">
        <v>688</v>
      </c>
      <c r="AXA52" s="822">
        <v>811</v>
      </c>
      <c r="AXB52" s="822">
        <v>811</v>
      </c>
      <c r="AXC52" s="822" t="s">
        <v>1434</v>
      </c>
      <c r="AXD52" s="821">
        <v>3076</v>
      </c>
      <c r="AXE52" s="821">
        <v>3076</v>
      </c>
      <c r="AXF52" s="821">
        <v>3160</v>
      </c>
      <c r="AXG52" s="821">
        <v>3160</v>
      </c>
      <c r="AXH52" s="821" t="s">
        <v>1434</v>
      </c>
      <c r="AXI52" s="821">
        <v>41</v>
      </c>
      <c r="AXJ52" s="821">
        <v>41</v>
      </c>
      <c r="AXK52" s="821">
        <v>37</v>
      </c>
      <c r="AXL52" s="821">
        <v>36</v>
      </c>
      <c r="AXM52" s="821">
        <v>28</v>
      </c>
      <c r="AXN52" s="821">
        <v>3117</v>
      </c>
      <c r="AXO52" s="821">
        <v>3117</v>
      </c>
      <c r="AXP52" s="821">
        <v>3197</v>
      </c>
      <c r="AXQ52" s="821">
        <v>3196</v>
      </c>
      <c r="AXR52" s="821" t="s">
        <v>1434</v>
      </c>
      <c r="AXS52" s="822">
        <v>8786</v>
      </c>
      <c r="AXT52" s="822">
        <v>9568</v>
      </c>
      <c r="AXU52" s="822">
        <v>9544</v>
      </c>
      <c r="AXV52" s="822">
        <v>9274</v>
      </c>
      <c r="AXW52" s="822">
        <v>16</v>
      </c>
      <c r="AXX52" s="822">
        <v>7</v>
      </c>
      <c r="AXY52" s="822">
        <v>7</v>
      </c>
      <c r="AXZ52" s="822" t="s">
        <v>1434</v>
      </c>
      <c r="AYA52" s="821">
        <v>746</v>
      </c>
      <c r="AYB52" s="821" t="s">
        <v>1434</v>
      </c>
      <c r="AYC52" s="821" t="s">
        <v>1434</v>
      </c>
      <c r="AYD52" s="822" t="s">
        <v>1434</v>
      </c>
      <c r="AYE52" s="822">
        <v>670</v>
      </c>
      <c r="AYF52" s="822">
        <v>684</v>
      </c>
      <c r="AYG52" s="822">
        <v>630</v>
      </c>
      <c r="AYH52" s="822">
        <v>607</v>
      </c>
      <c r="AYI52" s="822">
        <v>3208</v>
      </c>
      <c r="AYJ52" s="822">
        <v>1435</v>
      </c>
      <c r="AYK52" s="822">
        <v>1435</v>
      </c>
      <c r="AYL52" s="822" t="s">
        <v>1434</v>
      </c>
      <c r="AYM52" s="821">
        <v>57</v>
      </c>
      <c r="AYN52" s="821" t="s">
        <v>1434</v>
      </c>
      <c r="AYO52" s="821" t="s">
        <v>1434</v>
      </c>
      <c r="AYP52" s="821" t="s">
        <v>1434</v>
      </c>
      <c r="AYQ52" s="822" t="s">
        <v>1434</v>
      </c>
      <c r="AYR52" s="821" t="s">
        <v>1434</v>
      </c>
      <c r="AYS52" s="821" t="s">
        <v>1434</v>
      </c>
      <c r="AYT52" s="821" t="s">
        <v>1434</v>
      </c>
      <c r="AYU52" s="822">
        <v>16</v>
      </c>
      <c r="AYV52" s="821">
        <v>7</v>
      </c>
      <c r="AYW52" s="821">
        <v>7</v>
      </c>
      <c r="AYX52" s="821" t="s">
        <v>1434</v>
      </c>
      <c r="AYY52" s="821" t="s">
        <v>1434</v>
      </c>
      <c r="AYZ52" s="821" t="s">
        <v>1434</v>
      </c>
      <c r="AZA52" s="821" t="s">
        <v>1434</v>
      </c>
      <c r="AZB52" s="821" t="s">
        <v>1434</v>
      </c>
      <c r="AZC52" s="822">
        <v>7</v>
      </c>
      <c r="AZD52" s="821">
        <v>7</v>
      </c>
      <c r="AZE52" s="821">
        <v>7</v>
      </c>
      <c r="AZF52" s="821">
        <v>7</v>
      </c>
      <c r="AZG52" s="822">
        <v>3208</v>
      </c>
      <c r="AZH52" s="821">
        <v>1435</v>
      </c>
      <c r="AZI52" s="821">
        <v>1435</v>
      </c>
      <c r="AZJ52" s="821" t="s">
        <v>1434</v>
      </c>
      <c r="AZK52" s="821" t="s">
        <v>1434</v>
      </c>
      <c r="AZL52" s="821" t="s">
        <v>1434</v>
      </c>
      <c r="AZM52" s="821" t="s">
        <v>1434</v>
      </c>
      <c r="AZN52" s="821" t="s">
        <v>1434</v>
      </c>
      <c r="AZO52" s="821">
        <v>41</v>
      </c>
      <c r="AZP52" s="821">
        <v>44</v>
      </c>
      <c r="AZQ52" s="821">
        <v>32</v>
      </c>
      <c r="AZR52" s="821">
        <v>23</v>
      </c>
      <c r="AZS52" s="821" t="s">
        <v>1434</v>
      </c>
      <c r="AZT52" s="821" t="s">
        <v>1434</v>
      </c>
      <c r="AZU52" s="821" t="s">
        <v>1434</v>
      </c>
      <c r="AZV52" s="821" t="s">
        <v>1434</v>
      </c>
      <c r="AZW52" s="821">
        <v>13</v>
      </c>
      <c r="AZX52" s="821" t="s">
        <v>1434</v>
      </c>
      <c r="AZY52" s="821" t="s">
        <v>1434</v>
      </c>
      <c r="AZZ52" s="821" t="s">
        <v>1434</v>
      </c>
      <c r="BAA52" s="822">
        <v>90</v>
      </c>
      <c r="BAB52" s="821">
        <v>95</v>
      </c>
      <c r="BAC52" s="821">
        <v>77</v>
      </c>
      <c r="BAD52" s="821">
        <v>59</v>
      </c>
      <c r="BAE52" s="822" t="s">
        <v>1434</v>
      </c>
      <c r="BAF52" s="821" t="s">
        <v>1434</v>
      </c>
      <c r="BAG52" s="821" t="s">
        <v>1434</v>
      </c>
      <c r="BAH52" s="821" t="s">
        <v>1434</v>
      </c>
      <c r="BAI52" s="821">
        <v>26</v>
      </c>
      <c r="BAJ52" s="821" t="s">
        <v>1434</v>
      </c>
      <c r="BAK52" s="821" t="s">
        <v>1434</v>
      </c>
      <c r="BAL52" s="821" t="s">
        <v>1434</v>
      </c>
      <c r="BAM52" s="821">
        <v>8745</v>
      </c>
      <c r="BAN52" s="821">
        <v>9524</v>
      </c>
      <c r="BAO52" s="821">
        <v>9512</v>
      </c>
      <c r="BAP52" s="821">
        <v>9251</v>
      </c>
      <c r="BAQ52" s="821" t="s">
        <v>1434</v>
      </c>
      <c r="BAR52" s="821" t="s">
        <v>1434</v>
      </c>
      <c r="BAS52" s="821" t="s">
        <v>1434</v>
      </c>
      <c r="BAT52" s="821" t="s">
        <v>1434</v>
      </c>
      <c r="BAU52" s="821">
        <v>733</v>
      </c>
      <c r="BAV52" s="821" t="s">
        <v>1434</v>
      </c>
      <c r="BAW52" s="821" t="s">
        <v>1434</v>
      </c>
      <c r="BAX52" s="821" t="s">
        <v>1434</v>
      </c>
      <c r="BAY52" s="822">
        <v>573</v>
      </c>
      <c r="BAZ52" s="821">
        <v>582</v>
      </c>
      <c r="BBA52" s="821">
        <v>546</v>
      </c>
      <c r="BBB52" s="821">
        <v>541</v>
      </c>
      <c r="BBC52" s="822" t="s">
        <v>1434</v>
      </c>
      <c r="BBD52" s="821" t="s">
        <v>1434</v>
      </c>
      <c r="BBE52" s="821" t="s">
        <v>1434</v>
      </c>
      <c r="BBF52" s="821" t="s">
        <v>1434</v>
      </c>
      <c r="BBG52" s="821">
        <v>31</v>
      </c>
      <c r="BBH52" s="821" t="s">
        <v>1434</v>
      </c>
      <c r="BBI52" s="821" t="s">
        <v>1434</v>
      </c>
      <c r="BBJ52" s="821" t="s">
        <v>1434</v>
      </c>
      <c r="BBK52" s="826"/>
      <c r="BBL52" s="826"/>
      <c r="BBM52" s="826"/>
      <c r="BBN52" s="826"/>
      <c r="BBO52" s="826"/>
      <c r="BBP52" s="826"/>
      <c r="BBQ52" s="826"/>
      <c r="BBR52" s="826"/>
      <c r="BBS52" s="826"/>
      <c r="BBT52" s="826"/>
      <c r="BBU52" s="826"/>
      <c r="BBV52" s="826"/>
      <c r="BBW52" s="826"/>
      <c r="BBX52" s="826"/>
      <c r="BBY52" s="826"/>
      <c r="BBZ52" s="826"/>
      <c r="BCA52" s="826"/>
      <c r="BCB52" s="826"/>
      <c r="BCC52" s="826"/>
      <c r="BCD52" s="826"/>
      <c r="BCE52" s="826"/>
      <c r="BCF52" s="826"/>
      <c r="BCG52" s="826"/>
      <c r="BCH52" s="826"/>
      <c r="BCI52" s="826"/>
      <c r="BCJ52" s="826"/>
      <c r="BCK52" s="826"/>
      <c r="BCL52" s="826"/>
      <c r="BCM52" s="826"/>
      <c r="BCN52" s="826"/>
      <c r="BCO52" s="818"/>
      <c r="BCP52" s="818"/>
      <c r="BCQ52" s="818"/>
      <c r="BCR52" s="818"/>
      <c r="BCS52" s="818"/>
      <c r="BCT52" s="818"/>
      <c r="BCU52" s="818"/>
      <c r="BCV52" s="818"/>
      <c r="BCW52" s="818"/>
      <c r="BCX52" s="818"/>
      <c r="BCY52" s="818"/>
      <c r="BCZ52" s="818"/>
      <c r="BDA52" s="818"/>
      <c r="BDB52" s="818"/>
      <c r="BDC52" s="818"/>
      <c r="BDD52" s="818"/>
      <c r="BDE52" s="818"/>
      <c r="BDF52" s="818"/>
      <c r="BDG52" s="818"/>
      <c r="BDH52" s="818"/>
      <c r="BDI52" s="818"/>
      <c r="BDJ52" s="818"/>
      <c r="BDK52" s="818"/>
      <c r="BDL52" s="818"/>
      <c r="BDM52" s="818"/>
      <c r="BDN52" s="818"/>
      <c r="BDO52" s="818"/>
      <c r="BDP52" s="818"/>
      <c r="BDQ52" s="818"/>
      <c r="BDR52" s="818"/>
      <c r="BDS52" s="818"/>
      <c r="BDT52" s="818"/>
      <c r="BDU52" s="818"/>
      <c r="BDV52" s="818"/>
      <c r="BDW52" s="818"/>
      <c r="BDX52" s="818"/>
      <c r="BDY52" s="818"/>
      <c r="BDZ52" s="818"/>
      <c r="BEA52" s="818"/>
      <c r="BEB52" s="818"/>
      <c r="BEC52" s="818"/>
      <c r="BED52" s="818"/>
      <c r="BEE52" s="818"/>
      <c r="BEF52" s="818"/>
      <c r="BEG52" s="818"/>
      <c r="BEH52" s="818"/>
      <c r="BEI52" s="818"/>
      <c r="BEJ52" s="818"/>
      <c r="BEK52" s="818"/>
      <c r="BEL52" s="818"/>
      <c r="BEM52" s="818"/>
      <c r="BEN52" s="818"/>
      <c r="BEO52" s="818"/>
      <c r="BEP52" s="818"/>
      <c r="BEQ52" s="818"/>
      <c r="BER52" s="818"/>
      <c r="BES52" s="818"/>
      <c r="BET52" s="818"/>
      <c r="BEU52" s="818"/>
      <c r="BEV52" s="818"/>
      <c r="BEW52" s="818"/>
      <c r="BEX52" s="818"/>
      <c r="BEY52" s="818"/>
      <c r="BEZ52" s="818"/>
      <c r="BFA52" s="818"/>
      <c r="BFB52" s="818"/>
      <c r="BFC52" s="818"/>
      <c r="BFD52" s="818"/>
      <c r="BFE52" s="818"/>
      <c r="BFF52" s="818"/>
      <c r="BFG52" s="818"/>
      <c r="BFH52" s="818"/>
      <c r="BFI52" s="818"/>
      <c r="BFJ52" s="818"/>
      <c r="BFK52" s="818"/>
      <c r="BFL52" s="818"/>
      <c r="BFM52" s="818"/>
      <c r="BFN52" s="818"/>
      <c r="BFO52" s="818"/>
      <c r="BFP52" s="818"/>
      <c r="BFQ52" s="818"/>
      <c r="BFR52" s="818"/>
      <c r="BFS52" s="818"/>
      <c r="BFT52" s="818"/>
      <c r="BFU52" s="818"/>
      <c r="BFV52" s="819"/>
      <c r="BFW52" s="819"/>
      <c r="BFX52" s="819"/>
      <c r="BFY52" s="819"/>
      <c r="BFZ52" s="819"/>
      <c r="BGA52" s="819"/>
      <c r="BGB52" s="819"/>
      <c r="BGC52" s="819"/>
      <c r="BGD52" s="819"/>
      <c r="BGE52" s="819"/>
      <c r="BGF52" s="819"/>
      <c r="BGG52" s="819"/>
      <c r="BGH52" s="819"/>
      <c r="BGI52" s="819"/>
      <c r="BGJ52" s="819"/>
      <c r="BGK52" s="819"/>
      <c r="BGL52" s="819"/>
      <c r="BGM52" s="819"/>
      <c r="BGN52" s="819"/>
      <c r="BGO52" s="819"/>
      <c r="BGP52" s="819"/>
      <c r="BGQ52" s="819"/>
      <c r="BGR52" s="819"/>
      <c r="BGS52" s="819"/>
      <c r="BGT52" s="819"/>
      <c r="BGU52" s="819"/>
      <c r="BGV52" s="819"/>
      <c r="BGW52" s="819"/>
      <c r="BGX52" s="819"/>
      <c r="BGY52" s="819"/>
      <c r="BGZ52" s="819"/>
      <c r="BHA52" s="819"/>
      <c r="BHB52" s="819"/>
      <c r="BHC52" s="819"/>
      <c r="BHD52" s="819"/>
      <c r="BHE52" s="819"/>
      <c r="BHF52" s="819"/>
      <c r="BHG52" s="819"/>
      <c r="BHH52" s="819"/>
      <c r="BHI52" s="819"/>
      <c r="BHJ52" s="819"/>
      <c r="BHK52" s="819"/>
      <c r="BHL52" s="819"/>
      <c r="BHM52" s="819"/>
      <c r="BHN52" s="819"/>
      <c r="BHO52" s="819"/>
      <c r="BHP52" s="819"/>
      <c r="BHQ52" s="819"/>
      <c r="BHR52" s="819"/>
      <c r="BHS52" s="819"/>
      <c r="BHT52" s="819"/>
      <c r="BHU52" s="819"/>
      <c r="BHV52" s="819"/>
      <c r="BHW52" s="819"/>
      <c r="BHX52" s="819"/>
      <c r="BHY52" s="819"/>
      <c r="BHZ52" s="819"/>
      <c r="BIA52" s="819"/>
      <c r="BIB52" s="819"/>
      <c r="BIC52" s="819"/>
      <c r="BID52" s="819"/>
      <c r="BIE52" s="819"/>
      <c r="BIF52" s="819"/>
      <c r="BIG52" s="819"/>
      <c r="BIH52" s="819"/>
      <c r="BII52" s="819"/>
      <c r="BIJ52" s="819"/>
      <c r="BIK52" s="819"/>
      <c r="BIL52" s="819"/>
      <c r="BIM52" s="819"/>
      <c r="BIN52" s="819"/>
      <c r="BIO52" s="819"/>
      <c r="BIP52" s="819"/>
      <c r="BIQ52" s="819"/>
      <c r="BIR52" s="819"/>
      <c r="BIS52" s="822">
        <v>18</v>
      </c>
      <c r="BIT52" s="822">
        <v>24</v>
      </c>
      <c r="BIU52" s="822" t="s">
        <v>1434</v>
      </c>
      <c r="BIV52" s="822" t="s">
        <v>1434</v>
      </c>
      <c r="BIW52" s="822">
        <v>0.3</v>
      </c>
      <c r="BIX52" s="822">
        <v>0.2</v>
      </c>
      <c r="BIY52" s="822" t="s">
        <v>1434</v>
      </c>
      <c r="BIZ52" s="822" t="s">
        <v>1434</v>
      </c>
      <c r="BJA52" s="822">
        <v>97</v>
      </c>
      <c r="BJB52" s="822">
        <v>229</v>
      </c>
      <c r="BJC52" s="822" t="s">
        <v>1434</v>
      </c>
      <c r="BJD52" s="822" t="s">
        <v>1434</v>
      </c>
      <c r="BJE52" s="822">
        <v>1.4</v>
      </c>
      <c r="BJF52" s="822">
        <v>2.2999999999999998</v>
      </c>
      <c r="BJG52" s="822" t="s">
        <v>1434</v>
      </c>
      <c r="BJH52" s="822" t="s">
        <v>1434</v>
      </c>
      <c r="BJI52" s="824">
        <v>3771873</v>
      </c>
      <c r="BJJ52" s="824">
        <v>4862531</v>
      </c>
      <c r="BJK52" s="824">
        <v>5298365</v>
      </c>
      <c r="BJL52" s="824">
        <v>4794845</v>
      </c>
      <c r="BJM52" s="824">
        <v>5835623</v>
      </c>
      <c r="BJN52" s="824">
        <v>113059</v>
      </c>
      <c r="BJO52" s="824">
        <v>132725</v>
      </c>
      <c r="BJP52" s="824">
        <v>110259</v>
      </c>
      <c r="BJQ52" s="824">
        <v>107994</v>
      </c>
      <c r="BJR52" s="824">
        <v>100255</v>
      </c>
      <c r="BJS52" s="827" t="s">
        <v>1434</v>
      </c>
      <c r="BJT52" s="827" t="s">
        <v>1434</v>
      </c>
      <c r="BJU52" s="827">
        <v>2517.8140000000003</v>
      </c>
      <c r="BJV52" s="827" t="s">
        <v>1434</v>
      </c>
      <c r="BJW52" s="827" t="s">
        <v>1434</v>
      </c>
      <c r="BJX52" s="827" t="s">
        <v>1434</v>
      </c>
      <c r="BJY52" s="827" t="s">
        <v>1434</v>
      </c>
      <c r="BJZ52" s="827" t="s">
        <v>1434</v>
      </c>
      <c r="BKA52" s="827" t="s">
        <v>1434</v>
      </c>
      <c r="BKB52" s="827" t="s">
        <v>1434</v>
      </c>
      <c r="BKC52" s="827" t="s">
        <v>1434</v>
      </c>
      <c r="BKD52" s="827" t="s">
        <v>1434</v>
      </c>
      <c r="BKE52" s="827" t="s">
        <v>1434</v>
      </c>
      <c r="BKF52" s="827" t="s">
        <v>1434</v>
      </c>
      <c r="BKG52" s="827" t="s">
        <v>1434</v>
      </c>
      <c r="BKH52" s="827" t="s">
        <v>1434</v>
      </c>
      <c r="BKI52" s="827" t="s">
        <v>1434</v>
      </c>
      <c r="BKJ52" s="827" t="s">
        <v>1434</v>
      </c>
      <c r="BKK52" s="827" t="s">
        <v>1434</v>
      </c>
      <c r="BKL52" s="827" t="s">
        <v>1434</v>
      </c>
      <c r="BKM52" s="827" t="s">
        <v>1434</v>
      </c>
      <c r="BKN52" s="827" t="s">
        <v>1434</v>
      </c>
      <c r="BKO52" s="827" t="s">
        <v>1434</v>
      </c>
      <c r="BKP52" s="827" t="s">
        <v>1434</v>
      </c>
      <c r="BKQ52" s="827" t="s">
        <v>1434</v>
      </c>
      <c r="BKR52" s="827" t="s">
        <v>1434</v>
      </c>
      <c r="BKS52" s="827" t="s">
        <v>1434</v>
      </c>
      <c r="BKT52" s="827" t="s">
        <v>1434</v>
      </c>
      <c r="BKU52" s="827" t="s">
        <v>1434</v>
      </c>
      <c r="BKV52" s="827" t="s">
        <v>1434</v>
      </c>
      <c r="BKW52" s="827" t="s">
        <v>1434</v>
      </c>
      <c r="BKX52" s="827" t="s">
        <v>1434</v>
      </c>
      <c r="BKY52" s="827">
        <v>40</v>
      </c>
      <c r="BKZ52" s="827" t="s">
        <v>1434</v>
      </c>
      <c r="BLA52" s="827" t="s">
        <v>1434</v>
      </c>
      <c r="BLB52" s="827" t="s">
        <v>1434</v>
      </c>
      <c r="BLC52" s="827" t="s">
        <v>1434</v>
      </c>
      <c r="BLD52" s="827">
        <v>0.34960000000000002</v>
      </c>
      <c r="BLE52" s="827">
        <v>9.2000000000000012E-2</v>
      </c>
      <c r="BLF52" s="827">
        <v>2.4380000000000002</v>
      </c>
      <c r="BLG52" s="827" t="s">
        <v>1434</v>
      </c>
      <c r="BLH52" s="827" t="s">
        <v>1434</v>
      </c>
      <c r="BLI52" s="827" t="s">
        <v>1434</v>
      </c>
      <c r="BLJ52" s="827" t="s">
        <v>1434</v>
      </c>
      <c r="BLK52" s="827" t="s">
        <v>1434</v>
      </c>
      <c r="BLL52" s="827" t="s">
        <v>1434</v>
      </c>
      <c r="BLM52" s="827" t="s">
        <v>1434</v>
      </c>
      <c r="BLN52" s="827">
        <v>2477.8140000000003</v>
      </c>
      <c r="BLO52" s="827" t="s">
        <v>1434</v>
      </c>
      <c r="BLP52" s="827" t="s">
        <v>1434</v>
      </c>
      <c r="BLQ52" s="827" t="s">
        <v>1434</v>
      </c>
      <c r="BLR52" s="827" t="s">
        <v>1434</v>
      </c>
      <c r="BLS52" s="827">
        <v>50885.020940000009</v>
      </c>
      <c r="BLT52" s="827" t="s">
        <v>1434</v>
      </c>
      <c r="BLU52" s="827" t="s">
        <v>1434</v>
      </c>
      <c r="BLV52" s="827" t="s">
        <v>1434</v>
      </c>
      <c r="BLW52" s="827" t="s">
        <v>1434</v>
      </c>
      <c r="BLX52" s="827" t="s">
        <v>1434</v>
      </c>
      <c r="BLY52" s="827" t="s">
        <v>1434</v>
      </c>
      <c r="BLZ52" s="827" t="s">
        <v>1434</v>
      </c>
      <c r="BMA52" s="827" t="s">
        <v>1434</v>
      </c>
      <c r="BMB52" s="827" t="s">
        <v>1434</v>
      </c>
      <c r="BMC52" s="827" t="s">
        <v>1434</v>
      </c>
      <c r="BMD52" s="827" t="s">
        <v>1434</v>
      </c>
      <c r="BME52" s="827" t="s">
        <v>1434</v>
      </c>
      <c r="BMF52" s="827" t="s">
        <v>1434</v>
      </c>
      <c r="BMG52" s="827" t="s">
        <v>1434</v>
      </c>
      <c r="BMH52" s="827" t="s">
        <v>1434</v>
      </c>
      <c r="BMI52" s="827" t="s">
        <v>1434</v>
      </c>
      <c r="BMJ52" s="827" t="s">
        <v>1434</v>
      </c>
      <c r="BMK52" s="827" t="s">
        <v>1434</v>
      </c>
      <c r="BML52" s="827" t="s">
        <v>1434</v>
      </c>
      <c r="BMM52" s="827" t="s">
        <v>1434</v>
      </c>
      <c r="BMN52" s="827" t="s">
        <v>1434</v>
      </c>
      <c r="BMO52" s="827" t="s">
        <v>1434</v>
      </c>
      <c r="BMP52" s="827" t="s">
        <v>1434</v>
      </c>
      <c r="BMQ52" s="827" t="s">
        <v>1434</v>
      </c>
      <c r="BMR52" s="827" t="s">
        <v>1434</v>
      </c>
      <c r="BMS52" s="827" t="s">
        <v>1434</v>
      </c>
      <c r="BMT52" s="827" t="s">
        <v>1434</v>
      </c>
      <c r="BMU52" s="827" t="s">
        <v>1434</v>
      </c>
      <c r="BMV52" s="827" t="s">
        <v>1434</v>
      </c>
      <c r="BMW52" s="827">
        <v>808.40000000000009</v>
      </c>
      <c r="BMX52" s="827" t="s">
        <v>1434</v>
      </c>
      <c r="BMY52" s="827" t="s">
        <v>1434</v>
      </c>
      <c r="BMZ52" s="827" t="s">
        <v>1434</v>
      </c>
      <c r="BNA52" s="827" t="s">
        <v>1434</v>
      </c>
      <c r="BNB52" s="827" t="s">
        <v>1434</v>
      </c>
      <c r="BNC52" s="827" t="s">
        <v>1434</v>
      </c>
      <c r="BND52" s="827" t="s">
        <v>1434</v>
      </c>
      <c r="BNE52" s="827" t="s">
        <v>1434</v>
      </c>
      <c r="BNF52" s="827" t="s">
        <v>1434</v>
      </c>
      <c r="BNG52" s="827">
        <v>50076.620940000008</v>
      </c>
      <c r="BNH52" s="827" t="s">
        <v>1434</v>
      </c>
      <c r="BNI52" s="827" t="s">
        <v>1434</v>
      </c>
      <c r="BNJ52" s="822">
        <v>734</v>
      </c>
      <c r="BNK52" s="821" t="s">
        <v>1434</v>
      </c>
      <c r="BNL52" s="821" t="s">
        <v>1434</v>
      </c>
      <c r="BNM52" s="821">
        <v>645</v>
      </c>
      <c r="BNN52" s="822">
        <v>50</v>
      </c>
      <c r="BNO52" s="821" t="s">
        <v>1434</v>
      </c>
      <c r="BNP52" s="821" t="s">
        <v>1434</v>
      </c>
      <c r="BNQ52" s="821">
        <v>38</v>
      </c>
      <c r="BNR52" s="822">
        <v>724</v>
      </c>
      <c r="BNS52" s="821" t="s">
        <v>1434</v>
      </c>
      <c r="BNT52" s="821" t="s">
        <v>1434</v>
      </c>
      <c r="BNU52" s="821">
        <v>1055</v>
      </c>
      <c r="BNV52" s="822">
        <v>50</v>
      </c>
      <c r="BNW52" s="821" t="s">
        <v>1434</v>
      </c>
      <c r="BNX52" s="821" t="s">
        <v>1434</v>
      </c>
      <c r="BNY52" s="821">
        <v>62</v>
      </c>
    </row>
    <row r="53" spans="1:1741" s="789" customFormat="1">
      <c r="A53" s="607" t="s">
        <v>1971</v>
      </c>
      <c r="B53" s="821" t="s">
        <v>1217</v>
      </c>
      <c r="C53" s="822">
        <v>3144</v>
      </c>
      <c r="D53" s="822">
        <v>3059</v>
      </c>
      <c r="E53" s="822">
        <v>3021</v>
      </c>
      <c r="F53" s="822">
        <v>2954</v>
      </c>
      <c r="G53" s="822">
        <v>2778</v>
      </c>
      <c r="H53" s="822">
        <v>3144</v>
      </c>
      <c r="I53" s="822">
        <v>3059</v>
      </c>
      <c r="J53" s="822">
        <v>3021</v>
      </c>
      <c r="K53" s="822">
        <v>2954</v>
      </c>
      <c r="L53" s="822">
        <v>2778</v>
      </c>
      <c r="M53" s="822">
        <v>20</v>
      </c>
      <c r="N53" s="822">
        <v>20</v>
      </c>
      <c r="O53" s="822">
        <v>20</v>
      </c>
      <c r="P53" s="822">
        <v>20</v>
      </c>
      <c r="Q53" s="822">
        <v>20</v>
      </c>
      <c r="R53" s="822">
        <v>3164</v>
      </c>
      <c r="S53" s="822">
        <v>3079</v>
      </c>
      <c r="T53" s="822">
        <v>3041</v>
      </c>
      <c r="U53" s="822">
        <v>2974</v>
      </c>
      <c r="V53" s="822">
        <v>2798</v>
      </c>
      <c r="W53" s="821">
        <v>21029</v>
      </c>
      <c r="X53" s="822">
        <v>21114</v>
      </c>
      <c r="Y53" s="822">
        <v>21152</v>
      </c>
      <c r="Z53" s="822">
        <v>21219</v>
      </c>
      <c r="AA53" s="822">
        <v>21395</v>
      </c>
      <c r="AB53" s="821">
        <v>24</v>
      </c>
      <c r="AC53" s="821">
        <v>24</v>
      </c>
      <c r="AD53" s="821">
        <v>23</v>
      </c>
      <c r="AE53" s="821">
        <v>28</v>
      </c>
      <c r="AF53" s="821">
        <v>34</v>
      </c>
      <c r="AG53" s="821">
        <v>1648</v>
      </c>
      <c r="AH53" s="821">
        <v>1642</v>
      </c>
      <c r="AI53" s="821">
        <v>1624</v>
      </c>
      <c r="AJ53" s="821">
        <v>1539</v>
      </c>
      <c r="AK53" s="821">
        <v>1412</v>
      </c>
      <c r="AL53" s="821">
        <v>1379</v>
      </c>
      <c r="AM53" s="821">
        <v>1330</v>
      </c>
      <c r="AN53" s="821">
        <v>1240</v>
      </c>
      <c r="AO53" s="821">
        <v>0</v>
      </c>
      <c r="AP53" s="821">
        <v>0</v>
      </c>
      <c r="AQ53" s="821">
        <v>0</v>
      </c>
      <c r="AR53" s="821">
        <v>0</v>
      </c>
      <c r="AS53" s="822">
        <v>652</v>
      </c>
      <c r="AT53" s="822">
        <v>595</v>
      </c>
      <c r="AU53" s="822">
        <v>537</v>
      </c>
      <c r="AV53" s="822">
        <v>480</v>
      </c>
      <c r="AW53" s="822">
        <v>366</v>
      </c>
      <c r="AX53" s="822">
        <v>652</v>
      </c>
      <c r="AY53" s="822">
        <v>595</v>
      </c>
      <c r="AZ53" s="822">
        <v>537</v>
      </c>
      <c r="BA53" s="822">
        <v>480</v>
      </c>
      <c r="BB53" s="822">
        <v>366</v>
      </c>
      <c r="BC53" s="822" t="s">
        <v>1434</v>
      </c>
      <c r="BD53" s="822" t="s">
        <v>1434</v>
      </c>
      <c r="BE53" s="822" t="s">
        <v>1434</v>
      </c>
      <c r="BF53" s="822" t="s">
        <v>1434</v>
      </c>
      <c r="BG53" s="822" t="s">
        <v>1434</v>
      </c>
      <c r="BH53" s="822" t="s">
        <v>1434</v>
      </c>
      <c r="BI53" s="822" t="s">
        <v>1434</v>
      </c>
      <c r="BJ53" s="822" t="s">
        <v>1434</v>
      </c>
      <c r="BK53" s="822" t="s">
        <v>1434</v>
      </c>
      <c r="BL53" s="822" t="s">
        <v>1434</v>
      </c>
      <c r="BM53" s="821">
        <v>396</v>
      </c>
      <c r="BN53" s="821">
        <v>354</v>
      </c>
      <c r="BO53" s="821">
        <v>311</v>
      </c>
      <c r="BP53" s="821">
        <v>269</v>
      </c>
      <c r="BQ53" s="821">
        <v>184</v>
      </c>
      <c r="BR53" s="821">
        <v>396</v>
      </c>
      <c r="BS53" s="821">
        <v>354</v>
      </c>
      <c r="BT53" s="821">
        <v>311</v>
      </c>
      <c r="BU53" s="821">
        <v>269</v>
      </c>
      <c r="BV53" s="821">
        <v>184</v>
      </c>
      <c r="BW53" s="821" t="s">
        <v>1434</v>
      </c>
      <c r="BX53" s="821" t="s">
        <v>1434</v>
      </c>
      <c r="BY53" s="821" t="s">
        <v>1434</v>
      </c>
      <c r="BZ53" s="821" t="s">
        <v>1434</v>
      </c>
      <c r="CA53" s="821" t="s">
        <v>1434</v>
      </c>
      <c r="CB53" s="821" t="s">
        <v>1434</v>
      </c>
      <c r="CC53" s="821" t="s">
        <v>1434</v>
      </c>
      <c r="CD53" s="821" t="s">
        <v>1434</v>
      </c>
      <c r="CE53" s="821" t="s">
        <v>1434</v>
      </c>
      <c r="CF53" s="821" t="s">
        <v>1434</v>
      </c>
      <c r="CG53" s="821">
        <v>256</v>
      </c>
      <c r="CH53" s="821">
        <v>241</v>
      </c>
      <c r="CI53" s="821">
        <v>226</v>
      </c>
      <c r="CJ53" s="821">
        <v>211</v>
      </c>
      <c r="CK53" s="821">
        <v>182</v>
      </c>
      <c r="CL53" s="821">
        <v>256</v>
      </c>
      <c r="CM53" s="821">
        <v>241</v>
      </c>
      <c r="CN53" s="821">
        <v>226</v>
      </c>
      <c r="CO53" s="821">
        <v>211</v>
      </c>
      <c r="CP53" s="821">
        <v>182</v>
      </c>
      <c r="CQ53" s="821" t="s">
        <v>1434</v>
      </c>
      <c r="CR53" s="821" t="s">
        <v>1434</v>
      </c>
      <c r="CS53" s="821" t="s">
        <v>1434</v>
      </c>
      <c r="CT53" s="821" t="s">
        <v>1434</v>
      </c>
      <c r="CU53" s="821" t="s">
        <v>1434</v>
      </c>
      <c r="CV53" s="821" t="s">
        <v>1434</v>
      </c>
      <c r="CW53" s="821" t="s">
        <v>1434</v>
      </c>
      <c r="CX53" s="821" t="s">
        <v>1434</v>
      </c>
      <c r="CY53" s="821" t="s">
        <v>1434</v>
      </c>
      <c r="CZ53" s="821" t="s">
        <v>1434</v>
      </c>
      <c r="DA53" s="821">
        <v>354</v>
      </c>
      <c r="DB53" s="821">
        <v>311</v>
      </c>
      <c r="DC53" s="821">
        <v>269</v>
      </c>
      <c r="DD53" s="821">
        <v>184</v>
      </c>
      <c r="DE53" s="821">
        <v>241</v>
      </c>
      <c r="DF53" s="821">
        <v>226</v>
      </c>
      <c r="DG53" s="821">
        <v>211</v>
      </c>
      <c r="DH53" s="821">
        <v>182</v>
      </c>
      <c r="DI53" s="821">
        <v>0</v>
      </c>
      <c r="DJ53" s="821">
        <v>0</v>
      </c>
      <c r="DK53" s="821">
        <v>0</v>
      </c>
      <c r="DL53" s="821">
        <v>0</v>
      </c>
      <c r="DM53" s="821" t="s">
        <v>2115</v>
      </c>
      <c r="DN53" s="821" t="s">
        <v>2116</v>
      </c>
      <c r="DO53" s="821">
        <v>182</v>
      </c>
      <c r="DP53" s="821">
        <v>156</v>
      </c>
      <c r="DQ53" s="821">
        <v>130</v>
      </c>
      <c r="DR53" s="821">
        <v>78</v>
      </c>
      <c r="DS53" s="821" t="s">
        <v>2294</v>
      </c>
      <c r="DT53" s="821" t="s">
        <v>2114</v>
      </c>
      <c r="DU53" s="821">
        <v>73</v>
      </c>
      <c r="DV53" s="821">
        <v>70</v>
      </c>
      <c r="DW53" s="821">
        <v>67</v>
      </c>
      <c r="DX53" s="821">
        <v>61</v>
      </c>
      <c r="DY53" s="821" t="s">
        <v>2121</v>
      </c>
      <c r="DZ53" s="821" t="s">
        <v>2122</v>
      </c>
      <c r="EA53" s="821">
        <v>52</v>
      </c>
      <c r="EB53" s="821">
        <v>47</v>
      </c>
      <c r="EC53" s="821">
        <v>43</v>
      </c>
      <c r="ED53" s="821">
        <v>35</v>
      </c>
      <c r="EE53" s="821" t="s">
        <v>2295</v>
      </c>
      <c r="EF53" s="821" t="s">
        <v>2296</v>
      </c>
      <c r="EG53" s="821">
        <v>37</v>
      </c>
      <c r="EH53" s="821">
        <v>34</v>
      </c>
      <c r="EI53" s="821">
        <v>30</v>
      </c>
      <c r="EJ53" s="821">
        <v>23</v>
      </c>
      <c r="EK53" s="821" t="s">
        <v>2117</v>
      </c>
      <c r="EL53" s="821" t="s">
        <v>2118</v>
      </c>
      <c r="EM53" s="821">
        <v>34</v>
      </c>
      <c r="EN53" s="821">
        <v>31</v>
      </c>
      <c r="EO53" s="821">
        <v>28</v>
      </c>
      <c r="EP53" s="821">
        <v>23</v>
      </c>
      <c r="EQ53" s="821" t="s">
        <v>2109</v>
      </c>
      <c r="ER53" s="821" t="s">
        <v>2110</v>
      </c>
      <c r="ES53" s="821">
        <v>34</v>
      </c>
      <c r="ET53" s="821">
        <v>32</v>
      </c>
      <c r="EU53" s="821">
        <v>31</v>
      </c>
      <c r="EV53" s="821">
        <v>28</v>
      </c>
      <c r="EW53" s="821" t="s">
        <v>2119</v>
      </c>
      <c r="EX53" s="821" t="s">
        <v>2297</v>
      </c>
      <c r="EY53" s="821">
        <v>26</v>
      </c>
      <c r="EZ53" s="821">
        <v>24</v>
      </c>
      <c r="FA53" s="821">
        <v>22</v>
      </c>
      <c r="FB53" s="821">
        <v>18</v>
      </c>
      <c r="FC53" s="821" t="s">
        <v>2298</v>
      </c>
      <c r="FD53" s="821" t="s">
        <v>2299</v>
      </c>
      <c r="FE53" s="821">
        <v>22</v>
      </c>
      <c r="FF53" s="821">
        <v>20</v>
      </c>
      <c r="FG53" s="821">
        <v>18</v>
      </c>
      <c r="FH53" s="821">
        <v>14</v>
      </c>
      <c r="FI53" s="821" t="s">
        <v>2111</v>
      </c>
      <c r="FJ53" s="821" t="s">
        <v>2112</v>
      </c>
      <c r="FK53" s="821">
        <v>21</v>
      </c>
      <c r="FL53" s="821">
        <v>19</v>
      </c>
      <c r="FM53" s="821">
        <v>18</v>
      </c>
      <c r="FN53" s="821">
        <v>15</v>
      </c>
      <c r="FO53" s="821" t="s">
        <v>2194</v>
      </c>
      <c r="FP53" s="821" t="s">
        <v>2161</v>
      </c>
      <c r="FQ53" s="821">
        <v>19</v>
      </c>
      <c r="FR53" s="821">
        <v>16</v>
      </c>
      <c r="FS53" s="821">
        <v>13</v>
      </c>
      <c r="FT53" s="821">
        <v>8</v>
      </c>
      <c r="FU53" s="821">
        <v>96</v>
      </c>
      <c r="FV53" s="821">
        <v>87</v>
      </c>
      <c r="FW53" s="821">
        <v>79</v>
      </c>
      <c r="FX53" s="821">
        <v>64</v>
      </c>
      <c r="FY53" s="821">
        <v>596</v>
      </c>
      <c r="FZ53" s="821">
        <v>536</v>
      </c>
      <c r="GA53" s="821">
        <v>479</v>
      </c>
      <c r="GB53" s="821">
        <v>367</v>
      </c>
      <c r="GC53" s="822">
        <v>1648</v>
      </c>
      <c r="GD53" s="822">
        <v>1642</v>
      </c>
      <c r="GE53" s="822">
        <v>1624</v>
      </c>
      <c r="GF53" s="822">
        <v>1539</v>
      </c>
      <c r="GG53" s="822">
        <v>1648</v>
      </c>
      <c r="GH53" s="822">
        <v>1642</v>
      </c>
      <c r="GI53" s="822">
        <v>1624</v>
      </c>
      <c r="GJ53" s="822">
        <v>1539</v>
      </c>
      <c r="GK53" s="821">
        <v>1648</v>
      </c>
      <c r="GL53" s="821">
        <v>1642</v>
      </c>
      <c r="GM53" s="821">
        <v>1624</v>
      </c>
      <c r="GN53" s="821">
        <v>1539</v>
      </c>
      <c r="GO53" s="821" t="s">
        <v>1434</v>
      </c>
      <c r="GP53" s="821" t="s">
        <v>1434</v>
      </c>
      <c r="GQ53" s="821" t="s">
        <v>1434</v>
      </c>
      <c r="GR53" s="821" t="s">
        <v>1434</v>
      </c>
      <c r="GS53" s="821" t="s">
        <v>1434</v>
      </c>
      <c r="GT53" s="821" t="s">
        <v>1434</v>
      </c>
      <c r="GU53" s="821" t="s">
        <v>1434</v>
      </c>
      <c r="GV53" s="821" t="s">
        <v>1434</v>
      </c>
      <c r="GW53" s="822">
        <v>146</v>
      </c>
      <c r="GX53" s="821" t="s">
        <v>1434</v>
      </c>
      <c r="GY53" s="821" t="s">
        <v>1434</v>
      </c>
      <c r="GZ53" s="821" t="s">
        <v>1434</v>
      </c>
      <c r="HA53" s="821">
        <v>146</v>
      </c>
      <c r="HB53" s="821" t="s">
        <v>1434</v>
      </c>
      <c r="HC53" s="821" t="s">
        <v>1434</v>
      </c>
      <c r="HD53" s="821" t="s">
        <v>1434</v>
      </c>
      <c r="HE53" s="821">
        <v>146</v>
      </c>
      <c r="HF53" s="821" t="s">
        <v>1434</v>
      </c>
      <c r="HG53" s="821" t="s">
        <v>1434</v>
      </c>
      <c r="HH53" s="821" t="s">
        <v>1434</v>
      </c>
      <c r="HI53" s="821" t="s">
        <v>1434</v>
      </c>
      <c r="HJ53" s="821" t="s">
        <v>1434</v>
      </c>
      <c r="HK53" s="821" t="s">
        <v>1434</v>
      </c>
      <c r="HL53" s="821" t="s">
        <v>1434</v>
      </c>
      <c r="HM53" s="821" t="s">
        <v>1434</v>
      </c>
      <c r="HN53" s="821" t="s">
        <v>1434</v>
      </c>
      <c r="HO53" s="821" t="s">
        <v>1434</v>
      </c>
      <c r="HP53" s="821" t="s">
        <v>1434</v>
      </c>
      <c r="HQ53" s="821">
        <v>915</v>
      </c>
      <c r="HR53" s="821" t="s">
        <v>1434</v>
      </c>
      <c r="HS53" s="821" t="s">
        <v>1434</v>
      </c>
      <c r="HT53" s="821" t="s">
        <v>1434</v>
      </c>
      <c r="HU53" s="821">
        <v>915</v>
      </c>
      <c r="HV53" s="821" t="s">
        <v>1434</v>
      </c>
      <c r="HW53" s="821" t="s">
        <v>1434</v>
      </c>
      <c r="HX53" s="821" t="s">
        <v>1434</v>
      </c>
      <c r="HY53" s="821">
        <v>915</v>
      </c>
      <c r="HZ53" s="821" t="s">
        <v>1434</v>
      </c>
      <c r="IA53" s="821" t="s">
        <v>1434</v>
      </c>
      <c r="IB53" s="821" t="s">
        <v>1434</v>
      </c>
      <c r="IC53" s="821" t="s">
        <v>1434</v>
      </c>
      <c r="ID53" s="821" t="s">
        <v>1434</v>
      </c>
      <c r="IE53" s="821" t="s">
        <v>1434</v>
      </c>
      <c r="IF53" s="821" t="s">
        <v>1434</v>
      </c>
      <c r="IG53" s="821" t="s">
        <v>1434</v>
      </c>
      <c r="IH53" s="821" t="s">
        <v>1434</v>
      </c>
      <c r="II53" s="821" t="s">
        <v>1434</v>
      </c>
      <c r="IJ53" s="821" t="s">
        <v>1434</v>
      </c>
      <c r="IK53" s="821">
        <v>344</v>
      </c>
      <c r="IL53" s="821" t="s">
        <v>1434</v>
      </c>
      <c r="IM53" s="821" t="s">
        <v>1434</v>
      </c>
      <c r="IN53" s="821" t="s">
        <v>1434</v>
      </c>
      <c r="IO53" s="821">
        <v>344</v>
      </c>
      <c r="IP53" s="821" t="s">
        <v>1434</v>
      </c>
      <c r="IQ53" s="821" t="s">
        <v>1434</v>
      </c>
      <c r="IR53" s="821" t="s">
        <v>1434</v>
      </c>
      <c r="IS53" s="821">
        <v>344</v>
      </c>
      <c r="IT53" s="821" t="s">
        <v>1434</v>
      </c>
      <c r="IU53" s="821" t="s">
        <v>1434</v>
      </c>
      <c r="IV53" s="821" t="s">
        <v>1434</v>
      </c>
      <c r="IW53" s="821" t="s">
        <v>1434</v>
      </c>
      <c r="IX53" s="821" t="s">
        <v>1434</v>
      </c>
      <c r="IY53" s="821" t="s">
        <v>1434</v>
      </c>
      <c r="IZ53" s="821" t="s">
        <v>1434</v>
      </c>
      <c r="JA53" s="821" t="s">
        <v>1434</v>
      </c>
      <c r="JB53" s="821" t="s">
        <v>1434</v>
      </c>
      <c r="JC53" s="821" t="s">
        <v>1434</v>
      </c>
      <c r="JD53" s="821" t="s">
        <v>1434</v>
      </c>
      <c r="JE53" s="822">
        <v>243</v>
      </c>
      <c r="JF53" s="822" t="s">
        <v>1434</v>
      </c>
      <c r="JG53" s="822" t="s">
        <v>1434</v>
      </c>
      <c r="JH53" s="822" t="s">
        <v>1434</v>
      </c>
      <c r="JI53" s="822">
        <v>243</v>
      </c>
      <c r="JJ53" s="822" t="s">
        <v>1434</v>
      </c>
      <c r="JK53" s="822" t="s">
        <v>1434</v>
      </c>
      <c r="JL53" s="822" t="s">
        <v>1434</v>
      </c>
      <c r="JM53" s="821">
        <v>243</v>
      </c>
      <c r="JN53" s="821" t="s">
        <v>1434</v>
      </c>
      <c r="JO53" s="821" t="s">
        <v>1434</v>
      </c>
      <c r="JP53" s="821" t="s">
        <v>1434</v>
      </c>
      <c r="JQ53" s="821" t="s">
        <v>1434</v>
      </c>
      <c r="JR53" s="821" t="s">
        <v>1434</v>
      </c>
      <c r="JS53" s="821" t="s">
        <v>1434</v>
      </c>
      <c r="JT53" s="821" t="s">
        <v>1434</v>
      </c>
      <c r="JU53" s="821" t="s">
        <v>1434</v>
      </c>
      <c r="JV53" s="821" t="s">
        <v>1434</v>
      </c>
      <c r="JW53" s="821" t="s">
        <v>1434</v>
      </c>
      <c r="JX53" s="821" t="s">
        <v>1434</v>
      </c>
      <c r="JY53" s="821">
        <v>353713</v>
      </c>
      <c r="JZ53" s="821">
        <v>311332</v>
      </c>
      <c r="KA53" s="821">
        <v>269054</v>
      </c>
      <c r="KB53" s="821">
        <v>184314</v>
      </c>
      <c r="KC53" s="821">
        <v>353713</v>
      </c>
      <c r="KD53" s="821">
        <v>311332</v>
      </c>
      <c r="KE53" s="821">
        <v>269054</v>
      </c>
      <c r="KF53" s="821">
        <v>184314</v>
      </c>
      <c r="KG53" s="821" t="s">
        <v>1434</v>
      </c>
      <c r="KH53" s="821" t="s">
        <v>1434</v>
      </c>
      <c r="KI53" s="821" t="s">
        <v>1434</v>
      </c>
      <c r="KJ53" s="821" t="s">
        <v>1434</v>
      </c>
      <c r="KK53" s="821" t="s">
        <v>1434</v>
      </c>
      <c r="KL53" s="821" t="s">
        <v>1434</v>
      </c>
      <c r="KM53" s="821" t="s">
        <v>1434</v>
      </c>
      <c r="KN53" s="821" t="s">
        <v>1434</v>
      </c>
      <c r="KO53" s="821">
        <v>49</v>
      </c>
      <c r="KP53" s="821" t="s">
        <v>1434</v>
      </c>
      <c r="KQ53" s="821" t="s">
        <v>1434</v>
      </c>
      <c r="KR53" s="821" t="s">
        <v>1434</v>
      </c>
      <c r="KS53" s="821">
        <v>49</v>
      </c>
      <c r="KT53" s="821" t="s">
        <v>1434</v>
      </c>
      <c r="KU53" s="821" t="s">
        <v>1434</v>
      </c>
      <c r="KV53" s="821" t="s">
        <v>1434</v>
      </c>
      <c r="KW53" s="821" t="s">
        <v>1434</v>
      </c>
      <c r="KX53" s="821" t="s">
        <v>1434</v>
      </c>
      <c r="KY53" s="821" t="s">
        <v>1434</v>
      </c>
      <c r="KZ53" s="821" t="s">
        <v>1434</v>
      </c>
      <c r="LA53" s="821" t="s">
        <v>1434</v>
      </c>
      <c r="LB53" s="821" t="s">
        <v>1434</v>
      </c>
      <c r="LC53" s="821" t="s">
        <v>1434</v>
      </c>
      <c r="LD53" s="821" t="s">
        <v>1434</v>
      </c>
      <c r="LE53" s="821">
        <v>208900</v>
      </c>
      <c r="LF53" s="821" t="s">
        <v>1434</v>
      </c>
      <c r="LG53" s="821" t="s">
        <v>1434</v>
      </c>
      <c r="LH53" s="821" t="s">
        <v>1434</v>
      </c>
      <c r="LI53" s="821">
        <v>208900</v>
      </c>
      <c r="LJ53" s="821" t="s">
        <v>1434</v>
      </c>
      <c r="LK53" s="821" t="s">
        <v>1434</v>
      </c>
      <c r="LL53" s="821" t="s">
        <v>1434</v>
      </c>
      <c r="LM53" s="821" t="s">
        <v>1434</v>
      </c>
      <c r="LN53" s="821" t="s">
        <v>1434</v>
      </c>
      <c r="LO53" s="821" t="s">
        <v>1434</v>
      </c>
      <c r="LP53" s="821" t="s">
        <v>1434</v>
      </c>
      <c r="LQ53" s="821" t="s">
        <v>1434</v>
      </c>
      <c r="LR53" s="821" t="s">
        <v>1434</v>
      </c>
      <c r="LS53" s="821" t="s">
        <v>1434</v>
      </c>
      <c r="LT53" s="821" t="s">
        <v>1434</v>
      </c>
      <c r="LU53" s="821">
        <v>144764</v>
      </c>
      <c r="LV53" s="821" t="s">
        <v>1434</v>
      </c>
      <c r="LW53" s="821" t="s">
        <v>1434</v>
      </c>
      <c r="LX53" s="821" t="s">
        <v>1434</v>
      </c>
      <c r="LY53" s="821">
        <v>144764</v>
      </c>
      <c r="LZ53" s="821" t="s">
        <v>1434</v>
      </c>
      <c r="MA53" s="821" t="s">
        <v>1434</v>
      </c>
      <c r="MB53" s="821" t="s">
        <v>1434</v>
      </c>
      <c r="MC53" s="821" t="s">
        <v>1434</v>
      </c>
      <c r="MD53" s="821" t="s">
        <v>1434</v>
      </c>
      <c r="ME53" s="821" t="s">
        <v>1434</v>
      </c>
      <c r="MF53" s="821" t="s">
        <v>1434</v>
      </c>
      <c r="MG53" s="821" t="s">
        <v>1434</v>
      </c>
      <c r="MH53" s="821" t="s">
        <v>1434</v>
      </c>
      <c r="MI53" s="821" t="s">
        <v>1434</v>
      </c>
      <c r="MJ53" s="821" t="s">
        <v>1434</v>
      </c>
      <c r="MK53" s="821">
        <v>0</v>
      </c>
      <c r="ML53" s="821" t="s">
        <v>1434</v>
      </c>
      <c r="MM53" s="821" t="s">
        <v>1434</v>
      </c>
      <c r="MN53" s="821" t="s">
        <v>1434</v>
      </c>
      <c r="MO53" s="821">
        <v>0</v>
      </c>
      <c r="MP53" s="821" t="s">
        <v>1434</v>
      </c>
      <c r="MQ53" s="821" t="s">
        <v>1434</v>
      </c>
      <c r="MR53" s="821" t="s">
        <v>1434</v>
      </c>
      <c r="MS53" s="821" t="s">
        <v>1434</v>
      </c>
      <c r="MT53" s="821" t="s">
        <v>1434</v>
      </c>
      <c r="MU53" s="821" t="s">
        <v>1434</v>
      </c>
      <c r="MV53" s="821" t="s">
        <v>1434</v>
      </c>
      <c r="MW53" s="821" t="s">
        <v>1434</v>
      </c>
      <c r="MX53" s="821" t="s">
        <v>1434</v>
      </c>
      <c r="MY53" s="821" t="s">
        <v>1434</v>
      </c>
      <c r="MZ53" s="821" t="s">
        <v>1434</v>
      </c>
      <c r="NA53" s="823">
        <v>1412</v>
      </c>
      <c r="NB53" s="823">
        <v>1379</v>
      </c>
      <c r="NC53" s="823">
        <v>1330</v>
      </c>
      <c r="ND53" s="823">
        <v>1240</v>
      </c>
      <c r="NE53" s="821">
        <v>1412</v>
      </c>
      <c r="NF53" s="821">
        <v>1379</v>
      </c>
      <c r="NG53" s="821">
        <v>1330</v>
      </c>
      <c r="NH53" s="821">
        <v>1240</v>
      </c>
      <c r="NI53" s="823">
        <v>240839</v>
      </c>
      <c r="NJ53" s="823">
        <v>226068</v>
      </c>
      <c r="NK53" s="823">
        <v>211292</v>
      </c>
      <c r="NL53" s="823">
        <v>182114</v>
      </c>
      <c r="NM53" s="821">
        <v>240839</v>
      </c>
      <c r="NN53" s="821">
        <v>226068</v>
      </c>
      <c r="NO53" s="821">
        <v>211292</v>
      </c>
      <c r="NP53" s="821">
        <v>182114</v>
      </c>
      <c r="NQ53" s="823">
        <v>49203</v>
      </c>
      <c r="NR53" s="823" t="s">
        <v>1434</v>
      </c>
      <c r="NS53" s="823" t="s">
        <v>1434</v>
      </c>
      <c r="NT53" s="823" t="s">
        <v>1434</v>
      </c>
      <c r="NU53" s="821">
        <v>49203</v>
      </c>
      <c r="NV53" s="821" t="s">
        <v>1434</v>
      </c>
      <c r="NW53" s="821" t="s">
        <v>1434</v>
      </c>
      <c r="NX53" s="821" t="s">
        <v>1434</v>
      </c>
      <c r="NY53" s="823">
        <v>84605</v>
      </c>
      <c r="NZ53" s="823" t="s">
        <v>1434</v>
      </c>
      <c r="OA53" s="823" t="s">
        <v>1434</v>
      </c>
      <c r="OB53" s="823" t="s">
        <v>1434</v>
      </c>
      <c r="OC53" s="821">
        <v>84605</v>
      </c>
      <c r="OD53" s="821" t="s">
        <v>1434</v>
      </c>
      <c r="OE53" s="821" t="s">
        <v>1434</v>
      </c>
      <c r="OF53" s="821" t="s">
        <v>1434</v>
      </c>
      <c r="OG53" s="823">
        <v>59237</v>
      </c>
      <c r="OH53" s="823" t="s">
        <v>1434</v>
      </c>
      <c r="OI53" s="823" t="s">
        <v>1434</v>
      </c>
      <c r="OJ53" s="823" t="s">
        <v>1434</v>
      </c>
      <c r="OK53" s="821">
        <v>59237</v>
      </c>
      <c r="OL53" s="821" t="s">
        <v>1434</v>
      </c>
      <c r="OM53" s="821" t="s">
        <v>1434</v>
      </c>
      <c r="ON53" s="821" t="s">
        <v>1434</v>
      </c>
      <c r="OO53" s="823">
        <v>47794</v>
      </c>
      <c r="OP53" s="823" t="s">
        <v>1434</v>
      </c>
      <c r="OQ53" s="823" t="s">
        <v>1434</v>
      </c>
      <c r="OR53" s="823" t="s">
        <v>1434</v>
      </c>
      <c r="OS53" s="821">
        <v>47794</v>
      </c>
      <c r="OT53" s="821" t="s">
        <v>1434</v>
      </c>
      <c r="OU53" s="821" t="s">
        <v>1434</v>
      </c>
      <c r="OV53" s="821" t="s">
        <v>1434</v>
      </c>
      <c r="OW53" s="823">
        <v>2</v>
      </c>
      <c r="OX53" s="823" t="s">
        <v>1434</v>
      </c>
      <c r="OY53" s="823" t="s">
        <v>1434</v>
      </c>
      <c r="OZ53" s="823" t="s">
        <v>1434</v>
      </c>
      <c r="PA53" s="821">
        <v>2</v>
      </c>
      <c r="PB53" s="821" t="s">
        <v>1434</v>
      </c>
      <c r="PC53" s="821" t="s">
        <v>1434</v>
      </c>
      <c r="PD53" s="821" t="s">
        <v>1434</v>
      </c>
      <c r="PE53" s="822">
        <v>174</v>
      </c>
      <c r="PF53" s="822">
        <v>159</v>
      </c>
      <c r="PG53" s="822">
        <v>144</v>
      </c>
      <c r="PH53" s="822">
        <v>129</v>
      </c>
      <c r="PI53" s="822">
        <v>98</v>
      </c>
      <c r="PJ53" s="822" t="s">
        <v>1434</v>
      </c>
      <c r="PK53" s="821" t="s">
        <v>1434</v>
      </c>
      <c r="PL53" s="821" t="s">
        <v>1434</v>
      </c>
      <c r="PM53" s="821" t="s">
        <v>1434</v>
      </c>
      <c r="PN53" s="821" t="s">
        <v>1434</v>
      </c>
      <c r="PO53" s="821" t="s">
        <v>1434</v>
      </c>
      <c r="PP53" s="821" t="s">
        <v>1434</v>
      </c>
      <c r="PQ53" s="821" t="s">
        <v>1434</v>
      </c>
      <c r="PR53" s="821" t="s">
        <v>1434</v>
      </c>
      <c r="PS53" s="821" t="s">
        <v>1434</v>
      </c>
      <c r="PT53" s="822">
        <v>63</v>
      </c>
      <c r="PU53" s="822">
        <v>57</v>
      </c>
      <c r="PV53" s="822">
        <v>52</v>
      </c>
      <c r="PW53" s="822">
        <v>46</v>
      </c>
      <c r="PX53" s="822">
        <v>35</v>
      </c>
      <c r="PY53" s="822" t="s">
        <v>1434</v>
      </c>
      <c r="PZ53" s="821" t="s">
        <v>1434</v>
      </c>
      <c r="QA53" s="821" t="s">
        <v>1434</v>
      </c>
      <c r="QB53" s="821" t="s">
        <v>1434</v>
      </c>
      <c r="QC53" s="821" t="s">
        <v>1434</v>
      </c>
      <c r="QD53" s="821" t="s">
        <v>1434</v>
      </c>
      <c r="QE53" s="821" t="s">
        <v>1434</v>
      </c>
      <c r="QF53" s="821" t="s">
        <v>1434</v>
      </c>
      <c r="QG53" s="821" t="s">
        <v>1434</v>
      </c>
      <c r="QH53" s="821" t="s">
        <v>1434</v>
      </c>
      <c r="QI53" s="822">
        <v>3</v>
      </c>
      <c r="QJ53" s="822">
        <v>3</v>
      </c>
      <c r="QK53" s="822">
        <v>3</v>
      </c>
      <c r="QL53" s="822">
        <v>3</v>
      </c>
      <c r="QM53" s="822">
        <v>2</v>
      </c>
      <c r="QN53" s="822" t="s">
        <v>1434</v>
      </c>
      <c r="QO53" s="821" t="s">
        <v>1434</v>
      </c>
      <c r="QP53" s="821" t="s">
        <v>1434</v>
      </c>
      <c r="QQ53" s="821" t="s">
        <v>1434</v>
      </c>
      <c r="QR53" s="821" t="s">
        <v>1434</v>
      </c>
      <c r="QS53" s="821" t="s">
        <v>1434</v>
      </c>
      <c r="QT53" s="821" t="s">
        <v>1434</v>
      </c>
      <c r="QU53" s="821" t="s">
        <v>1434</v>
      </c>
      <c r="QV53" s="821" t="s">
        <v>1434</v>
      </c>
      <c r="QW53" s="821" t="s">
        <v>1434</v>
      </c>
      <c r="QX53" s="822">
        <v>51</v>
      </c>
      <c r="QY53" s="822">
        <v>50</v>
      </c>
      <c r="QZ53" s="822">
        <v>49</v>
      </c>
      <c r="RA53" s="822">
        <v>48</v>
      </c>
      <c r="RB53" s="822">
        <v>45</v>
      </c>
      <c r="RC53" s="822" t="s">
        <v>1434</v>
      </c>
      <c r="RD53" s="821" t="s">
        <v>1434</v>
      </c>
      <c r="RE53" s="821" t="s">
        <v>1434</v>
      </c>
      <c r="RF53" s="821" t="s">
        <v>1434</v>
      </c>
      <c r="RG53" s="821" t="s">
        <v>1434</v>
      </c>
      <c r="RH53" s="821" t="s">
        <v>1434</v>
      </c>
      <c r="RI53" s="821" t="s">
        <v>1434</v>
      </c>
      <c r="RJ53" s="821" t="s">
        <v>1434</v>
      </c>
      <c r="RK53" s="821" t="s">
        <v>1434</v>
      </c>
      <c r="RL53" s="821" t="s">
        <v>1434</v>
      </c>
      <c r="RM53" s="822">
        <v>740</v>
      </c>
      <c r="RN53" s="822">
        <v>717</v>
      </c>
      <c r="RO53" s="822">
        <v>708</v>
      </c>
      <c r="RP53" s="822">
        <v>691</v>
      </c>
      <c r="RQ53" s="822">
        <v>645</v>
      </c>
      <c r="RR53" s="822" t="s">
        <v>1434</v>
      </c>
      <c r="RS53" s="821" t="s">
        <v>1434</v>
      </c>
      <c r="RT53" s="821" t="s">
        <v>1434</v>
      </c>
      <c r="RU53" s="821" t="s">
        <v>1434</v>
      </c>
      <c r="RV53" s="821" t="s">
        <v>1434</v>
      </c>
      <c r="RW53" s="821" t="s">
        <v>1434</v>
      </c>
      <c r="RX53" s="821" t="s">
        <v>1434</v>
      </c>
      <c r="RY53" s="821" t="s">
        <v>1434</v>
      </c>
      <c r="RZ53" s="821" t="s">
        <v>1434</v>
      </c>
      <c r="SA53" s="821" t="s">
        <v>1434</v>
      </c>
      <c r="SB53" s="822"/>
      <c r="SC53" s="822"/>
      <c r="SD53" s="822"/>
      <c r="SE53" s="822"/>
      <c r="SF53" s="822"/>
      <c r="SG53" s="821"/>
      <c r="SH53" s="821"/>
      <c r="SI53" s="821"/>
      <c r="SJ53" s="821"/>
      <c r="SK53" s="821"/>
      <c r="SL53" s="821"/>
      <c r="SM53" s="821"/>
      <c r="SN53" s="822"/>
      <c r="SO53" s="822"/>
      <c r="SP53" s="822"/>
      <c r="SQ53" s="822"/>
      <c r="SR53" s="822"/>
      <c r="SS53" s="821"/>
      <c r="ST53" s="821"/>
      <c r="SU53" s="821"/>
      <c r="SV53" s="821"/>
      <c r="SW53" s="821"/>
      <c r="SX53" s="821"/>
      <c r="SY53" s="821"/>
      <c r="SZ53" s="822"/>
      <c r="TA53" s="822"/>
      <c r="TB53" s="822"/>
      <c r="TC53" s="822"/>
      <c r="TD53" s="822"/>
      <c r="TE53" s="821"/>
      <c r="TF53" s="821"/>
      <c r="TG53" s="821"/>
      <c r="TH53" s="821"/>
      <c r="TI53" s="821"/>
      <c r="TJ53" s="821"/>
      <c r="TK53" s="821"/>
      <c r="TL53" s="822"/>
      <c r="TM53" s="822"/>
      <c r="TN53" s="822"/>
      <c r="TO53" s="822"/>
      <c r="TP53" s="822"/>
      <c r="TQ53" s="821"/>
      <c r="TR53" s="821"/>
      <c r="TS53" s="821"/>
      <c r="TT53" s="821"/>
      <c r="TU53" s="821"/>
      <c r="TV53" s="821"/>
      <c r="TW53" s="821"/>
      <c r="TX53" s="822"/>
      <c r="TY53" s="822"/>
      <c r="TZ53" s="822"/>
      <c r="UA53" s="822"/>
      <c r="UB53" s="822"/>
      <c r="UC53" s="821"/>
      <c r="UD53" s="821"/>
      <c r="UE53" s="821"/>
      <c r="UF53" s="821"/>
      <c r="UG53" s="821"/>
      <c r="UH53" s="821"/>
      <c r="UI53" s="821"/>
      <c r="UJ53" s="822"/>
      <c r="UK53" s="822"/>
      <c r="UL53" s="822"/>
      <c r="UM53" s="822"/>
      <c r="UN53" s="822"/>
      <c r="UO53" s="821"/>
      <c r="UP53" s="821"/>
      <c r="UQ53" s="821"/>
      <c r="UR53" s="821"/>
      <c r="US53" s="821"/>
      <c r="UT53" s="821"/>
      <c r="UU53" s="821"/>
      <c r="UV53" s="822"/>
      <c r="UW53" s="822"/>
      <c r="UX53" s="822"/>
      <c r="UY53" s="822"/>
      <c r="UZ53" s="822"/>
      <c r="VA53" s="821"/>
      <c r="VB53" s="821"/>
      <c r="VC53" s="821"/>
      <c r="VD53" s="821"/>
      <c r="VE53" s="821"/>
      <c r="VF53" s="821"/>
      <c r="VG53" s="821"/>
      <c r="VH53" s="821"/>
      <c r="VI53" s="821"/>
      <c r="VJ53" s="821"/>
      <c r="VK53" s="821"/>
      <c r="VL53" s="821"/>
      <c r="VM53" s="821"/>
      <c r="VN53" s="821"/>
      <c r="VO53" s="821"/>
      <c r="VP53" s="821"/>
      <c r="VQ53" s="821"/>
      <c r="VR53" s="821"/>
      <c r="VS53" s="821"/>
      <c r="VT53" s="821"/>
      <c r="VU53" s="821"/>
      <c r="VV53" s="821"/>
      <c r="VW53" s="821"/>
      <c r="VX53" s="821"/>
      <c r="VY53" s="821"/>
      <c r="VZ53" s="821"/>
      <c r="WA53" s="821"/>
      <c r="WB53" s="821"/>
      <c r="WC53" s="821"/>
      <c r="WD53" s="821"/>
      <c r="WE53" s="821"/>
      <c r="WF53" s="821" t="s">
        <v>1434</v>
      </c>
      <c r="WG53" s="821" t="s">
        <v>1434</v>
      </c>
      <c r="WH53" s="821" t="s">
        <v>1434</v>
      </c>
      <c r="WI53" s="821" t="s">
        <v>1434</v>
      </c>
      <c r="WJ53" s="822" t="s">
        <v>1434</v>
      </c>
      <c r="WK53" s="822" t="s">
        <v>1434</v>
      </c>
      <c r="WL53" s="822" t="s">
        <v>1434</v>
      </c>
      <c r="WM53" s="822" t="s">
        <v>1434</v>
      </c>
      <c r="WN53" s="822">
        <v>23113</v>
      </c>
      <c r="WO53" s="822">
        <v>21962</v>
      </c>
      <c r="WP53" s="822">
        <v>21070</v>
      </c>
      <c r="WQ53" s="822">
        <v>19282</v>
      </c>
      <c r="WR53" s="822">
        <v>11683</v>
      </c>
      <c r="WS53" s="822">
        <v>10551</v>
      </c>
      <c r="WT53" s="822">
        <v>9678</v>
      </c>
      <c r="WU53" s="822">
        <v>7890</v>
      </c>
      <c r="WV53" s="821" t="s">
        <v>1434</v>
      </c>
      <c r="WW53" s="821" t="s">
        <v>1434</v>
      </c>
      <c r="WX53" s="821" t="s">
        <v>1434</v>
      </c>
      <c r="WY53" s="821" t="s">
        <v>1434</v>
      </c>
      <c r="WZ53" s="824">
        <v>10544.99</v>
      </c>
      <c r="XA53" s="824">
        <v>10550.050000000001</v>
      </c>
      <c r="XB53" s="824">
        <v>11184.04</v>
      </c>
      <c r="XC53" s="824">
        <v>10820.68</v>
      </c>
      <c r="XD53" s="829">
        <v>10120</v>
      </c>
      <c r="XE53" s="829">
        <v>10020</v>
      </c>
      <c r="XF53" s="832">
        <v>9718</v>
      </c>
      <c r="XG53" s="829">
        <v>8624</v>
      </c>
      <c r="XH53" s="829">
        <v>8416</v>
      </c>
      <c r="XI53" s="829">
        <v>9017</v>
      </c>
      <c r="XJ53" s="829">
        <v>8423</v>
      </c>
      <c r="XK53" s="832">
        <v>8516</v>
      </c>
      <c r="XL53" s="829">
        <v>8326</v>
      </c>
      <c r="XM53" s="829">
        <v>8071</v>
      </c>
      <c r="XN53" s="829">
        <v>7789</v>
      </c>
      <c r="XO53" s="829">
        <v>7881</v>
      </c>
      <c r="XP53" s="832">
        <v>7791</v>
      </c>
      <c r="XQ53" s="829">
        <v>7775</v>
      </c>
      <c r="XR53" s="829">
        <v>7595</v>
      </c>
      <c r="XS53" s="829">
        <v>7836</v>
      </c>
      <c r="XT53" s="829">
        <v>7495</v>
      </c>
      <c r="XU53" s="829">
        <v>8147</v>
      </c>
      <c r="XV53" s="829">
        <v>7921</v>
      </c>
      <c r="XW53" s="829">
        <v>6761</v>
      </c>
      <c r="XX53" s="829">
        <v>6543</v>
      </c>
      <c r="XY53" s="829">
        <v>6351</v>
      </c>
      <c r="XZ53" s="832">
        <v>6354</v>
      </c>
      <c r="YA53" s="829">
        <v>6427</v>
      </c>
      <c r="YB53" s="829">
        <v>6041</v>
      </c>
      <c r="YC53" s="824">
        <v>8672.89</v>
      </c>
      <c r="YD53" s="824">
        <v>8628.85</v>
      </c>
      <c r="YE53" s="824">
        <v>9361.0400000000009</v>
      </c>
      <c r="YF53" s="824">
        <v>9243.18</v>
      </c>
      <c r="YG53" s="829">
        <v>8788</v>
      </c>
      <c r="YH53" s="829">
        <v>8787</v>
      </c>
      <c r="YI53" s="832">
        <v>8337</v>
      </c>
      <c r="YJ53" s="829">
        <v>7635</v>
      </c>
      <c r="YK53" s="829">
        <v>7859</v>
      </c>
      <c r="YL53" s="829">
        <v>8558</v>
      </c>
      <c r="YM53" s="829">
        <v>8106</v>
      </c>
      <c r="YN53" s="832">
        <v>8199</v>
      </c>
      <c r="YO53" s="829">
        <v>8096</v>
      </c>
      <c r="YP53" s="829">
        <v>7842</v>
      </c>
      <c r="YQ53" s="829">
        <v>7560</v>
      </c>
      <c r="YR53" s="829">
        <v>7652</v>
      </c>
      <c r="YS53" s="832">
        <v>7561</v>
      </c>
      <c r="YT53" s="829">
        <v>7546</v>
      </c>
      <c r="YU53" s="829">
        <v>7366</v>
      </c>
      <c r="YV53" s="829">
        <v>7606</v>
      </c>
      <c r="YW53" s="829">
        <v>7265</v>
      </c>
      <c r="YX53" s="829">
        <v>7918</v>
      </c>
      <c r="YY53" s="829">
        <v>7692</v>
      </c>
      <c r="YZ53" s="829">
        <v>6532</v>
      </c>
      <c r="ZA53" s="829">
        <v>6314</v>
      </c>
      <c r="ZB53" s="829">
        <v>6122</v>
      </c>
      <c r="ZC53" s="832">
        <v>6125</v>
      </c>
      <c r="ZD53" s="829">
        <v>6207</v>
      </c>
      <c r="ZE53" s="829">
        <v>5881</v>
      </c>
      <c r="ZF53" s="824">
        <v>1872.1</v>
      </c>
      <c r="ZG53" s="824">
        <v>1921.2</v>
      </c>
      <c r="ZH53" s="824">
        <v>1823</v>
      </c>
      <c r="ZI53" s="824">
        <v>1577.5</v>
      </c>
      <c r="ZJ53" s="829">
        <v>1332</v>
      </c>
      <c r="ZK53" s="829">
        <v>1234</v>
      </c>
      <c r="ZL53" s="832">
        <v>1381</v>
      </c>
      <c r="ZM53" s="829">
        <v>988</v>
      </c>
      <c r="ZN53" s="829">
        <v>557</v>
      </c>
      <c r="ZO53" s="829">
        <v>459</v>
      </c>
      <c r="ZP53" s="829">
        <v>317</v>
      </c>
      <c r="ZQ53" s="832">
        <v>317</v>
      </c>
      <c r="ZR53" s="829">
        <v>229</v>
      </c>
      <c r="ZS53" s="829">
        <v>229</v>
      </c>
      <c r="ZT53" s="829">
        <v>229</v>
      </c>
      <c r="ZU53" s="829">
        <v>229</v>
      </c>
      <c r="ZV53" s="832">
        <v>229</v>
      </c>
      <c r="ZW53" s="829">
        <v>229</v>
      </c>
      <c r="ZX53" s="829">
        <v>229</v>
      </c>
      <c r="ZY53" s="829">
        <v>229</v>
      </c>
      <c r="ZZ53" s="829">
        <v>229</v>
      </c>
      <c r="AAA53" s="829">
        <v>229</v>
      </c>
      <c r="AAB53" s="829">
        <v>229</v>
      </c>
      <c r="AAC53" s="829">
        <v>229</v>
      </c>
      <c r="AAD53" s="829">
        <v>229</v>
      </c>
      <c r="AAE53" s="829">
        <v>229</v>
      </c>
      <c r="AAF53" s="832">
        <v>229</v>
      </c>
      <c r="AAG53" s="829">
        <v>220</v>
      </c>
      <c r="AAH53" s="829">
        <v>160</v>
      </c>
      <c r="AAI53" s="821" t="s">
        <v>2498</v>
      </c>
      <c r="AAJ53" s="821" t="s">
        <v>2597</v>
      </c>
      <c r="AAK53" s="821" t="s">
        <v>2598</v>
      </c>
      <c r="AAL53" s="821">
        <v>6.5</v>
      </c>
      <c r="AAM53" s="821">
        <v>6.5</v>
      </c>
      <c r="AAN53" s="821">
        <v>52000</v>
      </c>
      <c r="AAO53" s="821">
        <v>6</v>
      </c>
      <c r="AAP53" s="821"/>
      <c r="AAQ53" s="821"/>
      <c r="AAR53" s="821"/>
      <c r="AAS53" s="821"/>
      <c r="AAT53" s="821"/>
      <c r="AAU53" s="821"/>
      <c r="AAV53" s="821"/>
      <c r="AAW53" s="821"/>
      <c r="AAX53" s="821"/>
      <c r="AAY53" s="821"/>
      <c r="AAZ53" s="821"/>
      <c r="ABA53" s="821"/>
      <c r="ABB53" s="821"/>
      <c r="ABC53" s="821"/>
      <c r="ABD53" s="821"/>
      <c r="ABE53" s="821"/>
      <c r="ABF53" s="821"/>
      <c r="ABG53" s="821"/>
      <c r="ABH53" s="821"/>
      <c r="ABI53" s="821"/>
      <c r="ABJ53" s="821"/>
      <c r="ABK53" s="821"/>
      <c r="ABL53" s="821"/>
      <c r="ABM53" s="821"/>
      <c r="ABN53" s="821"/>
      <c r="ABO53" s="821"/>
      <c r="ABP53" s="821"/>
      <c r="ABQ53" s="821"/>
      <c r="ABR53" s="821"/>
      <c r="ABS53" s="821"/>
      <c r="ABT53" s="821"/>
      <c r="ABU53" s="821"/>
      <c r="ABV53" s="821"/>
      <c r="ABW53" s="821"/>
      <c r="ABX53" s="821"/>
      <c r="ABY53" s="821"/>
      <c r="ABZ53" s="821"/>
      <c r="ACA53" s="821"/>
      <c r="ACB53" s="821"/>
      <c r="ACC53" s="821"/>
      <c r="ACD53" s="821"/>
      <c r="ACE53" s="821"/>
      <c r="ACF53" s="821"/>
      <c r="ACG53" s="821"/>
      <c r="ACH53" s="821"/>
      <c r="ACI53" s="821"/>
      <c r="ACJ53" s="821"/>
      <c r="ACK53" s="821"/>
      <c r="ACL53" s="821"/>
      <c r="ACM53" s="821"/>
      <c r="ACN53" s="821"/>
      <c r="ACO53" s="821"/>
      <c r="ACP53" s="821"/>
      <c r="ACQ53" s="821"/>
      <c r="ACR53" s="821"/>
      <c r="ACS53" s="821"/>
      <c r="ACT53" s="821"/>
      <c r="ACU53" s="821"/>
      <c r="ACV53" s="821"/>
      <c r="ACW53" s="821"/>
      <c r="ACX53" s="821"/>
      <c r="ACY53" s="821"/>
      <c r="ACZ53" s="821"/>
      <c r="ADA53" s="821" t="s">
        <v>1434</v>
      </c>
      <c r="ADB53" s="821" t="s">
        <v>1434</v>
      </c>
      <c r="ADC53" s="821" t="s">
        <v>1434</v>
      </c>
      <c r="ADD53" s="821"/>
      <c r="ADE53" s="821"/>
      <c r="ADF53" s="821"/>
      <c r="ADG53" s="821"/>
      <c r="ADH53" s="821"/>
      <c r="ADI53" s="821"/>
      <c r="ADJ53" s="821"/>
      <c r="ADK53" s="821"/>
      <c r="ADL53" s="821"/>
      <c r="ADM53" s="821"/>
      <c r="ADN53" s="821"/>
      <c r="ADO53" s="821"/>
      <c r="ADP53" s="821"/>
      <c r="ADQ53" s="821"/>
      <c r="ADR53" s="821"/>
      <c r="ADS53" s="821"/>
      <c r="ADT53" s="821"/>
      <c r="ADU53" s="821"/>
      <c r="ADV53" s="821"/>
      <c r="ADW53" s="821"/>
      <c r="ADX53" s="821"/>
      <c r="ADY53" s="821"/>
      <c r="ADZ53" s="821"/>
      <c r="AEA53" s="821"/>
      <c r="AEB53" s="821"/>
      <c r="AEC53" s="821"/>
      <c r="AED53" s="821"/>
      <c r="AEE53" s="821"/>
      <c r="AEF53" s="821"/>
      <c r="AEG53" s="821"/>
      <c r="AEH53" s="821"/>
      <c r="AEI53" s="821"/>
      <c r="AEJ53" s="821"/>
      <c r="AEK53" s="821"/>
      <c r="AEL53" s="821"/>
      <c r="AEM53" s="821"/>
      <c r="AEN53" s="821"/>
      <c r="AEO53" s="821"/>
      <c r="AEP53" s="821"/>
      <c r="AEQ53" s="821"/>
      <c r="AER53" s="821"/>
      <c r="AES53" s="821"/>
      <c r="AET53" s="821"/>
      <c r="AEU53" s="821"/>
      <c r="AEV53" s="821"/>
      <c r="AEW53" s="821"/>
      <c r="AEX53" s="821"/>
      <c r="AEY53" s="821"/>
      <c r="AEZ53" s="821"/>
      <c r="AFA53" s="821"/>
      <c r="AFB53" s="821"/>
      <c r="AFC53" s="821"/>
      <c r="AFD53" s="822"/>
      <c r="AFE53" s="822"/>
      <c r="AFF53" s="822"/>
      <c r="AFG53" s="822"/>
      <c r="AFH53" s="821"/>
      <c r="AFI53" s="822"/>
      <c r="AFJ53" s="822"/>
      <c r="AFK53" s="822"/>
      <c r="AFL53" s="821"/>
      <c r="AFM53" s="821"/>
      <c r="AFN53" s="821"/>
      <c r="AFO53" s="821"/>
      <c r="AFP53" s="822"/>
      <c r="AFQ53" s="822"/>
      <c r="AFR53" s="822"/>
      <c r="AFS53" s="822"/>
      <c r="AFT53" s="821"/>
      <c r="AFU53" s="821"/>
      <c r="AFV53" s="821"/>
      <c r="AFW53" s="821"/>
      <c r="AFX53" s="821"/>
      <c r="AFY53" s="821"/>
      <c r="AFZ53" s="821"/>
      <c r="AGA53" s="821"/>
      <c r="AGB53" s="822"/>
      <c r="AGC53" s="822"/>
      <c r="AGD53" s="822"/>
      <c r="AGE53" s="822"/>
      <c r="AGF53" s="821"/>
      <c r="AGG53" s="821"/>
      <c r="AGH53" s="821"/>
      <c r="AGI53" s="821"/>
      <c r="AGJ53" s="821"/>
      <c r="AGK53" s="821"/>
      <c r="AGL53" s="821"/>
      <c r="AGM53" s="821"/>
      <c r="AGN53" s="822"/>
      <c r="AGO53" s="822"/>
      <c r="AGP53" s="822"/>
      <c r="AGQ53" s="822"/>
      <c r="AGR53" s="821"/>
      <c r="AGS53" s="821"/>
      <c r="AGT53" s="821"/>
      <c r="AGU53" s="821"/>
      <c r="AGV53" s="821"/>
      <c r="AGW53" s="821"/>
      <c r="AGX53" s="821"/>
      <c r="AGY53" s="821"/>
      <c r="AGZ53" s="822"/>
      <c r="AHA53" s="822"/>
      <c r="AHB53" s="822"/>
      <c r="AHC53" s="822"/>
      <c r="AHD53" s="822"/>
      <c r="AHE53" s="822"/>
      <c r="AHF53" s="822"/>
      <c r="AHG53" s="822"/>
      <c r="AHH53" s="822"/>
      <c r="AHI53" s="822"/>
      <c r="AHJ53" s="822"/>
      <c r="AHK53" s="822"/>
      <c r="AHL53" s="822"/>
      <c r="AHM53" s="822"/>
      <c r="AHN53" s="821"/>
      <c r="AHO53" s="821"/>
      <c r="AHP53" s="822"/>
      <c r="AHQ53" s="822"/>
      <c r="AHR53" s="821"/>
      <c r="AHS53" s="821"/>
      <c r="AHT53" s="822"/>
      <c r="AHU53" s="822"/>
      <c r="AHV53" s="821"/>
      <c r="AHW53" s="821"/>
      <c r="AHX53" s="822"/>
      <c r="AHY53" s="822"/>
      <c r="AHZ53" s="821"/>
      <c r="AIA53" s="821"/>
      <c r="AIB53" s="822"/>
      <c r="AIC53" s="822"/>
      <c r="AID53" s="821"/>
      <c r="AIE53" s="821"/>
      <c r="AIF53" s="822">
        <v>0</v>
      </c>
      <c r="AIG53" s="822">
        <v>0</v>
      </c>
      <c r="AIH53" s="822">
        <v>0</v>
      </c>
      <c r="AII53" s="822">
        <v>0</v>
      </c>
      <c r="AIJ53" s="822">
        <v>0</v>
      </c>
      <c r="AIK53" s="822">
        <v>0</v>
      </c>
      <c r="AIL53" s="821">
        <v>0</v>
      </c>
      <c r="AIM53" s="821">
        <v>0</v>
      </c>
      <c r="AIN53" s="821">
        <v>0</v>
      </c>
      <c r="AIO53" s="821">
        <v>0</v>
      </c>
      <c r="AIP53" s="822">
        <v>0</v>
      </c>
      <c r="AIQ53" s="821">
        <v>0</v>
      </c>
      <c r="AIR53" s="821">
        <v>0</v>
      </c>
      <c r="AIS53" s="821">
        <v>0</v>
      </c>
      <c r="AIT53" s="821">
        <v>0</v>
      </c>
      <c r="AIU53" s="822" t="s">
        <v>1434</v>
      </c>
      <c r="AIV53" s="822">
        <v>344</v>
      </c>
      <c r="AIW53" s="822" t="s">
        <v>1434</v>
      </c>
      <c r="AIX53" s="822" t="s">
        <v>1434</v>
      </c>
      <c r="AIY53" s="822" t="s">
        <v>1434</v>
      </c>
      <c r="AIZ53" s="822" t="s">
        <v>1434</v>
      </c>
      <c r="AJA53" s="821" t="s">
        <v>1434</v>
      </c>
      <c r="AJB53" s="821" t="s">
        <v>1434</v>
      </c>
      <c r="AJC53" s="821" t="s">
        <v>1434</v>
      </c>
      <c r="AJD53" s="821" t="s">
        <v>1434</v>
      </c>
      <c r="AJE53" s="822" t="s">
        <v>1434</v>
      </c>
      <c r="AJF53" s="821" t="s">
        <v>1434</v>
      </c>
      <c r="AJG53" s="821" t="s">
        <v>1434</v>
      </c>
      <c r="AJH53" s="821" t="s">
        <v>1434</v>
      </c>
      <c r="AJI53" s="821" t="s">
        <v>1434</v>
      </c>
      <c r="AJJ53" s="822" t="s">
        <v>1434</v>
      </c>
      <c r="AJK53" s="822">
        <v>2716</v>
      </c>
      <c r="AJL53" s="822" t="s">
        <v>1434</v>
      </c>
      <c r="AJM53" s="822" t="s">
        <v>1434</v>
      </c>
      <c r="AJN53" s="822" t="s">
        <v>1434</v>
      </c>
      <c r="AJO53" s="822" t="s">
        <v>1434</v>
      </c>
      <c r="AJP53" s="821" t="s">
        <v>1434</v>
      </c>
      <c r="AJQ53" s="821" t="s">
        <v>1434</v>
      </c>
      <c r="AJR53" s="821" t="s">
        <v>1434</v>
      </c>
      <c r="AJS53" s="821" t="s">
        <v>1434</v>
      </c>
      <c r="AJT53" s="822" t="s">
        <v>1434</v>
      </c>
      <c r="AJU53" s="821" t="s">
        <v>1434</v>
      </c>
      <c r="AJV53" s="821" t="s">
        <v>1434</v>
      </c>
      <c r="AJW53" s="821" t="s">
        <v>1434</v>
      </c>
      <c r="AJX53" s="821" t="s">
        <v>1434</v>
      </c>
      <c r="AJY53" s="822"/>
      <c r="AJZ53" s="822"/>
      <c r="AKA53" s="822"/>
      <c r="AKB53" s="822"/>
      <c r="AKC53" s="822"/>
      <c r="AKD53" s="821"/>
      <c r="AKE53" s="821"/>
      <c r="AKF53" s="821"/>
      <c r="AKG53" s="821"/>
      <c r="AKH53" s="821"/>
      <c r="AKI53" s="821"/>
      <c r="AKJ53" s="821"/>
      <c r="AKK53" s="821"/>
      <c r="AKL53" s="822"/>
      <c r="AKM53" s="822"/>
      <c r="AKN53" s="822"/>
      <c r="AKO53" s="822"/>
      <c r="AKP53" s="822"/>
      <c r="AKQ53" s="821"/>
      <c r="AKR53" s="821"/>
      <c r="AKS53" s="821"/>
      <c r="AKT53" s="821"/>
      <c r="AKU53" s="821"/>
      <c r="AKV53" s="821"/>
      <c r="AKW53" s="821"/>
      <c r="AKX53" s="821"/>
      <c r="AKY53" s="821" t="s">
        <v>2115</v>
      </c>
      <c r="AKZ53" s="821">
        <v>700</v>
      </c>
      <c r="ALA53" s="821">
        <v>675</v>
      </c>
      <c r="ALB53" s="821" t="s">
        <v>2295</v>
      </c>
      <c r="ALC53" s="821">
        <v>139</v>
      </c>
      <c r="ALD53" s="821">
        <v>143</v>
      </c>
      <c r="ALE53" s="821" t="s">
        <v>2194</v>
      </c>
      <c r="ALF53" s="821">
        <v>119</v>
      </c>
      <c r="ALG53" s="821">
        <v>121</v>
      </c>
      <c r="ALH53" s="821" t="s">
        <v>2119</v>
      </c>
      <c r="ALI53" s="821">
        <v>109</v>
      </c>
      <c r="ALJ53" s="821">
        <v>99</v>
      </c>
      <c r="ALK53" s="821" t="s">
        <v>2111</v>
      </c>
      <c r="ALL53" s="821">
        <v>66</v>
      </c>
      <c r="ALM53" s="821">
        <v>75</v>
      </c>
      <c r="ALN53" s="821" t="s">
        <v>2877</v>
      </c>
      <c r="ALO53" s="821">
        <v>51</v>
      </c>
      <c r="ALP53" s="821">
        <v>50</v>
      </c>
      <c r="ALQ53" s="821" t="s">
        <v>2253</v>
      </c>
      <c r="ALR53" s="821">
        <v>48</v>
      </c>
      <c r="ALS53" s="821">
        <v>48</v>
      </c>
      <c r="ALT53" s="821" t="s">
        <v>1434</v>
      </c>
      <c r="ALU53" s="821" t="s">
        <v>1434</v>
      </c>
      <c r="ALV53" s="821" t="s">
        <v>1434</v>
      </c>
      <c r="ALW53" s="821"/>
      <c r="ALX53" s="821"/>
      <c r="ALY53" s="821"/>
      <c r="ALZ53" s="821"/>
      <c r="AMA53" s="821"/>
      <c r="AMB53" s="821"/>
      <c r="AMC53" s="821"/>
      <c r="AMD53" s="821"/>
      <c r="AME53" s="821"/>
      <c r="AMF53" s="821"/>
      <c r="AMG53" s="821"/>
      <c r="AMH53" s="821"/>
      <c r="AMI53" s="821"/>
      <c r="AMJ53" s="821"/>
      <c r="AMK53" s="821"/>
      <c r="AML53" s="821"/>
      <c r="AMM53" s="821"/>
      <c r="AMN53" s="821"/>
      <c r="AMO53" s="821"/>
      <c r="AMP53" s="821"/>
      <c r="AMQ53" s="821"/>
      <c r="AMR53" s="822">
        <v>3.9</v>
      </c>
      <c r="AMS53" s="822">
        <v>3.9</v>
      </c>
      <c r="AMT53" s="822">
        <v>3.9</v>
      </c>
      <c r="AMU53" s="822">
        <v>3.9</v>
      </c>
      <c r="AMV53" s="822" t="s">
        <v>1434</v>
      </c>
      <c r="AMW53" s="822" t="s">
        <v>1434</v>
      </c>
      <c r="AMX53" s="822" t="s">
        <v>1434</v>
      </c>
      <c r="AMY53" s="822" t="s">
        <v>1434</v>
      </c>
      <c r="AMZ53" s="821" t="s">
        <v>1434</v>
      </c>
      <c r="ANA53" s="821" t="s">
        <v>1434</v>
      </c>
      <c r="ANB53" s="821" t="s">
        <v>1434</v>
      </c>
      <c r="ANC53" s="821" t="s">
        <v>1434</v>
      </c>
      <c r="AND53" s="822">
        <v>0.8</v>
      </c>
      <c r="ANE53" s="822">
        <v>0.8</v>
      </c>
      <c r="ANF53" s="822">
        <v>0.8</v>
      </c>
      <c r="ANG53" s="822">
        <v>0.8</v>
      </c>
      <c r="ANH53" s="821" t="s">
        <v>1434</v>
      </c>
      <c r="ANI53" s="821" t="s">
        <v>1434</v>
      </c>
      <c r="ANJ53" s="821" t="s">
        <v>1434</v>
      </c>
      <c r="ANK53" s="821" t="s">
        <v>1434</v>
      </c>
      <c r="ANL53" s="821" t="s">
        <v>1434</v>
      </c>
      <c r="ANM53" s="821" t="s">
        <v>1434</v>
      </c>
      <c r="ANN53" s="821" t="s">
        <v>1434</v>
      </c>
      <c r="ANO53" s="821" t="s">
        <v>1434</v>
      </c>
      <c r="ANP53" s="822">
        <v>3.1</v>
      </c>
      <c r="ANQ53" s="822">
        <v>3.1</v>
      </c>
      <c r="ANR53" s="822">
        <v>3.1</v>
      </c>
      <c r="ANS53" s="822">
        <v>3.1</v>
      </c>
      <c r="ANT53" s="821" t="s">
        <v>1434</v>
      </c>
      <c r="ANU53" s="821" t="s">
        <v>1434</v>
      </c>
      <c r="ANV53" s="821" t="s">
        <v>1434</v>
      </c>
      <c r="ANW53" s="821" t="s">
        <v>1434</v>
      </c>
      <c r="ANX53" s="821" t="s">
        <v>1434</v>
      </c>
      <c r="ANY53" s="821" t="s">
        <v>1434</v>
      </c>
      <c r="ANZ53" s="821" t="s">
        <v>1434</v>
      </c>
      <c r="AOA53" s="821" t="s">
        <v>1434</v>
      </c>
      <c r="AOB53" s="821">
        <v>2.2999999999999998</v>
      </c>
      <c r="AOC53" s="821">
        <v>1.6</v>
      </c>
      <c r="AOD53" s="821">
        <v>0.3</v>
      </c>
      <c r="AOE53" s="821">
        <v>0.5</v>
      </c>
      <c r="AOF53" s="821">
        <v>1.9</v>
      </c>
      <c r="AOG53" s="821">
        <v>1.2</v>
      </c>
      <c r="AOH53" s="822" t="s">
        <v>1434</v>
      </c>
      <c r="AOI53" s="821" t="s">
        <v>1434</v>
      </c>
      <c r="AOJ53" s="821" t="s">
        <v>1434</v>
      </c>
      <c r="AOK53" s="821" t="s">
        <v>1434</v>
      </c>
      <c r="AOL53" s="822" t="s">
        <v>1434</v>
      </c>
      <c r="AOM53" s="821" t="s">
        <v>1434</v>
      </c>
      <c r="AON53" s="821" t="s">
        <v>1434</v>
      </c>
      <c r="AOO53" s="821" t="s">
        <v>1434</v>
      </c>
      <c r="AOP53" s="822" t="s">
        <v>1434</v>
      </c>
      <c r="AOQ53" s="821" t="s">
        <v>1434</v>
      </c>
      <c r="AOR53" s="821" t="s">
        <v>1434</v>
      </c>
      <c r="AOS53" s="821" t="s">
        <v>1434</v>
      </c>
      <c r="AOT53" s="822" t="s">
        <v>1434</v>
      </c>
      <c r="AOU53" s="821" t="s">
        <v>1434</v>
      </c>
      <c r="AOV53" s="821" t="s">
        <v>1434</v>
      </c>
      <c r="AOW53" s="821" t="s">
        <v>1434</v>
      </c>
      <c r="AOX53" s="822" t="s">
        <v>1434</v>
      </c>
      <c r="AOY53" s="821" t="s">
        <v>1434</v>
      </c>
      <c r="AOZ53" s="821" t="s">
        <v>1434</v>
      </c>
      <c r="APA53" s="821" t="s">
        <v>1434</v>
      </c>
      <c r="APB53" s="822" t="s">
        <v>1434</v>
      </c>
      <c r="APC53" s="821" t="s">
        <v>1434</v>
      </c>
      <c r="APD53" s="821" t="s">
        <v>1434</v>
      </c>
      <c r="APE53" s="821" t="s">
        <v>1434</v>
      </c>
      <c r="APF53" s="822" t="s">
        <v>1434</v>
      </c>
      <c r="APG53" s="821" t="s">
        <v>1434</v>
      </c>
      <c r="APH53" s="821" t="s">
        <v>1434</v>
      </c>
      <c r="API53" s="821" t="s">
        <v>1434</v>
      </c>
      <c r="APJ53" s="822">
        <v>4</v>
      </c>
      <c r="APK53" s="821" t="s">
        <v>1434</v>
      </c>
      <c r="APL53" s="821" t="s">
        <v>1434</v>
      </c>
      <c r="APM53" s="821" t="s">
        <v>1434</v>
      </c>
      <c r="APN53" s="822">
        <v>0</v>
      </c>
      <c r="APO53" s="821" t="s">
        <v>1434</v>
      </c>
      <c r="APP53" s="821" t="s">
        <v>1434</v>
      </c>
      <c r="APQ53" s="821" t="s">
        <v>1434</v>
      </c>
      <c r="APR53" s="822">
        <v>0</v>
      </c>
      <c r="APS53" s="821" t="s">
        <v>1434</v>
      </c>
      <c r="APT53" s="821" t="s">
        <v>1434</v>
      </c>
      <c r="APU53" s="821" t="s">
        <v>1434</v>
      </c>
      <c r="APV53" s="822">
        <v>0</v>
      </c>
      <c r="APW53" s="821" t="s">
        <v>1434</v>
      </c>
      <c r="APX53" s="821" t="s">
        <v>1434</v>
      </c>
      <c r="APY53" s="821" t="s">
        <v>1434</v>
      </c>
      <c r="APZ53" s="822">
        <v>19</v>
      </c>
      <c r="AQA53" s="821" t="s">
        <v>1434</v>
      </c>
      <c r="AQB53" s="821" t="s">
        <v>1434</v>
      </c>
      <c r="AQC53" s="821" t="s">
        <v>1434</v>
      </c>
      <c r="AQD53" s="822">
        <v>12</v>
      </c>
      <c r="AQE53" s="821" t="s">
        <v>1434</v>
      </c>
      <c r="AQF53" s="821" t="s">
        <v>1434</v>
      </c>
      <c r="AQG53" s="821" t="s">
        <v>1434</v>
      </c>
      <c r="AQH53" s="822">
        <v>42</v>
      </c>
      <c r="AQI53" s="821" t="s">
        <v>1434</v>
      </c>
      <c r="AQJ53" s="821" t="s">
        <v>1434</v>
      </c>
      <c r="AQK53" s="821" t="s">
        <v>1434</v>
      </c>
      <c r="AQL53" s="822">
        <v>5</v>
      </c>
      <c r="AQM53" s="821" t="s">
        <v>1434</v>
      </c>
      <c r="AQN53" s="821" t="s">
        <v>1434</v>
      </c>
      <c r="AQO53" s="821" t="s">
        <v>1434</v>
      </c>
      <c r="AQP53" s="822">
        <v>0</v>
      </c>
      <c r="AQQ53" s="821" t="s">
        <v>1434</v>
      </c>
      <c r="AQR53" s="821" t="s">
        <v>1434</v>
      </c>
      <c r="AQS53" s="821" t="s">
        <v>1434</v>
      </c>
      <c r="AQT53" s="822">
        <v>0</v>
      </c>
      <c r="AQU53" s="821" t="s">
        <v>1434</v>
      </c>
      <c r="AQV53" s="821" t="s">
        <v>1434</v>
      </c>
      <c r="AQW53" s="821" t="s">
        <v>1434</v>
      </c>
      <c r="AQX53" s="822">
        <v>0</v>
      </c>
      <c r="AQY53" s="821" t="s">
        <v>1434</v>
      </c>
      <c r="AQZ53" s="821" t="s">
        <v>1434</v>
      </c>
      <c r="ARA53" s="821" t="s">
        <v>1434</v>
      </c>
      <c r="ARB53" s="822">
        <v>31</v>
      </c>
      <c r="ARC53" s="821" t="s">
        <v>1434</v>
      </c>
      <c r="ARD53" s="821" t="s">
        <v>1434</v>
      </c>
      <c r="ARE53" s="821" t="s">
        <v>1434</v>
      </c>
      <c r="ARF53" s="822">
        <v>11</v>
      </c>
      <c r="ARG53" s="821" t="s">
        <v>1434</v>
      </c>
      <c r="ARH53" s="821" t="s">
        <v>1434</v>
      </c>
      <c r="ARI53" s="821" t="s">
        <v>1434</v>
      </c>
      <c r="ARJ53" s="822">
        <v>21</v>
      </c>
      <c r="ARK53" s="821" t="s">
        <v>1434</v>
      </c>
      <c r="ARL53" s="821" t="s">
        <v>1434</v>
      </c>
      <c r="ARM53" s="821" t="s">
        <v>1434</v>
      </c>
      <c r="ARN53" s="822">
        <v>4</v>
      </c>
      <c r="ARO53" s="821" t="s">
        <v>1434</v>
      </c>
      <c r="ARP53" s="821" t="s">
        <v>1434</v>
      </c>
      <c r="ARQ53" s="821" t="s">
        <v>1434</v>
      </c>
      <c r="ARR53" s="822">
        <v>0</v>
      </c>
      <c r="ARS53" s="821" t="s">
        <v>1434</v>
      </c>
      <c r="ART53" s="821" t="s">
        <v>1434</v>
      </c>
      <c r="ARU53" s="821" t="s">
        <v>1434</v>
      </c>
      <c r="ARV53" s="822">
        <v>0</v>
      </c>
      <c r="ARW53" s="821" t="s">
        <v>1434</v>
      </c>
      <c r="ARX53" s="821" t="s">
        <v>1434</v>
      </c>
      <c r="ARY53" s="821" t="s">
        <v>1434</v>
      </c>
      <c r="ARZ53" s="822">
        <v>0</v>
      </c>
      <c r="ASA53" s="821" t="s">
        <v>1434</v>
      </c>
      <c r="ASB53" s="821" t="s">
        <v>1434</v>
      </c>
      <c r="ASC53" s="821" t="s">
        <v>1434</v>
      </c>
      <c r="ASD53" s="822">
        <v>1</v>
      </c>
      <c r="ASE53" s="821" t="s">
        <v>1434</v>
      </c>
      <c r="ASF53" s="821" t="s">
        <v>1434</v>
      </c>
      <c r="ASG53" s="821" t="s">
        <v>1434</v>
      </c>
      <c r="ASH53" s="822">
        <v>6</v>
      </c>
      <c r="ASI53" s="821" t="s">
        <v>1434</v>
      </c>
      <c r="ASJ53" s="821" t="s">
        <v>1434</v>
      </c>
      <c r="ASK53" s="821" t="s">
        <v>1434</v>
      </c>
      <c r="ASL53" s="822">
        <v>15</v>
      </c>
      <c r="ASM53" s="821" t="s">
        <v>1434</v>
      </c>
      <c r="ASN53" s="821" t="s">
        <v>1434</v>
      </c>
      <c r="ASO53" s="821" t="s">
        <v>1434</v>
      </c>
      <c r="ASP53" s="822">
        <v>0</v>
      </c>
      <c r="ASQ53" s="821" t="s">
        <v>1434</v>
      </c>
      <c r="ASR53" s="821" t="s">
        <v>1434</v>
      </c>
      <c r="ASS53" s="821" t="s">
        <v>1434</v>
      </c>
      <c r="AST53" s="822">
        <v>0</v>
      </c>
      <c r="ASU53" s="821" t="s">
        <v>1434</v>
      </c>
      <c r="ASV53" s="821" t="s">
        <v>1434</v>
      </c>
      <c r="ASW53" s="821" t="s">
        <v>1434</v>
      </c>
      <c r="ASX53" s="822">
        <v>0</v>
      </c>
      <c r="ASY53" s="821" t="s">
        <v>1434</v>
      </c>
      <c r="ASZ53" s="821" t="s">
        <v>1434</v>
      </c>
      <c r="ATA53" s="821" t="s">
        <v>1434</v>
      </c>
      <c r="ATB53" s="822">
        <v>0</v>
      </c>
      <c r="ATC53" s="821" t="s">
        <v>1434</v>
      </c>
      <c r="ATD53" s="821" t="s">
        <v>1434</v>
      </c>
      <c r="ATE53" s="821" t="s">
        <v>1434</v>
      </c>
      <c r="ATF53" s="822">
        <v>0</v>
      </c>
      <c r="ATG53" s="821" t="s">
        <v>1434</v>
      </c>
      <c r="ATH53" s="821" t="s">
        <v>1434</v>
      </c>
      <c r="ATI53" s="821" t="s">
        <v>1434</v>
      </c>
      <c r="ATJ53" s="822">
        <v>0</v>
      </c>
      <c r="ATK53" s="821" t="s">
        <v>1434</v>
      </c>
      <c r="ATL53" s="821" t="s">
        <v>1434</v>
      </c>
      <c r="ATM53" s="821" t="s">
        <v>1434</v>
      </c>
      <c r="ATN53" s="822">
        <v>1</v>
      </c>
      <c r="ATO53" s="821" t="s">
        <v>1434</v>
      </c>
      <c r="ATP53" s="821" t="s">
        <v>1434</v>
      </c>
      <c r="ATQ53" s="821" t="s">
        <v>1434</v>
      </c>
      <c r="ATR53" s="822" t="s">
        <v>1434</v>
      </c>
      <c r="ATS53" s="822">
        <v>0</v>
      </c>
      <c r="ATT53" s="822" t="s">
        <v>1434</v>
      </c>
      <c r="ATU53" s="822" t="s">
        <v>1434</v>
      </c>
      <c r="ATV53" s="822" t="s">
        <v>1434</v>
      </c>
      <c r="ATW53" s="821" t="s">
        <v>1434</v>
      </c>
      <c r="ATX53" s="821" t="s">
        <v>1434</v>
      </c>
      <c r="ATY53" s="821" t="s">
        <v>1434</v>
      </c>
      <c r="ATZ53" s="821" t="s">
        <v>1434</v>
      </c>
      <c r="AUA53" s="821" t="s">
        <v>1434</v>
      </c>
      <c r="AUB53" s="822" t="s">
        <v>1434</v>
      </c>
      <c r="AUC53" s="822" t="s">
        <v>1434</v>
      </c>
      <c r="AUD53" s="822" t="s">
        <v>1434</v>
      </c>
      <c r="AUE53" s="822" t="s">
        <v>1434</v>
      </c>
      <c r="AUF53" s="822" t="s">
        <v>1434</v>
      </c>
      <c r="AUG53" s="822" t="s">
        <v>1434</v>
      </c>
      <c r="AUH53" s="822">
        <v>43</v>
      </c>
      <c r="AUI53" s="822" t="s">
        <v>1434</v>
      </c>
      <c r="AUJ53" s="822" t="s">
        <v>1434</v>
      </c>
      <c r="AUK53" s="822" t="s">
        <v>1434</v>
      </c>
      <c r="AUL53" s="821" t="s">
        <v>1434</v>
      </c>
      <c r="AUM53" s="821" t="s">
        <v>1434</v>
      </c>
      <c r="AUN53" s="821" t="s">
        <v>1434</v>
      </c>
      <c r="AUO53" s="821" t="s">
        <v>1434</v>
      </c>
      <c r="AUP53" s="821" t="s">
        <v>1434</v>
      </c>
      <c r="AUQ53" s="822" t="s">
        <v>1434</v>
      </c>
      <c r="AUR53" s="822" t="s">
        <v>1434</v>
      </c>
      <c r="AUS53" s="822" t="s">
        <v>1434</v>
      </c>
      <c r="AUT53" s="822" t="s">
        <v>1434</v>
      </c>
      <c r="AUU53" s="822" t="s">
        <v>1434</v>
      </c>
      <c r="AUV53" s="822" t="s">
        <v>1434</v>
      </c>
      <c r="AUW53" s="822">
        <v>247</v>
      </c>
      <c r="AUX53" s="822" t="s">
        <v>1434</v>
      </c>
      <c r="AUY53" s="822" t="s">
        <v>1434</v>
      </c>
      <c r="AUZ53" s="822" t="s">
        <v>1434</v>
      </c>
      <c r="AVA53" s="821" t="s">
        <v>1434</v>
      </c>
      <c r="AVB53" s="821" t="s">
        <v>1434</v>
      </c>
      <c r="AVC53" s="821" t="s">
        <v>1434</v>
      </c>
      <c r="AVD53" s="821" t="s">
        <v>1434</v>
      </c>
      <c r="AVE53" s="821" t="s">
        <v>1434</v>
      </c>
      <c r="AVF53" s="822" t="s">
        <v>1434</v>
      </c>
      <c r="AVG53" s="822" t="s">
        <v>1434</v>
      </c>
      <c r="AVH53" s="822" t="s">
        <v>1434</v>
      </c>
      <c r="AVI53" s="822" t="s">
        <v>1434</v>
      </c>
      <c r="AVJ53" s="822" t="s">
        <v>1434</v>
      </c>
      <c r="AVK53" s="822" t="s">
        <v>1434</v>
      </c>
      <c r="AVL53" s="822">
        <v>228</v>
      </c>
      <c r="AVM53" s="822" t="s">
        <v>1434</v>
      </c>
      <c r="AVN53" s="822" t="s">
        <v>1434</v>
      </c>
      <c r="AVO53" s="822" t="s">
        <v>1434</v>
      </c>
      <c r="AVP53" s="821" t="s">
        <v>1434</v>
      </c>
      <c r="AVQ53" s="821" t="s">
        <v>1434</v>
      </c>
      <c r="AVR53" s="821" t="s">
        <v>1434</v>
      </c>
      <c r="AVS53" s="821" t="s">
        <v>1434</v>
      </c>
      <c r="AVT53" s="821" t="s">
        <v>1434</v>
      </c>
      <c r="AVU53" s="822" t="s">
        <v>1434</v>
      </c>
      <c r="AVV53" s="822" t="s">
        <v>1434</v>
      </c>
      <c r="AVW53" s="822" t="s">
        <v>1434</v>
      </c>
      <c r="AVX53" s="822" t="s">
        <v>1434</v>
      </c>
      <c r="AVY53" s="822" t="s">
        <v>1434</v>
      </c>
      <c r="AVZ53" s="822">
        <v>0</v>
      </c>
      <c r="AWA53" s="822">
        <v>0</v>
      </c>
      <c r="AWB53" s="822">
        <v>0</v>
      </c>
      <c r="AWC53" s="822">
        <v>0</v>
      </c>
      <c r="AWD53" s="822">
        <v>0</v>
      </c>
      <c r="AWE53" s="821">
        <v>0</v>
      </c>
      <c r="AWF53" s="821">
        <v>0</v>
      </c>
      <c r="AWG53" s="821">
        <v>0</v>
      </c>
      <c r="AWH53" s="821">
        <v>0</v>
      </c>
      <c r="AWI53" s="821">
        <v>0</v>
      </c>
      <c r="AWJ53" s="822">
        <v>0</v>
      </c>
      <c r="AWK53" s="822">
        <v>0</v>
      </c>
      <c r="AWL53" s="822">
        <v>0</v>
      </c>
      <c r="AWM53" s="822">
        <v>0</v>
      </c>
      <c r="AWN53" s="822">
        <v>0</v>
      </c>
      <c r="AWO53" s="822">
        <v>0</v>
      </c>
      <c r="AWP53" s="822">
        <v>0</v>
      </c>
      <c r="AWQ53" s="822">
        <v>0</v>
      </c>
      <c r="AWR53" s="822">
        <v>0</v>
      </c>
      <c r="AWS53" s="822">
        <v>0</v>
      </c>
      <c r="AWT53" s="822">
        <v>0</v>
      </c>
      <c r="AWU53" s="822">
        <v>0</v>
      </c>
      <c r="AWV53" s="822">
        <v>0</v>
      </c>
      <c r="AWW53" s="822">
        <v>0</v>
      </c>
      <c r="AWX53" s="822">
        <v>0</v>
      </c>
      <c r="AWY53" s="822">
        <v>0</v>
      </c>
      <c r="AWZ53" s="822">
        <v>0</v>
      </c>
      <c r="AXA53" s="822">
        <v>0</v>
      </c>
      <c r="AXB53" s="822">
        <v>0</v>
      </c>
      <c r="AXC53" s="822">
        <v>0</v>
      </c>
      <c r="AXD53" s="821">
        <v>0</v>
      </c>
      <c r="AXE53" s="821">
        <v>0</v>
      </c>
      <c r="AXF53" s="821">
        <v>0</v>
      </c>
      <c r="AXG53" s="821">
        <v>0</v>
      </c>
      <c r="AXH53" s="821">
        <v>0</v>
      </c>
      <c r="AXI53" s="821">
        <v>0</v>
      </c>
      <c r="AXJ53" s="821">
        <v>0</v>
      </c>
      <c r="AXK53" s="821">
        <v>0</v>
      </c>
      <c r="AXL53" s="821">
        <v>0</v>
      </c>
      <c r="AXM53" s="821">
        <v>0</v>
      </c>
      <c r="AXN53" s="821">
        <v>0</v>
      </c>
      <c r="AXO53" s="821">
        <v>0</v>
      </c>
      <c r="AXP53" s="821">
        <v>0</v>
      </c>
      <c r="AXQ53" s="821">
        <v>0</v>
      </c>
      <c r="AXR53" s="821">
        <v>0</v>
      </c>
      <c r="AXS53" s="822">
        <v>868</v>
      </c>
      <c r="AXT53" s="822">
        <v>879</v>
      </c>
      <c r="AXU53" s="822">
        <v>889</v>
      </c>
      <c r="AXV53" s="822">
        <v>963</v>
      </c>
      <c r="AXW53" s="822">
        <v>2191</v>
      </c>
      <c r="AXX53" s="822">
        <v>2143</v>
      </c>
      <c r="AXY53" s="822">
        <v>2065</v>
      </c>
      <c r="AXZ53" s="822">
        <v>1816</v>
      </c>
      <c r="AYA53" s="821" t="s">
        <v>1434</v>
      </c>
      <c r="AYB53" s="821" t="s">
        <v>1434</v>
      </c>
      <c r="AYC53" s="821" t="s">
        <v>1434</v>
      </c>
      <c r="AYD53" s="822" t="s">
        <v>1434</v>
      </c>
      <c r="AYE53" s="822">
        <v>12320</v>
      </c>
      <c r="AYF53" s="822" t="s">
        <v>1434</v>
      </c>
      <c r="AYG53" s="822" t="s">
        <v>1434</v>
      </c>
      <c r="AYH53" s="822" t="s">
        <v>1434</v>
      </c>
      <c r="AYI53" s="822">
        <v>412941</v>
      </c>
      <c r="AYJ53" s="822" t="s">
        <v>1434</v>
      </c>
      <c r="AYK53" s="822" t="s">
        <v>1434</v>
      </c>
      <c r="AYL53" s="822" t="s">
        <v>1434</v>
      </c>
      <c r="AYM53" s="821" t="s">
        <v>1434</v>
      </c>
      <c r="AYN53" s="821" t="s">
        <v>1434</v>
      </c>
      <c r="AYO53" s="821" t="s">
        <v>1434</v>
      </c>
      <c r="AYP53" s="821" t="s">
        <v>1434</v>
      </c>
      <c r="AYQ53" s="822">
        <v>11</v>
      </c>
      <c r="AYR53" s="821" t="s">
        <v>1434</v>
      </c>
      <c r="AYS53" s="821" t="s">
        <v>1434</v>
      </c>
      <c r="AYT53" s="821" t="s">
        <v>1434</v>
      </c>
      <c r="AYU53" s="822">
        <v>618</v>
      </c>
      <c r="AYV53" s="821" t="s">
        <v>1434</v>
      </c>
      <c r="AYW53" s="821" t="s">
        <v>1434</v>
      </c>
      <c r="AYX53" s="821" t="s">
        <v>1434</v>
      </c>
      <c r="AYY53" s="821" t="s">
        <v>1434</v>
      </c>
      <c r="AYZ53" s="821" t="s">
        <v>1434</v>
      </c>
      <c r="AZA53" s="821" t="s">
        <v>1434</v>
      </c>
      <c r="AZB53" s="821" t="s">
        <v>1434</v>
      </c>
      <c r="AZC53" s="822">
        <v>8264</v>
      </c>
      <c r="AZD53" s="821" t="s">
        <v>1434</v>
      </c>
      <c r="AZE53" s="821" t="s">
        <v>1434</v>
      </c>
      <c r="AZF53" s="821" t="s">
        <v>1434</v>
      </c>
      <c r="AZG53" s="822">
        <v>380794</v>
      </c>
      <c r="AZH53" s="821" t="s">
        <v>1434</v>
      </c>
      <c r="AZI53" s="821" t="s">
        <v>1434</v>
      </c>
      <c r="AZJ53" s="821" t="s">
        <v>1434</v>
      </c>
      <c r="AZK53" s="821" t="s">
        <v>1434</v>
      </c>
      <c r="AZL53" s="821" t="s">
        <v>1434</v>
      </c>
      <c r="AZM53" s="821" t="s">
        <v>1434</v>
      </c>
      <c r="AZN53" s="821" t="s">
        <v>1434</v>
      </c>
      <c r="AZO53" s="821">
        <v>324</v>
      </c>
      <c r="AZP53" s="821" t="s">
        <v>1434</v>
      </c>
      <c r="AZQ53" s="821" t="s">
        <v>1434</v>
      </c>
      <c r="AZR53" s="821" t="s">
        <v>1434</v>
      </c>
      <c r="AZS53" s="821">
        <v>1275</v>
      </c>
      <c r="AZT53" s="821" t="s">
        <v>1434</v>
      </c>
      <c r="AZU53" s="821" t="s">
        <v>1434</v>
      </c>
      <c r="AZV53" s="821" t="s">
        <v>1434</v>
      </c>
      <c r="AZW53" s="821" t="s">
        <v>1434</v>
      </c>
      <c r="AZX53" s="821" t="s">
        <v>1434</v>
      </c>
      <c r="AZY53" s="821" t="s">
        <v>1434</v>
      </c>
      <c r="AZZ53" s="821" t="s">
        <v>1434</v>
      </c>
      <c r="BAA53" s="822">
        <v>3702</v>
      </c>
      <c r="BAB53" s="821" t="s">
        <v>1434</v>
      </c>
      <c r="BAC53" s="821" t="s">
        <v>1434</v>
      </c>
      <c r="BAD53" s="821" t="s">
        <v>1434</v>
      </c>
      <c r="BAE53" s="822">
        <v>31863</v>
      </c>
      <c r="BAF53" s="821" t="s">
        <v>1434</v>
      </c>
      <c r="BAG53" s="821" t="s">
        <v>1434</v>
      </c>
      <c r="BAH53" s="821" t="s">
        <v>1434</v>
      </c>
      <c r="BAI53" s="821" t="s">
        <v>1434</v>
      </c>
      <c r="BAJ53" s="821" t="s">
        <v>1434</v>
      </c>
      <c r="BAK53" s="821" t="s">
        <v>1434</v>
      </c>
      <c r="BAL53" s="821" t="s">
        <v>1434</v>
      </c>
      <c r="BAM53" s="821">
        <v>533</v>
      </c>
      <c r="BAN53" s="821" t="s">
        <v>1434</v>
      </c>
      <c r="BAO53" s="821" t="s">
        <v>1434</v>
      </c>
      <c r="BAP53" s="821" t="s">
        <v>1434</v>
      </c>
      <c r="BAQ53" s="821">
        <v>298</v>
      </c>
      <c r="BAR53" s="821" t="s">
        <v>1434</v>
      </c>
      <c r="BAS53" s="821" t="s">
        <v>1434</v>
      </c>
      <c r="BAT53" s="821" t="s">
        <v>1434</v>
      </c>
      <c r="BAU53" s="821" t="s">
        <v>1434</v>
      </c>
      <c r="BAV53" s="821" t="s">
        <v>1434</v>
      </c>
      <c r="BAW53" s="821" t="s">
        <v>1434</v>
      </c>
      <c r="BAX53" s="821" t="s">
        <v>1434</v>
      </c>
      <c r="BAY53" s="822">
        <v>354</v>
      </c>
      <c r="BAZ53" s="821" t="s">
        <v>1434</v>
      </c>
      <c r="BBA53" s="821" t="s">
        <v>1434</v>
      </c>
      <c r="BBB53" s="821" t="s">
        <v>1434</v>
      </c>
      <c r="BBC53" s="822">
        <v>284</v>
      </c>
      <c r="BBD53" s="821" t="s">
        <v>1434</v>
      </c>
      <c r="BBE53" s="821" t="s">
        <v>1434</v>
      </c>
      <c r="BBF53" s="821" t="s">
        <v>1434</v>
      </c>
      <c r="BBG53" s="821" t="s">
        <v>1434</v>
      </c>
      <c r="BBH53" s="821" t="s">
        <v>1434</v>
      </c>
      <c r="BBI53" s="821" t="s">
        <v>1434</v>
      </c>
      <c r="BBJ53" s="821" t="s">
        <v>1434</v>
      </c>
      <c r="BBK53" s="826" t="s">
        <v>1434</v>
      </c>
      <c r="BBL53" s="826">
        <v>265</v>
      </c>
      <c r="BBM53" s="826">
        <v>337</v>
      </c>
      <c r="BBN53" s="826">
        <v>344</v>
      </c>
      <c r="BBO53" s="826">
        <v>328</v>
      </c>
      <c r="BBP53" s="826" t="s">
        <v>1434</v>
      </c>
      <c r="BBQ53" s="826">
        <v>0.03</v>
      </c>
      <c r="BBR53" s="826">
        <v>0.03</v>
      </c>
      <c r="BBS53" s="826">
        <v>0.02</v>
      </c>
      <c r="BBT53" s="826">
        <v>0.02</v>
      </c>
      <c r="BBU53" s="826" t="s">
        <v>1434</v>
      </c>
      <c r="BBV53" s="826">
        <v>2133</v>
      </c>
      <c r="BBW53" s="826">
        <v>2593</v>
      </c>
      <c r="BBX53" s="826">
        <v>2281</v>
      </c>
      <c r="BBY53" s="826">
        <v>2430</v>
      </c>
      <c r="BBZ53" s="826" t="s">
        <v>1434</v>
      </c>
      <c r="BCA53" s="826">
        <v>0.22</v>
      </c>
      <c r="BCB53" s="826">
        <v>0.21</v>
      </c>
      <c r="BCC53" s="826">
        <v>0.16</v>
      </c>
      <c r="BCD53" s="826">
        <v>0.14000000000000001</v>
      </c>
      <c r="BCE53" s="826" t="s">
        <v>1434</v>
      </c>
      <c r="BCF53" s="826">
        <v>3601</v>
      </c>
      <c r="BCG53" s="826">
        <v>3316</v>
      </c>
      <c r="BCH53" s="826">
        <v>3631</v>
      </c>
      <c r="BCI53" s="826">
        <v>4338</v>
      </c>
      <c r="BCJ53" s="826" t="s">
        <v>1434</v>
      </c>
      <c r="BCK53" s="826">
        <v>0.37</v>
      </c>
      <c r="BCL53" s="826">
        <v>0.27</v>
      </c>
      <c r="BCM53" s="826">
        <v>0.26</v>
      </c>
      <c r="BCN53" s="826">
        <v>0.26</v>
      </c>
      <c r="BCO53" s="818" t="s">
        <v>1434</v>
      </c>
      <c r="BCP53" s="818" t="s">
        <v>1434</v>
      </c>
      <c r="BCQ53" s="818">
        <v>184</v>
      </c>
      <c r="BCR53" s="818">
        <v>191</v>
      </c>
      <c r="BCS53" s="818">
        <v>189.01</v>
      </c>
      <c r="BCT53" s="818" t="s">
        <v>1434</v>
      </c>
      <c r="BCU53" s="818" t="s">
        <v>1434</v>
      </c>
      <c r="BCV53" s="818">
        <v>-8</v>
      </c>
      <c r="BCW53" s="818">
        <v>-70</v>
      </c>
      <c r="BCX53" s="818">
        <v>-63.98</v>
      </c>
      <c r="BCY53" s="818" t="s">
        <v>1434</v>
      </c>
      <c r="BCZ53" s="818" t="s">
        <v>1434</v>
      </c>
      <c r="BDA53" s="818">
        <v>0</v>
      </c>
      <c r="BDB53" s="818">
        <v>0</v>
      </c>
      <c r="BDC53" s="818" t="s">
        <v>1434</v>
      </c>
      <c r="BDD53" s="818" t="s">
        <v>1434</v>
      </c>
      <c r="BDE53" s="818" t="s">
        <v>1434</v>
      </c>
      <c r="BDF53" s="818">
        <v>14</v>
      </c>
      <c r="BDG53" s="818">
        <v>32</v>
      </c>
      <c r="BDH53" s="818">
        <v>184</v>
      </c>
      <c r="BDI53" s="818" t="s">
        <v>1434</v>
      </c>
      <c r="BDJ53" s="818" t="s">
        <v>1434</v>
      </c>
      <c r="BDK53" s="818">
        <v>0</v>
      </c>
      <c r="BDL53" s="818">
        <v>0</v>
      </c>
      <c r="BDM53" s="818" t="s">
        <v>1434</v>
      </c>
      <c r="BDN53" s="818" t="s">
        <v>1434</v>
      </c>
      <c r="BDO53" s="818" t="s">
        <v>1434</v>
      </c>
      <c r="BDP53" s="818">
        <v>14</v>
      </c>
      <c r="BDQ53" s="818">
        <v>32</v>
      </c>
      <c r="BDR53" s="818">
        <v>184</v>
      </c>
      <c r="BDS53" s="818" t="s">
        <v>1434</v>
      </c>
      <c r="BDT53" s="818" t="s">
        <v>1434</v>
      </c>
      <c r="BDU53" s="818">
        <v>60</v>
      </c>
      <c r="BDV53" s="818">
        <v>151</v>
      </c>
      <c r="BDW53" s="818">
        <v>233.54</v>
      </c>
      <c r="BDX53" s="818" t="s">
        <v>1434</v>
      </c>
      <c r="BDY53" s="818" t="s">
        <v>1434</v>
      </c>
      <c r="BDZ53" s="818">
        <v>41.79</v>
      </c>
      <c r="BEA53" s="818" t="s">
        <v>1434</v>
      </c>
      <c r="BEB53" s="818" t="s">
        <v>1434</v>
      </c>
      <c r="BEC53" s="818">
        <v>17.3</v>
      </c>
      <c r="BED53" s="818">
        <v>15.632999999999999</v>
      </c>
      <c r="BEE53" s="818">
        <v>13.5</v>
      </c>
      <c r="BEF53" s="818">
        <v>19.600000000000001</v>
      </c>
      <c r="BEG53" s="818">
        <v>22.9</v>
      </c>
      <c r="BEH53" s="818">
        <v>15.433</v>
      </c>
      <c r="BEI53" s="818">
        <v>14.4</v>
      </c>
      <c r="BEJ53" s="818">
        <v>12.167</v>
      </c>
      <c r="BEK53" s="818">
        <v>17.832999999999998</v>
      </c>
      <c r="BEL53" s="818">
        <v>17.5</v>
      </c>
      <c r="BEM53" s="818" t="s">
        <v>1434</v>
      </c>
      <c r="BEN53" s="818" t="s">
        <v>1434</v>
      </c>
      <c r="BEO53" s="818" t="s">
        <v>1434</v>
      </c>
      <c r="BEP53" s="818" t="s">
        <v>1434</v>
      </c>
      <c r="BEQ53" s="818">
        <v>5.4329999999999998</v>
      </c>
      <c r="BER53" s="818">
        <v>119.7</v>
      </c>
      <c r="BES53" s="818">
        <v>82.266999999999996</v>
      </c>
      <c r="BET53" s="818">
        <v>85.933000000000007</v>
      </c>
      <c r="BEU53" s="818">
        <v>69.566999999999993</v>
      </c>
      <c r="BEV53" s="818">
        <v>68.632999999999996</v>
      </c>
      <c r="BEW53" s="818">
        <v>106.1</v>
      </c>
      <c r="BEX53" s="818">
        <v>69.632999999999996</v>
      </c>
      <c r="BEY53" s="818">
        <v>74.400000000000006</v>
      </c>
      <c r="BEZ53" s="818">
        <v>60.3</v>
      </c>
      <c r="BFA53" s="818">
        <v>61.4</v>
      </c>
      <c r="BFB53" s="818">
        <v>13.6</v>
      </c>
      <c r="BFC53" s="818">
        <v>12.667</v>
      </c>
      <c r="BFD53" s="818">
        <v>11.5</v>
      </c>
      <c r="BFE53" s="818">
        <v>9.2669999999999995</v>
      </c>
      <c r="BFF53" s="818">
        <v>7.2</v>
      </c>
      <c r="BFG53" s="818">
        <v>124.25</v>
      </c>
      <c r="BFH53" s="818">
        <v>111.6</v>
      </c>
      <c r="BFI53" s="818">
        <v>91.867000000000004</v>
      </c>
      <c r="BFJ53" s="818">
        <v>61.3</v>
      </c>
      <c r="BFK53" s="818">
        <v>53.767000000000003</v>
      </c>
      <c r="BFL53" s="818">
        <v>88.4</v>
      </c>
      <c r="BFM53" s="818">
        <v>81.266999999999996</v>
      </c>
      <c r="BFN53" s="818">
        <v>67.632999999999996</v>
      </c>
      <c r="BFO53" s="818">
        <v>47.966999999999999</v>
      </c>
      <c r="BFP53" s="818">
        <v>37.6</v>
      </c>
      <c r="BFQ53" s="818">
        <v>35.85</v>
      </c>
      <c r="BFR53" s="818">
        <v>30.332999999999998</v>
      </c>
      <c r="BFS53" s="818">
        <v>24.233000000000001</v>
      </c>
      <c r="BFT53" s="818">
        <v>13.333</v>
      </c>
      <c r="BFU53" s="818">
        <v>16.100000000000001</v>
      </c>
      <c r="BFV53" s="819">
        <v>11.3</v>
      </c>
      <c r="BFW53" s="819" t="s">
        <v>1434</v>
      </c>
      <c r="BFX53" s="819" t="s">
        <v>1434</v>
      </c>
      <c r="BFY53" s="819">
        <v>6</v>
      </c>
      <c r="BFZ53" s="819">
        <v>4.0999999999999996</v>
      </c>
      <c r="BGA53" s="819" t="s">
        <v>1434</v>
      </c>
      <c r="BGB53" s="819" t="s">
        <v>1434</v>
      </c>
      <c r="BGC53" s="819">
        <v>7.8</v>
      </c>
      <c r="BGD53" s="819">
        <v>8.5</v>
      </c>
      <c r="BGE53" s="819">
        <v>11.8</v>
      </c>
      <c r="BGF53" s="819" t="s">
        <v>1434</v>
      </c>
      <c r="BGG53" s="819" t="s">
        <v>1434</v>
      </c>
      <c r="BGH53" s="819">
        <v>4.2</v>
      </c>
      <c r="BGI53" s="819">
        <v>6.0670000000000002</v>
      </c>
      <c r="BGJ53" s="819">
        <v>6.8</v>
      </c>
      <c r="BGK53" s="819">
        <v>55.6</v>
      </c>
      <c r="BGL53" s="819">
        <v>29.4</v>
      </c>
      <c r="BGM53" s="819">
        <v>28.733000000000001</v>
      </c>
      <c r="BGN53" s="819">
        <v>20.466999999999999</v>
      </c>
      <c r="BGO53" s="819">
        <v>17.567</v>
      </c>
      <c r="BGP53" s="819">
        <v>56.65</v>
      </c>
      <c r="BGQ53" s="819">
        <v>39.832999999999998</v>
      </c>
      <c r="BGR53" s="819">
        <v>48.433</v>
      </c>
      <c r="BGS53" s="819">
        <v>39.299999999999997</v>
      </c>
      <c r="BGT53" s="819">
        <v>37.700000000000003</v>
      </c>
      <c r="BGU53" s="819" t="s">
        <v>1434</v>
      </c>
      <c r="BGV53" s="819" t="s">
        <v>1434</v>
      </c>
      <c r="BGW53" s="819">
        <v>9.3000000000000007</v>
      </c>
      <c r="BGX53" s="819">
        <v>8.7330000000000005</v>
      </c>
      <c r="BGY53" s="819">
        <v>11.933</v>
      </c>
      <c r="BGZ53" s="819">
        <v>67.099999999999994</v>
      </c>
      <c r="BHA53" s="819">
        <v>39.633000000000003</v>
      </c>
      <c r="BHB53" s="819">
        <v>29.533000000000001</v>
      </c>
      <c r="BHC53" s="819">
        <v>17</v>
      </c>
      <c r="BHD53" s="819">
        <v>15.3</v>
      </c>
      <c r="BHE53" s="819">
        <v>45.7</v>
      </c>
      <c r="BHF53" s="819">
        <v>43.7</v>
      </c>
      <c r="BHG53" s="819">
        <v>43.7</v>
      </c>
      <c r="BHH53" s="819">
        <v>31.8</v>
      </c>
      <c r="BHI53" s="819">
        <v>26.3</v>
      </c>
      <c r="BHJ53" s="819">
        <v>11.6</v>
      </c>
      <c r="BHK53" s="819">
        <v>15.132999999999999</v>
      </c>
      <c r="BHL53" s="819">
        <v>17.899999999999999</v>
      </c>
      <c r="BHM53" s="819">
        <v>11.5</v>
      </c>
      <c r="BHN53" s="819">
        <v>11.367000000000001</v>
      </c>
      <c r="BHO53" s="819">
        <v>11.2</v>
      </c>
      <c r="BHP53" s="819">
        <v>10.5</v>
      </c>
      <c r="BHQ53" s="819">
        <v>7.25</v>
      </c>
      <c r="BHR53" s="819">
        <v>10.8</v>
      </c>
      <c r="BHS53" s="819">
        <v>15.933</v>
      </c>
      <c r="BHT53" s="819" t="s">
        <v>1434</v>
      </c>
      <c r="BHU53" s="819" t="s">
        <v>1434</v>
      </c>
      <c r="BHV53" s="819">
        <v>7.25</v>
      </c>
      <c r="BHW53" s="819">
        <v>8.8330000000000002</v>
      </c>
      <c r="BHX53" s="819">
        <v>7.0330000000000004</v>
      </c>
      <c r="BHY53" s="819">
        <v>85.6</v>
      </c>
      <c r="BHZ53" s="819">
        <v>68.5</v>
      </c>
      <c r="BIA53" s="819">
        <v>75.433000000000007</v>
      </c>
      <c r="BIB53" s="819">
        <v>57.732999999999997</v>
      </c>
      <c r="BIC53" s="819">
        <v>55.567</v>
      </c>
      <c r="BID53" s="819">
        <v>34.1</v>
      </c>
      <c r="BIE53" s="819">
        <v>13.733000000000001</v>
      </c>
      <c r="BIF53" s="819">
        <v>11.3</v>
      </c>
      <c r="BIG53" s="819">
        <v>11.9</v>
      </c>
      <c r="BIH53" s="819">
        <v>13.1</v>
      </c>
      <c r="BII53" s="819">
        <v>121.7</v>
      </c>
      <c r="BIJ53" s="819">
        <v>109.133</v>
      </c>
      <c r="BIK53" s="819">
        <v>88.3</v>
      </c>
      <c r="BIL53" s="819">
        <v>59.366999999999997</v>
      </c>
      <c r="BIM53" s="819">
        <v>51.633000000000003</v>
      </c>
      <c r="BIN53" s="819" t="s">
        <v>1434</v>
      </c>
      <c r="BIO53" s="819" t="s">
        <v>1434</v>
      </c>
      <c r="BIP53" s="819">
        <v>4.8</v>
      </c>
      <c r="BIQ53" s="819" t="s">
        <v>1434</v>
      </c>
      <c r="BIR53" s="819" t="s">
        <v>1434</v>
      </c>
      <c r="BIS53" s="822">
        <v>3.2</v>
      </c>
      <c r="BIT53" s="822">
        <v>3</v>
      </c>
      <c r="BIU53" s="822">
        <v>3.6</v>
      </c>
      <c r="BIV53" s="822">
        <v>10</v>
      </c>
      <c r="BIW53" s="822">
        <v>0.2</v>
      </c>
      <c r="BIX53" s="822">
        <v>0.2</v>
      </c>
      <c r="BIY53" s="822">
        <v>0.2</v>
      </c>
      <c r="BIZ53" s="822">
        <v>0.6</v>
      </c>
      <c r="BJA53" s="822">
        <v>154.4</v>
      </c>
      <c r="BJB53" s="822">
        <v>111.2</v>
      </c>
      <c r="BJC53" s="822">
        <v>177.2</v>
      </c>
      <c r="BJD53" s="822">
        <v>242</v>
      </c>
      <c r="BJE53" s="822">
        <v>7.8</v>
      </c>
      <c r="BJF53" s="822">
        <v>7.1</v>
      </c>
      <c r="BJG53" s="822">
        <v>11.3</v>
      </c>
      <c r="BJH53" s="822">
        <v>13.9</v>
      </c>
      <c r="BJI53" s="824">
        <v>7567610</v>
      </c>
      <c r="BJJ53" s="824">
        <v>7996339</v>
      </c>
      <c r="BJK53" s="824">
        <v>7908461</v>
      </c>
      <c r="BJL53" s="824">
        <v>8227580</v>
      </c>
      <c r="BJM53" s="824">
        <v>8839994</v>
      </c>
      <c r="BJN53" s="824">
        <v>617117</v>
      </c>
      <c r="BJO53" s="824">
        <v>445259</v>
      </c>
      <c r="BJP53" s="824">
        <v>335275</v>
      </c>
      <c r="BJQ53" s="824">
        <v>274887</v>
      </c>
      <c r="BJR53" s="824">
        <v>189677</v>
      </c>
      <c r="BJS53" s="827">
        <v>12590.011376901544</v>
      </c>
      <c r="BJT53" s="827">
        <v>5427.8480301374611</v>
      </c>
      <c r="BJU53" s="827">
        <v>4316</v>
      </c>
      <c r="BJV53" s="827">
        <v>2082</v>
      </c>
      <c r="BJW53" s="827">
        <v>899.52465552671254</v>
      </c>
      <c r="BJX53" s="827">
        <v>3247.4567278689851</v>
      </c>
      <c r="BJY53" s="827">
        <v>1590.1021985285824</v>
      </c>
      <c r="BJZ53" s="827">
        <v>1712</v>
      </c>
      <c r="BKA53" s="827">
        <v>841</v>
      </c>
      <c r="BKB53" s="827">
        <v>189.31182839999997</v>
      </c>
      <c r="BKC53" s="827">
        <v>2218.3810119726254</v>
      </c>
      <c r="BKD53" s="827">
        <v>1130.3650404618666</v>
      </c>
      <c r="BKE53" s="827">
        <v>1353</v>
      </c>
      <c r="BKF53" s="827">
        <v>494</v>
      </c>
      <c r="BKG53" s="827">
        <v>147.61182839999998</v>
      </c>
      <c r="BKH53" s="827">
        <v>1005</v>
      </c>
      <c r="BKI53" s="827">
        <v>459.73715806671601</v>
      </c>
      <c r="BKJ53" s="827">
        <v>359</v>
      </c>
      <c r="BKK53" s="827">
        <v>347</v>
      </c>
      <c r="BKL53" s="827">
        <v>41.7</v>
      </c>
      <c r="BKM53" s="827">
        <v>2454.4471214233158</v>
      </c>
      <c r="BKN53" s="827">
        <v>1859.7535220661618</v>
      </c>
      <c r="BKO53" s="827">
        <v>1159</v>
      </c>
      <c r="BKP53" s="827">
        <v>515</v>
      </c>
      <c r="BKQ53" s="827">
        <v>140.86282712671252</v>
      </c>
      <c r="BKR53" s="827">
        <v>2450.954691423316</v>
      </c>
      <c r="BKS53" s="827">
        <v>1808.6347520661618</v>
      </c>
      <c r="BKT53" s="827">
        <v>1066</v>
      </c>
      <c r="BKU53" s="827">
        <v>496</v>
      </c>
      <c r="BKV53" s="827">
        <v>140.86282712671252</v>
      </c>
      <c r="BKW53" s="827">
        <v>6086.3479083701395</v>
      </c>
      <c r="BKX53" s="827">
        <v>1846.6943095427171</v>
      </c>
      <c r="BKY53" s="827">
        <v>1332</v>
      </c>
      <c r="BKZ53" s="827">
        <v>181</v>
      </c>
      <c r="BLA53" s="827">
        <v>465.1</v>
      </c>
      <c r="BLB53" s="827">
        <v>6122.4436000000005</v>
      </c>
      <c r="BLC53" s="827">
        <v>3218.2384826174634</v>
      </c>
      <c r="BLD53" s="827">
        <v>991.01646979999998</v>
      </c>
      <c r="BLE53" s="827">
        <v>78.2</v>
      </c>
      <c r="BLF53" s="827">
        <v>172.21112000000002</v>
      </c>
      <c r="BLG53" s="827">
        <v>801.7596192391029</v>
      </c>
      <c r="BLH53" s="827">
        <v>131.298</v>
      </c>
      <c r="BLI53" s="827">
        <v>113</v>
      </c>
      <c r="BLJ53" s="827">
        <v>545</v>
      </c>
      <c r="BLK53" s="827">
        <v>104.25</v>
      </c>
      <c r="BLL53" s="827" t="s">
        <v>1434</v>
      </c>
      <c r="BLM53" s="827" t="s">
        <v>1434</v>
      </c>
      <c r="BLN53" s="827" t="s">
        <v>1434</v>
      </c>
      <c r="BLO53" s="827" t="s">
        <v>1434</v>
      </c>
      <c r="BLP53" s="827" t="s">
        <v>1434</v>
      </c>
      <c r="BLQ53" s="827">
        <v>254444.12992718021</v>
      </c>
      <c r="BLR53" s="827">
        <v>109696.8086890781</v>
      </c>
      <c r="BLS53" s="827">
        <v>87226.36</v>
      </c>
      <c r="BLT53" s="827">
        <v>42077.22</v>
      </c>
      <c r="BLU53" s="827">
        <v>18179.39328819486</v>
      </c>
      <c r="BLV53" s="827">
        <v>65631.100470232195</v>
      </c>
      <c r="BLW53" s="827">
        <v>32135.965432262652</v>
      </c>
      <c r="BLX53" s="827">
        <v>34599.520000000004</v>
      </c>
      <c r="BLY53" s="827">
        <v>16996.61</v>
      </c>
      <c r="BLZ53" s="827">
        <v>3825.9920519639995</v>
      </c>
      <c r="BMA53" s="827">
        <v>44833.480251966765</v>
      </c>
      <c r="BMB53" s="827">
        <v>22844.677467734324</v>
      </c>
      <c r="BMC53" s="827">
        <v>27344.13</v>
      </c>
      <c r="BMD53" s="827">
        <v>9983.74</v>
      </c>
      <c r="BME53" s="827">
        <v>2983.2350519639999</v>
      </c>
      <c r="BMF53" s="827">
        <v>20311.05</v>
      </c>
      <c r="BMG53" s="827">
        <v>9291.2879645283301</v>
      </c>
      <c r="BMH53" s="827">
        <v>7255.39</v>
      </c>
      <c r="BMI53" s="827">
        <v>7012.87</v>
      </c>
      <c r="BMJ53" s="827">
        <v>842.75700000000006</v>
      </c>
      <c r="BMK53" s="827">
        <v>49604.376323965218</v>
      </c>
      <c r="BML53" s="827">
        <v>37585.61868095713</v>
      </c>
      <c r="BMM53" s="827">
        <v>23423.39</v>
      </c>
      <c r="BMN53" s="827">
        <v>10408.15</v>
      </c>
      <c r="BMO53" s="827">
        <v>2846.8377362308602</v>
      </c>
      <c r="BMP53" s="827">
        <v>49533.794313665217</v>
      </c>
      <c r="BMQ53" s="827">
        <v>36552.508339257132</v>
      </c>
      <c r="BMR53" s="827">
        <v>21543.86</v>
      </c>
      <c r="BMS53" s="827">
        <v>10024.16</v>
      </c>
      <c r="BMT53" s="827">
        <v>2846.8377362308602</v>
      </c>
      <c r="BMU53" s="827">
        <v>123005.09122816053</v>
      </c>
      <c r="BMV53" s="827">
        <v>37321.691995858317</v>
      </c>
      <c r="BMW53" s="827">
        <v>26919.72</v>
      </c>
      <c r="BMX53" s="827">
        <v>3658.01</v>
      </c>
      <c r="BMY53" s="827">
        <v>9399.6710000000003</v>
      </c>
      <c r="BMZ53" s="827">
        <v>16203.561904822271</v>
      </c>
      <c r="BNA53" s="827">
        <v>2653.5325800000001</v>
      </c>
      <c r="BNB53" s="827">
        <v>2283.73</v>
      </c>
      <c r="BNC53" s="827">
        <v>11014.45</v>
      </c>
      <c r="BND53" s="827">
        <v>2106.8924999999999</v>
      </c>
      <c r="BNE53" s="827" t="s">
        <v>1434</v>
      </c>
      <c r="BNF53" s="827" t="s">
        <v>1434</v>
      </c>
      <c r="BNG53" s="827" t="s">
        <v>1434</v>
      </c>
      <c r="BNH53" s="827" t="s">
        <v>1434</v>
      </c>
      <c r="BNI53" s="827" t="s">
        <v>1434</v>
      </c>
      <c r="BNJ53" s="822">
        <v>1389</v>
      </c>
      <c r="BNK53" s="821">
        <v>1368</v>
      </c>
      <c r="BNL53" s="821" t="s">
        <v>1434</v>
      </c>
      <c r="BNM53" s="821" t="s">
        <v>1434</v>
      </c>
      <c r="BNN53" s="822">
        <v>45</v>
      </c>
      <c r="BNO53" s="821">
        <v>45</v>
      </c>
      <c r="BNP53" s="821" t="s">
        <v>1434</v>
      </c>
      <c r="BNQ53" s="821" t="s">
        <v>1434</v>
      </c>
      <c r="BNR53" s="822" t="s">
        <v>1434</v>
      </c>
      <c r="BNS53" s="821" t="s">
        <v>1434</v>
      </c>
      <c r="BNT53" s="821" t="s">
        <v>1434</v>
      </c>
      <c r="BNU53" s="821" t="s">
        <v>1434</v>
      </c>
      <c r="BNV53" s="822" t="s">
        <v>1434</v>
      </c>
      <c r="BNW53" s="821" t="s">
        <v>1434</v>
      </c>
      <c r="BNX53" s="821" t="s">
        <v>1434</v>
      </c>
      <c r="BNY53" s="821" t="s">
        <v>1434</v>
      </c>
    </row>
    <row r="54" spans="1:1741" ht="12">
      <c r="A54" s="608"/>
      <c r="B54" s="847"/>
      <c r="C54" s="848"/>
      <c r="D54" s="848"/>
      <c r="E54" s="848"/>
      <c r="F54" s="848"/>
      <c r="G54" s="848"/>
      <c r="H54" s="848"/>
      <c r="I54" s="848"/>
      <c r="J54" s="848"/>
      <c r="K54" s="848"/>
      <c r="L54" s="848"/>
      <c r="M54" s="848"/>
      <c r="N54" s="848"/>
      <c r="O54" s="848"/>
      <c r="P54" s="848"/>
      <c r="Q54" s="848"/>
      <c r="R54" s="848"/>
      <c r="S54" s="848"/>
      <c r="T54" s="848"/>
      <c r="U54" s="848"/>
      <c r="V54" s="848"/>
      <c r="W54" s="847"/>
      <c r="X54" s="848"/>
      <c r="Y54" s="848"/>
      <c r="Z54" s="848"/>
      <c r="AA54" s="848"/>
      <c r="AB54" s="847"/>
      <c r="AC54" s="847"/>
      <c r="AD54" s="847"/>
      <c r="AE54" s="847"/>
      <c r="AF54" s="847"/>
      <c r="AG54" s="847"/>
      <c r="AH54" s="847"/>
      <c r="AI54" s="847"/>
      <c r="AJ54" s="847"/>
      <c r="AK54" s="847"/>
      <c r="AL54" s="847"/>
      <c r="AM54" s="847"/>
      <c r="AN54" s="847"/>
      <c r="AO54" s="847"/>
      <c r="AP54" s="847"/>
      <c r="AQ54" s="847"/>
      <c r="AR54" s="847"/>
      <c r="AS54" s="848"/>
      <c r="AT54" s="848"/>
      <c r="AU54" s="848"/>
      <c r="AV54" s="848"/>
      <c r="AW54" s="848"/>
      <c r="AX54" s="848"/>
      <c r="AY54" s="848"/>
      <c r="AZ54" s="848"/>
      <c r="BA54" s="848"/>
      <c r="BB54" s="848"/>
      <c r="BC54" s="848"/>
      <c r="BD54" s="848"/>
      <c r="BE54" s="848"/>
      <c r="BF54" s="848"/>
      <c r="BG54" s="848"/>
      <c r="BH54" s="848"/>
      <c r="BI54" s="848"/>
      <c r="BJ54" s="848"/>
      <c r="BK54" s="848"/>
      <c r="BL54" s="848"/>
      <c r="BM54" s="847"/>
      <c r="BN54" s="847"/>
      <c r="BO54" s="847"/>
      <c r="BP54" s="847"/>
      <c r="BQ54" s="847"/>
      <c r="BR54" s="847"/>
      <c r="BS54" s="847"/>
      <c r="BT54" s="847"/>
      <c r="BU54" s="847"/>
      <c r="BV54" s="847"/>
      <c r="BW54" s="847"/>
      <c r="BX54" s="847"/>
      <c r="BY54" s="847"/>
      <c r="BZ54" s="847"/>
      <c r="CA54" s="847"/>
      <c r="CB54" s="847"/>
      <c r="CC54" s="847"/>
      <c r="CD54" s="847"/>
      <c r="CE54" s="847"/>
      <c r="CF54" s="847"/>
      <c r="CG54" s="847"/>
      <c r="CH54" s="847"/>
      <c r="CI54" s="847"/>
      <c r="CJ54" s="847"/>
      <c r="CK54" s="847"/>
      <c r="CL54" s="847"/>
      <c r="CM54" s="847"/>
      <c r="CN54" s="847"/>
      <c r="CO54" s="847"/>
      <c r="CP54" s="847"/>
      <c r="CQ54" s="847"/>
      <c r="CR54" s="847"/>
      <c r="CS54" s="847"/>
      <c r="CT54" s="847"/>
      <c r="CU54" s="847"/>
      <c r="CV54" s="847"/>
      <c r="CW54" s="847"/>
      <c r="CX54" s="847"/>
      <c r="CY54" s="847"/>
      <c r="CZ54" s="847"/>
      <c r="DA54" s="847"/>
      <c r="DB54" s="847"/>
      <c r="DC54" s="847"/>
      <c r="DD54" s="847"/>
      <c r="DE54" s="847"/>
      <c r="DF54" s="847"/>
      <c r="DG54" s="847"/>
      <c r="DH54" s="847"/>
      <c r="DI54" s="847"/>
      <c r="DJ54" s="847"/>
      <c r="DK54" s="847"/>
      <c r="DL54" s="847"/>
      <c r="DM54" s="847"/>
      <c r="DN54" s="847"/>
      <c r="DO54" s="847"/>
      <c r="DP54" s="847"/>
      <c r="DQ54" s="847"/>
      <c r="DR54" s="847"/>
      <c r="DS54" s="847"/>
      <c r="DT54" s="847"/>
      <c r="DU54" s="847"/>
      <c r="DV54" s="847"/>
      <c r="DW54" s="847"/>
      <c r="DX54" s="847"/>
      <c r="DY54" s="847"/>
      <c r="DZ54" s="847"/>
      <c r="EA54" s="847"/>
      <c r="EB54" s="847"/>
      <c r="EC54" s="847"/>
      <c r="ED54" s="847"/>
      <c r="EE54" s="847"/>
      <c r="EF54" s="847"/>
      <c r="EG54" s="847"/>
      <c r="EH54" s="847"/>
      <c r="EI54" s="847"/>
      <c r="EJ54" s="847"/>
      <c r="EK54" s="847"/>
      <c r="EL54" s="847"/>
      <c r="EM54" s="847"/>
      <c r="EN54" s="847"/>
      <c r="EO54" s="847"/>
      <c r="EP54" s="847"/>
      <c r="EQ54" s="847"/>
      <c r="ER54" s="847"/>
      <c r="ES54" s="847"/>
      <c r="ET54" s="847"/>
      <c r="EU54" s="847"/>
      <c r="EV54" s="847"/>
      <c r="EW54" s="847"/>
      <c r="EX54" s="847"/>
      <c r="EY54" s="847"/>
      <c r="EZ54" s="847"/>
      <c r="FA54" s="847"/>
      <c r="FB54" s="847"/>
      <c r="FC54" s="847"/>
      <c r="FD54" s="847"/>
      <c r="FE54" s="847"/>
      <c r="FF54" s="847"/>
      <c r="FG54" s="847"/>
      <c r="FH54" s="847"/>
      <c r="FI54" s="847"/>
      <c r="FJ54" s="847"/>
      <c r="FK54" s="847"/>
      <c r="FL54" s="847"/>
      <c r="FM54" s="847"/>
      <c r="FN54" s="847"/>
      <c r="FO54" s="847"/>
      <c r="FP54" s="847"/>
      <c r="FQ54" s="847"/>
      <c r="FR54" s="847"/>
      <c r="FS54" s="847"/>
      <c r="FT54" s="847"/>
      <c r="FU54" s="847"/>
      <c r="FV54" s="847"/>
      <c r="FW54" s="847"/>
      <c r="FX54" s="847"/>
      <c r="FY54" s="847"/>
      <c r="FZ54" s="847"/>
      <c r="GA54" s="847"/>
      <c r="GB54" s="847"/>
      <c r="GC54" s="848"/>
      <c r="GD54" s="848"/>
      <c r="GE54" s="848"/>
      <c r="GF54" s="848"/>
      <c r="GG54" s="848"/>
      <c r="GH54" s="848"/>
      <c r="GI54" s="848"/>
      <c r="GJ54" s="848"/>
      <c r="GK54" s="847"/>
      <c r="GL54" s="847"/>
      <c r="GM54" s="847"/>
      <c r="GN54" s="847"/>
      <c r="GO54" s="847"/>
      <c r="GP54" s="847"/>
      <c r="GQ54" s="847"/>
      <c r="GR54" s="847"/>
      <c r="GS54" s="847"/>
      <c r="GT54" s="847"/>
      <c r="GU54" s="847"/>
      <c r="GV54" s="847"/>
      <c r="GW54" s="848"/>
      <c r="GX54" s="847"/>
      <c r="GY54" s="847"/>
      <c r="GZ54" s="847"/>
      <c r="HA54" s="847"/>
      <c r="HB54" s="847"/>
      <c r="HC54" s="847"/>
      <c r="HD54" s="847"/>
      <c r="HE54" s="847"/>
      <c r="HF54" s="847"/>
      <c r="HG54" s="847"/>
      <c r="HH54" s="847"/>
      <c r="HI54" s="847"/>
      <c r="HJ54" s="847"/>
      <c r="HK54" s="847"/>
      <c r="HL54" s="847"/>
      <c r="HM54" s="847"/>
      <c r="HN54" s="847"/>
      <c r="HO54" s="847"/>
      <c r="HP54" s="847"/>
      <c r="HQ54" s="847"/>
      <c r="HR54" s="847"/>
      <c r="HS54" s="847"/>
      <c r="HT54" s="847"/>
      <c r="HU54" s="847"/>
      <c r="HV54" s="847"/>
      <c r="HW54" s="847"/>
      <c r="HX54" s="847"/>
      <c r="HY54" s="847"/>
      <c r="HZ54" s="847"/>
      <c r="IA54" s="847"/>
      <c r="IB54" s="847"/>
      <c r="IC54" s="847"/>
      <c r="ID54" s="847"/>
      <c r="IE54" s="847"/>
      <c r="IF54" s="847"/>
      <c r="IG54" s="847"/>
      <c r="IH54" s="847"/>
      <c r="II54" s="847"/>
      <c r="IJ54" s="847"/>
      <c r="IK54" s="847"/>
      <c r="IL54" s="847"/>
      <c r="IM54" s="847"/>
      <c r="IN54" s="847"/>
      <c r="IO54" s="847"/>
      <c r="IP54" s="847"/>
      <c r="IQ54" s="847"/>
      <c r="IR54" s="847"/>
      <c r="IS54" s="847"/>
      <c r="IT54" s="847"/>
      <c r="IU54" s="847"/>
      <c r="IV54" s="847"/>
      <c r="IW54" s="847"/>
      <c r="IX54" s="847"/>
      <c r="IY54" s="847"/>
      <c r="IZ54" s="847"/>
      <c r="JA54" s="847"/>
      <c r="JB54" s="847"/>
      <c r="JC54" s="847"/>
      <c r="JD54" s="847"/>
      <c r="JE54" s="848"/>
      <c r="JF54" s="848"/>
      <c r="JG54" s="848"/>
      <c r="JH54" s="848"/>
      <c r="JI54" s="848"/>
      <c r="JJ54" s="848"/>
      <c r="JK54" s="848"/>
      <c r="JL54" s="848"/>
      <c r="JM54" s="847"/>
      <c r="JN54" s="847"/>
      <c r="JO54" s="847"/>
      <c r="JP54" s="847"/>
      <c r="JQ54" s="847"/>
      <c r="JR54" s="847"/>
      <c r="JS54" s="847"/>
      <c r="JT54" s="847"/>
      <c r="JU54" s="847"/>
      <c r="JV54" s="847"/>
      <c r="JW54" s="847"/>
      <c r="JX54" s="847"/>
      <c r="JY54" s="847"/>
      <c r="JZ54" s="847"/>
      <c r="KA54" s="847"/>
      <c r="KB54" s="847"/>
      <c r="KC54" s="847"/>
      <c r="KD54" s="847"/>
      <c r="KE54" s="847"/>
      <c r="KF54" s="847"/>
      <c r="KG54" s="847"/>
      <c r="KH54" s="847"/>
      <c r="KI54" s="847"/>
      <c r="KJ54" s="847"/>
      <c r="KK54" s="847"/>
      <c r="KL54" s="847"/>
      <c r="KM54" s="847"/>
      <c r="KN54" s="847"/>
      <c r="KO54" s="847"/>
      <c r="KP54" s="847"/>
      <c r="KQ54" s="847"/>
      <c r="KR54" s="847"/>
      <c r="KS54" s="847"/>
      <c r="KT54" s="847"/>
      <c r="KU54" s="847"/>
      <c r="KV54" s="847"/>
      <c r="KW54" s="847"/>
      <c r="KX54" s="847"/>
      <c r="KY54" s="847"/>
      <c r="KZ54" s="847"/>
      <c r="LA54" s="847"/>
      <c r="LB54" s="847"/>
      <c r="LC54" s="847"/>
      <c r="LD54" s="847"/>
      <c r="LE54" s="847"/>
      <c r="LF54" s="847"/>
      <c r="LG54" s="847"/>
      <c r="LH54" s="847"/>
      <c r="LI54" s="847"/>
      <c r="LJ54" s="847"/>
      <c r="LK54" s="847"/>
      <c r="LL54" s="847"/>
      <c r="LM54" s="847"/>
      <c r="LN54" s="847"/>
      <c r="LO54" s="847"/>
      <c r="LP54" s="847"/>
      <c r="LQ54" s="847"/>
      <c r="LR54" s="847"/>
      <c r="LS54" s="847"/>
      <c r="LT54" s="847"/>
      <c r="LU54" s="847"/>
      <c r="LV54" s="847"/>
      <c r="LW54" s="847"/>
      <c r="LX54" s="847"/>
      <c r="LY54" s="847"/>
      <c r="LZ54" s="847"/>
      <c r="MA54" s="847"/>
      <c r="MB54" s="847"/>
      <c r="MC54" s="847"/>
      <c r="MD54" s="847"/>
      <c r="ME54" s="847"/>
      <c r="MF54" s="847"/>
      <c r="MG54" s="847"/>
      <c r="MH54" s="847"/>
      <c r="MI54" s="847"/>
      <c r="MJ54" s="847"/>
      <c r="MK54" s="847"/>
      <c r="ML54" s="847"/>
      <c r="MM54" s="847"/>
      <c r="MN54" s="847"/>
      <c r="MO54" s="847"/>
      <c r="MP54" s="847"/>
      <c r="MQ54" s="847"/>
      <c r="MR54" s="847"/>
      <c r="MS54" s="847"/>
      <c r="MT54" s="847"/>
      <c r="MU54" s="847"/>
      <c r="MV54" s="847"/>
      <c r="MW54" s="847"/>
      <c r="MX54" s="847"/>
      <c r="MY54" s="847"/>
      <c r="MZ54" s="847"/>
      <c r="NA54" s="848"/>
      <c r="NB54" s="848"/>
      <c r="NC54" s="848"/>
      <c r="ND54" s="848"/>
      <c r="NE54" s="847"/>
      <c r="NF54" s="847"/>
      <c r="NG54" s="847"/>
      <c r="NH54" s="847"/>
      <c r="NI54" s="848"/>
      <c r="NJ54" s="848"/>
      <c r="NK54" s="848"/>
      <c r="NL54" s="848"/>
      <c r="NM54" s="847"/>
      <c r="NN54" s="847"/>
      <c r="NO54" s="847"/>
      <c r="NP54" s="847"/>
      <c r="NQ54" s="848"/>
      <c r="NR54" s="848"/>
      <c r="NS54" s="848"/>
      <c r="NT54" s="848"/>
      <c r="NU54" s="847"/>
      <c r="NV54" s="847"/>
      <c r="NW54" s="847"/>
      <c r="NX54" s="847"/>
      <c r="NY54" s="848"/>
      <c r="NZ54" s="848"/>
      <c r="OA54" s="848"/>
      <c r="OB54" s="848"/>
      <c r="OC54" s="847"/>
      <c r="OD54" s="847"/>
      <c r="OE54" s="847"/>
      <c r="OF54" s="847"/>
      <c r="OG54" s="848"/>
      <c r="OH54" s="848"/>
      <c r="OI54" s="848"/>
      <c r="OJ54" s="848"/>
      <c r="OK54" s="847"/>
      <c r="OL54" s="847"/>
      <c r="OM54" s="847"/>
      <c r="ON54" s="847"/>
      <c r="OO54" s="848"/>
      <c r="OP54" s="848"/>
      <c r="OQ54" s="848"/>
      <c r="OR54" s="848"/>
      <c r="OS54" s="847"/>
      <c r="OT54" s="847"/>
      <c r="OU54" s="847"/>
      <c r="OV54" s="847"/>
      <c r="OW54" s="848"/>
      <c r="OX54" s="848"/>
      <c r="OY54" s="848"/>
      <c r="OZ54" s="848"/>
      <c r="PA54" s="847"/>
      <c r="PB54" s="847"/>
      <c r="PC54" s="847"/>
      <c r="PD54" s="847"/>
      <c r="PE54" s="848"/>
      <c r="PF54" s="848"/>
      <c r="PG54" s="848"/>
      <c r="PH54" s="848"/>
      <c r="PI54" s="848"/>
      <c r="PJ54" s="848"/>
      <c r="PK54" s="847"/>
      <c r="PL54" s="847"/>
      <c r="PM54" s="847"/>
      <c r="PN54" s="847"/>
      <c r="PO54" s="847"/>
      <c r="PP54" s="847"/>
      <c r="PQ54" s="847"/>
      <c r="PR54" s="847"/>
      <c r="PS54" s="847"/>
      <c r="PT54" s="848"/>
      <c r="PU54" s="848"/>
      <c r="PV54" s="848"/>
      <c r="PW54" s="848"/>
      <c r="PX54" s="848"/>
      <c r="PY54" s="848"/>
      <c r="PZ54" s="847"/>
      <c r="QA54" s="847"/>
      <c r="QB54" s="847"/>
      <c r="QC54" s="847"/>
      <c r="QD54" s="847"/>
      <c r="QE54" s="847"/>
      <c r="QF54" s="847"/>
      <c r="QG54" s="847"/>
      <c r="QH54" s="847"/>
      <c r="QI54" s="848"/>
      <c r="QJ54" s="848"/>
      <c r="QK54" s="848"/>
      <c r="QL54" s="848"/>
      <c r="QM54" s="848"/>
      <c r="QN54" s="848"/>
      <c r="QO54" s="847"/>
      <c r="QP54" s="847"/>
      <c r="QQ54" s="847"/>
      <c r="QR54" s="847"/>
      <c r="QS54" s="847"/>
      <c r="QT54" s="847"/>
      <c r="QU54" s="847"/>
      <c r="QV54" s="847"/>
      <c r="QW54" s="847"/>
      <c r="QX54" s="848"/>
      <c r="QY54" s="848"/>
      <c r="QZ54" s="848"/>
      <c r="RA54" s="848"/>
      <c r="RB54" s="848"/>
      <c r="RC54" s="848"/>
      <c r="RD54" s="847"/>
      <c r="RE54" s="847"/>
      <c r="RF54" s="847"/>
      <c r="RG54" s="847"/>
      <c r="RH54" s="847"/>
      <c r="RI54" s="847"/>
      <c r="RJ54" s="847"/>
      <c r="RK54" s="847"/>
      <c r="RL54" s="847"/>
      <c r="RM54" s="848"/>
      <c r="RN54" s="848"/>
      <c r="RO54" s="848"/>
      <c r="RP54" s="848"/>
      <c r="RQ54" s="848"/>
      <c r="RR54" s="848"/>
      <c r="RS54" s="847"/>
      <c r="RT54" s="847"/>
      <c r="RU54" s="847"/>
      <c r="RV54" s="847"/>
      <c r="RW54" s="847"/>
      <c r="RX54" s="847"/>
      <c r="RY54" s="847"/>
      <c r="RZ54" s="847"/>
      <c r="SA54" s="847"/>
      <c r="SB54" s="848"/>
      <c r="SC54" s="848"/>
      <c r="SD54" s="848"/>
      <c r="SE54" s="848"/>
      <c r="SF54" s="848"/>
      <c r="SG54" s="847"/>
      <c r="SH54" s="847"/>
      <c r="SI54" s="847"/>
      <c r="SJ54" s="847"/>
      <c r="SK54" s="847"/>
      <c r="SL54" s="847"/>
      <c r="SM54" s="847"/>
      <c r="SN54" s="848"/>
      <c r="SO54" s="848"/>
      <c r="SP54" s="848"/>
      <c r="SQ54" s="848"/>
      <c r="SR54" s="848"/>
      <c r="SS54" s="847"/>
      <c r="ST54" s="847"/>
      <c r="SU54" s="847"/>
      <c r="SV54" s="847"/>
      <c r="SW54" s="847"/>
      <c r="SX54" s="847"/>
      <c r="SY54" s="847"/>
      <c r="SZ54" s="848"/>
      <c r="TA54" s="848"/>
      <c r="TB54" s="848"/>
      <c r="TC54" s="848"/>
      <c r="TD54" s="848"/>
      <c r="TE54" s="847"/>
      <c r="TF54" s="847"/>
      <c r="TG54" s="847"/>
      <c r="TH54" s="847"/>
      <c r="TI54" s="847"/>
      <c r="TJ54" s="847"/>
      <c r="TK54" s="847"/>
      <c r="TL54" s="848"/>
      <c r="TM54" s="848"/>
      <c r="TN54" s="848"/>
      <c r="TO54" s="848"/>
      <c r="TP54" s="848"/>
      <c r="TQ54" s="847"/>
      <c r="TR54" s="847"/>
      <c r="TS54" s="847"/>
      <c r="TT54" s="847"/>
      <c r="TU54" s="847"/>
      <c r="TV54" s="847"/>
      <c r="TW54" s="847"/>
      <c r="TX54" s="848"/>
      <c r="TY54" s="848"/>
      <c r="TZ54" s="848"/>
      <c r="UA54" s="848"/>
      <c r="UB54" s="848"/>
      <c r="UC54" s="847"/>
      <c r="UD54" s="847"/>
      <c r="UE54" s="847"/>
      <c r="UF54" s="847"/>
      <c r="UG54" s="847"/>
      <c r="UH54" s="847"/>
      <c r="UI54" s="847"/>
      <c r="UJ54" s="848"/>
      <c r="UK54" s="848"/>
      <c r="UL54" s="848"/>
      <c r="UM54" s="848"/>
      <c r="UN54" s="848"/>
      <c r="UO54" s="847"/>
      <c r="UP54" s="847"/>
      <c r="UQ54" s="847"/>
      <c r="UR54" s="847"/>
      <c r="US54" s="847"/>
      <c r="UT54" s="847"/>
      <c r="UU54" s="847"/>
      <c r="UV54" s="848"/>
      <c r="UW54" s="848"/>
      <c r="UX54" s="848"/>
      <c r="UY54" s="848"/>
      <c r="UZ54" s="848"/>
      <c r="VA54" s="847"/>
      <c r="VB54" s="847"/>
      <c r="VC54" s="847"/>
      <c r="VD54" s="847"/>
      <c r="VE54" s="847"/>
      <c r="VF54" s="847"/>
      <c r="VG54" s="847"/>
      <c r="VH54" s="847"/>
      <c r="VI54" s="847"/>
      <c r="VJ54" s="847"/>
      <c r="VK54" s="847"/>
      <c r="VL54" s="847"/>
      <c r="VM54" s="847"/>
      <c r="VN54" s="847"/>
      <c r="VO54" s="847"/>
      <c r="VP54" s="847"/>
      <c r="VQ54" s="847"/>
      <c r="VR54" s="847"/>
      <c r="VS54" s="847"/>
      <c r="VT54" s="847"/>
      <c r="VU54" s="847"/>
      <c r="VV54" s="847"/>
      <c r="VW54" s="847"/>
      <c r="VX54" s="847"/>
      <c r="VY54" s="847"/>
      <c r="VZ54" s="847"/>
      <c r="WA54" s="847"/>
      <c r="WB54" s="847"/>
      <c r="WC54" s="847"/>
      <c r="WD54" s="847"/>
      <c r="WE54" s="847"/>
      <c r="WF54" s="847"/>
      <c r="WG54" s="847"/>
      <c r="WH54" s="847"/>
      <c r="WI54" s="847"/>
      <c r="WJ54" s="848"/>
      <c r="WK54" s="848"/>
      <c r="WL54" s="848"/>
      <c r="WM54" s="848"/>
      <c r="WN54" s="848"/>
      <c r="WO54" s="848"/>
      <c r="WP54" s="848"/>
      <c r="WQ54" s="848"/>
      <c r="WR54" s="848"/>
      <c r="WS54" s="848"/>
      <c r="WT54" s="848"/>
      <c r="WU54" s="848"/>
      <c r="WV54" s="847"/>
      <c r="WW54" s="847"/>
      <c r="WX54" s="847"/>
      <c r="WY54" s="847"/>
      <c r="WZ54" s="849"/>
      <c r="XA54" s="849"/>
      <c r="XB54" s="849"/>
      <c r="XC54" s="849"/>
      <c r="YD54" s="849"/>
      <c r="YE54" s="849"/>
      <c r="YF54" s="849"/>
      <c r="ZG54" s="849"/>
      <c r="ZH54" s="849"/>
      <c r="ZI54" s="849"/>
      <c r="AAI54" s="847"/>
      <c r="AAJ54" s="847"/>
      <c r="AAK54" s="847"/>
      <c r="AAL54" s="847"/>
      <c r="AAM54" s="847"/>
      <c r="AAN54" s="847"/>
      <c r="AAO54" s="847"/>
      <c r="AAP54" s="847"/>
      <c r="AAQ54" s="847"/>
      <c r="AAR54" s="847"/>
      <c r="AAS54" s="847"/>
      <c r="AAT54" s="847"/>
      <c r="AAU54" s="847"/>
      <c r="AAV54" s="847"/>
      <c r="AAW54" s="847"/>
      <c r="AAX54" s="847"/>
      <c r="AAY54" s="847"/>
      <c r="AAZ54" s="847"/>
      <c r="ABA54" s="847"/>
      <c r="ABB54" s="847"/>
      <c r="ABC54" s="847"/>
      <c r="ABD54" s="847"/>
      <c r="ABE54" s="847"/>
      <c r="ABF54" s="847"/>
      <c r="ABG54" s="847"/>
      <c r="ABH54" s="847"/>
      <c r="ABI54" s="847"/>
      <c r="ABJ54" s="847"/>
      <c r="ABK54" s="847"/>
      <c r="ABL54" s="847"/>
      <c r="ABM54" s="847"/>
      <c r="ABN54" s="847"/>
      <c r="ABO54" s="847"/>
      <c r="ABP54" s="847"/>
      <c r="ABQ54" s="847"/>
      <c r="ABR54" s="847"/>
      <c r="ABS54" s="847"/>
      <c r="ABT54" s="847"/>
      <c r="ABU54" s="847"/>
      <c r="ABV54" s="847"/>
      <c r="ABW54" s="847"/>
      <c r="ABX54" s="847"/>
      <c r="ABY54" s="847"/>
      <c r="ABZ54" s="847"/>
      <c r="ACA54" s="847"/>
      <c r="ACB54" s="847"/>
      <c r="ACC54" s="847"/>
      <c r="ACD54" s="847"/>
      <c r="ACE54" s="847"/>
      <c r="ACF54" s="847"/>
      <c r="ACG54" s="847"/>
      <c r="ACH54" s="847"/>
      <c r="ACI54" s="847"/>
      <c r="ACJ54" s="847"/>
      <c r="ACK54" s="847"/>
      <c r="ACL54" s="847"/>
      <c r="ACM54" s="847"/>
      <c r="ACN54" s="847"/>
      <c r="ACO54" s="847"/>
      <c r="ACP54" s="847"/>
      <c r="ACQ54" s="847"/>
      <c r="ACR54" s="847"/>
      <c r="ACS54" s="847"/>
      <c r="ACT54" s="847"/>
      <c r="ACU54" s="847"/>
      <c r="ACV54" s="847"/>
      <c r="ACW54" s="847"/>
      <c r="ACX54" s="847"/>
      <c r="ACY54" s="847"/>
      <c r="ACZ54" s="847"/>
      <c r="ADA54" s="847"/>
      <c r="ADB54" s="847"/>
      <c r="ADC54" s="847"/>
      <c r="ADD54" s="847"/>
      <c r="ADE54" s="847"/>
      <c r="ADF54" s="847"/>
      <c r="ADG54" s="847"/>
      <c r="ADH54" s="847"/>
      <c r="ADI54" s="847"/>
      <c r="ADJ54" s="847"/>
      <c r="ADK54" s="847"/>
      <c r="ADL54" s="847"/>
      <c r="ADM54" s="847"/>
      <c r="ADN54" s="847"/>
      <c r="ADO54" s="847"/>
      <c r="ADP54" s="847"/>
      <c r="ADQ54" s="847"/>
      <c r="ADR54" s="847"/>
      <c r="ADS54" s="847"/>
      <c r="ADT54" s="847"/>
      <c r="ADU54" s="847"/>
      <c r="ADV54" s="847"/>
      <c r="ADW54" s="847"/>
      <c r="ADX54" s="847"/>
      <c r="ADY54" s="847"/>
      <c r="ADZ54" s="847"/>
      <c r="AEA54" s="847"/>
      <c r="AEB54" s="847"/>
      <c r="AEC54" s="847"/>
      <c r="AED54" s="847"/>
      <c r="AEE54" s="847"/>
      <c r="AEF54" s="847"/>
      <c r="AEG54" s="847"/>
      <c r="AEH54" s="847"/>
      <c r="AEI54" s="847"/>
      <c r="AEJ54" s="847"/>
      <c r="AEK54" s="847"/>
      <c r="AEL54" s="847"/>
      <c r="AEM54" s="847"/>
      <c r="AEN54" s="847"/>
      <c r="AEO54" s="847"/>
      <c r="AEP54" s="847"/>
      <c r="AEQ54" s="847"/>
      <c r="AER54" s="847"/>
      <c r="AES54" s="847"/>
      <c r="AET54" s="847"/>
      <c r="AEU54" s="847"/>
      <c r="AEV54" s="847"/>
      <c r="AEW54" s="847"/>
      <c r="AEX54" s="847"/>
      <c r="AEY54" s="847"/>
      <c r="AEZ54" s="847"/>
      <c r="AFA54" s="847"/>
      <c r="AFB54" s="847"/>
      <c r="AFC54" s="847"/>
      <c r="AFD54" s="848"/>
      <c r="AFE54" s="848"/>
      <c r="AFF54" s="848"/>
      <c r="AFG54" s="848"/>
      <c r="AFH54" s="847"/>
      <c r="AFI54" s="848"/>
      <c r="AFJ54" s="848"/>
      <c r="AFK54" s="848"/>
      <c r="AFL54" s="847"/>
      <c r="AFM54" s="847"/>
      <c r="AFN54" s="847"/>
      <c r="AFO54" s="847"/>
      <c r="AFP54" s="848"/>
      <c r="AFQ54" s="848"/>
      <c r="AFR54" s="848"/>
      <c r="AFS54" s="848"/>
      <c r="AFT54" s="847"/>
      <c r="AFU54" s="847"/>
      <c r="AFV54" s="847"/>
      <c r="AFW54" s="847"/>
      <c r="AFX54" s="847"/>
      <c r="AFY54" s="847"/>
      <c r="AFZ54" s="847"/>
      <c r="AGA54" s="847"/>
      <c r="AGB54" s="848"/>
      <c r="AGC54" s="848"/>
      <c r="AGD54" s="848"/>
      <c r="AGE54" s="848"/>
      <c r="AGF54" s="847"/>
      <c r="AGG54" s="847"/>
      <c r="AGH54" s="847"/>
      <c r="AGI54" s="847"/>
      <c r="AGJ54" s="847"/>
      <c r="AGK54" s="847"/>
      <c r="AGL54" s="847"/>
      <c r="AGM54" s="847"/>
      <c r="AGN54" s="848"/>
      <c r="AGO54" s="848"/>
      <c r="AGP54" s="848"/>
      <c r="AGQ54" s="848"/>
      <c r="AGR54" s="847"/>
      <c r="AGS54" s="847"/>
      <c r="AGT54" s="847"/>
      <c r="AGU54" s="847"/>
      <c r="AGV54" s="847"/>
      <c r="AGW54" s="847"/>
      <c r="AGX54" s="847"/>
      <c r="AGY54" s="847"/>
      <c r="AGZ54" s="848"/>
      <c r="AHA54" s="848"/>
      <c r="AHB54" s="848"/>
      <c r="AHC54" s="848"/>
      <c r="AHD54" s="848"/>
      <c r="AHE54" s="848"/>
      <c r="AHF54" s="848"/>
      <c r="AHG54" s="848"/>
      <c r="AHH54" s="848"/>
      <c r="AHI54" s="848"/>
      <c r="AHJ54" s="848"/>
      <c r="AHK54" s="848"/>
      <c r="AHL54" s="848"/>
      <c r="AHM54" s="848"/>
      <c r="AHN54" s="847"/>
      <c r="AHO54" s="847"/>
      <c r="AHP54" s="848"/>
      <c r="AHQ54" s="848"/>
      <c r="AHR54" s="847"/>
      <c r="AHS54" s="847"/>
      <c r="AHT54" s="848"/>
      <c r="AHU54" s="848"/>
      <c r="AHV54" s="847"/>
      <c r="AHW54" s="847"/>
      <c r="AHX54" s="848"/>
      <c r="AHY54" s="848"/>
      <c r="AHZ54" s="847"/>
      <c r="AIA54" s="847"/>
      <c r="AIB54" s="848"/>
      <c r="AIC54" s="848"/>
      <c r="AID54" s="847"/>
      <c r="AIE54" s="847"/>
      <c r="AIF54" s="848"/>
      <c r="AIG54" s="848"/>
      <c r="AIH54" s="848"/>
      <c r="AII54" s="848"/>
      <c r="AIJ54" s="848"/>
      <c r="AIK54" s="848"/>
      <c r="AIL54" s="847"/>
      <c r="AIM54" s="847"/>
      <c r="AIN54" s="847"/>
      <c r="AIO54" s="847"/>
      <c r="AIP54" s="848"/>
      <c r="AIQ54" s="847"/>
      <c r="AIR54" s="847"/>
      <c r="AIS54" s="847"/>
      <c r="AIT54" s="847"/>
      <c r="AIU54" s="848"/>
      <c r="AIV54" s="848"/>
      <c r="AIW54" s="848"/>
      <c r="AIX54" s="848"/>
      <c r="AIY54" s="848"/>
      <c r="AIZ54" s="848"/>
      <c r="AJA54" s="847"/>
      <c r="AJB54" s="847"/>
      <c r="AJC54" s="847"/>
      <c r="AJD54" s="847"/>
      <c r="AJE54" s="848"/>
      <c r="AJF54" s="847"/>
      <c r="AJG54" s="847"/>
      <c r="AJH54" s="847"/>
      <c r="AJI54" s="847"/>
      <c r="AJJ54" s="848"/>
      <c r="AJK54" s="848"/>
      <c r="AJL54" s="848"/>
      <c r="AJM54" s="848"/>
      <c r="AJN54" s="848"/>
      <c r="AJO54" s="848"/>
      <c r="AJP54" s="847"/>
      <c r="AJQ54" s="847"/>
      <c r="AJR54" s="847"/>
      <c r="AJS54" s="847"/>
      <c r="AJT54" s="848"/>
      <c r="AJU54" s="847"/>
      <c r="AJV54" s="847"/>
      <c r="AJW54" s="847"/>
      <c r="AJX54" s="847"/>
      <c r="AJY54" s="848"/>
      <c r="AJZ54" s="848"/>
      <c r="AKA54" s="848"/>
      <c r="AKB54" s="848"/>
      <c r="AKC54" s="848"/>
      <c r="AKD54" s="847"/>
      <c r="AKE54" s="847"/>
      <c r="AKF54" s="847"/>
      <c r="AKG54" s="847"/>
      <c r="AKH54" s="847"/>
      <c r="AKI54" s="847"/>
      <c r="AKJ54" s="847"/>
      <c r="AKK54" s="847"/>
      <c r="AKL54" s="848"/>
      <c r="AKM54" s="848"/>
      <c r="AKN54" s="848"/>
      <c r="AKO54" s="848"/>
      <c r="AKP54" s="848"/>
      <c r="AKQ54" s="847"/>
      <c r="AKR54" s="847"/>
      <c r="AKS54" s="847"/>
      <c r="AKT54" s="847"/>
      <c r="AKU54" s="847"/>
      <c r="AKV54" s="847"/>
      <c r="AKW54" s="847"/>
      <c r="AKX54" s="847"/>
      <c r="AKY54" s="847"/>
      <c r="AKZ54" s="847"/>
      <c r="ALA54" s="847"/>
      <c r="ALB54" s="847"/>
      <c r="ALC54" s="847"/>
      <c r="ALD54" s="847"/>
      <c r="ALE54" s="847"/>
      <c r="ALF54" s="847"/>
      <c r="ALG54" s="847"/>
      <c r="ALH54" s="847"/>
      <c r="ALI54" s="847"/>
      <c r="ALJ54" s="847"/>
      <c r="ALK54" s="847"/>
      <c r="ALL54" s="847"/>
      <c r="ALM54" s="847"/>
      <c r="ALN54" s="847"/>
      <c r="ALO54" s="847"/>
      <c r="ALP54" s="847"/>
      <c r="ALQ54" s="847"/>
      <c r="ALR54" s="847"/>
      <c r="ALS54" s="847"/>
      <c r="ALT54" s="847"/>
      <c r="ALU54" s="847"/>
      <c r="ALV54" s="847"/>
      <c r="ALW54" s="847"/>
      <c r="ALX54" s="847"/>
      <c r="ALY54" s="847"/>
      <c r="ALZ54" s="847"/>
      <c r="AMA54" s="847"/>
      <c r="AMB54" s="847"/>
      <c r="AMC54" s="847"/>
      <c r="AMD54" s="847"/>
      <c r="AME54" s="847"/>
      <c r="AMF54" s="847"/>
      <c r="AMG54" s="847"/>
      <c r="AMH54" s="847"/>
      <c r="AMI54" s="847"/>
      <c r="AMJ54" s="847"/>
      <c r="AMK54" s="847"/>
      <c r="AML54" s="847"/>
      <c r="AMM54" s="847"/>
      <c r="AMN54" s="847"/>
      <c r="AMO54" s="847"/>
      <c r="AMP54" s="847"/>
      <c r="AMQ54" s="847"/>
      <c r="AMR54" s="848"/>
      <c r="AMS54" s="848"/>
      <c r="AMT54" s="848"/>
      <c r="AMU54" s="848"/>
      <c r="AMV54" s="848"/>
      <c r="AMW54" s="848"/>
      <c r="AMX54" s="848"/>
      <c r="AMY54" s="848"/>
      <c r="AMZ54" s="847"/>
      <c r="ANA54" s="847"/>
      <c r="ANB54" s="847"/>
      <c r="ANC54" s="847"/>
      <c r="AND54" s="848"/>
      <c r="ANE54" s="848"/>
      <c r="ANF54" s="848"/>
      <c r="ANG54" s="848"/>
      <c r="ANH54" s="847"/>
      <c r="ANI54" s="847"/>
      <c r="ANJ54" s="847"/>
      <c r="ANK54" s="847"/>
      <c r="ANL54" s="847"/>
      <c r="ANM54" s="847"/>
      <c r="ANN54" s="847"/>
      <c r="ANO54" s="847"/>
      <c r="ANP54" s="848"/>
      <c r="ANQ54" s="848"/>
      <c r="ANR54" s="848"/>
      <c r="ANS54" s="848"/>
      <c r="ANT54" s="847"/>
      <c r="ANU54" s="847"/>
      <c r="ANV54" s="847"/>
      <c r="ANW54" s="847"/>
      <c r="ANX54" s="847"/>
      <c r="ANY54" s="847"/>
      <c r="ANZ54" s="847"/>
      <c r="AOA54" s="847"/>
      <c r="AOB54" s="847"/>
      <c r="AOC54" s="847"/>
      <c r="AOD54" s="847"/>
      <c r="AOE54" s="847"/>
      <c r="AOF54" s="847"/>
      <c r="AOG54" s="847"/>
      <c r="AOH54" s="848"/>
      <c r="AOI54" s="847"/>
      <c r="AOJ54" s="847"/>
      <c r="AOK54" s="847"/>
      <c r="AOL54" s="848"/>
      <c r="AOM54" s="847"/>
      <c r="AON54" s="847"/>
      <c r="AOO54" s="847"/>
      <c r="AOP54" s="848"/>
      <c r="AOQ54" s="847"/>
      <c r="AOR54" s="847"/>
      <c r="AOS54" s="847"/>
      <c r="AOT54" s="848"/>
      <c r="AOU54" s="847"/>
      <c r="AOV54" s="847"/>
      <c r="AOW54" s="847"/>
      <c r="AOX54" s="848"/>
      <c r="AOY54" s="847"/>
      <c r="AOZ54" s="847"/>
      <c r="APA54" s="847"/>
      <c r="APB54" s="848"/>
      <c r="APC54" s="847"/>
      <c r="APD54" s="847"/>
      <c r="APE54" s="847"/>
      <c r="APF54" s="848"/>
      <c r="APG54" s="847"/>
      <c r="APH54" s="847"/>
      <c r="API54" s="847"/>
      <c r="APJ54" s="848"/>
      <c r="APK54" s="847"/>
      <c r="APL54" s="847"/>
      <c r="APM54" s="847"/>
      <c r="APN54" s="848"/>
      <c r="APO54" s="847"/>
      <c r="APP54" s="847"/>
      <c r="APQ54" s="847"/>
      <c r="APR54" s="848"/>
      <c r="APS54" s="847"/>
      <c r="APT54" s="847"/>
      <c r="APU54" s="847"/>
      <c r="APV54" s="848"/>
      <c r="APW54" s="847"/>
      <c r="APX54" s="847"/>
      <c r="APY54" s="847"/>
      <c r="APZ54" s="848"/>
      <c r="AQA54" s="847"/>
      <c r="AQB54" s="847"/>
      <c r="AQC54" s="847"/>
      <c r="AQD54" s="848"/>
      <c r="AQE54" s="847"/>
      <c r="AQF54" s="847"/>
      <c r="AQG54" s="847"/>
      <c r="AQH54" s="848"/>
      <c r="AQI54" s="847"/>
      <c r="AQJ54" s="847"/>
      <c r="AQK54" s="847"/>
      <c r="AQL54" s="848"/>
      <c r="AQM54" s="847"/>
      <c r="AQN54" s="847"/>
      <c r="AQO54" s="847"/>
      <c r="AQP54" s="848"/>
      <c r="AQQ54" s="847"/>
      <c r="AQR54" s="847"/>
      <c r="AQS54" s="847"/>
      <c r="AQT54" s="848"/>
      <c r="AQU54" s="847"/>
      <c r="AQV54" s="847"/>
      <c r="AQW54" s="847"/>
      <c r="AQX54" s="848"/>
      <c r="AQY54" s="847"/>
      <c r="AQZ54" s="847"/>
      <c r="ARA54" s="847"/>
      <c r="ARB54" s="848"/>
      <c r="ARC54" s="847"/>
      <c r="ARD54" s="847"/>
      <c r="ARE54" s="847"/>
      <c r="ARF54" s="848"/>
      <c r="ARG54" s="847"/>
      <c r="ARH54" s="847"/>
      <c r="ARI54" s="847"/>
      <c r="ARJ54" s="848"/>
      <c r="ARK54" s="847"/>
      <c r="ARL54" s="847"/>
      <c r="ARM54" s="847"/>
      <c r="ARN54" s="848"/>
      <c r="ARO54" s="847"/>
      <c r="ARP54" s="847"/>
      <c r="ARQ54" s="847"/>
      <c r="ARR54" s="848"/>
      <c r="ARS54" s="847"/>
      <c r="ART54" s="847"/>
      <c r="ARU54" s="847"/>
      <c r="ARV54" s="848"/>
      <c r="ARW54" s="847"/>
      <c r="ARX54" s="847"/>
      <c r="ARY54" s="847"/>
      <c r="ARZ54" s="848"/>
      <c r="ASA54" s="847"/>
      <c r="ASB54" s="847"/>
      <c r="ASC54" s="847"/>
      <c r="ASD54" s="848"/>
      <c r="ASE54" s="847"/>
      <c r="ASF54" s="847"/>
      <c r="ASG54" s="847"/>
      <c r="ASH54" s="848"/>
      <c r="ASI54" s="847"/>
      <c r="ASJ54" s="847"/>
      <c r="ASK54" s="847"/>
      <c r="ASL54" s="848"/>
      <c r="ASM54" s="847"/>
      <c r="ASN54" s="847"/>
      <c r="ASO54" s="847"/>
      <c r="ASP54" s="848"/>
      <c r="ASQ54" s="847"/>
      <c r="ASR54" s="847"/>
      <c r="ASS54" s="847"/>
      <c r="AST54" s="848"/>
      <c r="ASU54" s="847"/>
      <c r="ASV54" s="847"/>
      <c r="ASW54" s="847"/>
      <c r="ASX54" s="848"/>
      <c r="ASY54" s="847"/>
      <c r="ASZ54" s="847"/>
      <c r="ATA54" s="847"/>
      <c r="ATB54" s="848"/>
      <c r="ATC54" s="847"/>
      <c r="ATD54" s="847"/>
      <c r="ATE54" s="847"/>
      <c r="ATF54" s="848"/>
      <c r="ATG54" s="847"/>
      <c r="ATH54" s="847"/>
      <c r="ATI54" s="847"/>
      <c r="ATJ54" s="848"/>
      <c r="ATK54" s="847"/>
      <c r="ATL54" s="847"/>
      <c r="ATM54" s="847"/>
      <c r="ATN54" s="848"/>
      <c r="ATO54" s="847"/>
      <c r="ATP54" s="847"/>
      <c r="ATQ54" s="847"/>
      <c r="ATR54" s="848"/>
      <c r="ATS54" s="848"/>
      <c r="ATT54" s="848"/>
      <c r="ATU54" s="848"/>
      <c r="ATV54" s="848"/>
      <c r="ATW54" s="847"/>
      <c r="ATX54" s="847"/>
      <c r="ATY54" s="847"/>
      <c r="ATZ54" s="847"/>
      <c r="AUA54" s="847"/>
      <c r="AUB54" s="848"/>
      <c r="AUC54" s="848"/>
      <c r="AUD54" s="848"/>
      <c r="AUE54" s="848"/>
      <c r="AUF54" s="848"/>
      <c r="AUG54" s="848"/>
      <c r="AUH54" s="848"/>
      <c r="AUI54" s="848"/>
      <c r="AUJ54" s="848"/>
      <c r="AUK54" s="848"/>
      <c r="AUL54" s="847"/>
      <c r="AUM54" s="847"/>
      <c r="AUN54" s="847"/>
      <c r="AUO54" s="847"/>
      <c r="AUP54" s="847"/>
      <c r="AUQ54" s="848"/>
      <c r="AUR54" s="848"/>
      <c r="AUS54" s="848"/>
      <c r="AUT54" s="848"/>
      <c r="AUU54" s="848"/>
      <c r="AUV54" s="848"/>
      <c r="AUW54" s="848"/>
      <c r="AUX54" s="848"/>
      <c r="AUY54" s="848"/>
      <c r="AUZ54" s="848"/>
      <c r="AVA54" s="847"/>
      <c r="AVB54" s="847"/>
      <c r="AVC54" s="847"/>
      <c r="AVD54" s="847"/>
      <c r="AVE54" s="847"/>
      <c r="AVF54" s="848"/>
      <c r="AVG54" s="848"/>
      <c r="AVH54" s="848"/>
      <c r="AVI54" s="848"/>
      <c r="AVJ54" s="848"/>
      <c r="AVK54" s="848"/>
      <c r="AVL54" s="848"/>
      <c r="AVM54" s="848"/>
      <c r="AVN54" s="848"/>
      <c r="AVO54" s="848"/>
      <c r="AVP54" s="847"/>
      <c r="AVQ54" s="847"/>
      <c r="AVR54" s="847"/>
      <c r="AVS54" s="847"/>
      <c r="AVT54" s="847"/>
      <c r="AVU54" s="848"/>
      <c r="AVV54" s="848"/>
      <c r="AVW54" s="848"/>
      <c r="AVX54" s="848"/>
      <c r="AVY54" s="848"/>
      <c r="AVZ54" s="848"/>
      <c r="AWA54" s="848"/>
      <c r="AWB54" s="848"/>
      <c r="AWC54" s="848"/>
      <c r="AWD54" s="848"/>
      <c r="AWE54" s="847"/>
      <c r="AWF54" s="847"/>
      <c r="AWG54" s="847"/>
      <c r="AWH54" s="847"/>
      <c r="AWI54" s="847"/>
      <c r="AWJ54" s="848"/>
      <c r="AWK54" s="848"/>
      <c r="AWL54" s="848"/>
      <c r="AWM54" s="848"/>
      <c r="AWN54" s="848"/>
      <c r="AWO54" s="848"/>
      <c r="AWP54" s="848"/>
      <c r="AWQ54" s="848"/>
      <c r="AWR54" s="848"/>
      <c r="AWS54" s="848"/>
      <c r="AWT54" s="848"/>
      <c r="AWU54" s="848"/>
      <c r="AWV54" s="848"/>
      <c r="AWW54" s="848"/>
      <c r="AWX54" s="848"/>
      <c r="AWY54" s="848"/>
      <c r="AWZ54" s="848"/>
      <c r="AXA54" s="848"/>
      <c r="AXB54" s="848"/>
      <c r="AXC54" s="848"/>
      <c r="AXD54" s="847"/>
      <c r="AXE54" s="847"/>
      <c r="AXF54" s="847"/>
      <c r="AXG54" s="847"/>
      <c r="AXH54" s="847"/>
      <c r="AXI54" s="847"/>
      <c r="AXJ54" s="847"/>
      <c r="AXK54" s="847"/>
      <c r="AXL54" s="847"/>
      <c r="AXM54" s="847"/>
      <c r="AXN54" s="847"/>
      <c r="AXO54" s="847"/>
      <c r="AXP54" s="847"/>
      <c r="AXQ54" s="847"/>
      <c r="AXR54" s="847"/>
      <c r="AXS54" s="848"/>
      <c r="AXT54" s="848"/>
      <c r="AXU54" s="848"/>
      <c r="AXV54" s="848"/>
      <c r="AXW54" s="848"/>
      <c r="AXX54" s="848"/>
      <c r="AXY54" s="848"/>
      <c r="AXZ54" s="848"/>
      <c r="AYA54" s="847"/>
      <c r="AYB54" s="847"/>
      <c r="AYC54" s="847"/>
      <c r="AYD54" s="848"/>
      <c r="AYE54" s="848"/>
      <c r="AYF54" s="848"/>
      <c r="AYG54" s="848"/>
      <c r="AYH54" s="848"/>
      <c r="AYI54" s="848"/>
      <c r="AYJ54" s="848"/>
      <c r="AYK54" s="848"/>
      <c r="AYL54" s="848"/>
      <c r="AYM54" s="847"/>
      <c r="AYN54" s="847"/>
      <c r="AYO54" s="847"/>
      <c r="AYP54" s="847"/>
      <c r="AYQ54" s="848"/>
      <c r="AYR54" s="847"/>
      <c r="AYS54" s="847"/>
      <c r="AYT54" s="847"/>
      <c r="AYU54" s="848"/>
      <c r="AYV54" s="847"/>
      <c r="AYW54" s="847"/>
      <c r="AYX54" s="847"/>
      <c r="AYY54" s="847"/>
      <c r="AYZ54" s="847"/>
      <c r="AZA54" s="847"/>
      <c r="AZB54" s="847"/>
      <c r="AZC54" s="848"/>
      <c r="AZD54" s="847"/>
      <c r="AZE54" s="847"/>
      <c r="AZF54" s="847"/>
      <c r="AZG54" s="848"/>
      <c r="AZH54" s="847"/>
      <c r="AZI54" s="847"/>
      <c r="AZJ54" s="847"/>
      <c r="AZK54" s="847"/>
      <c r="AZL54" s="847"/>
      <c r="AZM54" s="847"/>
      <c r="AZN54" s="847"/>
      <c r="AZO54" s="847"/>
      <c r="AZP54" s="847"/>
      <c r="AZQ54" s="847"/>
      <c r="AZR54" s="847"/>
      <c r="AZS54" s="847"/>
      <c r="AZT54" s="847"/>
      <c r="AZU54" s="847"/>
      <c r="AZV54" s="847"/>
      <c r="AZW54" s="847"/>
      <c r="AZX54" s="847"/>
      <c r="AZY54" s="847"/>
      <c r="AZZ54" s="847"/>
      <c r="BAA54" s="848"/>
      <c r="BAB54" s="847"/>
      <c r="BAC54" s="847"/>
      <c r="BAD54" s="847"/>
      <c r="BAE54" s="848"/>
      <c r="BAF54" s="847"/>
      <c r="BAG54" s="847"/>
      <c r="BAH54" s="847"/>
      <c r="BAI54" s="847"/>
      <c r="BAJ54" s="847"/>
      <c r="BAK54" s="847"/>
      <c r="BAL54" s="847"/>
      <c r="BAM54" s="847"/>
      <c r="BAN54" s="847"/>
      <c r="BAO54" s="847"/>
      <c r="BAP54" s="847"/>
      <c r="BAQ54" s="847"/>
      <c r="BAR54" s="847"/>
      <c r="BAS54" s="847"/>
      <c r="BAT54" s="847"/>
      <c r="BAU54" s="847"/>
      <c r="BAV54" s="847"/>
      <c r="BAW54" s="847"/>
      <c r="BAX54" s="847"/>
      <c r="BAY54" s="848"/>
      <c r="BAZ54" s="847"/>
      <c r="BBA54" s="847"/>
      <c r="BBB54" s="847"/>
      <c r="BBC54" s="848"/>
      <c r="BBD54" s="847"/>
      <c r="BBE54" s="847"/>
      <c r="BBF54" s="847"/>
      <c r="BBG54" s="847"/>
      <c r="BBH54" s="847"/>
      <c r="BBI54" s="847"/>
      <c r="BBJ54" s="847"/>
      <c r="BBK54" s="818"/>
      <c r="BBL54" s="818"/>
      <c r="BBM54" s="818"/>
      <c r="BBN54" s="818"/>
      <c r="BBO54" s="818"/>
      <c r="BBP54" s="818"/>
      <c r="BBQ54" s="818"/>
      <c r="BBR54" s="818"/>
      <c r="BBS54" s="818"/>
      <c r="BBT54" s="818"/>
      <c r="BBU54" s="818"/>
      <c r="BBV54" s="818"/>
      <c r="BBW54" s="818"/>
      <c r="BBX54" s="818"/>
      <c r="BBY54" s="818"/>
      <c r="BBZ54" s="818"/>
      <c r="BCA54" s="818"/>
      <c r="BCB54" s="818"/>
      <c r="BCC54" s="818"/>
      <c r="BCD54" s="818"/>
      <c r="BCE54" s="818"/>
      <c r="BCF54" s="818"/>
      <c r="BCG54" s="818"/>
      <c r="BCH54" s="818"/>
      <c r="BCI54" s="818"/>
      <c r="BCJ54" s="818"/>
      <c r="BCK54" s="818"/>
      <c r="BCL54" s="818"/>
      <c r="BCM54" s="818"/>
      <c r="BCN54" s="818"/>
      <c r="BDS54" s="818"/>
      <c r="BDT54" s="818"/>
      <c r="BDU54" s="818"/>
      <c r="BDV54" s="818"/>
      <c r="BDW54" s="818"/>
      <c r="BDX54" s="818"/>
      <c r="BDY54" s="818"/>
      <c r="BDZ54" s="818"/>
      <c r="BEA54" s="818"/>
      <c r="BEB54" s="818"/>
      <c r="BIS54" s="848"/>
      <c r="BIT54" s="848"/>
      <c r="BIU54" s="848"/>
      <c r="BIV54" s="848"/>
      <c r="BIW54" s="848"/>
      <c r="BIX54" s="848"/>
      <c r="BIY54" s="848"/>
      <c r="BIZ54" s="848"/>
      <c r="BJA54" s="848"/>
      <c r="BJB54" s="848"/>
      <c r="BJC54" s="848"/>
      <c r="BJD54" s="848"/>
      <c r="BJE54" s="848"/>
      <c r="BJF54" s="848"/>
      <c r="BJG54" s="848"/>
      <c r="BJH54" s="848"/>
      <c r="BNJ54" s="848"/>
      <c r="BNK54" s="847"/>
      <c r="BNL54" s="847"/>
      <c r="BNM54" s="847"/>
      <c r="BNN54" s="848"/>
      <c r="BNO54" s="847"/>
      <c r="BNP54" s="847"/>
      <c r="BNQ54" s="847"/>
      <c r="BNR54" s="848"/>
      <c r="BNS54" s="847"/>
      <c r="BNT54" s="847"/>
      <c r="BNU54" s="847"/>
      <c r="BNV54" s="848"/>
      <c r="BNW54" s="847"/>
      <c r="BNX54" s="847"/>
      <c r="BNY54" s="847"/>
    </row>
    <row r="55" spans="1:1741" ht="12">
      <c r="A55" s="606"/>
      <c r="B55" s="850" t="s">
        <v>2000</v>
      </c>
      <c r="C55" s="847"/>
      <c r="D55" s="847"/>
      <c r="E55" s="847"/>
      <c r="F55" s="847"/>
      <c r="G55" s="847"/>
      <c r="H55" s="847"/>
      <c r="I55" s="847"/>
      <c r="J55" s="847"/>
      <c r="K55" s="847"/>
      <c r="L55" s="847"/>
      <c r="M55" s="847"/>
      <c r="N55" s="847"/>
      <c r="O55" s="847"/>
      <c r="P55" s="847"/>
      <c r="Q55" s="847"/>
      <c r="R55" s="847"/>
      <c r="S55" s="847"/>
      <c r="T55" s="847"/>
      <c r="U55" s="847"/>
      <c r="V55" s="847"/>
      <c r="W55" s="847"/>
      <c r="X55" s="847"/>
      <c r="Y55" s="847"/>
      <c r="Z55" s="847"/>
      <c r="AA55" s="847"/>
      <c r="AB55" s="847"/>
      <c r="AC55" s="847"/>
      <c r="AD55" s="847"/>
      <c r="AE55" s="847"/>
      <c r="AF55" s="847"/>
      <c r="AG55" s="847"/>
      <c r="AH55" s="847"/>
      <c r="AI55" s="847"/>
      <c r="AJ55" s="847"/>
      <c r="AK55" s="847"/>
      <c r="AL55" s="847"/>
      <c r="AM55" s="847"/>
      <c r="AN55" s="847"/>
      <c r="AO55" s="847"/>
      <c r="AP55" s="847"/>
      <c r="AQ55" s="847"/>
      <c r="AR55" s="847"/>
      <c r="AS55" s="847"/>
      <c r="AT55" s="847"/>
      <c r="AU55" s="847"/>
      <c r="AV55" s="847"/>
      <c r="AW55" s="847"/>
      <c r="AX55" s="847"/>
      <c r="AY55" s="847"/>
      <c r="AZ55" s="847"/>
      <c r="BA55" s="847"/>
      <c r="BB55" s="847"/>
      <c r="BC55" s="847"/>
      <c r="BD55" s="847"/>
      <c r="BE55" s="847"/>
      <c r="BF55" s="847"/>
      <c r="BG55" s="847"/>
      <c r="BH55" s="847"/>
      <c r="BI55" s="847"/>
      <c r="BJ55" s="847"/>
      <c r="BK55" s="847"/>
      <c r="BL55" s="847"/>
      <c r="BM55" s="847"/>
      <c r="BN55" s="847"/>
      <c r="BO55" s="847"/>
      <c r="BP55" s="847"/>
      <c r="BQ55" s="847"/>
      <c r="BR55" s="847"/>
      <c r="BS55" s="847"/>
      <c r="BT55" s="847"/>
      <c r="BU55" s="847"/>
      <c r="BV55" s="847"/>
      <c r="BW55" s="847"/>
      <c r="BX55" s="847"/>
      <c r="BY55" s="847"/>
      <c r="BZ55" s="847"/>
      <c r="CA55" s="847"/>
      <c r="CB55" s="847"/>
      <c r="CC55" s="847"/>
      <c r="CD55" s="847"/>
      <c r="CE55" s="847"/>
      <c r="CF55" s="847"/>
      <c r="CG55" s="847"/>
      <c r="CH55" s="847"/>
      <c r="CI55" s="847"/>
      <c r="CJ55" s="847"/>
      <c r="CK55" s="847"/>
      <c r="CL55" s="847"/>
      <c r="CM55" s="847"/>
      <c r="CN55" s="847"/>
      <c r="CO55" s="847"/>
      <c r="CP55" s="847"/>
      <c r="CQ55" s="847"/>
      <c r="CR55" s="847"/>
      <c r="CS55" s="847"/>
      <c r="CT55" s="847"/>
      <c r="CU55" s="847"/>
      <c r="CV55" s="847"/>
      <c r="CW55" s="847"/>
      <c r="CX55" s="847"/>
      <c r="CY55" s="847"/>
      <c r="CZ55" s="847"/>
      <c r="DA55" s="847"/>
      <c r="DB55" s="847"/>
      <c r="DC55" s="847"/>
      <c r="DD55" s="847"/>
      <c r="DE55" s="847"/>
      <c r="DF55" s="847"/>
      <c r="DG55" s="847"/>
      <c r="DH55" s="847"/>
      <c r="DI55" s="847"/>
      <c r="DJ55" s="847"/>
      <c r="DK55" s="847"/>
      <c r="DL55" s="847"/>
      <c r="DM55" s="847"/>
      <c r="DN55" s="847"/>
      <c r="DO55" s="847"/>
      <c r="DP55" s="847"/>
      <c r="DQ55" s="847"/>
      <c r="DR55" s="847"/>
      <c r="DS55" s="847"/>
      <c r="DT55" s="847"/>
      <c r="DU55" s="847"/>
      <c r="DV55" s="847"/>
      <c r="DW55" s="847"/>
      <c r="DX55" s="847"/>
      <c r="DY55" s="847"/>
      <c r="DZ55" s="847"/>
      <c r="EA55" s="847"/>
      <c r="EB55" s="847"/>
      <c r="EC55" s="847"/>
      <c r="ED55" s="847"/>
      <c r="EE55" s="847"/>
      <c r="EF55" s="847"/>
      <c r="EG55" s="847"/>
      <c r="EH55" s="847"/>
      <c r="EI55" s="847"/>
      <c r="EJ55" s="847"/>
      <c r="EK55" s="847"/>
      <c r="EL55" s="847"/>
      <c r="EM55" s="847"/>
      <c r="EN55" s="847"/>
      <c r="EO55" s="847"/>
      <c r="EP55" s="847"/>
      <c r="EQ55" s="847"/>
      <c r="ER55" s="847"/>
      <c r="ES55" s="847"/>
      <c r="ET55" s="847"/>
      <c r="EU55" s="847"/>
      <c r="EV55" s="847"/>
      <c r="EW55" s="847"/>
      <c r="EX55" s="847"/>
      <c r="EY55" s="847"/>
      <c r="EZ55" s="847"/>
      <c r="FA55" s="847"/>
      <c r="FB55" s="847"/>
      <c r="FC55" s="847"/>
      <c r="FD55" s="847"/>
      <c r="FE55" s="847"/>
      <c r="FF55" s="847"/>
      <c r="FG55" s="847"/>
      <c r="FH55" s="847"/>
      <c r="FI55" s="847"/>
      <c r="FJ55" s="847"/>
      <c r="FK55" s="847"/>
      <c r="FL55" s="847"/>
      <c r="FM55" s="847"/>
      <c r="FN55" s="847"/>
      <c r="FO55" s="847"/>
      <c r="FP55" s="847"/>
      <c r="FQ55" s="847"/>
      <c r="FR55" s="847"/>
      <c r="FS55" s="847"/>
      <c r="FT55" s="847"/>
      <c r="FU55" s="847"/>
      <c r="FV55" s="847"/>
      <c r="FW55" s="847"/>
      <c r="FX55" s="847"/>
      <c r="FY55" s="851"/>
      <c r="FZ55" s="851"/>
      <c r="GA55" s="851"/>
      <c r="GB55" s="851"/>
      <c r="GC55" s="847"/>
      <c r="GD55" s="847"/>
      <c r="GE55" s="847"/>
      <c r="GF55" s="847"/>
      <c r="GG55" s="847"/>
      <c r="GH55" s="847"/>
      <c r="GI55" s="847"/>
      <c r="GJ55" s="847"/>
      <c r="GK55" s="847"/>
      <c r="GL55" s="847"/>
      <c r="GM55" s="847"/>
      <c r="GN55" s="847"/>
      <c r="GO55" s="847"/>
      <c r="GP55" s="847"/>
      <c r="GQ55" s="847"/>
      <c r="GR55" s="847"/>
      <c r="GS55" s="847"/>
      <c r="GT55" s="847"/>
      <c r="GU55" s="847"/>
      <c r="GV55" s="847"/>
      <c r="GW55" s="847"/>
      <c r="GX55" s="847"/>
      <c r="GY55" s="847"/>
      <c r="GZ55" s="847"/>
      <c r="HA55" s="847"/>
      <c r="HB55" s="847"/>
      <c r="HC55" s="847"/>
      <c r="HD55" s="847"/>
      <c r="HE55" s="847"/>
      <c r="HF55" s="847"/>
      <c r="HG55" s="847"/>
      <c r="HH55" s="847"/>
      <c r="HI55" s="847"/>
      <c r="HJ55" s="847"/>
      <c r="HK55" s="847"/>
      <c r="HL55" s="847"/>
      <c r="HM55" s="847"/>
      <c r="HN55" s="847"/>
      <c r="HO55" s="847"/>
      <c r="HP55" s="847"/>
      <c r="HQ55" s="847"/>
      <c r="HR55" s="847"/>
      <c r="HS55" s="847"/>
      <c r="HT55" s="847"/>
      <c r="HU55" s="847"/>
      <c r="HV55" s="847"/>
      <c r="HW55" s="847"/>
      <c r="HX55" s="847"/>
      <c r="HY55" s="847"/>
      <c r="HZ55" s="847"/>
      <c r="IA55" s="847"/>
      <c r="IB55" s="847"/>
      <c r="IC55" s="847"/>
      <c r="ID55" s="847"/>
      <c r="IE55" s="847"/>
      <c r="IF55" s="847"/>
      <c r="IG55" s="847"/>
      <c r="IH55" s="847"/>
      <c r="II55" s="847"/>
      <c r="IJ55" s="847"/>
      <c r="IK55" s="847"/>
      <c r="IL55" s="847"/>
      <c r="IM55" s="847"/>
      <c r="IN55" s="847"/>
      <c r="IO55" s="847"/>
      <c r="IP55" s="847"/>
      <c r="IQ55" s="847"/>
      <c r="IR55" s="847"/>
      <c r="IS55" s="847"/>
      <c r="IT55" s="847"/>
      <c r="IU55" s="847"/>
      <c r="IV55" s="847"/>
      <c r="IW55" s="847"/>
      <c r="IX55" s="847"/>
      <c r="IY55" s="847"/>
      <c r="IZ55" s="847"/>
      <c r="JA55" s="847"/>
      <c r="JB55" s="847"/>
      <c r="JC55" s="847"/>
      <c r="JD55" s="847"/>
      <c r="JE55" s="847"/>
      <c r="JF55" s="847"/>
      <c r="JG55" s="847"/>
      <c r="JH55" s="847"/>
      <c r="JI55" s="847"/>
      <c r="JJ55" s="847"/>
      <c r="JK55" s="847"/>
      <c r="JL55" s="847"/>
      <c r="JM55" s="847"/>
      <c r="JN55" s="847"/>
      <c r="JO55" s="847"/>
      <c r="JP55" s="847"/>
      <c r="JQ55" s="847"/>
      <c r="JR55" s="847"/>
      <c r="JS55" s="847"/>
      <c r="JT55" s="847"/>
      <c r="JU55" s="847"/>
      <c r="JV55" s="847"/>
      <c r="JW55" s="847"/>
      <c r="JX55" s="847"/>
      <c r="JY55" s="847"/>
      <c r="JZ55" s="847"/>
      <c r="KA55" s="847"/>
      <c r="KB55" s="847"/>
      <c r="KC55" s="847"/>
      <c r="KD55" s="847"/>
      <c r="KE55" s="847"/>
      <c r="KF55" s="847"/>
      <c r="KG55" s="847"/>
      <c r="KH55" s="847"/>
      <c r="KI55" s="847"/>
      <c r="KJ55" s="847"/>
      <c r="KK55" s="847"/>
      <c r="KL55" s="847"/>
      <c r="KM55" s="847"/>
      <c r="KN55" s="847"/>
      <c r="KO55" s="847"/>
      <c r="KP55" s="847"/>
      <c r="KQ55" s="847"/>
      <c r="KR55" s="847"/>
      <c r="KS55" s="847"/>
      <c r="KT55" s="847"/>
      <c r="KU55" s="847"/>
      <c r="KV55" s="847"/>
      <c r="KW55" s="847"/>
      <c r="KX55" s="847"/>
      <c r="KY55" s="847"/>
      <c r="KZ55" s="847"/>
      <c r="LA55" s="847"/>
      <c r="LB55" s="847"/>
      <c r="LC55" s="847"/>
      <c r="LD55" s="847"/>
      <c r="LE55" s="847"/>
      <c r="LF55" s="847"/>
      <c r="LG55" s="847"/>
      <c r="LH55" s="847"/>
      <c r="LI55" s="847"/>
      <c r="LJ55" s="847"/>
      <c r="LK55" s="847"/>
      <c r="LL55" s="847"/>
      <c r="LM55" s="847"/>
      <c r="LN55" s="847"/>
      <c r="LO55" s="847"/>
      <c r="LP55" s="847"/>
      <c r="LQ55" s="847"/>
      <c r="LR55" s="847"/>
      <c r="LS55" s="847"/>
      <c r="LT55" s="847"/>
      <c r="LU55" s="847"/>
      <c r="LV55" s="847"/>
      <c r="LW55" s="847"/>
      <c r="LX55" s="847"/>
      <c r="LY55" s="847"/>
      <c r="LZ55" s="847"/>
      <c r="MA55" s="847"/>
      <c r="MB55" s="847"/>
      <c r="MC55" s="847"/>
      <c r="MD55" s="847"/>
      <c r="ME55" s="847"/>
      <c r="MF55" s="847"/>
      <c r="MG55" s="847"/>
      <c r="MH55" s="847"/>
      <c r="MI55" s="847"/>
      <c r="MJ55" s="847"/>
      <c r="MK55" s="847"/>
      <c r="ML55" s="847"/>
      <c r="MM55" s="847"/>
      <c r="MN55" s="847"/>
      <c r="MO55" s="847"/>
      <c r="MP55" s="847"/>
      <c r="MQ55" s="847"/>
      <c r="MR55" s="847"/>
      <c r="MS55" s="847"/>
      <c r="MT55" s="847"/>
      <c r="MU55" s="847"/>
      <c r="MV55" s="847"/>
      <c r="MW55" s="847"/>
      <c r="MX55" s="847"/>
      <c r="MY55" s="847"/>
      <c r="MZ55" s="847"/>
      <c r="NA55" s="847"/>
      <c r="NB55" s="847"/>
      <c r="NC55" s="847"/>
      <c r="ND55" s="847"/>
      <c r="NE55" s="847"/>
      <c r="NF55" s="847"/>
      <c r="NG55" s="847"/>
      <c r="NH55" s="847"/>
      <c r="NI55" s="847"/>
      <c r="NJ55" s="847"/>
      <c r="NK55" s="847"/>
      <c r="NL55" s="847"/>
      <c r="NM55" s="847"/>
      <c r="NN55" s="847"/>
      <c r="NO55" s="847"/>
      <c r="NP55" s="847"/>
      <c r="NQ55" s="847"/>
      <c r="NR55" s="847"/>
      <c r="NS55" s="847"/>
      <c r="NT55" s="847"/>
      <c r="NU55" s="847"/>
      <c r="NV55" s="847"/>
      <c r="NW55" s="847"/>
      <c r="NX55" s="847"/>
      <c r="NY55" s="847"/>
      <c r="NZ55" s="847"/>
      <c r="OA55" s="847"/>
      <c r="OB55" s="847"/>
      <c r="OC55" s="847"/>
      <c r="OD55" s="847"/>
      <c r="OE55" s="847"/>
      <c r="OF55" s="847"/>
      <c r="OG55" s="847"/>
      <c r="OH55" s="847"/>
      <c r="OI55" s="847"/>
      <c r="OJ55" s="847"/>
      <c r="OK55" s="847"/>
      <c r="OL55" s="847"/>
      <c r="OM55" s="847"/>
      <c r="ON55" s="847"/>
      <c r="OO55" s="847"/>
      <c r="OP55" s="847"/>
      <c r="OQ55" s="847"/>
      <c r="OR55" s="847"/>
      <c r="OS55" s="847"/>
      <c r="OT55" s="847"/>
      <c r="OU55" s="847"/>
      <c r="OV55" s="847"/>
      <c r="OW55" s="847"/>
      <c r="OX55" s="847"/>
      <c r="OY55" s="847"/>
      <c r="OZ55" s="847"/>
      <c r="PA55" s="847"/>
      <c r="PB55" s="847"/>
      <c r="PC55" s="847"/>
      <c r="PD55" s="847"/>
      <c r="PE55" s="847"/>
      <c r="PF55" s="847"/>
      <c r="PG55" s="847"/>
      <c r="PH55" s="847"/>
      <c r="PI55" s="847"/>
      <c r="PJ55" s="847"/>
      <c r="PK55" s="847"/>
      <c r="PL55" s="847"/>
      <c r="PM55" s="847"/>
      <c r="PN55" s="847"/>
      <c r="PO55" s="847"/>
      <c r="PP55" s="847"/>
      <c r="PQ55" s="847"/>
      <c r="PR55" s="847"/>
      <c r="PS55" s="847"/>
      <c r="PT55" s="847"/>
      <c r="PU55" s="847"/>
      <c r="PV55" s="847"/>
      <c r="PW55" s="847"/>
      <c r="PX55" s="847"/>
      <c r="PY55" s="847"/>
      <c r="PZ55" s="847"/>
      <c r="QA55" s="847"/>
      <c r="QB55" s="847"/>
      <c r="QC55" s="847"/>
      <c r="QD55" s="847"/>
      <c r="QE55" s="847"/>
      <c r="QF55" s="847"/>
      <c r="QG55" s="847"/>
      <c r="QH55" s="847"/>
      <c r="QI55" s="847"/>
      <c r="QJ55" s="847"/>
      <c r="QK55" s="847"/>
      <c r="QL55" s="847"/>
      <c r="QM55" s="847"/>
      <c r="QN55" s="847"/>
      <c r="QO55" s="847"/>
      <c r="QP55" s="847"/>
      <c r="QQ55" s="847"/>
      <c r="QR55" s="847"/>
      <c r="QS55" s="847"/>
      <c r="QT55" s="847"/>
      <c r="QU55" s="847"/>
      <c r="QV55" s="847"/>
      <c r="QW55" s="847"/>
      <c r="QX55" s="847"/>
      <c r="QY55" s="847"/>
      <c r="QZ55" s="847"/>
      <c r="RA55" s="847"/>
      <c r="RB55" s="847"/>
      <c r="RC55" s="847"/>
      <c r="RD55" s="847"/>
      <c r="RE55" s="847"/>
      <c r="RF55" s="847"/>
      <c r="RG55" s="847"/>
      <c r="RH55" s="847"/>
      <c r="RI55" s="847"/>
      <c r="RJ55" s="847"/>
      <c r="RK55" s="847"/>
      <c r="RL55" s="847"/>
      <c r="RM55" s="847"/>
      <c r="RN55" s="847"/>
      <c r="RO55" s="847"/>
      <c r="RP55" s="847"/>
      <c r="RQ55" s="847"/>
      <c r="RR55" s="847"/>
      <c r="RS55" s="847"/>
      <c r="RT55" s="847"/>
      <c r="RU55" s="847"/>
      <c r="RV55" s="847"/>
      <c r="RW55" s="847"/>
      <c r="RX55" s="847"/>
      <c r="RY55" s="847"/>
      <c r="RZ55" s="847"/>
      <c r="SA55" s="847"/>
      <c r="SB55" s="847"/>
      <c r="SC55" s="847"/>
      <c r="SD55" s="847"/>
      <c r="SE55" s="847"/>
      <c r="SF55" s="847"/>
      <c r="SG55" s="847"/>
      <c r="SH55" s="847"/>
      <c r="SI55" s="847"/>
      <c r="SJ55" s="847"/>
      <c r="SK55" s="847"/>
      <c r="SL55" s="847"/>
      <c r="SM55" s="847"/>
      <c r="SN55" s="847"/>
      <c r="SO55" s="847"/>
      <c r="SP55" s="847"/>
      <c r="SQ55" s="847"/>
      <c r="SR55" s="847"/>
      <c r="SS55" s="847"/>
      <c r="ST55" s="847"/>
      <c r="SU55" s="847"/>
      <c r="SV55" s="847"/>
      <c r="SW55" s="847"/>
      <c r="SX55" s="847"/>
      <c r="SY55" s="847"/>
      <c r="SZ55" s="847"/>
      <c r="TA55" s="847"/>
      <c r="TB55" s="847"/>
      <c r="TC55" s="847"/>
      <c r="TD55" s="847"/>
      <c r="TE55" s="847"/>
      <c r="TF55" s="847"/>
      <c r="TG55" s="847"/>
      <c r="TH55" s="847"/>
      <c r="TI55" s="847"/>
      <c r="TJ55" s="847"/>
      <c r="TK55" s="847"/>
      <c r="TL55" s="847"/>
      <c r="TM55" s="847"/>
      <c r="TN55" s="847"/>
      <c r="TO55" s="847"/>
      <c r="TP55" s="847"/>
      <c r="TQ55" s="847"/>
      <c r="TR55" s="847"/>
      <c r="TS55" s="847"/>
      <c r="TT55" s="847"/>
      <c r="TU55" s="847"/>
      <c r="TV55" s="847"/>
      <c r="TW55" s="847"/>
      <c r="TX55" s="847"/>
      <c r="TY55" s="847"/>
      <c r="TZ55" s="847"/>
      <c r="UA55" s="847"/>
      <c r="UB55" s="847"/>
      <c r="UC55" s="847"/>
      <c r="UD55" s="847"/>
      <c r="UE55" s="847"/>
      <c r="UF55" s="847"/>
      <c r="UG55" s="847"/>
      <c r="UH55" s="847"/>
      <c r="UI55" s="847"/>
      <c r="UJ55" s="847"/>
      <c r="UK55" s="847"/>
      <c r="UL55" s="847"/>
      <c r="UM55" s="847"/>
      <c r="UN55" s="847"/>
      <c r="UO55" s="847"/>
      <c r="UP55" s="847"/>
      <c r="UQ55" s="847"/>
      <c r="UR55" s="847"/>
      <c r="US55" s="847"/>
      <c r="UT55" s="847"/>
      <c r="UU55" s="847"/>
      <c r="UV55" s="847"/>
      <c r="UW55" s="847"/>
      <c r="UX55" s="847"/>
      <c r="UY55" s="847"/>
      <c r="UZ55" s="847"/>
      <c r="VA55" s="847"/>
      <c r="VB55" s="847"/>
      <c r="VC55" s="847"/>
      <c r="VD55" s="847"/>
      <c r="VE55" s="847"/>
      <c r="VF55" s="847"/>
      <c r="VG55" s="847"/>
      <c r="VH55" s="847"/>
      <c r="VI55" s="847"/>
      <c r="VJ55" s="847"/>
      <c r="VK55" s="847"/>
      <c r="VL55" s="847"/>
      <c r="VM55" s="847"/>
      <c r="VN55" s="847"/>
      <c r="VO55" s="847"/>
      <c r="VP55" s="847"/>
      <c r="VQ55" s="847"/>
      <c r="VR55" s="847"/>
      <c r="VS55" s="847"/>
      <c r="VT55" s="847"/>
      <c r="VU55" s="847"/>
      <c r="VV55" s="847"/>
      <c r="VW55" s="847"/>
      <c r="VX55" s="847"/>
      <c r="VY55" s="847"/>
      <c r="VZ55" s="847"/>
      <c r="WA55" s="847"/>
      <c r="WB55" s="847"/>
      <c r="WC55" s="847"/>
      <c r="WD55" s="847"/>
      <c r="WE55" s="847"/>
      <c r="WF55" s="847"/>
      <c r="WG55" s="847"/>
      <c r="WH55" s="847"/>
      <c r="WI55" s="847"/>
      <c r="WJ55" s="847"/>
      <c r="WK55" s="847"/>
      <c r="WL55" s="847"/>
      <c r="WM55" s="847"/>
      <c r="WN55" s="847"/>
      <c r="WO55" s="847"/>
      <c r="WP55" s="847"/>
      <c r="WQ55" s="847"/>
      <c r="WR55" s="847"/>
      <c r="WS55" s="847"/>
      <c r="WT55" s="847"/>
      <c r="WU55" s="847"/>
      <c r="WV55" s="847"/>
      <c r="WW55" s="847"/>
      <c r="WX55" s="847"/>
      <c r="WY55" s="847"/>
      <c r="WZ55" s="849"/>
      <c r="XA55" s="849"/>
      <c r="XB55" s="849"/>
      <c r="XC55" s="849"/>
      <c r="YD55" s="849"/>
      <c r="YE55" s="849"/>
      <c r="YF55" s="849"/>
      <c r="ZG55" s="849"/>
      <c r="ZH55" s="849"/>
      <c r="ZI55" s="849"/>
      <c r="AAI55" s="847"/>
      <c r="AAJ55" s="847"/>
      <c r="AAK55" s="847"/>
      <c r="AAL55" s="847"/>
      <c r="AAM55" s="847"/>
      <c r="AAN55" s="847"/>
      <c r="AAO55" s="847"/>
      <c r="AAP55" s="847"/>
      <c r="AAQ55" s="847"/>
      <c r="AAR55" s="847"/>
      <c r="AAS55" s="847"/>
      <c r="AAT55" s="847"/>
      <c r="AAU55" s="847"/>
      <c r="AAV55" s="847"/>
      <c r="AAW55" s="847"/>
      <c r="AAX55" s="847"/>
      <c r="AAY55" s="847"/>
      <c r="AAZ55" s="847"/>
      <c r="ABA55" s="847"/>
      <c r="ABB55" s="847"/>
      <c r="ABC55" s="847"/>
      <c r="ABD55" s="847"/>
      <c r="ABE55" s="847"/>
      <c r="ABF55" s="847"/>
      <c r="ABG55" s="847"/>
      <c r="ABH55" s="847"/>
      <c r="ABI55" s="847"/>
      <c r="ABJ55" s="847"/>
      <c r="ABK55" s="847"/>
      <c r="ABL55" s="847"/>
      <c r="ABM55" s="847"/>
      <c r="ABN55" s="847"/>
      <c r="ABO55" s="847"/>
      <c r="ABP55" s="847"/>
      <c r="ABQ55" s="847"/>
      <c r="ABR55" s="847"/>
      <c r="ABS55" s="847"/>
      <c r="ABT55" s="847"/>
      <c r="ABU55" s="847"/>
      <c r="ABV55" s="847"/>
      <c r="ABW55" s="847"/>
      <c r="ABX55" s="847"/>
      <c r="ABY55" s="847"/>
      <c r="ABZ55" s="847"/>
      <c r="ACA55" s="847"/>
      <c r="ACB55" s="847"/>
      <c r="ACC55" s="847"/>
      <c r="ACD55" s="847"/>
      <c r="ACE55" s="847"/>
      <c r="ACF55" s="847"/>
      <c r="ACG55" s="847"/>
      <c r="ACH55" s="847"/>
      <c r="ACI55" s="847"/>
      <c r="ACJ55" s="847"/>
      <c r="ACK55" s="847"/>
      <c r="ACL55" s="847"/>
      <c r="ACM55" s="847"/>
      <c r="ACN55" s="847"/>
      <c r="ACO55" s="847"/>
      <c r="ACP55" s="847"/>
      <c r="ACQ55" s="847"/>
      <c r="ACR55" s="847"/>
      <c r="ACS55" s="847"/>
      <c r="ACT55" s="847"/>
      <c r="ACU55" s="847"/>
      <c r="ACV55" s="847"/>
      <c r="ACW55" s="847"/>
      <c r="ACX55" s="847"/>
      <c r="ACY55" s="847"/>
      <c r="ACZ55" s="847"/>
      <c r="ADA55" s="847"/>
      <c r="ADB55" s="847"/>
      <c r="ADC55" s="847"/>
      <c r="ADD55" s="847"/>
      <c r="ADE55" s="847"/>
      <c r="ADF55" s="847"/>
      <c r="ADG55" s="847"/>
      <c r="ADH55" s="847"/>
      <c r="ADI55" s="847"/>
      <c r="ADJ55" s="847"/>
      <c r="ADK55" s="847"/>
      <c r="ADL55" s="847"/>
      <c r="ADM55" s="847"/>
      <c r="ADN55" s="847"/>
      <c r="ADO55" s="847"/>
      <c r="ADP55" s="847"/>
      <c r="ADQ55" s="847"/>
      <c r="ADR55" s="847"/>
      <c r="ADS55" s="847"/>
      <c r="ADT55" s="847"/>
      <c r="ADU55" s="847"/>
      <c r="ADV55" s="847"/>
      <c r="ADW55" s="847"/>
      <c r="ADX55" s="847"/>
      <c r="ADY55" s="847"/>
      <c r="ADZ55" s="847"/>
      <c r="AEA55" s="847"/>
      <c r="AEB55" s="847"/>
      <c r="AEC55" s="847"/>
      <c r="AED55" s="847"/>
      <c r="AEE55" s="847"/>
      <c r="AEF55" s="847"/>
      <c r="AEG55" s="847"/>
      <c r="AEH55" s="847"/>
      <c r="AEI55" s="847"/>
      <c r="AEJ55" s="847"/>
      <c r="AEK55" s="847"/>
      <c r="AEL55" s="847"/>
      <c r="AEM55" s="847"/>
      <c r="AEN55" s="847"/>
      <c r="AEO55" s="847"/>
      <c r="AEP55" s="847"/>
      <c r="AEQ55" s="847"/>
      <c r="AER55" s="847"/>
      <c r="AES55" s="847"/>
      <c r="AET55" s="847"/>
      <c r="AEU55" s="847"/>
      <c r="AEV55" s="847"/>
      <c r="AEW55" s="847"/>
      <c r="AEX55" s="847"/>
      <c r="AEY55" s="847"/>
      <c r="AEZ55" s="847"/>
      <c r="AFA55" s="847"/>
      <c r="AFB55" s="847"/>
      <c r="AFC55" s="847"/>
      <c r="AFD55" s="847"/>
      <c r="AFE55" s="847"/>
      <c r="AFF55" s="847"/>
      <c r="AFG55" s="847"/>
      <c r="AFH55" s="847"/>
      <c r="AFI55" s="847"/>
      <c r="AFJ55" s="847"/>
      <c r="AFK55" s="847"/>
      <c r="AFL55" s="847"/>
      <c r="AFM55" s="847"/>
      <c r="AFN55" s="847"/>
      <c r="AFO55" s="847"/>
      <c r="AFP55" s="847"/>
      <c r="AFQ55" s="847"/>
      <c r="AFR55" s="847"/>
      <c r="AFS55" s="847"/>
      <c r="AFT55" s="847"/>
      <c r="AFU55" s="847"/>
      <c r="AFV55" s="847"/>
      <c r="AFW55" s="847"/>
      <c r="AFX55" s="847"/>
      <c r="AFY55" s="847"/>
      <c r="AFZ55" s="847"/>
      <c r="AGA55" s="847"/>
      <c r="AGB55" s="847"/>
      <c r="AGC55" s="847"/>
      <c r="AGD55" s="847"/>
      <c r="AGE55" s="847"/>
      <c r="AGF55" s="847"/>
      <c r="AGG55" s="847"/>
      <c r="AGH55" s="847"/>
      <c r="AGI55" s="847"/>
      <c r="AGJ55" s="847"/>
      <c r="AGK55" s="847"/>
      <c r="AGL55" s="847"/>
      <c r="AGM55" s="847"/>
      <c r="AGN55" s="847"/>
      <c r="AGO55" s="847"/>
      <c r="AGP55" s="847"/>
      <c r="AGQ55" s="847"/>
      <c r="AGR55" s="847"/>
      <c r="AGS55" s="847"/>
      <c r="AGT55" s="847"/>
      <c r="AGU55" s="847"/>
      <c r="AGV55" s="847"/>
      <c r="AGW55" s="847"/>
      <c r="AGX55" s="847"/>
      <c r="AGY55" s="847"/>
      <c r="AGZ55" s="847"/>
      <c r="AHA55" s="847"/>
      <c r="AHB55" s="847"/>
      <c r="AHC55" s="847"/>
      <c r="AHD55" s="847"/>
      <c r="AHE55" s="847"/>
      <c r="AHF55" s="847"/>
      <c r="AHG55" s="847"/>
      <c r="AHH55" s="847"/>
      <c r="AHI55" s="847"/>
      <c r="AHJ55" s="847"/>
      <c r="AHK55" s="847"/>
      <c r="AHL55" s="847"/>
      <c r="AHM55" s="847"/>
      <c r="AHN55" s="847"/>
      <c r="AHO55" s="847"/>
      <c r="AHP55" s="847"/>
      <c r="AHQ55" s="847"/>
      <c r="AHR55" s="847"/>
      <c r="AHS55" s="847"/>
      <c r="AHT55" s="847"/>
      <c r="AHU55" s="847"/>
      <c r="AHV55" s="847"/>
      <c r="AHW55" s="847"/>
      <c r="AHX55" s="847"/>
      <c r="AHY55" s="847"/>
      <c r="AHZ55" s="847"/>
      <c r="AIA55" s="847"/>
      <c r="AIB55" s="847"/>
      <c r="AIC55" s="847"/>
      <c r="AID55" s="847"/>
      <c r="AIE55" s="847"/>
      <c r="AIF55" s="847"/>
      <c r="AIG55" s="847"/>
      <c r="AIH55" s="847"/>
      <c r="AII55" s="847"/>
      <c r="AIJ55" s="847"/>
      <c r="AIK55" s="847"/>
      <c r="AIL55" s="847"/>
      <c r="AIM55" s="847"/>
      <c r="AIN55" s="847"/>
      <c r="AIO55" s="847"/>
      <c r="AIP55" s="847"/>
      <c r="AIQ55" s="847"/>
      <c r="AIR55" s="847"/>
      <c r="AIS55" s="847"/>
      <c r="AIT55" s="847"/>
      <c r="AIU55" s="847"/>
      <c r="AIV55" s="847"/>
      <c r="AIW55" s="847"/>
      <c r="AIX55" s="847"/>
      <c r="AIY55" s="847"/>
      <c r="AIZ55" s="847"/>
      <c r="AJA55" s="847"/>
      <c r="AJB55" s="847"/>
      <c r="AJC55" s="847"/>
      <c r="AJD55" s="847"/>
      <c r="AJE55" s="847"/>
      <c r="AJF55" s="847"/>
      <c r="AJG55" s="847"/>
      <c r="AJH55" s="847"/>
      <c r="AJI55" s="847"/>
      <c r="AJJ55" s="847"/>
      <c r="AJK55" s="847"/>
      <c r="AJL55" s="847"/>
      <c r="AJM55" s="847"/>
      <c r="AJN55" s="847"/>
      <c r="AJO55" s="847"/>
      <c r="AJP55" s="847"/>
      <c r="AJQ55" s="847"/>
      <c r="AJR55" s="847"/>
      <c r="AJS55" s="847"/>
      <c r="AJT55" s="847"/>
      <c r="AJU55" s="847"/>
      <c r="AJV55" s="847"/>
      <c r="AJW55" s="847"/>
      <c r="AJX55" s="847"/>
      <c r="AJY55" s="847"/>
      <c r="AJZ55" s="847"/>
      <c r="AKA55" s="847"/>
      <c r="AKB55" s="847"/>
      <c r="AKC55" s="847"/>
      <c r="AKD55" s="847"/>
      <c r="AKE55" s="847"/>
      <c r="AKF55" s="847"/>
      <c r="AKG55" s="847"/>
      <c r="AKH55" s="847"/>
      <c r="AKI55" s="847"/>
      <c r="AKJ55" s="847"/>
      <c r="AKK55" s="847"/>
      <c r="AKL55" s="847"/>
      <c r="AKM55" s="847"/>
      <c r="AKN55" s="847"/>
      <c r="AKO55" s="847"/>
      <c r="AKP55" s="847"/>
      <c r="AKQ55" s="847"/>
      <c r="AKR55" s="847"/>
      <c r="AKS55" s="847"/>
      <c r="AKT55" s="847"/>
      <c r="AKU55" s="847"/>
      <c r="AKV55" s="847"/>
      <c r="AKW55" s="847"/>
      <c r="AKX55" s="847"/>
      <c r="AKY55" s="847"/>
      <c r="AKZ55" s="847"/>
      <c r="ALA55" s="847"/>
      <c r="ALB55" s="847"/>
      <c r="ALC55" s="847"/>
      <c r="ALD55" s="847"/>
      <c r="ALE55" s="847"/>
      <c r="ALF55" s="847"/>
      <c r="ALG55" s="847"/>
      <c r="ALH55" s="847"/>
      <c r="ALI55" s="847"/>
      <c r="ALJ55" s="847"/>
      <c r="ALK55" s="847"/>
      <c r="ALL55" s="847"/>
      <c r="ALM55" s="847"/>
      <c r="ALN55" s="847"/>
      <c r="ALO55" s="847"/>
      <c r="ALP55" s="847"/>
      <c r="ALQ55" s="847"/>
      <c r="ALR55" s="847"/>
      <c r="ALS55" s="847"/>
      <c r="ALT55" s="847"/>
      <c r="ALU55" s="847"/>
      <c r="ALV55" s="847"/>
      <c r="ALW55" s="847"/>
      <c r="ALX55" s="847"/>
      <c r="ALY55" s="847"/>
      <c r="ALZ55" s="847"/>
      <c r="AMA55" s="847"/>
      <c r="AMB55" s="847"/>
      <c r="AMC55" s="847"/>
      <c r="AMD55" s="847"/>
      <c r="AME55" s="847"/>
      <c r="AMF55" s="847"/>
      <c r="AMG55" s="847"/>
      <c r="AMH55" s="847"/>
      <c r="AMI55" s="847"/>
      <c r="AMJ55" s="847"/>
      <c r="AMK55" s="847"/>
      <c r="AML55" s="847"/>
      <c r="AMM55" s="847"/>
      <c r="AMN55" s="847"/>
      <c r="AMO55" s="847"/>
      <c r="AMP55" s="847"/>
      <c r="AMQ55" s="847"/>
      <c r="AMR55" s="847"/>
      <c r="AMS55" s="847"/>
      <c r="AMT55" s="847"/>
      <c r="AMU55" s="847"/>
      <c r="AMV55" s="847"/>
      <c r="AMW55" s="847"/>
      <c r="AMX55" s="847"/>
      <c r="AMY55" s="847"/>
      <c r="AMZ55" s="847"/>
      <c r="ANA55" s="847"/>
      <c r="ANB55" s="847"/>
      <c r="ANC55" s="847"/>
      <c r="AND55" s="847"/>
      <c r="ANE55" s="847"/>
      <c r="ANF55" s="847"/>
      <c r="ANG55" s="847"/>
      <c r="ANH55" s="847"/>
      <c r="ANI55" s="847"/>
      <c r="ANJ55" s="847"/>
      <c r="ANK55" s="847"/>
      <c r="ANL55" s="847"/>
      <c r="ANM55" s="847"/>
      <c r="ANN55" s="847"/>
      <c r="ANO55" s="847"/>
      <c r="ANP55" s="847"/>
      <c r="ANQ55" s="847"/>
      <c r="ANR55" s="847"/>
      <c r="ANS55" s="847"/>
      <c r="ANT55" s="847"/>
      <c r="ANU55" s="847"/>
      <c r="ANV55" s="847"/>
      <c r="ANW55" s="847"/>
      <c r="ANX55" s="847"/>
      <c r="ANY55" s="847"/>
      <c r="ANZ55" s="847"/>
      <c r="AOA55" s="847"/>
      <c r="AOB55" s="847"/>
      <c r="AOC55" s="847"/>
      <c r="AOD55" s="847"/>
      <c r="AOE55" s="847"/>
      <c r="AOF55" s="847"/>
      <c r="AOG55" s="847"/>
      <c r="AOH55" s="847"/>
      <c r="AOI55" s="847"/>
      <c r="AOJ55" s="847"/>
      <c r="AOK55" s="847"/>
      <c r="AOL55" s="847"/>
      <c r="AOM55" s="847"/>
      <c r="AON55" s="847"/>
      <c r="AOO55" s="847"/>
      <c r="AOP55" s="847"/>
      <c r="AOQ55" s="847"/>
      <c r="AOR55" s="847"/>
      <c r="AOS55" s="847"/>
      <c r="AOT55" s="847"/>
      <c r="AOU55" s="847"/>
      <c r="AOV55" s="847"/>
      <c r="AOW55" s="847"/>
      <c r="AOX55" s="847"/>
      <c r="AOY55" s="847"/>
      <c r="AOZ55" s="847"/>
      <c r="APA55" s="847"/>
      <c r="APB55" s="847"/>
      <c r="APC55" s="847"/>
      <c r="APD55" s="847"/>
      <c r="APE55" s="847"/>
      <c r="APF55" s="847"/>
      <c r="APG55" s="847"/>
      <c r="APH55" s="847"/>
      <c r="API55" s="847"/>
      <c r="APJ55" s="847"/>
      <c r="APK55" s="847"/>
      <c r="APL55" s="847"/>
      <c r="APM55" s="847"/>
      <c r="APN55" s="847"/>
      <c r="APO55" s="847"/>
      <c r="APP55" s="847"/>
      <c r="APQ55" s="847"/>
      <c r="APR55" s="847"/>
      <c r="APS55" s="847"/>
      <c r="APT55" s="847"/>
      <c r="APU55" s="847"/>
      <c r="APV55" s="847"/>
      <c r="APW55" s="847"/>
      <c r="APX55" s="847"/>
      <c r="APY55" s="847"/>
      <c r="APZ55" s="847"/>
      <c r="AQA55" s="847"/>
      <c r="AQB55" s="847"/>
      <c r="AQC55" s="847"/>
      <c r="AQD55" s="847"/>
      <c r="AQE55" s="847"/>
      <c r="AQF55" s="847"/>
      <c r="AQG55" s="847"/>
      <c r="AQH55" s="847"/>
      <c r="AQI55" s="847"/>
      <c r="AQJ55" s="847"/>
      <c r="AQK55" s="847"/>
      <c r="AQL55" s="847"/>
      <c r="AQM55" s="847"/>
      <c r="AQN55" s="847"/>
      <c r="AQO55" s="847"/>
      <c r="AQP55" s="847"/>
      <c r="AQQ55" s="847"/>
      <c r="AQR55" s="847"/>
      <c r="AQS55" s="847"/>
      <c r="AQT55" s="847"/>
      <c r="AQU55" s="847"/>
      <c r="AQV55" s="847"/>
      <c r="AQW55" s="847"/>
      <c r="AQX55" s="847"/>
      <c r="AQY55" s="847"/>
      <c r="AQZ55" s="847"/>
      <c r="ARA55" s="847"/>
      <c r="ARB55" s="847"/>
      <c r="ARC55" s="847"/>
      <c r="ARD55" s="847"/>
      <c r="ARE55" s="847"/>
      <c r="ARF55" s="847"/>
      <c r="ARG55" s="847"/>
      <c r="ARH55" s="847"/>
      <c r="ARI55" s="847"/>
      <c r="ARJ55" s="847"/>
      <c r="ARK55" s="847"/>
      <c r="ARL55" s="847"/>
      <c r="ARM55" s="847"/>
      <c r="ARN55" s="847"/>
      <c r="ARO55" s="847"/>
      <c r="ARP55" s="847"/>
      <c r="ARQ55" s="847"/>
      <c r="ARR55" s="847"/>
      <c r="ARS55" s="847"/>
      <c r="ART55" s="847"/>
      <c r="ARU55" s="847"/>
      <c r="ARV55" s="847"/>
      <c r="ARW55" s="847"/>
      <c r="ARX55" s="847"/>
      <c r="ARY55" s="847"/>
      <c r="ARZ55" s="847"/>
      <c r="ASA55" s="847"/>
      <c r="ASB55" s="847"/>
      <c r="ASC55" s="847"/>
      <c r="ASD55" s="847"/>
      <c r="ASE55" s="847"/>
      <c r="ASF55" s="847"/>
      <c r="ASG55" s="847"/>
      <c r="ASH55" s="847"/>
      <c r="ASI55" s="847"/>
      <c r="ASJ55" s="847"/>
      <c r="ASK55" s="847"/>
      <c r="ASL55" s="847"/>
      <c r="ASM55" s="847"/>
      <c r="ASN55" s="847"/>
      <c r="ASO55" s="847"/>
      <c r="ASP55" s="847"/>
      <c r="ASQ55" s="847"/>
      <c r="ASR55" s="847"/>
      <c r="ASS55" s="847"/>
      <c r="AST55" s="847"/>
      <c r="ASU55" s="847"/>
      <c r="ASV55" s="847"/>
      <c r="ASW55" s="847"/>
      <c r="ASX55" s="847"/>
      <c r="ASY55" s="847"/>
      <c r="ASZ55" s="847"/>
      <c r="ATA55" s="847"/>
      <c r="ATB55" s="847"/>
      <c r="ATC55" s="847"/>
      <c r="ATD55" s="847"/>
      <c r="ATE55" s="847"/>
      <c r="ATF55" s="847"/>
      <c r="ATG55" s="847"/>
      <c r="ATH55" s="847"/>
      <c r="ATI55" s="847"/>
      <c r="ATJ55" s="847"/>
      <c r="ATK55" s="847"/>
      <c r="ATL55" s="847"/>
      <c r="ATM55" s="847"/>
      <c r="ATN55" s="847"/>
      <c r="ATO55" s="847"/>
      <c r="ATP55" s="847"/>
      <c r="ATQ55" s="847"/>
      <c r="ATR55" s="847"/>
      <c r="ATS55" s="847"/>
      <c r="ATT55" s="847"/>
      <c r="ATU55" s="847"/>
      <c r="ATV55" s="847"/>
      <c r="ATW55" s="847"/>
      <c r="ATX55" s="847"/>
      <c r="ATY55" s="847"/>
      <c r="ATZ55" s="847"/>
      <c r="AUA55" s="847"/>
      <c r="AUB55" s="847"/>
      <c r="AUC55" s="847"/>
      <c r="AUD55" s="847"/>
      <c r="AUE55" s="847"/>
      <c r="AUF55" s="847"/>
      <c r="AUG55" s="847"/>
      <c r="AUH55" s="847"/>
      <c r="AUI55" s="847"/>
      <c r="AUJ55" s="847"/>
      <c r="AUK55" s="847"/>
      <c r="AUL55" s="847"/>
      <c r="AUM55" s="847"/>
      <c r="AUN55" s="847"/>
      <c r="AUO55" s="847"/>
      <c r="AUP55" s="847"/>
      <c r="AUQ55" s="847"/>
      <c r="AUR55" s="847"/>
      <c r="AUS55" s="847"/>
      <c r="AUT55" s="847"/>
      <c r="AUU55" s="847"/>
      <c r="AUV55" s="847"/>
      <c r="AUW55" s="847"/>
      <c r="AUX55" s="847"/>
      <c r="AUY55" s="847"/>
      <c r="AUZ55" s="847"/>
      <c r="AVA55" s="847"/>
      <c r="AVB55" s="847"/>
      <c r="AVC55" s="847"/>
      <c r="AVD55" s="847"/>
      <c r="AVE55" s="847"/>
      <c r="AVF55" s="847"/>
      <c r="AVG55" s="847"/>
      <c r="AVH55" s="847"/>
      <c r="AVI55" s="847"/>
      <c r="AVJ55" s="847"/>
      <c r="AVK55" s="847"/>
      <c r="AVL55" s="847"/>
      <c r="AVM55" s="847"/>
      <c r="AVN55" s="847"/>
      <c r="AVO55" s="847"/>
      <c r="AVP55" s="847"/>
      <c r="AVQ55" s="847"/>
      <c r="AVR55" s="847"/>
      <c r="AVS55" s="847"/>
      <c r="AVT55" s="847"/>
      <c r="AVU55" s="847"/>
      <c r="AVV55" s="847"/>
      <c r="AVW55" s="847"/>
      <c r="AVX55" s="847"/>
      <c r="AVY55" s="847"/>
      <c r="AVZ55" s="847"/>
      <c r="AWA55" s="847"/>
      <c r="AWB55" s="847"/>
      <c r="AWC55" s="847"/>
      <c r="AWD55" s="847"/>
      <c r="AWE55" s="847"/>
      <c r="AWF55" s="847"/>
      <c r="AWG55" s="847"/>
      <c r="AWH55" s="847"/>
      <c r="AWI55" s="847"/>
      <c r="AWJ55" s="847"/>
      <c r="AWK55" s="847"/>
      <c r="AWL55" s="847"/>
      <c r="AWM55" s="847"/>
      <c r="AWN55" s="847"/>
      <c r="AWO55" s="847"/>
      <c r="AWP55" s="847"/>
      <c r="AWQ55" s="847"/>
      <c r="AWR55" s="847"/>
      <c r="AWS55" s="847"/>
      <c r="AWT55" s="847"/>
      <c r="AWU55" s="847"/>
      <c r="AWV55" s="847"/>
      <c r="AWW55" s="847"/>
      <c r="AWX55" s="847"/>
      <c r="AWY55" s="847"/>
      <c r="AWZ55" s="847"/>
      <c r="AXA55" s="847"/>
      <c r="AXB55" s="847"/>
      <c r="AXC55" s="847"/>
      <c r="AXD55" s="847"/>
      <c r="AXE55" s="847"/>
      <c r="AXF55" s="847"/>
      <c r="AXG55" s="847"/>
      <c r="AXH55" s="847"/>
      <c r="AXI55" s="847"/>
      <c r="AXJ55" s="847"/>
      <c r="AXK55" s="847"/>
      <c r="AXL55" s="847"/>
      <c r="AXM55" s="847"/>
      <c r="AXN55" s="847"/>
      <c r="AXO55" s="847"/>
      <c r="AXP55" s="847"/>
      <c r="AXQ55" s="847"/>
      <c r="AXR55" s="847"/>
      <c r="AXS55" s="847"/>
      <c r="AXT55" s="847"/>
      <c r="AXU55" s="847"/>
      <c r="AXV55" s="847"/>
      <c r="AXW55" s="847"/>
      <c r="AXX55" s="847"/>
      <c r="AXY55" s="847"/>
      <c r="AXZ55" s="847"/>
      <c r="AYA55" s="847"/>
      <c r="AYB55" s="847"/>
      <c r="AYC55" s="847"/>
      <c r="AYD55" s="847"/>
      <c r="AYE55" s="847"/>
      <c r="AYF55" s="847"/>
      <c r="AYG55" s="847"/>
      <c r="AYH55" s="847"/>
      <c r="AYI55" s="847"/>
      <c r="AYJ55" s="847"/>
      <c r="AYK55" s="847"/>
      <c r="AYL55" s="847"/>
      <c r="AYM55" s="847"/>
      <c r="AYN55" s="847"/>
      <c r="AYO55" s="847"/>
      <c r="AYP55" s="847"/>
      <c r="AYQ55" s="847"/>
      <c r="AYR55" s="847"/>
      <c r="AYS55" s="847"/>
      <c r="AYT55" s="847"/>
      <c r="AYU55" s="847"/>
      <c r="AYV55" s="847"/>
      <c r="AYW55" s="847"/>
      <c r="AYX55" s="847"/>
      <c r="AYY55" s="847"/>
      <c r="AYZ55" s="847"/>
      <c r="AZA55" s="847"/>
      <c r="AZB55" s="847"/>
      <c r="AZC55" s="847"/>
      <c r="AZD55" s="847"/>
      <c r="AZE55" s="847"/>
      <c r="AZF55" s="847"/>
      <c r="AZG55" s="847"/>
      <c r="AZH55" s="847"/>
      <c r="AZI55" s="847"/>
      <c r="AZJ55" s="847"/>
      <c r="AZK55" s="847"/>
      <c r="AZL55" s="847"/>
      <c r="AZM55" s="847"/>
      <c r="AZN55" s="847"/>
      <c r="AZO55" s="847"/>
      <c r="AZP55" s="847"/>
      <c r="AZQ55" s="847"/>
      <c r="AZR55" s="847"/>
      <c r="AZS55" s="847"/>
      <c r="AZT55" s="847"/>
      <c r="AZU55" s="847"/>
      <c r="AZV55" s="847"/>
      <c r="AZW55" s="847"/>
      <c r="AZX55" s="847"/>
      <c r="AZY55" s="847"/>
      <c r="AZZ55" s="847"/>
      <c r="BAA55" s="847"/>
      <c r="BAB55" s="847"/>
      <c r="BAC55" s="847"/>
      <c r="BAD55" s="847"/>
      <c r="BAE55" s="847"/>
      <c r="BAF55" s="847"/>
      <c r="BAG55" s="847"/>
      <c r="BAH55" s="847"/>
      <c r="BAI55" s="847"/>
      <c r="BAJ55" s="847"/>
      <c r="BAK55" s="847"/>
      <c r="BAL55" s="847"/>
      <c r="BAM55" s="847"/>
      <c r="BAN55" s="847"/>
      <c r="BAO55" s="847"/>
      <c r="BAP55" s="847"/>
      <c r="BAQ55" s="847"/>
      <c r="BAR55" s="847"/>
      <c r="BAS55" s="847"/>
      <c r="BAT55" s="847"/>
      <c r="BAU55" s="847"/>
      <c r="BAV55" s="847"/>
      <c r="BAW55" s="847"/>
      <c r="BAX55" s="847"/>
      <c r="BAY55" s="847"/>
      <c r="BAZ55" s="847"/>
      <c r="BBA55" s="847"/>
      <c r="BBB55" s="847"/>
      <c r="BBC55" s="847"/>
      <c r="BBD55" s="847"/>
      <c r="BBE55" s="847"/>
      <c r="BBF55" s="847"/>
      <c r="BBG55" s="847"/>
      <c r="BBH55" s="847"/>
      <c r="BBI55" s="847"/>
      <c r="BBJ55" s="847"/>
      <c r="BIS55" s="847"/>
      <c r="BIT55" s="847"/>
      <c r="BIU55" s="847"/>
      <c r="BIV55" s="847"/>
      <c r="BIW55" s="847"/>
      <c r="BIX55" s="847"/>
      <c r="BIY55" s="847"/>
      <c r="BIZ55" s="847"/>
      <c r="BJA55" s="847"/>
      <c r="BJB55" s="847"/>
      <c r="BJC55" s="847"/>
      <c r="BJD55" s="847"/>
      <c r="BJE55" s="847"/>
      <c r="BJF55" s="847"/>
      <c r="BJG55" s="847"/>
      <c r="BJH55" s="847"/>
      <c r="BNJ55" s="847"/>
      <c r="BNK55" s="847"/>
      <c r="BNL55" s="847"/>
      <c r="BNM55" s="847"/>
      <c r="BNN55" s="847"/>
      <c r="BNO55" s="847"/>
      <c r="BNP55" s="847"/>
      <c r="BNQ55" s="847"/>
      <c r="BNR55" s="847"/>
      <c r="BNS55" s="847"/>
      <c r="BNT55" s="847"/>
      <c r="BNU55" s="847"/>
      <c r="BNV55" s="847"/>
      <c r="BNW55" s="847"/>
      <c r="BNX55" s="847"/>
      <c r="BNY55" s="847"/>
    </row>
    <row r="56" spans="1:1741" ht="12">
      <c r="A56" s="609"/>
      <c r="C56" s="847"/>
      <c r="D56" s="847"/>
      <c r="E56" s="847"/>
      <c r="F56" s="847"/>
      <c r="G56" s="847"/>
      <c r="H56" s="847"/>
      <c r="I56" s="847"/>
      <c r="J56" s="847"/>
      <c r="K56" s="847"/>
      <c r="L56" s="847"/>
      <c r="M56" s="847"/>
      <c r="N56" s="847"/>
      <c r="O56" s="847"/>
      <c r="P56" s="847"/>
      <c r="Q56" s="847"/>
      <c r="R56" s="847"/>
      <c r="S56" s="847"/>
      <c r="T56" s="847"/>
      <c r="U56" s="847"/>
      <c r="V56" s="847"/>
      <c r="W56" s="847"/>
      <c r="X56" s="847"/>
      <c r="Y56" s="847"/>
      <c r="Z56" s="847"/>
      <c r="AA56" s="847"/>
      <c r="AB56" s="847"/>
      <c r="AC56" s="847"/>
      <c r="AD56" s="847"/>
      <c r="AE56" s="847"/>
      <c r="AF56" s="847"/>
      <c r="AG56" s="847"/>
      <c r="AH56" s="847"/>
      <c r="AI56" s="847"/>
      <c r="AJ56" s="847"/>
      <c r="AK56" s="847"/>
      <c r="AL56" s="847"/>
      <c r="AM56" s="847"/>
      <c r="AN56" s="847"/>
      <c r="AO56" s="847"/>
      <c r="AP56" s="847"/>
      <c r="AQ56" s="847"/>
      <c r="AR56" s="847"/>
      <c r="AS56" s="847"/>
      <c r="AT56" s="847"/>
      <c r="AU56" s="847"/>
      <c r="AV56" s="847"/>
      <c r="AW56" s="847"/>
      <c r="AX56" s="847"/>
      <c r="AY56" s="847"/>
      <c r="AZ56" s="847"/>
      <c r="BA56" s="847"/>
      <c r="BB56" s="847"/>
      <c r="BC56" s="847"/>
      <c r="BD56" s="847"/>
      <c r="BE56" s="847"/>
      <c r="BF56" s="847"/>
      <c r="BG56" s="847"/>
      <c r="BH56" s="847"/>
      <c r="BI56" s="847"/>
      <c r="BJ56" s="847"/>
      <c r="BK56" s="847"/>
      <c r="BL56" s="847"/>
      <c r="BM56" s="847"/>
      <c r="BN56" s="847"/>
      <c r="BO56" s="847"/>
      <c r="BP56" s="847"/>
      <c r="BQ56" s="847"/>
      <c r="BR56" s="847"/>
      <c r="BS56" s="847"/>
      <c r="BT56" s="847"/>
      <c r="BU56" s="847"/>
      <c r="BV56" s="847"/>
      <c r="BW56" s="847"/>
      <c r="BX56" s="847"/>
      <c r="BY56" s="847"/>
      <c r="BZ56" s="847"/>
      <c r="CA56" s="847"/>
      <c r="CB56" s="847"/>
      <c r="CC56" s="847"/>
      <c r="CD56" s="847"/>
      <c r="CE56" s="847"/>
      <c r="CF56" s="847"/>
      <c r="CG56" s="847"/>
      <c r="CH56" s="847"/>
      <c r="CI56" s="847"/>
      <c r="CJ56" s="847"/>
      <c r="CK56" s="847"/>
      <c r="CL56" s="847"/>
      <c r="CM56" s="847"/>
      <c r="CN56" s="847"/>
      <c r="CO56" s="847"/>
      <c r="CP56" s="847"/>
      <c r="CQ56" s="847"/>
      <c r="CR56" s="847"/>
      <c r="CS56" s="847"/>
      <c r="CT56" s="847"/>
      <c r="CU56" s="847"/>
      <c r="CV56" s="847"/>
      <c r="CW56" s="847"/>
      <c r="CX56" s="847"/>
      <c r="CY56" s="847"/>
      <c r="CZ56" s="847"/>
      <c r="DA56" s="847"/>
      <c r="DB56" s="847"/>
      <c r="DC56" s="847"/>
      <c r="DD56" s="847"/>
      <c r="DE56" s="847"/>
      <c r="DF56" s="847"/>
      <c r="DG56" s="847"/>
      <c r="DH56" s="847"/>
      <c r="DI56" s="847"/>
      <c r="DJ56" s="847"/>
      <c r="DK56" s="847"/>
      <c r="DL56" s="847"/>
      <c r="DM56" s="847"/>
      <c r="DN56" s="847"/>
      <c r="DO56" s="847"/>
      <c r="DP56" s="847"/>
      <c r="DQ56" s="847"/>
      <c r="DR56" s="847"/>
      <c r="DS56" s="847"/>
      <c r="DT56" s="847"/>
      <c r="DU56" s="847"/>
      <c r="DV56" s="847"/>
      <c r="DW56" s="847"/>
      <c r="DX56" s="847"/>
      <c r="DY56" s="847"/>
      <c r="DZ56" s="847"/>
      <c r="EA56" s="847"/>
      <c r="EB56" s="847"/>
      <c r="EC56" s="847"/>
      <c r="ED56" s="847"/>
      <c r="EE56" s="847"/>
      <c r="EF56" s="847"/>
      <c r="EG56" s="847"/>
      <c r="EH56" s="847"/>
      <c r="EI56" s="847"/>
      <c r="EJ56" s="847"/>
      <c r="EK56" s="847"/>
      <c r="EL56" s="847"/>
      <c r="EM56" s="847"/>
      <c r="EN56" s="847"/>
      <c r="EO56" s="847"/>
      <c r="EP56" s="847"/>
      <c r="EQ56" s="847"/>
      <c r="ER56" s="847"/>
      <c r="ES56" s="847"/>
      <c r="ET56" s="847"/>
      <c r="EU56" s="847"/>
      <c r="EV56" s="847"/>
      <c r="EW56" s="847"/>
      <c r="EX56" s="847"/>
      <c r="EY56" s="847"/>
      <c r="EZ56" s="847"/>
      <c r="FA56" s="847"/>
      <c r="FB56" s="847"/>
      <c r="FC56" s="847"/>
      <c r="FD56" s="847"/>
      <c r="FE56" s="847"/>
      <c r="FF56" s="847"/>
      <c r="FG56" s="847"/>
      <c r="FH56" s="847"/>
      <c r="FI56" s="847"/>
      <c r="FJ56" s="847"/>
      <c r="FK56" s="847"/>
      <c r="FL56" s="847"/>
      <c r="FM56" s="847"/>
      <c r="FN56" s="847"/>
      <c r="FO56" s="847"/>
      <c r="FP56" s="847"/>
      <c r="FQ56" s="847"/>
      <c r="FR56" s="847"/>
      <c r="FS56" s="847"/>
      <c r="FT56" s="847"/>
      <c r="FU56" s="847"/>
      <c r="FV56" s="847"/>
      <c r="FW56" s="847"/>
      <c r="FX56" s="847"/>
      <c r="FY56" s="852"/>
      <c r="FZ56" s="852"/>
      <c r="GA56" s="851"/>
      <c r="GB56" s="851"/>
      <c r="GC56" s="847"/>
      <c r="GD56" s="847"/>
      <c r="GE56" s="847"/>
      <c r="GF56" s="847"/>
      <c r="GG56" s="847"/>
      <c r="GH56" s="847"/>
      <c r="GI56" s="847"/>
      <c r="GJ56" s="847"/>
      <c r="GK56" s="847"/>
      <c r="GL56" s="847"/>
      <c r="GM56" s="847"/>
      <c r="GN56" s="847"/>
      <c r="GO56" s="847"/>
      <c r="GP56" s="847"/>
      <c r="GQ56" s="847"/>
      <c r="GR56" s="847"/>
      <c r="GS56" s="847"/>
      <c r="GT56" s="847"/>
      <c r="GU56" s="847"/>
      <c r="GV56" s="847"/>
      <c r="GW56" s="847"/>
      <c r="GX56" s="847"/>
      <c r="GY56" s="847"/>
      <c r="GZ56" s="847"/>
      <c r="HA56" s="847"/>
      <c r="HB56" s="847"/>
      <c r="HC56" s="847"/>
      <c r="HD56" s="847"/>
      <c r="HE56" s="847"/>
      <c r="HF56" s="847"/>
      <c r="HG56" s="847"/>
      <c r="HH56" s="847"/>
      <c r="HI56" s="847"/>
      <c r="HJ56" s="847"/>
      <c r="HK56" s="847"/>
      <c r="HL56" s="847"/>
      <c r="HM56" s="847"/>
      <c r="HN56" s="847"/>
      <c r="HO56" s="847"/>
      <c r="HP56" s="847"/>
      <c r="HQ56" s="847"/>
      <c r="HR56" s="847"/>
      <c r="HS56" s="847"/>
      <c r="HT56" s="847"/>
      <c r="HU56" s="847"/>
      <c r="HV56" s="847"/>
      <c r="HW56" s="847"/>
      <c r="HX56" s="847"/>
      <c r="HY56" s="847"/>
      <c r="HZ56" s="847"/>
      <c r="IA56" s="847"/>
      <c r="IB56" s="847"/>
      <c r="IC56" s="847"/>
      <c r="ID56" s="847"/>
      <c r="IE56" s="847"/>
      <c r="IF56" s="847"/>
      <c r="IG56" s="847"/>
      <c r="IH56" s="847"/>
      <c r="II56" s="847"/>
      <c r="IJ56" s="847"/>
      <c r="IK56" s="847"/>
      <c r="IL56" s="847"/>
      <c r="IM56" s="847"/>
      <c r="IN56" s="847"/>
      <c r="IO56" s="847"/>
      <c r="IP56" s="847"/>
      <c r="IQ56" s="847"/>
      <c r="IR56" s="847"/>
      <c r="IS56" s="847"/>
      <c r="IT56" s="847"/>
      <c r="IU56" s="847"/>
      <c r="IV56" s="847"/>
      <c r="IW56" s="847"/>
      <c r="IX56" s="847"/>
      <c r="IY56" s="847"/>
      <c r="IZ56" s="847"/>
      <c r="JA56" s="847"/>
      <c r="JB56" s="847"/>
      <c r="JC56" s="847"/>
      <c r="JD56" s="847"/>
      <c r="JE56" s="847"/>
      <c r="JF56" s="847"/>
      <c r="JG56" s="847"/>
      <c r="JH56" s="847"/>
      <c r="JI56" s="847"/>
      <c r="JJ56" s="847"/>
      <c r="JK56" s="847"/>
      <c r="JL56" s="847"/>
      <c r="JM56" s="847"/>
      <c r="JN56" s="847"/>
      <c r="JO56" s="847"/>
      <c r="JP56" s="847"/>
      <c r="JQ56" s="847"/>
      <c r="JR56" s="847"/>
      <c r="JS56" s="847"/>
      <c r="JT56" s="847"/>
      <c r="JU56" s="847"/>
      <c r="JV56" s="847"/>
      <c r="JW56" s="847"/>
      <c r="JX56" s="847"/>
      <c r="JY56" s="847"/>
      <c r="JZ56" s="847"/>
      <c r="KA56" s="847"/>
      <c r="KB56" s="847"/>
      <c r="KC56" s="847"/>
      <c r="KD56" s="847"/>
      <c r="KE56" s="847"/>
      <c r="KF56" s="847"/>
      <c r="KG56" s="847"/>
      <c r="KH56" s="847"/>
      <c r="KI56" s="847"/>
      <c r="KJ56" s="847"/>
      <c r="KK56" s="847"/>
      <c r="KL56" s="847"/>
      <c r="KM56" s="847"/>
      <c r="KN56" s="847"/>
      <c r="KO56" s="847"/>
      <c r="KP56" s="847"/>
      <c r="KQ56" s="847"/>
      <c r="KR56" s="847"/>
      <c r="KS56" s="847"/>
      <c r="KT56" s="847"/>
      <c r="KU56" s="847"/>
      <c r="KV56" s="847"/>
      <c r="KW56" s="847"/>
      <c r="KX56" s="847"/>
      <c r="KY56" s="847"/>
      <c r="KZ56" s="847"/>
      <c r="LA56" s="847"/>
      <c r="LB56" s="847"/>
      <c r="LC56" s="847"/>
      <c r="LD56" s="847"/>
      <c r="LE56" s="847"/>
      <c r="LF56" s="847"/>
      <c r="LG56" s="847"/>
      <c r="LH56" s="847"/>
      <c r="LI56" s="847"/>
      <c r="LJ56" s="847"/>
      <c r="LK56" s="847"/>
      <c r="LL56" s="847"/>
      <c r="LM56" s="847"/>
      <c r="LN56" s="847"/>
      <c r="LO56" s="847"/>
      <c r="LP56" s="847"/>
      <c r="LQ56" s="847"/>
      <c r="LR56" s="847"/>
      <c r="LS56" s="847"/>
      <c r="LT56" s="847"/>
      <c r="LU56" s="847"/>
      <c r="LV56" s="847"/>
      <c r="LW56" s="847"/>
      <c r="LX56" s="847"/>
      <c r="LY56" s="847"/>
      <c r="LZ56" s="847"/>
      <c r="MA56" s="847"/>
      <c r="MB56" s="847"/>
      <c r="MC56" s="847"/>
      <c r="MD56" s="847"/>
      <c r="ME56" s="847"/>
      <c r="MF56" s="847"/>
      <c r="MG56" s="847"/>
      <c r="MH56" s="847"/>
      <c r="MI56" s="847"/>
      <c r="MJ56" s="847"/>
      <c r="MK56" s="847"/>
      <c r="ML56" s="847"/>
      <c r="MM56" s="847"/>
      <c r="MN56" s="847"/>
      <c r="MO56" s="847"/>
      <c r="MP56" s="847"/>
      <c r="MQ56" s="847"/>
      <c r="MR56" s="847"/>
      <c r="MS56" s="847"/>
      <c r="MT56" s="847"/>
      <c r="MU56" s="847"/>
      <c r="MV56" s="847"/>
      <c r="MW56" s="847"/>
      <c r="MX56" s="847"/>
      <c r="MY56" s="847"/>
      <c r="MZ56" s="847"/>
      <c r="NA56" s="847"/>
      <c r="NB56" s="847"/>
      <c r="NC56" s="847"/>
      <c r="ND56" s="847"/>
      <c r="NE56" s="847"/>
      <c r="NF56" s="847"/>
      <c r="NG56" s="847"/>
      <c r="NH56" s="847"/>
      <c r="NI56" s="847"/>
      <c r="NJ56" s="847"/>
      <c r="NK56" s="847"/>
      <c r="NL56" s="847"/>
      <c r="NM56" s="847"/>
      <c r="NN56" s="847"/>
      <c r="NO56" s="847"/>
      <c r="NP56" s="847"/>
      <c r="NQ56" s="847"/>
      <c r="NR56" s="847"/>
      <c r="NS56" s="847"/>
      <c r="NT56" s="847"/>
      <c r="NU56" s="847"/>
      <c r="NV56" s="847"/>
      <c r="NW56" s="847"/>
      <c r="NX56" s="847"/>
      <c r="NY56" s="847"/>
      <c r="NZ56" s="847"/>
      <c r="OA56" s="847"/>
      <c r="OB56" s="847"/>
      <c r="OC56" s="847"/>
      <c r="OD56" s="847"/>
      <c r="OE56" s="847"/>
      <c r="OF56" s="847"/>
      <c r="OG56" s="847"/>
      <c r="OH56" s="847"/>
      <c r="OI56" s="847"/>
      <c r="OJ56" s="847"/>
      <c r="OK56" s="847"/>
      <c r="OL56" s="847"/>
      <c r="OM56" s="847"/>
      <c r="ON56" s="847"/>
      <c r="OO56" s="847"/>
      <c r="OP56" s="847"/>
      <c r="OQ56" s="847"/>
      <c r="OR56" s="847"/>
      <c r="OS56" s="847"/>
      <c r="OT56" s="847"/>
      <c r="OU56" s="847"/>
      <c r="OV56" s="847"/>
      <c r="OW56" s="847"/>
      <c r="OX56" s="847"/>
      <c r="OY56" s="847"/>
      <c r="OZ56" s="847"/>
      <c r="PA56" s="847"/>
      <c r="PB56" s="847"/>
      <c r="PC56" s="847"/>
      <c r="PD56" s="847"/>
      <c r="PE56" s="847"/>
      <c r="PF56" s="847"/>
      <c r="PG56" s="847"/>
      <c r="PH56" s="847"/>
      <c r="PI56" s="847"/>
      <c r="PJ56" s="847"/>
      <c r="PK56" s="847"/>
      <c r="PL56" s="847"/>
      <c r="PM56" s="847"/>
      <c r="PN56" s="847"/>
      <c r="PO56" s="847"/>
      <c r="PP56" s="847"/>
      <c r="PQ56" s="847"/>
      <c r="PR56" s="847"/>
      <c r="PS56" s="847"/>
      <c r="PT56" s="847"/>
      <c r="PU56" s="847"/>
      <c r="PV56" s="847"/>
      <c r="PW56" s="847"/>
      <c r="PX56" s="847"/>
      <c r="PY56" s="847"/>
      <c r="PZ56" s="847"/>
      <c r="QA56" s="847"/>
      <c r="QB56" s="847"/>
      <c r="QC56" s="847"/>
      <c r="QD56" s="847"/>
      <c r="QE56" s="847"/>
      <c r="QF56" s="847"/>
      <c r="QG56" s="847"/>
      <c r="QH56" s="847"/>
      <c r="QI56" s="847"/>
      <c r="QJ56" s="847"/>
      <c r="QK56" s="847"/>
      <c r="QL56" s="847"/>
      <c r="QM56" s="847"/>
      <c r="QN56" s="847"/>
      <c r="QO56" s="847"/>
      <c r="QP56" s="847"/>
      <c r="QQ56" s="847"/>
      <c r="QR56" s="847"/>
      <c r="QS56" s="847"/>
      <c r="QT56" s="847"/>
      <c r="QU56" s="847"/>
      <c r="QV56" s="847"/>
      <c r="QW56" s="847"/>
      <c r="QX56" s="847"/>
      <c r="QY56" s="847"/>
      <c r="QZ56" s="847"/>
      <c r="RA56" s="847"/>
      <c r="RB56" s="847"/>
      <c r="RC56" s="847"/>
      <c r="RD56" s="847"/>
      <c r="RE56" s="847"/>
      <c r="RF56" s="847"/>
      <c r="RG56" s="847"/>
      <c r="RH56" s="847"/>
      <c r="RI56" s="847"/>
      <c r="RJ56" s="847"/>
      <c r="RK56" s="847"/>
      <c r="RL56" s="847"/>
      <c r="RM56" s="847"/>
      <c r="RN56" s="847"/>
      <c r="RO56" s="847"/>
      <c r="RP56" s="847"/>
      <c r="RQ56" s="847"/>
      <c r="RR56" s="847"/>
      <c r="RS56" s="847"/>
      <c r="RT56" s="847"/>
      <c r="RU56" s="847"/>
      <c r="RV56" s="847"/>
      <c r="RW56" s="847"/>
      <c r="RX56" s="847"/>
      <c r="RY56" s="847"/>
      <c r="RZ56" s="847"/>
      <c r="SA56" s="847"/>
      <c r="SB56" s="847"/>
      <c r="SC56" s="847"/>
      <c r="SD56" s="847"/>
      <c r="SE56" s="847"/>
      <c r="SF56" s="847"/>
      <c r="SG56" s="847"/>
      <c r="SH56" s="847"/>
      <c r="SI56" s="847"/>
      <c r="SJ56" s="847"/>
      <c r="SK56" s="847"/>
      <c r="SL56" s="847"/>
      <c r="SM56" s="847"/>
      <c r="SN56" s="847"/>
      <c r="SO56" s="847"/>
      <c r="SP56" s="847"/>
      <c r="SQ56" s="847"/>
      <c r="SR56" s="847"/>
      <c r="SS56" s="847"/>
      <c r="ST56" s="847"/>
      <c r="SU56" s="847"/>
      <c r="SV56" s="847"/>
      <c r="SW56" s="847"/>
      <c r="SX56" s="847"/>
      <c r="SY56" s="847"/>
      <c r="SZ56" s="847"/>
      <c r="TA56" s="847"/>
      <c r="TB56" s="847"/>
      <c r="TC56" s="847"/>
      <c r="TD56" s="847"/>
      <c r="TE56" s="847"/>
      <c r="TF56" s="847"/>
      <c r="TG56" s="847"/>
      <c r="TH56" s="847"/>
      <c r="TI56" s="847"/>
      <c r="TJ56" s="847"/>
      <c r="TK56" s="847"/>
      <c r="TL56" s="847"/>
      <c r="TM56" s="847"/>
      <c r="TN56" s="847"/>
      <c r="TO56" s="847"/>
      <c r="TP56" s="847"/>
      <c r="TQ56" s="847"/>
      <c r="TR56" s="847"/>
      <c r="TS56" s="847"/>
      <c r="TT56" s="847"/>
      <c r="TU56" s="847"/>
      <c r="TV56" s="847"/>
      <c r="TW56" s="847"/>
      <c r="TX56" s="847"/>
      <c r="TY56" s="847"/>
      <c r="TZ56" s="847"/>
      <c r="UA56" s="847"/>
      <c r="UB56" s="847"/>
      <c r="UC56" s="847"/>
      <c r="UD56" s="847"/>
      <c r="UE56" s="847"/>
      <c r="UF56" s="847"/>
      <c r="UG56" s="847"/>
      <c r="UH56" s="847"/>
      <c r="UI56" s="847"/>
      <c r="UJ56" s="847"/>
      <c r="UK56" s="847"/>
      <c r="UL56" s="847"/>
      <c r="UM56" s="847"/>
      <c r="UN56" s="847"/>
      <c r="UO56" s="847"/>
      <c r="UP56" s="847"/>
      <c r="UQ56" s="847"/>
      <c r="UR56" s="847"/>
      <c r="US56" s="847"/>
      <c r="UT56" s="847"/>
      <c r="UU56" s="847"/>
      <c r="UV56" s="847"/>
      <c r="UW56" s="847"/>
      <c r="UX56" s="847"/>
      <c r="UY56" s="847"/>
      <c r="UZ56" s="847"/>
      <c r="VA56" s="847"/>
      <c r="VB56" s="847"/>
      <c r="VC56" s="847"/>
      <c r="VD56" s="847"/>
      <c r="VE56" s="847"/>
      <c r="VF56" s="847"/>
      <c r="VG56" s="847"/>
      <c r="VH56" s="847"/>
      <c r="VI56" s="847"/>
      <c r="VJ56" s="847"/>
      <c r="VK56" s="847"/>
      <c r="VL56" s="847"/>
      <c r="VM56" s="847"/>
      <c r="VN56" s="847"/>
      <c r="VO56" s="847"/>
      <c r="VP56" s="847"/>
      <c r="VQ56" s="847"/>
      <c r="VR56" s="847"/>
      <c r="VS56" s="847"/>
      <c r="VT56" s="847"/>
      <c r="VU56" s="847"/>
      <c r="VV56" s="847"/>
      <c r="VW56" s="847"/>
      <c r="VX56" s="847"/>
      <c r="VY56" s="847"/>
      <c r="VZ56" s="847"/>
      <c r="WA56" s="847"/>
      <c r="WB56" s="847"/>
      <c r="WC56" s="847"/>
      <c r="WD56" s="847"/>
      <c r="WE56" s="847"/>
      <c r="WF56" s="847"/>
      <c r="WG56" s="847"/>
      <c r="WH56" s="847"/>
      <c r="WI56" s="847"/>
      <c r="WJ56" s="847"/>
      <c r="WK56" s="847"/>
      <c r="WL56" s="847"/>
      <c r="WM56" s="847"/>
      <c r="WN56" s="847"/>
      <c r="WO56" s="847"/>
      <c r="WP56" s="847"/>
      <c r="WQ56" s="847"/>
      <c r="WR56" s="847"/>
      <c r="WS56" s="847"/>
      <c r="WT56" s="847"/>
      <c r="WU56" s="847"/>
      <c r="WV56" s="847"/>
      <c r="WW56" s="847"/>
      <c r="WX56" s="847"/>
      <c r="WY56" s="847"/>
      <c r="WZ56" s="849"/>
      <c r="XA56" s="849"/>
      <c r="XB56" s="849"/>
      <c r="XC56" s="849"/>
      <c r="YD56" s="849"/>
      <c r="YE56" s="849"/>
      <c r="YF56" s="849"/>
      <c r="ZG56" s="849"/>
      <c r="ZH56" s="849"/>
      <c r="ZI56" s="849"/>
      <c r="AAI56" s="847"/>
      <c r="AAJ56" s="847"/>
      <c r="AAK56" s="847"/>
      <c r="AAL56" s="847"/>
      <c r="AAM56" s="847"/>
      <c r="AAN56" s="847"/>
      <c r="AAO56" s="847"/>
      <c r="AAP56" s="847"/>
      <c r="AAQ56" s="847"/>
      <c r="AAR56" s="847"/>
      <c r="AAS56" s="847"/>
      <c r="AAT56" s="847"/>
      <c r="AAU56" s="847"/>
      <c r="AAV56" s="847"/>
      <c r="AAW56" s="847"/>
      <c r="AAX56" s="847"/>
      <c r="AAY56" s="847"/>
      <c r="AAZ56" s="847"/>
      <c r="ABA56" s="847"/>
      <c r="ABB56" s="847"/>
      <c r="ABC56" s="847"/>
      <c r="ABD56" s="847"/>
      <c r="ABE56" s="847"/>
      <c r="ABF56" s="847"/>
      <c r="ABG56" s="847"/>
      <c r="ABH56" s="847"/>
      <c r="ABI56" s="847"/>
      <c r="ABJ56" s="847"/>
      <c r="ABK56" s="847"/>
      <c r="ABL56" s="847"/>
      <c r="ABM56" s="847"/>
      <c r="ABN56" s="847"/>
      <c r="ABO56" s="847"/>
      <c r="ABP56" s="847"/>
      <c r="ABQ56" s="847"/>
      <c r="ABR56" s="847"/>
      <c r="ABS56" s="847"/>
      <c r="ABT56" s="847"/>
      <c r="ABU56" s="847"/>
      <c r="ABV56" s="847"/>
      <c r="ABW56" s="847"/>
      <c r="ABX56" s="847"/>
      <c r="ABY56" s="847"/>
      <c r="ABZ56" s="847"/>
      <c r="ACA56" s="847"/>
      <c r="ACB56" s="847"/>
      <c r="ACC56" s="847"/>
      <c r="ACD56" s="847"/>
      <c r="ACE56" s="847"/>
      <c r="ACF56" s="847"/>
      <c r="ACG56" s="847"/>
      <c r="ACH56" s="847"/>
      <c r="ACI56" s="847"/>
      <c r="ACJ56" s="847"/>
      <c r="ACK56" s="847"/>
      <c r="ACL56" s="847"/>
      <c r="ACM56" s="847"/>
      <c r="ACN56" s="847"/>
      <c r="ACO56" s="847"/>
      <c r="ACP56" s="847"/>
      <c r="ACQ56" s="847"/>
      <c r="ACR56" s="847"/>
      <c r="ACS56" s="847"/>
      <c r="ACT56" s="847"/>
      <c r="ACU56" s="847"/>
      <c r="ACV56" s="847"/>
      <c r="ACW56" s="847"/>
      <c r="ACX56" s="847"/>
      <c r="ACY56" s="847"/>
      <c r="ACZ56" s="847"/>
      <c r="ADA56" s="847"/>
      <c r="ADB56" s="847"/>
      <c r="ADC56" s="847"/>
      <c r="ADD56" s="847"/>
      <c r="ADE56" s="847"/>
      <c r="ADF56" s="847"/>
      <c r="ADG56" s="847"/>
      <c r="ADH56" s="847"/>
      <c r="ADI56" s="847"/>
      <c r="ADJ56" s="847"/>
      <c r="ADK56" s="847"/>
      <c r="ADL56" s="847"/>
      <c r="ADM56" s="847"/>
      <c r="ADN56" s="847"/>
      <c r="ADO56" s="847"/>
      <c r="ADP56" s="847"/>
      <c r="ADQ56" s="847"/>
      <c r="ADR56" s="847"/>
      <c r="ADS56" s="847"/>
      <c r="ADT56" s="847"/>
      <c r="ADU56" s="847"/>
      <c r="ADV56" s="847"/>
      <c r="ADW56" s="847"/>
      <c r="ADX56" s="847"/>
      <c r="ADY56" s="847"/>
      <c r="ADZ56" s="847"/>
      <c r="AEA56" s="847"/>
      <c r="AEB56" s="847"/>
      <c r="AEC56" s="847"/>
      <c r="AED56" s="847"/>
      <c r="AEE56" s="847"/>
      <c r="AEF56" s="847"/>
      <c r="AEG56" s="847"/>
      <c r="AEH56" s="847"/>
      <c r="AEI56" s="847"/>
      <c r="AEJ56" s="847"/>
      <c r="AEK56" s="847"/>
      <c r="AEL56" s="847"/>
      <c r="AEM56" s="847"/>
      <c r="AEN56" s="847"/>
      <c r="AEO56" s="847"/>
      <c r="AEP56" s="847"/>
      <c r="AEQ56" s="847"/>
      <c r="AER56" s="847"/>
      <c r="AES56" s="847"/>
      <c r="AET56" s="847"/>
      <c r="AEU56" s="847"/>
      <c r="AEV56" s="847"/>
      <c r="AEW56" s="847"/>
      <c r="AEX56" s="847"/>
      <c r="AEY56" s="847"/>
      <c r="AEZ56" s="847"/>
      <c r="AFA56" s="847"/>
      <c r="AFB56" s="847"/>
      <c r="AFC56" s="847"/>
      <c r="AFD56" s="847"/>
      <c r="AFE56" s="847"/>
      <c r="AFF56" s="847"/>
      <c r="AFG56" s="847"/>
      <c r="AFH56" s="847"/>
      <c r="AFI56" s="847"/>
      <c r="AFJ56" s="847"/>
      <c r="AFK56" s="847"/>
      <c r="AFL56" s="847"/>
      <c r="AFM56" s="847"/>
      <c r="AFN56" s="847"/>
      <c r="AFO56" s="847"/>
      <c r="AFP56" s="847"/>
      <c r="AFQ56" s="847"/>
      <c r="AFR56" s="847"/>
      <c r="AFS56" s="847"/>
      <c r="AFT56" s="847"/>
      <c r="AFU56" s="847"/>
      <c r="AFV56" s="847"/>
      <c r="AFW56" s="847"/>
      <c r="AFX56" s="847"/>
      <c r="AFY56" s="847"/>
      <c r="AFZ56" s="847"/>
      <c r="AGA56" s="847"/>
      <c r="AGB56" s="847"/>
      <c r="AGC56" s="847"/>
      <c r="AGD56" s="847"/>
      <c r="AGE56" s="847"/>
      <c r="AGF56" s="847"/>
      <c r="AGG56" s="847"/>
      <c r="AGH56" s="847"/>
      <c r="AGI56" s="847"/>
      <c r="AGJ56" s="847"/>
      <c r="AGK56" s="847"/>
      <c r="AGL56" s="847"/>
      <c r="AGM56" s="847"/>
      <c r="AGN56" s="847"/>
      <c r="AGO56" s="847"/>
      <c r="AGP56" s="847"/>
      <c r="AGQ56" s="847"/>
      <c r="AGR56" s="847"/>
      <c r="AGS56" s="847"/>
      <c r="AGT56" s="847"/>
      <c r="AGU56" s="847"/>
      <c r="AGV56" s="847"/>
      <c r="AGW56" s="847"/>
      <c r="AGX56" s="847"/>
      <c r="AGY56" s="847"/>
      <c r="AGZ56" s="847"/>
      <c r="AHA56" s="847"/>
      <c r="AHB56" s="847"/>
      <c r="AHC56" s="847"/>
      <c r="AHD56" s="847"/>
      <c r="AHE56" s="847"/>
      <c r="AHF56" s="847"/>
      <c r="AHG56" s="847"/>
      <c r="AHH56" s="847"/>
      <c r="AHI56" s="847"/>
      <c r="AHJ56" s="847"/>
      <c r="AHK56" s="847"/>
      <c r="AHL56" s="847"/>
      <c r="AHM56" s="847"/>
      <c r="AHN56" s="847"/>
      <c r="AHO56" s="847"/>
      <c r="AHP56" s="847"/>
      <c r="AHQ56" s="847"/>
      <c r="AHR56" s="847"/>
      <c r="AHS56" s="847"/>
      <c r="AHT56" s="847"/>
      <c r="AHU56" s="847"/>
      <c r="AHV56" s="847"/>
      <c r="AHW56" s="847"/>
      <c r="AHX56" s="847"/>
      <c r="AHY56" s="847"/>
      <c r="AHZ56" s="847"/>
      <c r="AIA56" s="847"/>
      <c r="AIB56" s="847"/>
      <c r="AIC56" s="847"/>
      <c r="AID56" s="847"/>
      <c r="AIE56" s="847"/>
      <c r="AIF56" s="847"/>
      <c r="AIG56" s="847"/>
      <c r="AIH56" s="847"/>
      <c r="AII56" s="847"/>
      <c r="AIJ56" s="847"/>
      <c r="AIK56" s="847"/>
      <c r="AIL56" s="847"/>
      <c r="AIM56" s="847"/>
      <c r="AIN56" s="847"/>
      <c r="AIO56" s="847"/>
      <c r="AIP56" s="847"/>
      <c r="AIQ56" s="847"/>
      <c r="AIR56" s="847"/>
      <c r="AIS56" s="847"/>
      <c r="AIT56" s="847"/>
      <c r="AIU56" s="847"/>
      <c r="AIV56" s="847"/>
      <c r="AIW56" s="847"/>
      <c r="AIX56" s="847"/>
      <c r="AIY56" s="847"/>
      <c r="AIZ56" s="847"/>
      <c r="AJA56" s="847"/>
      <c r="AJB56" s="847"/>
      <c r="AJC56" s="847"/>
      <c r="AJD56" s="847"/>
      <c r="AJE56" s="847"/>
      <c r="AJF56" s="847"/>
      <c r="AJG56" s="847"/>
      <c r="AJH56" s="847"/>
      <c r="AJI56" s="847"/>
      <c r="AJJ56" s="847"/>
      <c r="AJK56" s="847"/>
      <c r="AJL56" s="847"/>
      <c r="AJM56" s="847"/>
      <c r="AJN56" s="847"/>
      <c r="AJO56" s="847"/>
      <c r="AJP56" s="847"/>
      <c r="AJQ56" s="847"/>
      <c r="AJR56" s="847"/>
      <c r="AJS56" s="847"/>
      <c r="AJT56" s="847"/>
      <c r="AJU56" s="847"/>
      <c r="AJV56" s="847"/>
      <c r="AJW56" s="847"/>
      <c r="AJX56" s="847"/>
      <c r="AJY56" s="847"/>
      <c r="AJZ56" s="847"/>
      <c r="AKA56" s="847"/>
      <c r="AKB56" s="847"/>
      <c r="AKC56" s="847"/>
      <c r="AKD56" s="847"/>
      <c r="AKE56" s="847"/>
      <c r="AKF56" s="847"/>
      <c r="AKG56" s="847"/>
      <c r="AKH56" s="847"/>
      <c r="AKI56" s="847"/>
      <c r="AKJ56" s="847"/>
      <c r="AKK56" s="847"/>
      <c r="AKL56" s="847"/>
      <c r="AKM56" s="847"/>
      <c r="AKN56" s="847"/>
      <c r="AKO56" s="847"/>
      <c r="AKP56" s="847"/>
      <c r="AKQ56" s="847"/>
      <c r="AKR56" s="847"/>
      <c r="AKS56" s="847"/>
      <c r="AKT56" s="847"/>
      <c r="AKU56" s="847"/>
      <c r="AKV56" s="847"/>
      <c r="AKW56" s="847"/>
      <c r="AKX56" s="847"/>
      <c r="AKY56" s="847"/>
      <c r="AKZ56" s="847"/>
      <c r="ALA56" s="847"/>
      <c r="ALB56" s="847"/>
      <c r="ALC56" s="847"/>
      <c r="ALD56" s="847"/>
      <c r="ALE56" s="847"/>
      <c r="ALF56" s="847"/>
      <c r="ALG56" s="847"/>
      <c r="ALH56" s="847"/>
      <c r="ALI56" s="847"/>
      <c r="ALJ56" s="847"/>
      <c r="ALK56" s="847"/>
      <c r="ALL56" s="847"/>
      <c r="ALM56" s="847"/>
      <c r="ALN56" s="847"/>
      <c r="ALO56" s="847"/>
      <c r="ALP56" s="847"/>
      <c r="ALQ56" s="847"/>
      <c r="ALR56" s="847"/>
      <c r="ALS56" s="847"/>
      <c r="ALT56" s="847"/>
      <c r="ALU56" s="847"/>
      <c r="ALV56" s="847"/>
      <c r="ALW56" s="847"/>
      <c r="ALX56" s="847"/>
      <c r="ALY56" s="847"/>
      <c r="ALZ56" s="847"/>
      <c r="AMA56" s="847"/>
      <c r="AMB56" s="847"/>
      <c r="AMC56" s="847"/>
      <c r="AMD56" s="847"/>
      <c r="AME56" s="847"/>
      <c r="AMF56" s="847"/>
      <c r="AMG56" s="847"/>
      <c r="AMH56" s="847"/>
      <c r="AMI56" s="847"/>
      <c r="AMJ56" s="847"/>
      <c r="AMK56" s="847"/>
      <c r="AML56" s="847"/>
      <c r="AMM56" s="847"/>
      <c r="AMN56" s="847"/>
      <c r="AMO56" s="847"/>
      <c r="AMP56" s="847"/>
      <c r="AMQ56" s="847"/>
      <c r="AMR56" s="847"/>
      <c r="AMS56" s="847"/>
      <c r="AMT56" s="847"/>
      <c r="AMU56" s="847"/>
      <c r="AMV56" s="847"/>
      <c r="AMW56" s="847"/>
      <c r="AMX56" s="847"/>
      <c r="AMY56" s="847"/>
      <c r="AMZ56" s="847"/>
      <c r="ANA56" s="847"/>
      <c r="ANB56" s="847"/>
      <c r="ANC56" s="847"/>
      <c r="AND56" s="847"/>
      <c r="ANE56" s="847"/>
      <c r="ANF56" s="847"/>
      <c r="ANG56" s="847"/>
      <c r="ANH56" s="847"/>
      <c r="ANI56" s="847"/>
      <c r="ANJ56" s="847"/>
      <c r="ANK56" s="847"/>
      <c r="ANL56" s="847"/>
      <c r="ANM56" s="847"/>
      <c r="ANN56" s="847"/>
      <c r="ANO56" s="847"/>
      <c r="ANP56" s="847"/>
      <c r="ANQ56" s="847"/>
      <c r="ANR56" s="847"/>
      <c r="ANS56" s="847"/>
      <c r="ANT56" s="847"/>
      <c r="ANU56" s="847"/>
      <c r="ANV56" s="847"/>
      <c r="ANW56" s="847"/>
      <c r="ANX56" s="847"/>
      <c r="ANY56" s="847"/>
      <c r="ANZ56" s="847"/>
      <c r="AOA56" s="847"/>
      <c r="AOB56" s="847"/>
      <c r="AOC56" s="847"/>
      <c r="AOD56" s="847"/>
      <c r="AOE56" s="847"/>
      <c r="AOF56" s="847"/>
      <c r="AOG56" s="847"/>
      <c r="AOH56" s="847"/>
      <c r="AOI56" s="847"/>
      <c r="AOJ56" s="847"/>
      <c r="AOK56" s="847"/>
      <c r="AOL56" s="847"/>
      <c r="AOM56" s="847"/>
      <c r="AON56" s="847"/>
      <c r="AOO56" s="847"/>
      <c r="AOP56" s="847"/>
      <c r="AOQ56" s="847"/>
      <c r="AOR56" s="847"/>
      <c r="AOS56" s="847"/>
      <c r="AOT56" s="847"/>
      <c r="AOU56" s="847"/>
      <c r="AOV56" s="847"/>
      <c r="AOW56" s="847"/>
      <c r="AOX56" s="847"/>
      <c r="AOY56" s="847"/>
      <c r="AOZ56" s="847"/>
      <c r="APA56" s="847"/>
      <c r="APB56" s="847"/>
      <c r="APC56" s="847"/>
      <c r="APD56" s="847"/>
      <c r="APE56" s="847"/>
      <c r="APF56" s="847"/>
      <c r="APG56" s="847"/>
      <c r="APH56" s="847"/>
      <c r="API56" s="847"/>
      <c r="APJ56" s="847"/>
      <c r="APK56" s="847"/>
      <c r="APL56" s="847"/>
      <c r="APM56" s="847"/>
      <c r="APN56" s="847"/>
      <c r="APO56" s="847"/>
      <c r="APP56" s="847"/>
      <c r="APQ56" s="847"/>
      <c r="APR56" s="847"/>
      <c r="APS56" s="847"/>
      <c r="APT56" s="847"/>
      <c r="APU56" s="847"/>
      <c r="APV56" s="847"/>
      <c r="APW56" s="847"/>
      <c r="APX56" s="847"/>
      <c r="APY56" s="847"/>
      <c r="APZ56" s="847"/>
      <c r="AQA56" s="847"/>
      <c r="AQB56" s="847"/>
      <c r="AQC56" s="847"/>
      <c r="AQD56" s="847"/>
      <c r="AQE56" s="847"/>
      <c r="AQF56" s="847"/>
      <c r="AQG56" s="847"/>
      <c r="AQH56" s="847"/>
      <c r="AQI56" s="847"/>
      <c r="AQJ56" s="847"/>
      <c r="AQK56" s="847"/>
      <c r="AQL56" s="847"/>
      <c r="AQM56" s="847"/>
      <c r="AQN56" s="847"/>
      <c r="AQO56" s="847"/>
      <c r="AQP56" s="847"/>
      <c r="AQQ56" s="847"/>
      <c r="AQR56" s="847"/>
      <c r="AQS56" s="847"/>
      <c r="AQT56" s="847"/>
      <c r="AQU56" s="847"/>
      <c r="AQV56" s="847"/>
      <c r="AQW56" s="847"/>
      <c r="AQX56" s="847"/>
      <c r="AQY56" s="847"/>
      <c r="AQZ56" s="847"/>
      <c r="ARA56" s="847"/>
      <c r="ARB56" s="847"/>
      <c r="ARC56" s="847"/>
      <c r="ARD56" s="847"/>
      <c r="ARE56" s="847"/>
      <c r="ARF56" s="847"/>
      <c r="ARG56" s="847"/>
      <c r="ARH56" s="847"/>
      <c r="ARI56" s="847"/>
      <c r="ARJ56" s="847"/>
      <c r="ARK56" s="847"/>
      <c r="ARL56" s="847"/>
      <c r="ARM56" s="847"/>
      <c r="ARN56" s="847"/>
      <c r="ARO56" s="847"/>
      <c r="ARP56" s="847"/>
      <c r="ARQ56" s="847"/>
      <c r="ARR56" s="847"/>
      <c r="ARS56" s="847"/>
      <c r="ART56" s="847"/>
      <c r="ARU56" s="847"/>
      <c r="ARV56" s="847"/>
      <c r="ARW56" s="847"/>
      <c r="ARX56" s="847"/>
      <c r="ARY56" s="847"/>
      <c r="ARZ56" s="847"/>
      <c r="ASA56" s="847"/>
      <c r="ASB56" s="847"/>
      <c r="ASC56" s="847"/>
      <c r="ASD56" s="847"/>
      <c r="ASE56" s="847"/>
      <c r="ASF56" s="847"/>
      <c r="ASG56" s="847"/>
      <c r="ASH56" s="847"/>
      <c r="ASI56" s="847"/>
      <c r="ASJ56" s="847"/>
      <c r="ASK56" s="847"/>
      <c r="ASL56" s="847"/>
      <c r="ASM56" s="847"/>
      <c r="ASN56" s="847"/>
      <c r="ASO56" s="847"/>
      <c r="ASP56" s="847"/>
      <c r="ASQ56" s="847"/>
      <c r="ASR56" s="847"/>
      <c r="ASS56" s="847"/>
      <c r="AST56" s="847"/>
      <c r="ASU56" s="847"/>
      <c r="ASV56" s="847"/>
      <c r="ASW56" s="847"/>
      <c r="ASX56" s="847"/>
      <c r="ASY56" s="847"/>
      <c r="ASZ56" s="847"/>
      <c r="ATA56" s="847"/>
      <c r="ATB56" s="847"/>
      <c r="ATC56" s="847"/>
      <c r="ATD56" s="847"/>
      <c r="ATE56" s="847"/>
      <c r="ATF56" s="847"/>
      <c r="ATG56" s="847"/>
      <c r="ATH56" s="847"/>
      <c r="ATI56" s="847"/>
      <c r="ATJ56" s="847"/>
      <c r="ATK56" s="847"/>
      <c r="ATL56" s="847"/>
      <c r="ATM56" s="847"/>
      <c r="ATN56" s="847"/>
      <c r="ATO56" s="847"/>
      <c r="ATP56" s="847"/>
      <c r="ATQ56" s="847"/>
      <c r="ATR56" s="847"/>
      <c r="ATS56" s="847"/>
      <c r="ATT56" s="847"/>
      <c r="ATU56" s="847"/>
      <c r="ATV56" s="847"/>
      <c r="ATW56" s="847"/>
      <c r="ATX56" s="847"/>
      <c r="ATY56" s="847"/>
      <c r="ATZ56" s="847"/>
      <c r="AUA56" s="847"/>
      <c r="AUB56" s="847"/>
      <c r="AUC56" s="847"/>
      <c r="AUD56" s="847"/>
      <c r="AUE56" s="847"/>
      <c r="AUF56" s="847"/>
      <c r="AUG56" s="847"/>
      <c r="AUH56" s="847"/>
      <c r="AUI56" s="847"/>
      <c r="AUJ56" s="847"/>
      <c r="AUK56" s="847"/>
      <c r="AUL56" s="847"/>
      <c r="AUM56" s="847"/>
      <c r="AUN56" s="847"/>
      <c r="AUO56" s="847"/>
      <c r="AUP56" s="847"/>
      <c r="AUQ56" s="847"/>
      <c r="AUR56" s="847"/>
      <c r="AUS56" s="847"/>
      <c r="AUT56" s="847"/>
      <c r="AUU56" s="847"/>
      <c r="AUV56" s="847"/>
      <c r="AUW56" s="847"/>
      <c r="AUX56" s="847"/>
      <c r="AUY56" s="847"/>
      <c r="AUZ56" s="847"/>
      <c r="AVA56" s="847"/>
      <c r="AVB56" s="847"/>
      <c r="AVC56" s="847"/>
      <c r="AVD56" s="847"/>
      <c r="AVE56" s="847"/>
      <c r="AVF56" s="847"/>
      <c r="AVG56" s="847"/>
      <c r="AVH56" s="847"/>
      <c r="AVI56" s="847"/>
      <c r="AVJ56" s="847"/>
      <c r="AVK56" s="847"/>
      <c r="AVL56" s="847"/>
      <c r="AVM56" s="847"/>
      <c r="AVN56" s="847"/>
      <c r="AVO56" s="847"/>
      <c r="AVP56" s="847"/>
      <c r="AVQ56" s="847"/>
      <c r="AVR56" s="847"/>
      <c r="AVS56" s="847"/>
      <c r="AVT56" s="847"/>
      <c r="AVU56" s="847"/>
      <c r="AVV56" s="847"/>
      <c r="AVW56" s="847"/>
      <c r="AVX56" s="847"/>
      <c r="AVY56" s="847"/>
      <c r="AVZ56" s="847"/>
      <c r="AWA56" s="847"/>
      <c r="AWB56" s="847"/>
      <c r="AWC56" s="847"/>
      <c r="AWD56" s="847"/>
      <c r="AWE56" s="847"/>
      <c r="AWF56" s="847"/>
      <c r="AWG56" s="847"/>
      <c r="AWH56" s="847"/>
      <c r="AWI56" s="847"/>
      <c r="AWJ56" s="847"/>
      <c r="AWK56" s="847"/>
      <c r="AWL56" s="847"/>
      <c r="AWM56" s="847"/>
      <c r="AWN56" s="847"/>
      <c r="AWO56" s="847"/>
      <c r="AWP56" s="847"/>
      <c r="AWQ56" s="847"/>
      <c r="AWR56" s="847"/>
      <c r="AWS56" s="847"/>
      <c r="AWT56" s="847"/>
      <c r="AWU56" s="847"/>
      <c r="AWV56" s="847"/>
      <c r="AWW56" s="847"/>
      <c r="AWX56" s="847"/>
      <c r="AWY56" s="847"/>
      <c r="AWZ56" s="847"/>
      <c r="AXA56" s="847"/>
      <c r="AXB56" s="847"/>
      <c r="AXC56" s="847"/>
      <c r="AXD56" s="847"/>
      <c r="AXE56" s="847"/>
      <c r="AXF56" s="847"/>
      <c r="AXG56" s="847"/>
      <c r="AXH56" s="847"/>
      <c r="AXI56" s="847"/>
      <c r="AXJ56" s="847"/>
      <c r="AXK56" s="847"/>
      <c r="AXL56" s="847"/>
      <c r="AXM56" s="847"/>
      <c r="AXN56" s="847"/>
      <c r="AXO56" s="847"/>
      <c r="AXP56" s="847"/>
      <c r="AXQ56" s="847"/>
      <c r="AXR56" s="847"/>
      <c r="AXS56" s="847"/>
      <c r="AXT56" s="847"/>
      <c r="AXU56" s="847"/>
      <c r="AXV56" s="847"/>
      <c r="AXW56" s="847"/>
      <c r="AXX56" s="847"/>
      <c r="AXY56" s="847"/>
      <c r="AXZ56" s="847"/>
      <c r="AYA56" s="847"/>
      <c r="AYB56" s="847"/>
      <c r="AYC56" s="847"/>
      <c r="AYD56" s="847"/>
      <c r="AYE56" s="847"/>
      <c r="AYF56" s="847"/>
      <c r="AYG56" s="847"/>
      <c r="AYH56" s="847"/>
      <c r="AYI56" s="847"/>
      <c r="AYJ56" s="847"/>
      <c r="AYK56" s="847"/>
      <c r="AYL56" s="847"/>
      <c r="AYM56" s="847"/>
      <c r="AYN56" s="847"/>
      <c r="AYO56" s="847"/>
      <c r="AYP56" s="847"/>
      <c r="AYQ56" s="847"/>
      <c r="AYR56" s="847"/>
      <c r="AYS56" s="847"/>
      <c r="AYT56" s="847"/>
      <c r="AYU56" s="847"/>
      <c r="AYV56" s="847"/>
      <c r="AYW56" s="847"/>
      <c r="AYX56" s="847"/>
      <c r="AYY56" s="847"/>
      <c r="AYZ56" s="847"/>
      <c r="AZA56" s="847"/>
      <c r="AZB56" s="847"/>
      <c r="AZC56" s="847"/>
      <c r="AZD56" s="847"/>
      <c r="AZE56" s="847"/>
      <c r="AZF56" s="847"/>
      <c r="AZG56" s="847"/>
      <c r="AZH56" s="847"/>
      <c r="AZI56" s="847"/>
      <c r="AZJ56" s="847"/>
      <c r="AZK56" s="847"/>
      <c r="AZL56" s="847"/>
      <c r="AZM56" s="847"/>
      <c r="AZN56" s="847"/>
      <c r="AZO56" s="847"/>
      <c r="AZP56" s="847"/>
      <c r="AZQ56" s="847"/>
      <c r="AZR56" s="847"/>
      <c r="AZS56" s="847"/>
      <c r="AZT56" s="847"/>
      <c r="AZU56" s="847"/>
      <c r="AZV56" s="847"/>
      <c r="AZW56" s="847"/>
      <c r="AZX56" s="847"/>
      <c r="AZY56" s="847"/>
      <c r="AZZ56" s="847"/>
      <c r="BAA56" s="847"/>
      <c r="BAB56" s="847"/>
      <c r="BAC56" s="847"/>
      <c r="BAD56" s="847"/>
      <c r="BAE56" s="847"/>
      <c r="BAF56" s="847"/>
      <c r="BAG56" s="847"/>
      <c r="BAH56" s="847"/>
      <c r="BAI56" s="847"/>
      <c r="BAJ56" s="847"/>
      <c r="BAK56" s="847"/>
      <c r="BAL56" s="847"/>
      <c r="BAM56" s="847"/>
      <c r="BAN56" s="847"/>
      <c r="BAO56" s="847"/>
      <c r="BAP56" s="847"/>
      <c r="BAQ56" s="847"/>
      <c r="BAR56" s="847"/>
      <c r="BAS56" s="847"/>
      <c r="BAT56" s="847"/>
      <c r="BAU56" s="847"/>
      <c r="BAV56" s="847"/>
      <c r="BAW56" s="847"/>
      <c r="BAX56" s="847"/>
      <c r="BAY56" s="847"/>
      <c r="BAZ56" s="847"/>
      <c r="BBA56" s="847"/>
      <c r="BBB56" s="847"/>
      <c r="BBC56" s="847"/>
      <c r="BBD56" s="847"/>
      <c r="BBE56" s="847"/>
      <c r="BBF56" s="847"/>
      <c r="BBG56" s="847"/>
      <c r="BBH56" s="847"/>
      <c r="BBI56" s="847"/>
      <c r="BBJ56" s="847"/>
      <c r="BIS56" s="847"/>
      <c r="BIT56" s="847"/>
      <c r="BIU56" s="847"/>
      <c r="BIV56" s="847"/>
      <c r="BIW56" s="847"/>
      <c r="BIX56" s="847"/>
      <c r="BIY56" s="847"/>
      <c r="BIZ56" s="847"/>
      <c r="BJA56" s="847"/>
      <c r="BJB56" s="847"/>
      <c r="BJC56" s="847"/>
      <c r="BJD56" s="847"/>
      <c r="BJE56" s="847"/>
      <c r="BJF56" s="847"/>
      <c r="BJG56" s="847"/>
      <c r="BJH56" s="847"/>
      <c r="BNJ56" s="847"/>
      <c r="BNK56" s="847"/>
      <c r="BNL56" s="847"/>
      <c r="BNM56" s="847"/>
      <c r="BNN56" s="847"/>
      <c r="BNO56" s="847"/>
      <c r="BNP56" s="847"/>
      <c r="BNQ56" s="847"/>
      <c r="BNR56" s="847"/>
      <c r="BNS56" s="847"/>
      <c r="BNT56" s="847"/>
      <c r="BNU56" s="847"/>
      <c r="BNV56" s="847"/>
      <c r="BNW56" s="847"/>
      <c r="BNX56" s="847"/>
      <c r="BNY56" s="847"/>
    </row>
    <row r="57" spans="1:1741" ht="12" hidden="1">
      <c r="A57" s="780"/>
      <c r="B57" s="780" t="str">
        <f xml:space="preserve"> IF(ISBLANK(General!$B$13), "", General!$B$13)</f>
        <v>Select your country…</v>
      </c>
      <c r="C57" s="738" t="e">
        <f t="shared" ref="C57" ca="1" si="0" xml:space="preserve"> _xlfn.IFNA( IF( ISBLANK( (VLOOKUP($B$57, $B$8:$BNY$53, COLUMN((B56)), FALSE)) ), "", VLOOKUP($B$57, $B$8:$BNY$53, COLUMN((B56)), FALSE) ), "")</f>
        <v>#NAME?</v>
      </c>
      <c r="D57" s="738" t="e">
        <f t="shared" ref="D57" ca="1" si="1" xml:space="preserve"> _xlfn.IFNA( IF( ISBLANK( (VLOOKUP($B$57, $B$8:$BNY$53, COLUMN((C56)), FALSE)) ), "", VLOOKUP($B$57, $B$8:$BNY$53, COLUMN((C56)), FALSE) ), "")</f>
        <v>#NAME?</v>
      </c>
      <c r="E57" s="738" t="e">
        <f t="shared" ref="E57" ca="1" si="2" xml:space="preserve"> _xlfn.IFNA( IF( ISBLANK( (VLOOKUP($B$57, $B$8:$BNY$53, COLUMN((D56)), FALSE)) ), "", VLOOKUP($B$57, $B$8:$BNY$53, COLUMN((D56)), FALSE) ), "")</f>
        <v>#NAME?</v>
      </c>
      <c r="F57" s="738" t="e">
        <f t="shared" ref="F57" ca="1" si="3" xml:space="preserve"> _xlfn.IFNA( IF( ISBLANK( (VLOOKUP($B$57, $B$8:$BNY$53, COLUMN((E56)), FALSE)) ), "", VLOOKUP($B$57, $B$8:$BNY$53, COLUMN((E56)), FALSE) ), "")</f>
        <v>#NAME?</v>
      </c>
      <c r="G57" s="738" t="e">
        <f t="shared" ref="G57" ca="1" si="4" xml:space="preserve"> _xlfn.IFNA( IF( ISBLANK( (VLOOKUP($B$57, $B$8:$BNY$53, COLUMN((F56)), FALSE)) ), "", VLOOKUP($B$57, $B$8:$BNY$53, COLUMN((F56)), FALSE) ), "")</f>
        <v>#NAME?</v>
      </c>
      <c r="H57" s="738" t="e">
        <f t="shared" ref="H57" ca="1" si="5" xml:space="preserve"> _xlfn.IFNA( IF( ISBLANK( (VLOOKUP($B$57, $B$8:$BNY$53, COLUMN((G56)), FALSE)) ), "", VLOOKUP($B$57, $B$8:$BNY$53, COLUMN((G56)), FALSE) ), "")</f>
        <v>#NAME?</v>
      </c>
      <c r="I57" s="738" t="e">
        <f t="shared" ref="I57" ca="1" si="6" xml:space="preserve"> _xlfn.IFNA( IF( ISBLANK( (VLOOKUP($B$57, $B$8:$BNY$53, COLUMN((H56)), FALSE)) ), "", VLOOKUP($B$57, $B$8:$BNY$53, COLUMN((H56)), FALSE) ), "")</f>
        <v>#NAME?</v>
      </c>
      <c r="J57" s="738" t="e">
        <f t="shared" ref="J57" ca="1" si="7" xml:space="preserve"> _xlfn.IFNA( IF( ISBLANK( (VLOOKUP($B$57, $B$8:$BNY$53, COLUMN((I56)), FALSE)) ), "", VLOOKUP($B$57, $B$8:$BNY$53, COLUMN((I56)), FALSE) ), "")</f>
        <v>#NAME?</v>
      </c>
      <c r="K57" s="738" t="e">
        <f t="shared" ref="K57" ca="1" si="8" xml:space="preserve"> _xlfn.IFNA( IF( ISBLANK( (VLOOKUP($B$57, $B$8:$BNY$53, COLUMN((J56)), FALSE)) ), "", VLOOKUP($B$57, $B$8:$BNY$53, COLUMN((J56)), FALSE) ), "")</f>
        <v>#NAME?</v>
      </c>
      <c r="L57" s="738" t="e">
        <f t="shared" ref="L57" ca="1" si="9" xml:space="preserve"> _xlfn.IFNA( IF( ISBLANK( (VLOOKUP($B$57, $B$8:$BNY$53, COLUMN((K56)), FALSE)) ), "", VLOOKUP($B$57, $B$8:$BNY$53, COLUMN((K56)), FALSE) ), "")</f>
        <v>#NAME?</v>
      </c>
      <c r="M57" s="738" t="e">
        <f t="shared" ref="M57" ca="1" si="10" xml:space="preserve"> _xlfn.IFNA( IF( ISBLANK( (VLOOKUP($B$57, $B$8:$BNY$53, COLUMN((L56)), FALSE)) ), "", VLOOKUP($B$57, $B$8:$BNY$53, COLUMN((L56)), FALSE) ), "")</f>
        <v>#NAME?</v>
      </c>
      <c r="N57" s="738" t="e">
        <f t="shared" ref="N57" ca="1" si="11" xml:space="preserve"> _xlfn.IFNA( IF( ISBLANK( (VLOOKUP($B$57, $B$8:$BNY$53, COLUMN((M56)), FALSE)) ), "", VLOOKUP($B$57, $B$8:$BNY$53, COLUMN((M56)), FALSE) ), "")</f>
        <v>#NAME?</v>
      </c>
      <c r="O57" s="738" t="e">
        <f t="shared" ref="O57" ca="1" si="12" xml:space="preserve"> _xlfn.IFNA( IF( ISBLANK( (VLOOKUP($B$57, $B$8:$BNY$53, COLUMN((N56)), FALSE)) ), "", VLOOKUP($B$57, $B$8:$BNY$53, COLUMN((N56)), FALSE) ), "")</f>
        <v>#NAME?</v>
      </c>
      <c r="P57" s="738" t="e">
        <f t="shared" ref="P57" ca="1" si="13" xml:space="preserve"> _xlfn.IFNA( IF( ISBLANK( (VLOOKUP($B$57, $B$8:$BNY$53, COLUMN((O56)), FALSE)) ), "", VLOOKUP($B$57, $B$8:$BNY$53, COLUMN((O56)), FALSE) ), "")</f>
        <v>#NAME?</v>
      </c>
      <c r="Q57" s="738" t="e">
        <f t="shared" ref="Q57" ca="1" si="14" xml:space="preserve"> _xlfn.IFNA( IF( ISBLANK( (VLOOKUP($B$57, $B$8:$BNY$53, COLUMN((P56)), FALSE)) ), "", VLOOKUP($B$57, $B$8:$BNY$53, COLUMN((P56)), FALSE) ), "")</f>
        <v>#NAME?</v>
      </c>
      <c r="R57" s="738" t="e">
        <f t="shared" ref="R57" ca="1" si="15" xml:space="preserve"> _xlfn.IFNA( IF( ISBLANK( (VLOOKUP($B$57, $B$8:$BNY$53, COLUMN((Q56)), FALSE)) ), "", VLOOKUP($B$57, $B$8:$BNY$53, COLUMN((Q56)), FALSE) ), "")</f>
        <v>#NAME?</v>
      </c>
      <c r="S57" s="738" t="e">
        <f t="shared" ref="S57" ca="1" si="16" xml:space="preserve"> _xlfn.IFNA( IF( ISBLANK( (VLOOKUP($B$57, $B$8:$BNY$53, COLUMN((R56)), FALSE)) ), "", VLOOKUP($B$57, $B$8:$BNY$53, COLUMN((R56)), FALSE) ), "")</f>
        <v>#NAME?</v>
      </c>
      <c r="T57" s="738" t="e">
        <f t="shared" ref="T57" ca="1" si="17" xml:space="preserve"> _xlfn.IFNA( IF( ISBLANK( (VLOOKUP($B$57, $B$8:$BNY$53, COLUMN((S56)), FALSE)) ), "", VLOOKUP($B$57, $B$8:$BNY$53, COLUMN((S56)), FALSE) ), "")</f>
        <v>#NAME?</v>
      </c>
      <c r="U57" s="738" t="e">
        <f t="shared" ref="U57" ca="1" si="18" xml:space="preserve"> _xlfn.IFNA( IF( ISBLANK( (VLOOKUP($B$57, $B$8:$BNY$53, COLUMN((T56)), FALSE)) ), "", VLOOKUP($B$57, $B$8:$BNY$53, COLUMN((T56)), FALSE) ), "")</f>
        <v>#NAME?</v>
      </c>
      <c r="V57" s="738" t="e">
        <f t="shared" ref="V57" ca="1" si="19" xml:space="preserve"> _xlfn.IFNA( IF( ISBLANK( (VLOOKUP($B$57, $B$8:$BNY$53, COLUMN((U56)), FALSE)) ), "", VLOOKUP($B$57, $B$8:$BNY$53, COLUMN((U56)), FALSE) ), "")</f>
        <v>#NAME?</v>
      </c>
      <c r="W57" s="738" t="e">
        <f t="shared" ref="W57" ca="1" si="20" xml:space="preserve"> _xlfn.IFNA( IF( ISBLANK( (VLOOKUP($B$57, $B$8:$BNY$53, COLUMN((V56)), FALSE)) ), "", VLOOKUP($B$57, $B$8:$BNY$53, COLUMN((V56)), FALSE) ), "")</f>
        <v>#NAME?</v>
      </c>
      <c r="X57" s="738" t="e">
        <f t="shared" ref="X57" ca="1" si="21" xml:space="preserve"> _xlfn.IFNA( IF( ISBLANK( (VLOOKUP($B$57, $B$8:$BNY$53, COLUMN((W56)), FALSE)) ), "", VLOOKUP($B$57, $B$8:$BNY$53, COLUMN((W56)), FALSE) ), "")</f>
        <v>#NAME?</v>
      </c>
      <c r="Y57" s="738" t="e">
        <f t="shared" ref="Y57" ca="1" si="22" xml:space="preserve"> _xlfn.IFNA( IF( ISBLANK( (VLOOKUP($B$57, $B$8:$BNY$53, COLUMN((X56)), FALSE)) ), "", VLOOKUP($B$57, $B$8:$BNY$53, COLUMN((X56)), FALSE) ), "")</f>
        <v>#NAME?</v>
      </c>
      <c r="Z57" s="738" t="e">
        <f t="shared" ref="Z57" ca="1" si="23" xml:space="preserve"> _xlfn.IFNA( IF( ISBLANK( (VLOOKUP($B$57, $B$8:$BNY$53, COLUMN((Y56)), FALSE)) ), "", VLOOKUP($B$57, $B$8:$BNY$53, COLUMN((Y56)), FALSE) ), "")</f>
        <v>#NAME?</v>
      </c>
      <c r="AA57" s="738" t="e">
        <f t="shared" ref="AA57" ca="1" si="24" xml:space="preserve"> _xlfn.IFNA( IF( ISBLANK( (VLOOKUP($B$57, $B$8:$BNY$53, COLUMN((Z56)), FALSE)) ), "", VLOOKUP($B$57, $B$8:$BNY$53, COLUMN((Z56)), FALSE) ), "")</f>
        <v>#NAME?</v>
      </c>
      <c r="AB57" s="738" t="e">
        <f t="shared" ref="AB57" ca="1" si="25" xml:space="preserve"> _xlfn.IFNA( IF( ISBLANK( (VLOOKUP($B$57, $B$8:$BNY$53, COLUMN((AA56)), FALSE)) ), "", VLOOKUP($B$57, $B$8:$BNY$53, COLUMN((AA56)), FALSE) ), "")</f>
        <v>#NAME?</v>
      </c>
      <c r="AC57" s="738" t="e">
        <f t="shared" ref="AC57" ca="1" si="26" xml:space="preserve"> _xlfn.IFNA( IF( ISBLANK( (VLOOKUP($B$57, $B$8:$BNY$53, COLUMN((AB56)), FALSE)) ), "", VLOOKUP($B$57, $B$8:$BNY$53, COLUMN((AB56)), FALSE) ), "")</f>
        <v>#NAME?</v>
      </c>
      <c r="AD57" s="738" t="e">
        <f t="shared" ref="AD57" ca="1" si="27" xml:space="preserve"> _xlfn.IFNA( IF( ISBLANK( (VLOOKUP($B$57, $B$8:$BNY$53, COLUMN((AC56)), FALSE)) ), "", VLOOKUP($B$57, $B$8:$BNY$53, COLUMN((AC56)), FALSE) ), "")</f>
        <v>#NAME?</v>
      </c>
      <c r="AE57" s="738" t="e">
        <f t="shared" ref="AE57" ca="1" si="28" xml:space="preserve"> _xlfn.IFNA( IF( ISBLANK( (VLOOKUP($B$57, $B$8:$BNY$53, COLUMN((AD56)), FALSE)) ), "", VLOOKUP($B$57, $B$8:$BNY$53, COLUMN((AD56)), FALSE) ), "")</f>
        <v>#NAME?</v>
      </c>
      <c r="AF57" s="738" t="e">
        <f t="shared" ref="AF57" ca="1" si="29" xml:space="preserve"> _xlfn.IFNA( IF( ISBLANK( (VLOOKUP($B$57, $B$8:$BNY$53, COLUMN((AE56)), FALSE)) ), "", VLOOKUP($B$57, $B$8:$BNY$53, COLUMN((AE56)), FALSE) ), "")</f>
        <v>#NAME?</v>
      </c>
      <c r="AG57" s="738" t="e">
        <f t="shared" ref="AG57" ca="1" si="30" xml:space="preserve"> _xlfn.IFNA( IF( ISBLANK( (VLOOKUP($B$57, $B$8:$BNY$53, COLUMN((AF56)), FALSE)) ), "", VLOOKUP($B$57, $B$8:$BNY$53, COLUMN((AF56)), FALSE) ), "")</f>
        <v>#NAME?</v>
      </c>
      <c r="AH57" s="738" t="e">
        <f t="shared" ref="AH57" ca="1" si="31" xml:space="preserve"> _xlfn.IFNA( IF( ISBLANK( (VLOOKUP($B$57, $B$8:$BNY$53, COLUMN((AG56)), FALSE)) ), "", VLOOKUP($B$57, $B$8:$BNY$53, COLUMN((AG56)), FALSE) ), "")</f>
        <v>#NAME?</v>
      </c>
      <c r="AI57" s="738" t="e">
        <f t="shared" ref="AI57" ca="1" si="32" xml:space="preserve"> _xlfn.IFNA( IF( ISBLANK( (VLOOKUP($B$57, $B$8:$BNY$53, COLUMN((AH56)), FALSE)) ), "", VLOOKUP($B$57, $B$8:$BNY$53, COLUMN((AH56)), FALSE) ), "")</f>
        <v>#NAME?</v>
      </c>
      <c r="AJ57" s="738" t="e">
        <f t="shared" ref="AJ57" ca="1" si="33" xml:space="preserve"> _xlfn.IFNA( IF( ISBLANK( (VLOOKUP($B$57, $B$8:$BNY$53, COLUMN((AI56)), FALSE)) ), "", VLOOKUP($B$57, $B$8:$BNY$53, COLUMN((AI56)), FALSE) ), "")</f>
        <v>#NAME?</v>
      </c>
      <c r="AK57" s="738" t="e">
        <f t="shared" ref="AK57" ca="1" si="34" xml:space="preserve"> _xlfn.IFNA( IF( ISBLANK( (VLOOKUP($B$57, $B$8:$BNY$53, COLUMN((AJ56)), FALSE)) ), "", VLOOKUP($B$57, $B$8:$BNY$53, COLUMN((AJ56)), FALSE) ), "")</f>
        <v>#NAME?</v>
      </c>
      <c r="AL57" s="738" t="e">
        <f t="shared" ref="AL57" ca="1" si="35" xml:space="preserve"> _xlfn.IFNA( IF( ISBLANK( (VLOOKUP($B$57, $B$8:$BNY$53, COLUMN((AK56)), FALSE)) ), "", VLOOKUP($B$57, $B$8:$BNY$53, COLUMN((AK56)), FALSE) ), "")</f>
        <v>#NAME?</v>
      </c>
      <c r="AM57" s="738" t="e">
        <f t="shared" ref="AM57" ca="1" si="36" xml:space="preserve"> _xlfn.IFNA( IF( ISBLANK( (VLOOKUP($B$57, $B$8:$BNY$53, COLUMN((AL56)), FALSE)) ), "", VLOOKUP($B$57, $B$8:$BNY$53, COLUMN((AL56)), FALSE) ), "")</f>
        <v>#NAME?</v>
      </c>
      <c r="AN57" s="738" t="e">
        <f t="shared" ref="AN57" ca="1" si="37" xml:space="preserve"> _xlfn.IFNA( IF( ISBLANK( (VLOOKUP($B$57, $B$8:$BNY$53, COLUMN((AM56)), FALSE)) ), "", VLOOKUP($B$57, $B$8:$BNY$53, COLUMN((AM56)), FALSE) ), "")</f>
        <v>#NAME?</v>
      </c>
      <c r="AO57" s="738" t="e">
        <f t="shared" ref="AO57" ca="1" si="38" xml:space="preserve"> _xlfn.IFNA( IF( ISBLANK( (VLOOKUP($B$57, $B$8:$BNY$53, COLUMN((AN56)), FALSE)) ), "", VLOOKUP($B$57, $B$8:$BNY$53, COLUMN((AN56)), FALSE) ), "")</f>
        <v>#NAME?</v>
      </c>
      <c r="AP57" s="738" t="e">
        <f t="shared" ref="AP57" ca="1" si="39" xml:space="preserve"> _xlfn.IFNA( IF( ISBLANK( (VLOOKUP($B$57, $B$8:$BNY$53, COLUMN((AO56)), FALSE)) ), "", VLOOKUP($B$57, $B$8:$BNY$53, COLUMN((AO56)), FALSE) ), "")</f>
        <v>#NAME?</v>
      </c>
      <c r="AQ57" s="738" t="e">
        <f t="shared" ref="AQ57" ca="1" si="40" xml:space="preserve"> _xlfn.IFNA( IF( ISBLANK( (VLOOKUP($B$57, $B$8:$BNY$53, COLUMN((AP56)), FALSE)) ), "", VLOOKUP($B$57, $B$8:$BNY$53, COLUMN((AP56)), FALSE) ), "")</f>
        <v>#NAME?</v>
      </c>
      <c r="AR57" s="738" t="e">
        <f t="shared" ref="AR57" ca="1" si="41" xml:space="preserve"> _xlfn.IFNA( IF( ISBLANK( (VLOOKUP($B$57, $B$8:$BNY$53, COLUMN((AQ56)), FALSE)) ), "", VLOOKUP($B$57, $B$8:$BNY$53, COLUMN((AQ56)), FALSE) ), "")</f>
        <v>#NAME?</v>
      </c>
      <c r="AS57" s="738" t="e">
        <f t="shared" ref="AS57" ca="1" si="42" xml:space="preserve"> _xlfn.IFNA( IF( ISBLANK( (VLOOKUP($B$57, $B$8:$BNY$53, COLUMN((AR56)), FALSE)) ), "", VLOOKUP($B$57, $B$8:$BNY$53, COLUMN((AR56)), FALSE) ), "")</f>
        <v>#NAME?</v>
      </c>
      <c r="AT57" s="738" t="e">
        <f t="shared" ref="AT57" ca="1" si="43" xml:space="preserve"> _xlfn.IFNA( IF( ISBLANK( (VLOOKUP($B$57, $B$8:$BNY$53, COLUMN((AS56)), FALSE)) ), "", VLOOKUP($B$57, $B$8:$BNY$53, COLUMN((AS56)), FALSE) ), "")</f>
        <v>#NAME?</v>
      </c>
      <c r="AU57" s="738" t="e">
        <f t="shared" ref="AU57" ca="1" si="44" xml:space="preserve"> _xlfn.IFNA( IF( ISBLANK( (VLOOKUP($B$57, $B$8:$BNY$53, COLUMN((AT56)), FALSE)) ), "", VLOOKUP($B$57, $B$8:$BNY$53, COLUMN((AT56)), FALSE) ), "")</f>
        <v>#NAME?</v>
      </c>
      <c r="AV57" s="738" t="e">
        <f t="shared" ref="AV57" ca="1" si="45" xml:space="preserve"> _xlfn.IFNA( IF( ISBLANK( (VLOOKUP($B$57, $B$8:$BNY$53, COLUMN((AU56)), FALSE)) ), "", VLOOKUP($B$57, $B$8:$BNY$53, COLUMN((AU56)), FALSE) ), "")</f>
        <v>#NAME?</v>
      </c>
      <c r="AW57" s="738" t="e">
        <f t="shared" ref="AW57" ca="1" si="46" xml:space="preserve"> _xlfn.IFNA( IF( ISBLANK( (VLOOKUP($B$57, $B$8:$BNY$53, COLUMN((AV56)), FALSE)) ), "", VLOOKUP($B$57, $B$8:$BNY$53, COLUMN((AV56)), FALSE) ), "")</f>
        <v>#NAME?</v>
      </c>
      <c r="AX57" s="738" t="e">
        <f t="shared" ref="AX57" ca="1" si="47" xml:space="preserve"> _xlfn.IFNA( IF( ISBLANK( (VLOOKUP($B$57, $B$8:$BNY$53, COLUMN((AW56)), FALSE)) ), "", VLOOKUP($B$57, $B$8:$BNY$53, COLUMN((AW56)), FALSE) ), "")</f>
        <v>#NAME?</v>
      </c>
      <c r="AY57" s="738" t="e">
        <f t="shared" ref="AY57" ca="1" si="48" xml:space="preserve"> _xlfn.IFNA( IF( ISBLANK( (VLOOKUP($B$57, $B$8:$BNY$53, COLUMN((AX56)), FALSE)) ), "", VLOOKUP($B$57, $B$8:$BNY$53, COLUMN((AX56)), FALSE) ), "")</f>
        <v>#NAME?</v>
      </c>
      <c r="AZ57" s="738" t="e">
        <f t="shared" ref="AZ57" ca="1" si="49" xml:space="preserve"> _xlfn.IFNA( IF( ISBLANK( (VLOOKUP($B$57, $B$8:$BNY$53, COLUMN((AY56)), FALSE)) ), "", VLOOKUP($B$57, $B$8:$BNY$53, COLUMN((AY56)), FALSE) ), "")</f>
        <v>#NAME?</v>
      </c>
      <c r="BA57" s="738" t="e">
        <f t="shared" ref="BA57" ca="1" si="50" xml:space="preserve"> _xlfn.IFNA( IF( ISBLANK( (VLOOKUP($B$57, $B$8:$BNY$53, COLUMN((AZ56)), FALSE)) ), "", VLOOKUP($B$57, $B$8:$BNY$53, COLUMN((AZ56)), FALSE) ), "")</f>
        <v>#NAME?</v>
      </c>
      <c r="BB57" s="738" t="e">
        <f t="shared" ref="BB57" ca="1" si="51" xml:space="preserve"> _xlfn.IFNA( IF( ISBLANK( (VLOOKUP($B$57, $B$8:$BNY$53, COLUMN((BA56)), FALSE)) ), "", VLOOKUP($B$57, $B$8:$BNY$53, COLUMN((BA56)), FALSE) ), "")</f>
        <v>#NAME?</v>
      </c>
      <c r="BC57" s="738" t="e">
        <f t="shared" ref="BC57" ca="1" si="52" xml:space="preserve"> _xlfn.IFNA( IF( ISBLANK( (VLOOKUP($B$57, $B$8:$BNY$53, COLUMN((BB56)), FALSE)) ), "", VLOOKUP($B$57, $B$8:$BNY$53, COLUMN((BB56)), FALSE) ), "")</f>
        <v>#NAME?</v>
      </c>
      <c r="BD57" s="738" t="e">
        <f t="shared" ref="BD57" ca="1" si="53" xml:space="preserve"> _xlfn.IFNA( IF( ISBLANK( (VLOOKUP($B$57, $B$8:$BNY$53, COLUMN((BC56)), FALSE)) ), "", VLOOKUP($B$57, $B$8:$BNY$53, COLUMN((BC56)), FALSE) ), "")</f>
        <v>#NAME?</v>
      </c>
      <c r="BE57" s="738" t="e">
        <f t="shared" ref="BE57" ca="1" si="54" xml:space="preserve"> _xlfn.IFNA( IF( ISBLANK( (VLOOKUP($B$57, $B$8:$BNY$53, COLUMN((BD56)), FALSE)) ), "", VLOOKUP($B$57, $B$8:$BNY$53, COLUMN((BD56)), FALSE) ), "")</f>
        <v>#NAME?</v>
      </c>
      <c r="BF57" s="738" t="e">
        <f t="shared" ref="BF57" ca="1" si="55" xml:space="preserve"> _xlfn.IFNA( IF( ISBLANK( (VLOOKUP($B$57, $B$8:$BNY$53, COLUMN((BE56)), FALSE)) ), "", VLOOKUP($B$57, $B$8:$BNY$53, COLUMN((BE56)), FALSE) ), "")</f>
        <v>#NAME?</v>
      </c>
      <c r="BG57" s="738" t="e">
        <f t="shared" ref="BG57" ca="1" si="56" xml:space="preserve"> _xlfn.IFNA( IF( ISBLANK( (VLOOKUP($B$57, $B$8:$BNY$53, COLUMN((BF56)), FALSE)) ), "", VLOOKUP($B$57, $B$8:$BNY$53, COLUMN((BF56)), FALSE) ), "")</f>
        <v>#NAME?</v>
      </c>
      <c r="BH57" s="738" t="e">
        <f t="shared" ref="BH57" ca="1" si="57" xml:space="preserve"> _xlfn.IFNA( IF( ISBLANK( (VLOOKUP($B$57, $B$8:$BNY$53, COLUMN((BG56)), FALSE)) ), "", VLOOKUP($B$57, $B$8:$BNY$53, COLUMN((BG56)), FALSE) ), "")</f>
        <v>#NAME?</v>
      </c>
      <c r="BI57" s="738" t="e">
        <f t="shared" ref="BI57" ca="1" si="58" xml:space="preserve"> _xlfn.IFNA( IF( ISBLANK( (VLOOKUP($B$57, $B$8:$BNY$53, COLUMN((BH56)), FALSE)) ), "", VLOOKUP($B$57, $B$8:$BNY$53, COLUMN((BH56)), FALSE) ), "")</f>
        <v>#NAME?</v>
      </c>
      <c r="BJ57" s="738" t="e">
        <f t="shared" ref="BJ57" ca="1" si="59" xml:space="preserve"> _xlfn.IFNA( IF( ISBLANK( (VLOOKUP($B$57, $B$8:$BNY$53, COLUMN((BI56)), FALSE)) ), "", VLOOKUP($B$57, $B$8:$BNY$53, COLUMN((BI56)), FALSE) ), "")</f>
        <v>#NAME?</v>
      </c>
      <c r="BK57" s="738" t="e">
        <f t="shared" ref="BK57" ca="1" si="60" xml:space="preserve"> _xlfn.IFNA( IF( ISBLANK( (VLOOKUP($B$57, $B$8:$BNY$53, COLUMN((BJ56)), FALSE)) ), "", VLOOKUP($B$57, $B$8:$BNY$53, COLUMN((BJ56)), FALSE) ), "")</f>
        <v>#NAME?</v>
      </c>
      <c r="BL57" s="738" t="e">
        <f t="shared" ref="BL57" ca="1" si="61" xml:space="preserve"> _xlfn.IFNA( IF( ISBLANK( (VLOOKUP($B$57, $B$8:$BNY$53, COLUMN((BK56)), FALSE)) ), "", VLOOKUP($B$57, $B$8:$BNY$53, COLUMN((BK56)), FALSE) ), "")</f>
        <v>#NAME?</v>
      </c>
      <c r="BM57" s="738" t="e">
        <f t="shared" ref="BM57" ca="1" si="62" xml:space="preserve"> _xlfn.IFNA( IF( ISBLANK( (VLOOKUP($B$57, $B$8:$BNY$53, COLUMN((BL56)), FALSE)) ), "", VLOOKUP($B$57, $B$8:$BNY$53, COLUMN((BL56)), FALSE) ), "")</f>
        <v>#NAME?</v>
      </c>
      <c r="BN57" s="738" t="e">
        <f t="shared" ref="BN57" ca="1" si="63" xml:space="preserve"> _xlfn.IFNA( IF( ISBLANK( (VLOOKUP($B$57, $B$8:$BNY$53, COLUMN((BM56)), FALSE)) ), "", VLOOKUP($B$57, $B$8:$BNY$53, COLUMN((BM56)), FALSE) ), "")</f>
        <v>#NAME?</v>
      </c>
      <c r="BO57" s="738" t="e">
        <f t="shared" ref="BO57" ca="1" si="64" xml:space="preserve"> _xlfn.IFNA( IF( ISBLANK( (VLOOKUP($B$57, $B$8:$BNY$53, COLUMN((BN56)), FALSE)) ), "", VLOOKUP($B$57, $B$8:$BNY$53, COLUMN((BN56)), FALSE) ), "")</f>
        <v>#NAME?</v>
      </c>
      <c r="BP57" s="738" t="e">
        <f t="shared" ref="BP57" ca="1" si="65" xml:space="preserve"> _xlfn.IFNA( IF( ISBLANK( (VLOOKUP($B$57, $B$8:$BNY$53, COLUMN((BO56)), FALSE)) ), "", VLOOKUP($B$57, $B$8:$BNY$53, COLUMN((BO56)), FALSE) ), "")</f>
        <v>#NAME?</v>
      </c>
      <c r="BQ57" s="738" t="e">
        <f t="shared" ref="BQ57" ca="1" si="66" xml:space="preserve"> _xlfn.IFNA( IF( ISBLANK( (VLOOKUP($B$57, $B$8:$BNY$53, COLUMN((BP56)), FALSE)) ), "", VLOOKUP($B$57, $B$8:$BNY$53, COLUMN((BP56)), FALSE) ), "")</f>
        <v>#NAME?</v>
      </c>
      <c r="BR57" s="738" t="e">
        <f t="shared" ref="BR57" ca="1" si="67" xml:space="preserve"> _xlfn.IFNA( IF( ISBLANK( (VLOOKUP($B$57, $B$8:$BNY$53, COLUMN((BQ56)), FALSE)) ), "", VLOOKUP($B$57, $B$8:$BNY$53, COLUMN((BQ56)), FALSE) ), "")</f>
        <v>#NAME?</v>
      </c>
      <c r="BS57" s="738" t="e">
        <f t="shared" ref="BS57" ca="1" si="68" xml:space="preserve"> _xlfn.IFNA( IF( ISBLANK( (VLOOKUP($B$57, $B$8:$BNY$53, COLUMN((BR56)), FALSE)) ), "", VLOOKUP($B$57, $B$8:$BNY$53, COLUMN((BR56)), FALSE) ), "")</f>
        <v>#NAME?</v>
      </c>
      <c r="BT57" s="738" t="e">
        <f t="shared" ref="BT57" ca="1" si="69" xml:space="preserve"> _xlfn.IFNA( IF( ISBLANK( (VLOOKUP($B$57, $B$8:$BNY$53, COLUMN((BS56)), FALSE)) ), "", VLOOKUP($B$57, $B$8:$BNY$53, COLUMN((BS56)), FALSE) ), "")</f>
        <v>#NAME?</v>
      </c>
      <c r="BU57" s="738" t="e">
        <f t="shared" ref="BU57" ca="1" si="70" xml:space="preserve"> _xlfn.IFNA( IF( ISBLANK( (VLOOKUP($B$57, $B$8:$BNY$53, COLUMN((BT56)), FALSE)) ), "", VLOOKUP($B$57, $B$8:$BNY$53, COLUMN((BT56)), FALSE) ), "")</f>
        <v>#NAME?</v>
      </c>
      <c r="BV57" s="738" t="e">
        <f t="shared" ref="BV57" ca="1" si="71" xml:space="preserve"> _xlfn.IFNA( IF( ISBLANK( (VLOOKUP($B$57, $B$8:$BNY$53, COLUMN((BU56)), FALSE)) ), "", VLOOKUP($B$57, $B$8:$BNY$53, COLUMN((BU56)), FALSE) ), "")</f>
        <v>#NAME?</v>
      </c>
      <c r="BW57" s="738" t="e">
        <f t="shared" ref="BW57" ca="1" si="72" xml:space="preserve"> _xlfn.IFNA( IF( ISBLANK( (VLOOKUP($B$57, $B$8:$BNY$53, COLUMN((BV56)), FALSE)) ), "", VLOOKUP($B$57, $B$8:$BNY$53, COLUMN((BV56)), FALSE) ), "")</f>
        <v>#NAME?</v>
      </c>
      <c r="BX57" s="738" t="e">
        <f t="shared" ref="BX57" ca="1" si="73" xml:space="preserve"> _xlfn.IFNA( IF( ISBLANK( (VLOOKUP($B$57, $B$8:$BNY$53, COLUMN((BW56)), FALSE)) ), "", VLOOKUP($B$57, $B$8:$BNY$53, COLUMN((BW56)), FALSE) ), "")</f>
        <v>#NAME?</v>
      </c>
      <c r="BY57" s="738" t="e">
        <f t="shared" ref="BY57" ca="1" si="74" xml:space="preserve"> _xlfn.IFNA( IF( ISBLANK( (VLOOKUP($B$57, $B$8:$BNY$53, COLUMN((BX56)), FALSE)) ), "", VLOOKUP($B$57, $B$8:$BNY$53, COLUMN((BX56)), FALSE) ), "")</f>
        <v>#NAME?</v>
      </c>
      <c r="BZ57" s="738" t="e">
        <f t="shared" ref="BZ57" ca="1" si="75" xml:space="preserve"> _xlfn.IFNA( IF( ISBLANK( (VLOOKUP($B$57, $B$8:$BNY$53, COLUMN((BY56)), FALSE)) ), "", VLOOKUP($B$57, $B$8:$BNY$53, COLUMN((BY56)), FALSE) ), "")</f>
        <v>#NAME?</v>
      </c>
      <c r="CA57" s="738" t="e">
        <f t="shared" ref="CA57" ca="1" si="76" xml:space="preserve"> _xlfn.IFNA( IF( ISBLANK( (VLOOKUP($B$57, $B$8:$BNY$53, COLUMN((BZ56)), FALSE)) ), "", VLOOKUP($B$57, $B$8:$BNY$53, COLUMN((BZ56)), FALSE) ), "")</f>
        <v>#NAME?</v>
      </c>
      <c r="CB57" s="738" t="e">
        <f t="shared" ref="CB57" ca="1" si="77" xml:space="preserve"> _xlfn.IFNA( IF( ISBLANK( (VLOOKUP($B$57, $B$8:$BNY$53, COLUMN((CA56)), FALSE)) ), "", VLOOKUP($B$57, $B$8:$BNY$53, COLUMN((CA56)), FALSE) ), "")</f>
        <v>#NAME?</v>
      </c>
      <c r="CC57" s="738" t="e">
        <f t="shared" ref="CC57" ca="1" si="78" xml:space="preserve"> _xlfn.IFNA( IF( ISBLANK( (VLOOKUP($B$57, $B$8:$BNY$53, COLUMN((CB56)), FALSE)) ), "", VLOOKUP($B$57, $B$8:$BNY$53, COLUMN((CB56)), FALSE) ), "")</f>
        <v>#NAME?</v>
      </c>
      <c r="CD57" s="738" t="e">
        <f t="shared" ref="CD57" ca="1" si="79" xml:space="preserve"> _xlfn.IFNA( IF( ISBLANK( (VLOOKUP($B$57, $B$8:$BNY$53, COLUMN((CC56)), FALSE)) ), "", VLOOKUP($B$57, $B$8:$BNY$53, COLUMN((CC56)), FALSE) ), "")</f>
        <v>#NAME?</v>
      </c>
      <c r="CE57" s="738" t="e">
        <f t="shared" ref="CE57" ca="1" si="80" xml:space="preserve"> _xlfn.IFNA( IF( ISBLANK( (VLOOKUP($B$57, $B$8:$BNY$53, COLUMN((CD56)), FALSE)) ), "", VLOOKUP($B$57, $B$8:$BNY$53, COLUMN((CD56)), FALSE) ), "")</f>
        <v>#NAME?</v>
      </c>
      <c r="CF57" s="738" t="e">
        <f t="shared" ref="CF57" ca="1" si="81" xml:space="preserve"> _xlfn.IFNA( IF( ISBLANK( (VLOOKUP($B$57, $B$8:$BNY$53, COLUMN((CE56)), FALSE)) ), "", VLOOKUP($B$57, $B$8:$BNY$53, COLUMN((CE56)), FALSE) ), "")</f>
        <v>#NAME?</v>
      </c>
      <c r="CG57" s="738" t="e">
        <f t="shared" ref="CG57" ca="1" si="82" xml:space="preserve"> _xlfn.IFNA( IF( ISBLANK( (VLOOKUP($B$57, $B$8:$BNY$53, COLUMN((CF56)), FALSE)) ), "", VLOOKUP($B$57, $B$8:$BNY$53, COLUMN((CF56)), FALSE) ), "")</f>
        <v>#NAME?</v>
      </c>
      <c r="CH57" s="738" t="e">
        <f t="shared" ref="CH57" ca="1" si="83" xml:space="preserve"> _xlfn.IFNA( IF( ISBLANK( (VLOOKUP($B$57, $B$8:$BNY$53, COLUMN((CG56)), FALSE)) ), "", VLOOKUP($B$57, $B$8:$BNY$53, COLUMN((CG56)), FALSE) ), "")</f>
        <v>#NAME?</v>
      </c>
      <c r="CI57" s="738" t="e">
        <f t="shared" ref="CI57" ca="1" si="84" xml:space="preserve"> _xlfn.IFNA( IF( ISBLANK( (VLOOKUP($B$57, $B$8:$BNY$53, COLUMN((CH56)), FALSE)) ), "", VLOOKUP($B$57, $B$8:$BNY$53, COLUMN((CH56)), FALSE) ), "")</f>
        <v>#NAME?</v>
      </c>
      <c r="CJ57" s="738" t="e">
        <f t="shared" ref="CJ57" ca="1" si="85" xml:space="preserve"> _xlfn.IFNA( IF( ISBLANK( (VLOOKUP($B$57, $B$8:$BNY$53, COLUMN((CI56)), FALSE)) ), "", VLOOKUP($B$57, $B$8:$BNY$53, COLUMN((CI56)), FALSE) ), "")</f>
        <v>#NAME?</v>
      </c>
      <c r="CK57" s="738" t="e">
        <f t="shared" ref="CK57" ca="1" si="86" xml:space="preserve"> _xlfn.IFNA( IF( ISBLANK( (VLOOKUP($B$57, $B$8:$BNY$53, COLUMN((CJ56)), FALSE)) ), "", VLOOKUP($B$57, $B$8:$BNY$53, COLUMN((CJ56)), FALSE) ), "")</f>
        <v>#NAME?</v>
      </c>
      <c r="CL57" s="738" t="e">
        <f t="shared" ref="CL57" ca="1" si="87" xml:space="preserve"> _xlfn.IFNA( IF( ISBLANK( (VLOOKUP($B$57, $B$8:$BNY$53, COLUMN((CK56)), FALSE)) ), "", VLOOKUP($B$57, $B$8:$BNY$53, COLUMN((CK56)), FALSE) ), "")</f>
        <v>#NAME?</v>
      </c>
      <c r="CM57" s="738" t="e">
        <f t="shared" ref="CM57" ca="1" si="88" xml:space="preserve"> _xlfn.IFNA( IF( ISBLANK( (VLOOKUP($B$57, $B$8:$BNY$53, COLUMN((CL56)), FALSE)) ), "", VLOOKUP($B$57, $B$8:$BNY$53, COLUMN((CL56)), FALSE) ), "")</f>
        <v>#NAME?</v>
      </c>
      <c r="CN57" s="738" t="e">
        <f t="shared" ref="CN57" ca="1" si="89" xml:space="preserve"> _xlfn.IFNA( IF( ISBLANK( (VLOOKUP($B$57, $B$8:$BNY$53, COLUMN((CM56)), FALSE)) ), "", VLOOKUP($B$57, $B$8:$BNY$53, COLUMN((CM56)), FALSE) ), "")</f>
        <v>#NAME?</v>
      </c>
      <c r="CO57" s="738" t="e">
        <f t="shared" ref="CO57" ca="1" si="90" xml:space="preserve"> _xlfn.IFNA( IF( ISBLANK( (VLOOKUP($B$57, $B$8:$BNY$53, COLUMN((CN56)), FALSE)) ), "", VLOOKUP($B$57, $B$8:$BNY$53, COLUMN((CN56)), FALSE) ), "")</f>
        <v>#NAME?</v>
      </c>
      <c r="CP57" s="738" t="e">
        <f t="shared" ref="CP57" ca="1" si="91" xml:space="preserve"> _xlfn.IFNA( IF( ISBLANK( (VLOOKUP($B$57, $B$8:$BNY$53, COLUMN((CO56)), FALSE)) ), "", VLOOKUP($B$57, $B$8:$BNY$53, COLUMN((CO56)), FALSE) ), "")</f>
        <v>#NAME?</v>
      </c>
      <c r="CQ57" s="738" t="e">
        <f t="shared" ref="CQ57" ca="1" si="92" xml:space="preserve"> _xlfn.IFNA( IF( ISBLANK( (VLOOKUP($B$57, $B$8:$BNY$53, COLUMN((CP56)), FALSE)) ), "", VLOOKUP($B$57, $B$8:$BNY$53, COLUMN((CP56)), FALSE) ), "")</f>
        <v>#NAME?</v>
      </c>
      <c r="CR57" s="738" t="e">
        <f t="shared" ref="CR57" ca="1" si="93" xml:space="preserve"> _xlfn.IFNA( IF( ISBLANK( (VLOOKUP($B$57, $B$8:$BNY$53, COLUMN((CQ56)), FALSE)) ), "", VLOOKUP($B$57, $B$8:$BNY$53, COLUMN((CQ56)), FALSE) ), "")</f>
        <v>#NAME?</v>
      </c>
      <c r="CS57" s="738" t="e">
        <f t="shared" ref="CS57" ca="1" si="94" xml:space="preserve"> _xlfn.IFNA( IF( ISBLANK( (VLOOKUP($B$57, $B$8:$BNY$53, COLUMN((CR56)), FALSE)) ), "", VLOOKUP($B$57, $B$8:$BNY$53, COLUMN((CR56)), FALSE) ), "")</f>
        <v>#NAME?</v>
      </c>
      <c r="CT57" s="738" t="e">
        <f t="shared" ref="CT57" ca="1" si="95" xml:space="preserve"> _xlfn.IFNA( IF( ISBLANK( (VLOOKUP($B$57, $B$8:$BNY$53, COLUMN((CS56)), FALSE)) ), "", VLOOKUP($B$57, $B$8:$BNY$53, COLUMN((CS56)), FALSE) ), "")</f>
        <v>#NAME?</v>
      </c>
      <c r="CU57" s="738" t="e">
        <f t="shared" ref="CU57" ca="1" si="96" xml:space="preserve"> _xlfn.IFNA( IF( ISBLANK( (VLOOKUP($B$57, $B$8:$BNY$53, COLUMN((CT56)), FALSE)) ), "", VLOOKUP($B$57, $B$8:$BNY$53, COLUMN((CT56)), FALSE) ), "")</f>
        <v>#NAME?</v>
      </c>
      <c r="CV57" s="738" t="e">
        <f t="shared" ref="CV57" ca="1" si="97" xml:space="preserve"> _xlfn.IFNA( IF( ISBLANK( (VLOOKUP($B$57, $B$8:$BNY$53, COLUMN((CU56)), FALSE)) ), "", VLOOKUP($B$57, $B$8:$BNY$53, COLUMN((CU56)), FALSE) ), "")</f>
        <v>#NAME?</v>
      </c>
      <c r="CW57" s="738" t="e">
        <f t="shared" ref="CW57" ca="1" si="98" xml:space="preserve"> _xlfn.IFNA( IF( ISBLANK( (VLOOKUP($B$57, $B$8:$BNY$53, COLUMN((CV56)), FALSE)) ), "", VLOOKUP($B$57, $B$8:$BNY$53, COLUMN((CV56)), FALSE) ), "")</f>
        <v>#NAME?</v>
      </c>
      <c r="CX57" s="738" t="e">
        <f t="shared" ref="CX57" ca="1" si="99" xml:space="preserve"> _xlfn.IFNA( IF( ISBLANK( (VLOOKUP($B$57, $B$8:$BNY$53, COLUMN((CW56)), FALSE)) ), "", VLOOKUP($B$57, $B$8:$BNY$53, COLUMN((CW56)), FALSE) ), "")</f>
        <v>#NAME?</v>
      </c>
      <c r="CY57" s="738" t="e">
        <f t="shared" ref="CY57" ca="1" si="100" xml:space="preserve"> _xlfn.IFNA( IF( ISBLANK( (VLOOKUP($B$57, $B$8:$BNY$53, COLUMN((CX56)), FALSE)) ), "", VLOOKUP($B$57, $B$8:$BNY$53, COLUMN((CX56)), FALSE) ), "")</f>
        <v>#NAME?</v>
      </c>
      <c r="CZ57" s="738" t="e">
        <f t="shared" ref="CZ57" ca="1" si="101" xml:space="preserve"> _xlfn.IFNA( IF( ISBLANK( (VLOOKUP($B$57, $B$8:$BNY$53, COLUMN((CY56)), FALSE)) ), "", VLOOKUP($B$57, $B$8:$BNY$53, COLUMN((CY56)), FALSE) ), "")</f>
        <v>#NAME?</v>
      </c>
      <c r="DA57" s="738" t="e">
        <f t="shared" ref="DA57" ca="1" si="102" xml:space="preserve"> _xlfn.IFNA( IF( ISBLANK( (VLOOKUP($B$57, $B$8:$BNY$53, COLUMN((CZ56)), FALSE)) ), "", VLOOKUP($B$57, $B$8:$BNY$53, COLUMN((CZ56)), FALSE) ), "")</f>
        <v>#NAME?</v>
      </c>
      <c r="DB57" s="738" t="e">
        <f t="shared" ref="DB57" ca="1" si="103" xml:space="preserve"> _xlfn.IFNA( IF( ISBLANK( (VLOOKUP($B$57, $B$8:$BNY$53, COLUMN((DA56)), FALSE)) ), "", VLOOKUP($B$57, $B$8:$BNY$53, COLUMN((DA56)), FALSE) ), "")</f>
        <v>#NAME?</v>
      </c>
      <c r="DC57" s="738" t="e">
        <f t="shared" ref="DC57" ca="1" si="104" xml:space="preserve"> _xlfn.IFNA( IF( ISBLANK( (VLOOKUP($B$57, $B$8:$BNY$53, COLUMN((DB56)), FALSE)) ), "", VLOOKUP($B$57, $B$8:$BNY$53, COLUMN((DB56)), FALSE) ), "")</f>
        <v>#NAME?</v>
      </c>
      <c r="DD57" s="738" t="e">
        <f t="shared" ref="DD57" ca="1" si="105" xml:space="preserve"> _xlfn.IFNA( IF( ISBLANK( (VLOOKUP($B$57, $B$8:$BNY$53, COLUMN((DC56)), FALSE)) ), "", VLOOKUP($B$57, $B$8:$BNY$53, COLUMN((DC56)), FALSE) ), "")</f>
        <v>#NAME?</v>
      </c>
      <c r="DE57" s="738" t="e">
        <f t="shared" ref="DE57" ca="1" si="106" xml:space="preserve"> _xlfn.IFNA( IF( ISBLANK( (VLOOKUP($B$57, $B$8:$BNY$53, COLUMN((DD56)), FALSE)) ), "", VLOOKUP($B$57, $B$8:$BNY$53, COLUMN((DD56)), FALSE) ), "")</f>
        <v>#NAME?</v>
      </c>
      <c r="DF57" s="738" t="e">
        <f t="shared" ref="DF57" ca="1" si="107" xml:space="preserve"> _xlfn.IFNA( IF( ISBLANK( (VLOOKUP($B$57, $B$8:$BNY$53, COLUMN((DE56)), FALSE)) ), "", VLOOKUP($B$57, $B$8:$BNY$53, COLUMN((DE56)), FALSE) ), "")</f>
        <v>#NAME?</v>
      </c>
      <c r="DG57" s="738" t="e">
        <f t="shared" ref="DG57" ca="1" si="108" xml:space="preserve"> _xlfn.IFNA( IF( ISBLANK( (VLOOKUP($B$57, $B$8:$BNY$53, COLUMN((DF56)), FALSE)) ), "", VLOOKUP($B$57, $B$8:$BNY$53, COLUMN((DF56)), FALSE) ), "")</f>
        <v>#NAME?</v>
      </c>
      <c r="DH57" s="738" t="e">
        <f t="shared" ref="DH57" ca="1" si="109" xml:space="preserve"> _xlfn.IFNA( IF( ISBLANK( (VLOOKUP($B$57, $B$8:$BNY$53, COLUMN((DG56)), FALSE)) ), "", VLOOKUP($B$57, $B$8:$BNY$53, COLUMN((DG56)), FALSE) ), "")</f>
        <v>#NAME?</v>
      </c>
      <c r="DI57" s="738" t="e">
        <f t="shared" ref="DI57" ca="1" si="110" xml:space="preserve"> _xlfn.IFNA( IF( ISBLANK( (VLOOKUP($B$57, $B$8:$BNY$53, COLUMN((DH56)), FALSE)) ), "", VLOOKUP($B$57, $B$8:$BNY$53, COLUMN((DH56)), FALSE) ), "")</f>
        <v>#NAME?</v>
      </c>
      <c r="DJ57" s="738" t="e">
        <f t="shared" ref="DJ57" ca="1" si="111" xml:space="preserve"> _xlfn.IFNA( IF( ISBLANK( (VLOOKUP($B$57, $B$8:$BNY$53, COLUMN((DI56)), FALSE)) ), "", VLOOKUP($B$57, $B$8:$BNY$53, COLUMN((DI56)), FALSE) ), "")</f>
        <v>#NAME?</v>
      </c>
      <c r="DK57" s="738" t="e">
        <f t="shared" ref="DK57" ca="1" si="112" xml:space="preserve"> _xlfn.IFNA( IF( ISBLANK( (VLOOKUP($B$57, $B$8:$BNY$53, COLUMN((DJ56)), FALSE)) ), "", VLOOKUP($B$57, $B$8:$BNY$53, COLUMN((DJ56)), FALSE) ), "")</f>
        <v>#NAME?</v>
      </c>
      <c r="DL57" s="738" t="e">
        <f t="shared" ref="DL57" ca="1" si="113" xml:space="preserve"> _xlfn.IFNA( IF( ISBLANK( (VLOOKUP($B$57, $B$8:$BNY$53, COLUMN((DK56)), FALSE)) ), "", VLOOKUP($B$57, $B$8:$BNY$53, COLUMN((DK56)), FALSE) ), "")</f>
        <v>#NAME?</v>
      </c>
      <c r="DM57" s="738" t="e">
        <f t="shared" ref="DM57" ca="1" si="114" xml:space="preserve"> _xlfn.IFNA( IF( ISBLANK( (VLOOKUP($B$57, $B$8:$BNY$53, COLUMN((DL56)), FALSE)) ), "", VLOOKUP($B$57, $B$8:$BNY$53, COLUMN((DL56)), FALSE) ), "")</f>
        <v>#NAME?</v>
      </c>
      <c r="DN57" s="738" t="e">
        <f t="shared" ref="DN57" ca="1" si="115" xml:space="preserve"> _xlfn.IFNA( IF( ISBLANK( (VLOOKUP($B$57, $B$8:$BNY$53, COLUMN((DM56)), FALSE)) ), "", VLOOKUP($B$57, $B$8:$BNY$53, COLUMN((DM56)), FALSE) ), "")</f>
        <v>#NAME?</v>
      </c>
      <c r="DO57" s="738" t="e">
        <f t="shared" ref="DO57" ca="1" si="116" xml:space="preserve"> _xlfn.IFNA( IF( ISBLANK( (VLOOKUP($B$57, $B$8:$BNY$53, COLUMN((DN56)), FALSE)) ), "", VLOOKUP($B$57, $B$8:$BNY$53, COLUMN((DN56)), FALSE) ), "")</f>
        <v>#NAME?</v>
      </c>
      <c r="DP57" s="738" t="e">
        <f t="shared" ref="DP57" ca="1" si="117" xml:space="preserve"> _xlfn.IFNA( IF( ISBLANK( (VLOOKUP($B$57, $B$8:$BNY$53, COLUMN((DO56)), FALSE)) ), "", VLOOKUP($B$57, $B$8:$BNY$53, COLUMN((DO56)), FALSE) ), "")</f>
        <v>#NAME?</v>
      </c>
      <c r="DQ57" s="738" t="e">
        <f t="shared" ref="DQ57" ca="1" si="118" xml:space="preserve"> _xlfn.IFNA( IF( ISBLANK( (VLOOKUP($B$57, $B$8:$BNY$53, COLUMN((DP56)), FALSE)) ), "", VLOOKUP($B$57, $B$8:$BNY$53, COLUMN((DP56)), FALSE) ), "")</f>
        <v>#NAME?</v>
      </c>
      <c r="DR57" s="738" t="e">
        <f t="shared" ref="DR57" ca="1" si="119" xml:space="preserve"> _xlfn.IFNA( IF( ISBLANK( (VLOOKUP($B$57, $B$8:$BNY$53, COLUMN((DQ56)), FALSE)) ), "", VLOOKUP($B$57, $B$8:$BNY$53, COLUMN((DQ56)), FALSE) ), "")</f>
        <v>#NAME?</v>
      </c>
      <c r="DS57" s="738" t="e">
        <f t="shared" ref="DS57" ca="1" si="120" xml:space="preserve"> _xlfn.IFNA( IF( ISBLANK( (VLOOKUP($B$57, $B$8:$BNY$53, COLUMN((DR56)), FALSE)) ), "", VLOOKUP($B$57, $B$8:$BNY$53, COLUMN((DR56)), FALSE) ), "")</f>
        <v>#NAME?</v>
      </c>
      <c r="DT57" s="738" t="e">
        <f t="shared" ref="DT57" ca="1" si="121" xml:space="preserve"> _xlfn.IFNA( IF( ISBLANK( (VLOOKUP($B$57, $B$8:$BNY$53, COLUMN((DS56)), FALSE)) ), "", VLOOKUP($B$57, $B$8:$BNY$53, COLUMN((DS56)), FALSE) ), "")</f>
        <v>#NAME?</v>
      </c>
      <c r="DU57" s="738" t="e">
        <f t="shared" ref="DU57" ca="1" si="122" xml:space="preserve"> _xlfn.IFNA( IF( ISBLANK( (VLOOKUP($B$57, $B$8:$BNY$53, COLUMN((DT56)), FALSE)) ), "", VLOOKUP($B$57, $B$8:$BNY$53, COLUMN((DT56)), FALSE) ), "")</f>
        <v>#NAME?</v>
      </c>
      <c r="DV57" s="738" t="e">
        <f t="shared" ref="DV57" ca="1" si="123" xml:space="preserve"> _xlfn.IFNA( IF( ISBLANK( (VLOOKUP($B$57, $B$8:$BNY$53, COLUMN((DU56)), FALSE)) ), "", VLOOKUP($B$57, $B$8:$BNY$53, COLUMN((DU56)), FALSE) ), "")</f>
        <v>#NAME?</v>
      </c>
      <c r="DW57" s="738" t="e">
        <f t="shared" ref="DW57" ca="1" si="124" xml:space="preserve"> _xlfn.IFNA( IF( ISBLANK( (VLOOKUP($B$57, $B$8:$BNY$53, COLUMN((DV56)), FALSE)) ), "", VLOOKUP($B$57, $B$8:$BNY$53, COLUMN((DV56)), FALSE) ), "")</f>
        <v>#NAME?</v>
      </c>
      <c r="DX57" s="738" t="e">
        <f t="shared" ref="DX57" ca="1" si="125" xml:space="preserve"> _xlfn.IFNA( IF( ISBLANK( (VLOOKUP($B$57, $B$8:$BNY$53, COLUMN((DW56)), FALSE)) ), "", VLOOKUP($B$57, $B$8:$BNY$53, COLUMN((DW56)), FALSE) ), "")</f>
        <v>#NAME?</v>
      </c>
      <c r="DY57" s="738" t="e">
        <f t="shared" ref="DY57" ca="1" si="126" xml:space="preserve"> _xlfn.IFNA( IF( ISBLANK( (VLOOKUP($B$57, $B$8:$BNY$53, COLUMN((DX56)), FALSE)) ), "", VLOOKUP($B$57, $B$8:$BNY$53, COLUMN((DX56)), FALSE) ), "")</f>
        <v>#NAME?</v>
      </c>
      <c r="DZ57" s="738" t="e">
        <f t="shared" ref="DZ57" ca="1" si="127" xml:space="preserve"> _xlfn.IFNA( IF( ISBLANK( (VLOOKUP($B$57, $B$8:$BNY$53, COLUMN((DY56)), FALSE)) ), "", VLOOKUP($B$57, $B$8:$BNY$53, COLUMN((DY56)), FALSE) ), "")</f>
        <v>#NAME?</v>
      </c>
      <c r="EA57" s="738" t="e">
        <f t="shared" ref="EA57" ca="1" si="128" xml:space="preserve"> _xlfn.IFNA( IF( ISBLANK( (VLOOKUP($B$57, $B$8:$BNY$53, COLUMN((DZ56)), FALSE)) ), "", VLOOKUP($B$57, $B$8:$BNY$53, COLUMN((DZ56)), FALSE) ), "")</f>
        <v>#NAME?</v>
      </c>
      <c r="EB57" s="738" t="e">
        <f t="shared" ref="EB57" ca="1" si="129" xml:space="preserve"> _xlfn.IFNA( IF( ISBLANK( (VLOOKUP($B$57, $B$8:$BNY$53, COLUMN((EA56)), FALSE)) ), "", VLOOKUP($B$57, $B$8:$BNY$53, COLUMN((EA56)), FALSE) ), "")</f>
        <v>#NAME?</v>
      </c>
      <c r="EC57" s="738" t="e">
        <f t="shared" ref="EC57" ca="1" si="130" xml:space="preserve"> _xlfn.IFNA( IF( ISBLANK( (VLOOKUP($B$57, $B$8:$BNY$53, COLUMN((EB56)), FALSE)) ), "", VLOOKUP($B$57, $B$8:$BNY$53, COLUMN((EB56)), FALSE) ), "")</f>
        <v>#NAME?</v>
      </c>
      <c r="ED57" s="738" t="e">
        <f t="shared" ref="ED57" ca="1" si="131" xml:space="preserve"> _xlfn.IFNA( IF( ISBLANK( (VLOOKUP($B$57, $B$8:$BNY$53, COLUMN((EC56)), FALSE)) ), "", VLOOKUP($B$57, $B$8:$BNY$53, COLUMN((EC56)), FALSE) ), "")</f>
        <v>#NAME?</v>
      </c>
      <c r="EE57" s="738" t="e">
        <f t="shared" ref="EE57" ca="1" si="132" xml:space="preserve"> _xlfn.IFNA( IF( ISBLANK( (VLOOKUP($B$57, $B$8:$BNY$53, COLUMN((ED56)), FALSE)) ), "", VLOOKUP($B$57, $B$8:$BNY$53, COLUMN((ED56)), FALSE) ), "")</f>
        <v>#NAME?</v>
      </c>
      <c r="EF57" s="738" t="e">
        <f t="shared" ref="EF57" ca="1" si="133" xml:space="preserve"> _xlfn.IFNA( IF( ISBLANK( (VLOOKUP($B$57, $B$8:$BNY$53, COLUMN((EE56)), FALSE)) ), "", VLOOKUP($B$57, $B$8:$BNY$53, COLUMN((EE56)), FALSE) ), "")</f>
        <v>#NAME?</v>
      </c>
      <c r="EG57" s="738" t="e">
        <f t="shared" ref="EG57" ca="1" si="134" xml:space="preserve"> _xlfn.IFNA( IF( ISBLANK( (VLOOKUP($B$57, $B$8:$BNY$53, COLUMN((EF56)), FALSE)) ), "", VLOOKUP($B$57, $B$8:$BNY$53, COLUMN((EF56)), FALSE) ), "")</f>
        <v>#NAME?</v>
      </c>
      <c r="EH57" s="738" t="e">
        <f t="shared" ref="EH57" ca="1" si="135" xml:space="preserve"> _xlfn.IFNA( IF( ISBLANK( (VLOOKUP($B$57, $B$8:$BNY$53, COLUMN((EG56)), FALSE)) ), "", VLOOKUP($B$57, $B$8:$BNY$53, COLUMN((EG56)), FALSE) ), "")</f>
        <v>#NAME?</v>
      </c>
      <c r="EI57" s="738" t="e">
        <f t="shared" ref="EI57" ca="1" si="136" xml:space="preserve"> _xlfn.IFNA( IF( ISBLANK( (VLOOKUP($B$57, $B$8:$BNY$53, COLUMN((EH56)), FALSE)) ), "", VLOOKUP($B$57, $B$8:$BNY$53, COLUMN((EH56)), FALSE) ), "")</f>
        <v>#NAME?</v>
      </c>
      <c r="EJ57" s="738" t="e">
        <f t="shared" ref="EJ57" ca="1" si="137" xml:space="preserve"> _xlfn.IFNA( IF( ISBLANK( (VLOOKUP($B$57, $B$8:$BNY$53, COLUMN((EI56)), FALSE)) ), "", VLOOKUP($B$57, $B$8:$BNY$53, COLUMN((EI56)), FALSE) ), "")</f>
        <v>#NAME?</v>
      </c>
      <c r="EK57" s="738" t="e">
        <f t="shared" ref="EK57" ca="1" si="138" xml:space="preserve"> _xlfn.IFNA( IF( ISBLANK( (VLOOKUP($B$57, $B$8:$BNY$53, COLUMN((EJ56)), FALSE)) ), "", VLOOKUP($B$57, $B$8:$BNY$53, COLUMN((EJ56)), FALSE) ), "")</f>
        <v>#NAME?</v>
      </c>
      <c r="EL57" s="738" t="e">
        <f t="shared" ref="EL57" ca="1" si="139" xml:space="preserve"> _xlfn.IFNA( IF( ISBLANK( (VLOOKUP($B$57, $B$8:$BNY$53, COLUMN((EK56)), FALSE)) ), "", VLOOKUP($B$57, $B$8:$BNY$53, COLUMN((EK56)), FALSE) ), "")</f>
        <v>#NAME?</v>
      </c>
      <c r="EM57" s="738" t="e">
        <f t="shared" ref="EM57" ca="1" si="140" xml:space="preserve"> _xlfn.IFNA( IF( ISBLANK( (VLOOKUP($B$57, $B$8:$BNY$53, COLUMN((EL56)), FALSE)) ), "", VLOOKUP($B$57, $B$8:$BNY$53, COLUMN((EL56)), FALSE) ), "")</f>
        <v>#NAME?</v>
      </c>
      <c r="EN57" s="738" t="e">
        <f t="shared" ref="EN57" ca="1" si="141" xml:space="preserve"> _xlfn.IFNA( IF( ISBLANK( (VLOOKUP($B$57, $B$8:$BNY$53, COLUMN((EM56)), FALSE)) ), "", VLOOKUP($B$57, $B$8:$BNY$53, COLUMN((EM56)), FALSE) ), "")</f>
        <v>#NAME?</v>
      </c>
      <c r="EO57" s="738" t="e">
        <f t="shared" ref="EO57" ca="1" si="142" xml:space="preserve"> _xlfn.IFNA( IF( ISBLANK( (VLOOKUP($B$57, $B$8:$BNY$53, COLUMN((EN56)), FALSE)) ), "", VLOOKUP($B$57, $B$8:$BNY$53, COLUMN((EN56)), FALSE) ), "")</f>
        <v>#NAME?</v>
      </c>
      <c r="EP57" s="738" t="e">
        <f t="shared" ref="EP57" ca="1" si="143" xml:space="preserve"> _xlfn.IFNA( IF( ISBLANK( (VLOOKUP($B$57, $B$8:$BNY$53, COLUMN((EO56)), FALSE)) ), "", VLOOKUP($B$57, $B$8:$BNY$53, COLUMN((EO56)), FALSE) ), "")</f>
        <v>#NAME?</v>
      </c>
      <c r="EQ57" s="738" t="e">
        <f t="shared" ref="EQ57" ca="1" si="144" xml:space="preserve"> _xlfn.IFNA( IF( ISBLANK( (VLOOKUP($B$57, $B$8:$BNY$53, COLUMN((EP56)), FALSE)) ), "", VLOOKUP($B$57, $B$8:$BNY$53, COLUMN((EP56)), FALSE) ), "")</f>
        <v>#NAME?</v>
      </c>
      <c r="ER57" s="738" t="e">
        <f t="shared" ref="ER57" ca="1" si="145" xml:space="preserve"> _xlfn.IFNA( IF( ISBLANK( (VLOOKUP($B$57, $B$8:$BNY$53, COLUMN((EQ56)), FALSE)) ), "", VLOOKUP($B$57, $B$8:$BNY$53, COLUMN((EQ56)), FALSE) ), "")</f>
        <v>#NAME?</v>
      </c>
      <c r="ES57" s="738" t="e">
        <f t="shared" ref="ES57" ca="1" si="146" xml:space="preserve"> _xlfn.IFNA( IF( ISBLANK( (VLOOKUP($B$57, $B$8:$BNY$53, COLUMN((ER56)), FALSE)) ), "", VLOOKUP($B$57, $B$8:$BNY$53, COLUMN((ER56)), FALSE) ), "")</f>
        <v>#NAME?</v>
      </c>
      <c r="ET57" s="738" t="e">
        <f t="shared" ref="ET57" ca="1" si="147" xml:space="preserve"> _xlfn.IFNA( IF( ISBLANK( (VLOOKUP($B$57, $B$8:$BNY$53, COLUMN((ES56)), FALSE)) ), "", VLOOKUP($B$57, $B$8:$BNY$53, COLUMN((ES56)), FALSE) ), "")</f>
        <v>#NAME?</v>
      </c>
      <c r="EU57" s="738" t="e">
        <f t="shared" ref="EU57" ca="1" si="148" xml:space="preserve"> _xlfn.IFNA( IF( ISBLANK( (VLOOKUP($B$57, $B$8:$BNY$53, COLUMN((ET56)), FALSE)) ), "", VLOOKUP($B$57, $B$8:$BNY$53, COLUMN((ET56)), FALSE) ), "")</f>
        <v>#NAME?</v>
      </c>
      <c r="EV57" s="738" t="e">
        <f t="shared" ref="EV57" ca="1" si="149" xml:space="preserve"> _xlfn.IFNA( IF( ISBLANK( (VLOOKUP($B$57, $B$8:$BNY$53, COLUMN((EU56)), FALSE)) ), "", VLOOKUP($B$57, $B$8:$BNY$53, COLUMN((EU56)), FALSE) ), "")</f>
        <v>#NAME?</v>
      </c>
      <c r="EW57" s="738" t="e">
        <f t="shared" ref="EW57" ca="1" si="150" xml:space="preserve"> _xlfn.IFNA( IF( ISBLANK( (VLOOKUP($B$57, $B$8:$BNY$53, COLUMN((EV56)), FALSE)) ), "", VLOOKUP($B$57, $B$8:$BNY$53, COLUMN((EV56)), FALSE) ), "")</f>
        <v>#NAME?</v>
      </c>
      <c r="EX57" s="738" t="e">
        <f t="shared" ref="EX57" ca="1" si="151" xml:space="preserve"> _xlfn.IFNA( IF( ISBLANK( (VLOOKUP($B$57, $B$8:$BNY$53, COLUMN((EW56)), FALSE)) ), "", VLOOKUP($B$57, $B$8:$BNY$53, COLUMN((EW56)), FALSE) ), "")</f>
        <v>#NAME?</v>
      </c>
      <c r="EY57" s="738" t="e">
        <f t="shared" ref="EY57" ca="1" si="152" xml:space="preserve"> _xlfn.IFNA( IF( ISBLANK( (VLOOKUP($B$57, $B$8:$BNY$53, COLUMN((EX56)), FALSE)) ), "", VLOOKUP($B$57, $B$8:$BNY$53, COLUMN((EX56)), FALSE) ), "")</f>
        <v>#NAME?</v>
      </c>
      <c r="EZ57" s="738" t="e">
        <f t="shared" ref="EZ57" ca="1" si="153" xml:space="preserve"> _xlfn.IFNA( IF( ISBLANK( (VLOOKUP($B$57, $B$8:$BNY$53, COLUMN((EY56)), FALSE)) ), "", VLOOKUP($B$57, $B$8:$BNY$53, COLUMN((EY56)), FALSE) ), "")</f>
        <v>#NAME?</v>
      </c>
      <c r="FA57" s="738" t="e">
        <f t="shared" ref="FA57" ca="1" si="154" xml:space="preserve"> _xlfn.IFNA( IF( ISBLANK( (VLOOKUP($B$57, $B$8:$BNY$53, COLUMN((EZ56)), FALSE)) ), "", VLOOKUP($B$57, $B$8:$BNY$53, COLUMN((EZ56)), FALSE) ), "")</f>
        <v>#NAME?</v>
      </c>
      <c r="FB57" s="738" t="e">
        <f t="shared" ref="FB57" ca="1" si="155" xml:space="preserve"> _xlfn.IFNA( IF( ISBLANK( (VLOOKUP($B$57, $B$8:$BNY$53, COLUMN((FA56)), FALSE)) ), "", VLOOKUP($B$57, $B$8:$BNY$53, COLUMN((FA56)), FALSE) ), "")</f>
        <v>#NAME?</v>
      </c>
      <c r="FC57" s="738" t="e">
        <f t="shared" ref="FC57" ca="1" si="156" xml:space="preserve"> _xlfn.IFNA( IF( ISBLANK( (VLOOKUP($B$57, $B$8:$BNY$53, COLUMN((FB56)), FALSE)) ), "", VLOOKUP($B$57, $B$8:$BNY$53, COLUMN((FB56)), FALSE) ), "")</f>
        <v>#NAME?</v>
      </c>
      <c r="FD57" s="738" t="e">
        <f t="shared" ref="FD57" ca="1" si="157" xml:space="preserve"> _xlfn.IFNA( IF( ISBLANK( (VLOOKUP($B$57, $B$8:$BNY$53, COLUMN((FC56)), FALSE)) ), "", VLOOKUP($B$57, $B$8:$BNY$53, COLUMN((FC56)), FALSE) ), "")</f>
        <v>#NAME?</v>
      </c>
      <c r="FE57" s="738" t="e">
        <f t="shared" ref="FE57" ca="1" si="158" xml:space="preserve"> _xlfn.IFNA( IF( ISBLANK( (VLOOKUP($B$57, $B$8:$BNY$53, COLUMN((FD56)), FALSE)) ), "", VLOOKUP($B$57, $B$8:$BNY$53, COLUMN((FD56)), FALSE) ), "")</f>
        <v>#NAME?</v>
      </c>
      <c r="FF57" s="738" t="e">
        <f t="shared" ref="FF57" ca="1" si="159" xml:space="preserve"> _xlfn.IFNA( IF( ISBLANK( (VLOOKUP($B$57, $B$8:$BNY$53, COLUMN((FE56)), FALSE)) ), "", VLOOKUP($B$57, $B$8:$BNY$53, COLUMN((FE56)), FALSE) ), "")</f>
        <v>#NAME?</v>
      </c>
      <c r="FG57" s="738" t="e">
        <f t="shared" ref="FG57" ca="1" si="160" xml:space="preserve"> _xlfn.IFNA( IF( ISBLANK( (VLOOKUP($B$57, $B$8:$BNY$53, COLUMN((FF56)), FALSE)) ), "", VLOOKUP($B$57, $B$8:$BNY$53, COLUMN((FF56)), FALSE) ), "")</f>
        <v>#NAME?</v>
      </c>
      <c r="FH57" s="738" t="e">
        <f t="shared" ref="FH57" ca="1" si="161" xml:space="preserve"> _xlfn.IFNA( IF( ISBLANK( (VLOOKUP($B$57, $B$8:$BNY$53, COLUMN((FG56)), FALSE)) ), "", VLOOKUP($B$57, $B$8:$BNY$53, COLUMN((FG56)), FALSE) ), "")</f>
        <v>#NAME?</v>
      </c>
      <c r="FI57" s="738" t="e">
        <f t="shared" ref="FI57" ca="1" si="162" xml:space="preserve"> _xlfn.IFNA( IF( ISBLANK( (VLOOKUP($B$57, $B$8:$BNY$53, COLUMN((FH56)), FALSE)) ), "", VLOOKUP($B$57, $B$8:$BNY$53, COLUMN((FH56)), FALSE) ), "")</f>
        <v>#NAME?</v>
      </c>
      <c r="FJ57" s="738" t="e">
        <f t="shared" ref="FJ57" ca="1" si="163" xml:space="preserve"> _xlfn.IFNA( IF( ISBLANK( (VLOOKUP($B$57, $B$8:$BNY$53, COLUMN((FI56)), FALSE)) ), "", VLOOKUP($B$57, $B$8:$BNY$53, COLUMN((FI56)), FALSE) ), "")</f>
        <v>#NAME?</v>
      </c>
      <c r="FK57" s="738" t="e">
        <f t="shared" ref="FK57" ca="1" si="164" xml:space="preserve"> _xlfn.IFNA( IF( ISBLANK( (VLOOKUP($B$57, $B$8:$BNY$53, COLUMN((FJ56)), FALSE)) ), "", VLOOKUP($B$57, $B$8:$BNY$53, COLUMN((FJ56)), FALSE) ), "")</f>
        <v>#NAME?</v>
      </c>
      <c r="FL57" s="738" t="e">
        <f t="shared" ref="FL57" ca="1" si="165" xml:space="preserve"> _xlfn.IFNA( IF( ISBLANK( (VLOOKUP($B$57, $B$8:$BNY$53, COLUMN((FK56)), FALSE)) ), "", VLOOKUP($B$57, $B$8:$BNY$53, COLUMN((FK56)), FALSE) ), "")</f>
        <v>#NAME?</v>
      </c>
      <c r="FM57" s="738" t="e">
        <f t="shared" ref="FM57" ca="1" si="166" xml:space="preserve"> _xlfn.IFNA( IF( ISBLANK( (VLOOKUP($B$57, $B$8:$BNY$53, COLUMN((FL56)), FALSE)) ), "", VLOOKUP($B$57, $B$8:$BNY$53, COLUMN((FL56)), FALSE) ), "")</f>
        <v>#NAME?</v>
      </c>
      <c r="FN57" s="738" t="e">
        <f t="shared" ref="FN57" ca="1" si="167" xml:space="preserve"> _xlfn.IFNA( IF( ISBLANK( (VLOOKUP($B$57, $B$8:$BNY$53, COLUMN((FM56)), FALSE)) ), "", VLOOKUP($B$57, $B$8:$BNY$53, COLUMN((FM56)), FALSE) ), "")</f>
        <v>#NAME?</v>
      </c>
      <c r="FO57" s="738" t="e">
        <f t="shared" ref="FO57" ca="1" si="168" xml:space="preserve"> _xlfn.IFNA( IF( ISBLANK( (VLOOKUP($B$57, $B$8:$BNY$53, COLUMN((FN56)), FALSE)) ), "", VLOOKUP($B$57, $B$8:$BNY$53, COLUMN((FN56)), FALSE) ), "")</f>
        <v>#NAME?</v>
      </c>
      <c r="FP57" s="738" t="e">
        <f t="shared" ref="FP57" ca="1" si="169" xml:space="preserve"> _xlfn.IFNA( IF( ISBLANK( (VLOOKUP($B$57, $B$8:$BNY$53, COLUMN((FO56)), FALSE)) ), "", VLOOKUP($B$57, $B$8:$BNY$53, COLUMN((FO56)), FALSE) ), "")</f>
        <v>#NAME?</v>
      </c>
      <c r="FQ57" s="738" t="e">
        <f t="shared" ref="FQ57" ca="1" si="170" xml:space="preserve"> _xlfn.IFNA( IF( ISBLANK( (VLOOKUP($B$57, $B$8:$BNY$53, COLUMN((FP56)), FALSE)) ), "", VLOOKUP($B$57, $B$8:$BNY$53, COLUMN((FP56)), FALSE) ), "")</f>
        <v>#NAME?</v>
      </c>
      <c r="FR57" s="738" t="e">
        <f t="shared" ref="FR57" ca="1" si="171" xml:space="preserve"> _xlfn.IFNA( IF( ISBLANK( (VLOOKUP($B$57, $B$8:$BNY$53, COLUMN((FQ56)), FALSE)) ), "", VLOOKUP($B$57, $B$8:$BNY$53, COLUMN((FQ56)), FALSE) ), "")</f>
        <v>#NAME?</v>
      </c>
      <c r="FS57" s="738" t="e">
        <f t="shared" ref="FS57" ca="1" si="172" xml:space="preserve"> _xlfn.IFNA( IF( ISBLANK( (VLOOKUP($B$57, $B$8:$BNY$53, COLUMN((FR56)), FALSE)) ), "", VLOOKUP($B$57, $B$8:$BNY$53, COLUMN((FR56)), FALSE) ), "")</f>
        <v>#NAME?</v>
      </c>
      <c r="FT57" s="738" t="e">
        <f t="shared" ref="FT57" ca="1" si="173" xml:space="preserve"> _xlfn.IFNA( IF( ISBLANK( (VLOOKUP($B$57, $B$8:$BNY$53, COLUMN((FS56)), FALSE)) ), "", VLOOKUP($B$57, $B$8:$BNY$53, COLUMN((FS56)), FALSE) ), "")</f>
        <v>#NAME?</v>
      </c>
      <c r="FU57" s="738" t="e">
        <f t="shared" ref="FU57" ca="1" si="174" xml:space="preserve"> _xlfn.IFNA( IF( ISBLANK( (VLOOKUP($B$57, $B$8:$BNY$53, COLUMN((FT56)), FALSE)) ), "", VLOOKUP($B$57, $B$8:$BNY$53, COLUMN((FT56)), FALSE) ), "")</f>
        <v>#NAME?</v>
      </c>
      <c r="FV57" s="738" t="e">
        <f t="shared" ref="FV57" ca="1" si="175" xml:space="preserve"> _xlfn.IFNA( IF( ISBLANK( (VLOOKUP($B$57, $B$8:$BNY$53, COLUMN((FU56)), FALSE)) ), "", VLOOKUP($B$57, $B$8:$BNY$53, COLUMN((FU56)), FALSE) ), "")</f>
        <v>#NAME?</v>
      </c>
      <c r="FW57" s="738" t="e">
        <f t="shared" ref="FW57" ca="1" si="176" xml:space="preserve"> _xlfn.IFNA( IF( ISBLANK( (VLOOKUP($B$57, $B$8:$BNY$53, COLUMN((FV56)), FALSE)) ), "", VLOOKUP($B$57, $B$8:$BNY$53, COLUMN((FV56)), FALSE) ), "")</f>
        <v>#NAME?</v>
      </c>
      <c r="FX57" s="738" t="e">
        <f t="shared" ref="FX57" ca="1" si="177" xml:space="preserve"> _xlfn.IFNA( IF( ISBLANK( (VLOOKUP($B$57, $B$8:$BNY$53, COLUMN((FW56)), FALSE)) ), "", VLOOKUP($B$57, $B$8:$BNY$53, COLUMN((FW56)), FALSE) ), "")</f>
        <v>#NAME?</v>
      </c>
      <c r="FY57" s="738" t="e">
        <f t="shared" ref="FY57" ca="1" si="178" xml:space="preserve"> _xlfn.IFNA( IF( ISBLANK( (VLOOKUP($B$57, $B$8:$BNY$53, COLUMN((FX56)), FALSE)) ), "", VLOOKUP($B$57, $B$8:$BNY$53, COLUMN((FX56)), FALSE) ), "")</f>
        <v>#NAME?</v>
      </c>
      <c r="FZ57" s="738" t="e">
        <f t="shared" ref="FZ57" ca="1" si="179" xml:space="preserve"> _xlfn.IFNA( IF( ISBLANK( (VLOOKUP($B$57, $B$8:$BNY$53, COLUMN((FY56)), FALSE)) ), "", VLOOKUP($B$57, $B$8:$BNY$53, COLUMN((FY56)), FALSE) ), "")</f>
        <v>#NAME?</v>
      </c>
      <c r="GA57" s="738" t="e">
        <f t="shared" ref="GA57" ca="1" si="180" xml:space="preserve"> _xlfn.IFNA( IF( ISBLANK( (VLOOKUP($B$57, $B$8:$BNY$53, COLUMN((FZ56)), FALSE)) ), "", VLOOKUP($B$57, $B$8:$BNY$53, COLUMN((FZ56)), FALSE) ), "")</f>
        <v>#NAME?</v>
      </c>
      <c r="GB57" s="738" t="e">
        <f t="shared" ref="GB57" ca="1" si="181" xml:space="preserve"> _xlfn.IFNA( IF( ISBLANK( (VLOOKUP($B$57, $B$8:$BNY$53, COLUMN((GA56)), FALSE)) ), "", VLOOKUP($B$57, $B$8:$BNY$53, COLUMN((GA56)), FALSE) ), "")</f>
        <v>#NAME?</v>
      </c>
      <c r="GC57" s="738" t="e">
        <f t="shared" ref="GC57" ca="1" si="182" xml:space="preserve"> _xlfn.IFNA( IF( ISBLANK( (VLOOKUP($B$57, $B$8:$BNY$53, COLUMN((GB56)), FALSE)) ), "", VLOOKUP($B$57, $B$8:$BNY$53, COLUMN((GB56)), FALSE) ), "")</f>
        <v>#NAME?</v>
      </c>
      <c r="GD57" s="738" t="e">
        <f t="shared" ref="GD57" ca="1" si="183" xml:space="preserve"> _xlfn.IFNA( IF( ISBLANK( (VLOOKUP($B$57, $B$8:$BNY$53, COLUMN((GC56)), FALSE)) ), "", VLOOKUP($B$57, $B$8:$BNY$53, COLUMN((GC56)), FALSE) ), "")</f>
        <v>#NAME?</v>
      </c>
      <c r="GE57" s="738" t="e">
        <f t="shared" ref="GE57" ca="1" si="184" xml:space="preserve"> _xlfn.IFNA( IF( ISBLANK( (VLOOKUP($B$57, $B$8:$BNY$53, COLUMN((GD56)), FALSE)) ), "", VLOOKUP($B$57, $B$8:$BNY$53, COLUMN((GD56)), FALSE) ), "")</f>
        <v>#NAME?</v>
      </c>
      <c r="GF57" s="738" t="e">
        <f t="shared" ref="GF57" ca="1" si="185" xml:space="preserve"> _xlfn.IFNA( IF( ISBLANK( (VLOOKUP($B$57, $B$8:$BNY$53, COLUMN((GE56)), FALSE)) ), "", VLOOKUP($B$57, $B$8:$BNY$53, COLUMN((GE56)), FALSE) ), "")</f>
        <v>#NAME?</v>
      </c>
      <c r="GG57" s="738" t="e">
        <f t="shared" ref="GG57" ca="1" si="186" xml:space="preserve"> _xlfn.IFNA( IF( ISBLANK( (VLOOKUP($B$57, $B$8:$BNY$53, COLUMN((GF56)), FALSE)) ), "", VLOOKUP($B$57, $B$8:$BNY$53, COLUMN((GF56)), FALSE) ), "")</f>
        <v>#NAME?</v>
      </c>
      <c r="GH57" s="738" t="e">
        <f t="shared" ref="GH57" ca="1" si="187" xml:space="preserve"> _xlfn.IFNA( IF( ISBLANK( (VLOOKUP($B$57, $B$8:$BNY$53, COLUMN((GG56)), FALSE)) ), "", VLOOKUP($B$57, $B$8:$BNY$53, COLUMN((GG56)), FALSE) ), "")</f>
        <v>#NAME?</v>
      </c>
      <c r="GI57" s="738" t="e">
        <f t="shared" ref="GI57" ca="1" si="188" xml:space="preserve"> _xlfn.IFNA( IF( ISBLANK( (VLOOKUP($B$57, $B$8:$BNY$53, COLUMN((GH56)), FALSE)) ), "", VLOOKUP($B$57, $B$8:$BNY$53, COLUMN((GH56)), FALSE) ), "")</f>
        <v>#NAME?</v>
      </c>
      <c r="GJ57" s="738" t="e">
        <f t="shared" ref="GJ57" ca="1" si="189" xml:space="preserve"> _xlfn.IFNA( IF( ISBLANK( (VLOOKUP($B$57, $B$8:$BNY$53, COLUMN((GI56)), FALSE)) ), "", VLOOKUP($B$57, $B$8:$BNY$53, COLUMN((GI56)), FALSE) ), "")</f>
        <v>#NAME?</v>
      </c>
      <c r="GK57" s="738" t="e">
        <f t="shared" ref="GK57" ca="1" si="190" xml:space="preserve"> _xlfn.IFNA( IF( ISBLANK( (VLOOKUP($B$57, $B$8:$BNY$53, COLUMN((GJ56)), FALSE)) ), "", VLOOKUP($B$57, $B$8:$BNY$53, COLUMN((GJ56)), FALSE) ), "")</f>
        <v>#NAME?</v>
      </c>
      <c r="GL57" s="738" t="e">
        <f t="shared" ref="GL57" ca="1" si="191" xml:space="preserve"> _xlfn.IFNA( IF( ISBLANK( (VLOOKUP($B$57, $B$8:$BNY$53, COLUMN((GK56)), FALSE)) ), "", VLOOKUP($B$57, $B$8:$BNY$53, COLUMN((GK56)), FALSE) ), "")</f>
        <v>#NAME?</v>
      </c>
      <c r="GM57" s="738" t="e">
        <f t="shared" ref="GM57" ca="1" si="192" xml:space="preserve"> _xlfn.IFNA( IF( ISBLANK( (VLOOKUP($B$57, $B$8:$BNY$53, COLUMN((GL56)), FALSE)) ), "", VLOOKUP($B$57, $B$8:$BNY$53, COLUMN((GL56)), FALSE) ), "")</f>
        <v>#NAME?</v>
      </c>
      <c r="GN57" s="738" t="e">
        <f t="shared" ref="GN57" ca="1" si="193" xml:space="preserve"> _xlfn.IFNA( IF( ISBLANK( (VLOOKUP($B$57, $B$8:$BNY$53, COLUMN((GM56)), FALSE)) ), "", VLOOKUP($B$57, $B$8:$BNY$53, COLUMN((GM56)), FALSE) ), "")</f>
        <v>#NAME?</v>
      </c>
      <c r="GO57" s="738" t="e">
        <f t="shared" ref="GO57" ca="1" si="194" xml:space="preserve"> _xlfn.IFNA( IF( ISBLANK( (VLOOKUP($B$57, $B$8:$BNY$53, COLUMN((GN56)), FALSE)) ), "", VLOOKUP($B$57, $B$8:$BNY$53, COLUMN((GN56)), FALSE) ), "")</f>
        <v>#NAME?</v>
      </c>
      <c r="GP57" s="738" t="e">
        <f t="shared" ref="GP57" ca="1" si="195" xml:space="preserve"> _xlfn.IFNA( IF( ISBLANK( (VLOOKUP($B$57, $B$8:$BNY$53, COLUMN((GO56)), FALSE)) ), "", VLOOKUP($B$57, $B$8:$BNY$53, COLUMN((GO56)), FALSE) ), "")</f>
        <v>#NAME?</v>
      </c>
      <c r="GQ57" s="738" t="e">
        <f t="shared" ref="GQ57" ca="1" si="196" xml:space="preserve"> _xlfn.IFNA( IF( ISBLANK( (VLOOKUP($B$57, $B$8:$BNY$53, COLUMN((GP56)), FALSE)) ), "", VLOOKUP($B$57, $B$8:$BNY$53, COLUMN((GP56)), FALSE) ), "")</f>
        <v>#NAME?</v>
      </c>
      <c r="GR57" s="738" t="e">
        <f t="shared" ref="GR57" ca="1" si="197" xml:space="preserve"> _xlfn.IFNA( IF( ISBLANK( (VLOOKUP($B$57, $B$8:$BNY$53, COLUMN((GQ56)), FALSE)) ), "", VLOOKUP($B$57, $B$8:$BNY$53, COLUMN((GQ56)), FALSE) ), "")</f>
        <v>#NAME?</v>
      </c>
      <c r="GS57" s="738" t="e">
        <f t="shared" ref="GS57" ca="1" si="198" xml:space="preserve"> _xlfn.IFNA( IF( ISBLANK( (VLOOKUP($B$57, $B$8:$BNY$53, COLUMN((GR56)), FALSE)) ), "", VLOOKUP($B$57, $B$8:$BNY$53, COLUMN((GR56)), FALSE) ), "")</f>
        <v>#NAME?</v>
      </c>
      <c r="GT57" s="738" t="e">
        <f t="shared" ref="GT57" ca="1" si="199" xml:space="preserve"> _xlfn.IFNA( IF( ISBLANK( (VLOOKUP($B$57, $B$8:$BNY$53, COLUMN((GS56)), FALSE)) ), "", VLOOKUP($B$57, $B$8:$BNY$53, COLUMN((GS56)), FALSE) ), "")</f>
        <v>#NAME?</v>
      </c>
      <c r="GU57" s="738" t="e">
        <f t="shared" ref="GU57" ca="1" si="200" xml:space="preserve"> _xlfn.IFNA( IF( ISBLANK( (VLOOKUP($B$57, $B$8:$BNY$53, COLUMN((GT56)), FALSE)) ), "", VLOOKUP($B$57, $B$8:$BNY$53, COLUMN((GT56)), FALSE) ), "")</f>
        <v>#NAME?</v>
      </c>
      <c r="GV57" s="738" t="e">
        <f t="shared" ref="GV57" ca="1" si="201" xml:space="preserve"> _xlfn.IFNA( IF( ISBLANK( (VLOOKUP($B$57, $B$8:$BNY$53, COLUMN((GU56)), FALSE)) ), "", VLOOKUP($B$57, $B$8:$BNY$53, COLUMN((GU56)), FALSE) ), "")</f>
        <v>#NAME?</v>
      </c>
      <c r="GW57" s="738" t="e">
        <f t="shared" ref="GW57" ca="1" si="202" xml:space="preserve"> _xlfn.IFNA( IF( ISBLANK( (VLOOKUP($B$57, $B$8:$BNY$53, COLUMN((GV56)), FALSE)) ), "", VLOOKUP($B$57, $B$8:$BNY$53, COLUMN((GV56)), FALSE) ), "")</f>
        <v>#NAME?</v>
      </c>
      <c r="GX57" s="738" t="e">
        <f t="shared" ref="GX57" ca="1" si="203" xml:space="preserve"> _xlfn.IFNA( IF( ISBLANK( (VLOOKUP($B$57, $B$8:$BNY$53, COLUMN((GW56)), FALSE)) ), "", VLOOKUP($B$57, $B$8:$BNY$53, COLUMN((GW56)), FALSE) ), "")</f>
        <v>#NAME?</v>
      </c>
      <c r="GY57" s="738" t="e">
        <f t="shared" ref="GY57" ca="1" si="204" xml:space="preserve"> _xlfn.IFNA( IF( ISBLANK( (VLOOKUP($B$57, $B$8:$BNY$53, COLUMN((GX56)), FALSE)) ), "", VLOOKUP($B$57, $B$8:$BNY$53, COLUMN((GX56)), FALSE) ), "")</f>
        <v>#NAME?</v>
      </c>
      <c r="GZ57" s="738" t="e">
        <f t="shared" ref="GZ57" ca="1" si="205" xml:space="preserve"> _xlfn.IFNA( IF( ISBLANK( (VLOOKUP($B$57, $B$8:$BNY$53, COLUMN((GY56)), FALSE)) ), "", VLOOKUP($B$57, $B$8:$BNY$53, COLUMN((GY56)), FALSE) ), "")</f>
        <v>#NAME?</v>
      </c>
      <c r="HA57" s="738" t="e">
        <f t="shared" ref="HA57" ca="1" si="206" xml:space="preserve"> _xlfn.IFNA( IF( ISBLANK( (VLOOKUP($B$57, $B$8:$BNY$53, COLUMN((GZ56)), FALSE)) ), "", VLOOKUP($B$57, $B$8:$BNY$53, COLUMN((GZ56)), FALSE) ), "")</f>
        <v>#NAME?</v>
      </c>
      <c r="HB57" s="738" t="e">
        <f t="shared" ref="HB57" ca="1" si="207" xml:space="preserve"> _xlfn.IFNA( IF( ISBLANK( (VLOOKUP($B$57, $B$8:$BNY$53, COLUMN((HA56)), FALSE)) ), "", VLOOKUP($B$57, $B$8:$BNY$53, COLUMN((HA56)), FALSE) ), "")</f>
        <v>#NAME?</v>
      </c>
      <c r="HC57" s="738" t="e">
        <f t="shared" ref="HC57" ca="1" si="208" xml:space="preserve"> _xlfn.IFNA( IF( ISBLANK( (VLOOKUP($B$57, $B$8:$BNY$53, COLUMN((HB56)), FALSE)) ), "", VLOOKUP($B$57, $B$8:$BNY$53, COLUMN((HB56)), FALSE) ), "")</f>
        <v>#NAME?</v>
      </c>
      <c r="HD57" s="738" t="e">
        <f t="shared" ref="HD57" ca="1" si="209" xml:space="preserve"> _xlfn.IFNA( IF( ISBLANK( (VLOOKUP($B$57, $B$8:$BNY$53, COLUMN((HC56)), FALSE)) ), "", VLOOKUP($B$57, $B$8:$BNY$53, COLUMN((HC56)), FALSE) ), "")</f>
        <v>#NAME?</v>
      </c>
      <c r="HE57" s="738" t="e">
        <f t="shared" ref="HE57" ca="1" si="210" xml:space="preserve"> _xlfn.IFNA( IF( ISBLANK( (VLOOKUP($B$57, $B$8:$BNY$53, COLUMN((HD56)), FALSE)) ), "", VLOOKUP($B$57, $B$8:$BNY$53, COLUMN((HD56)), FALSE) ), "")</f>
        <v>#NAME?</v>
      </c>
      <c r="HF57" s="738" t="e">
        <f t="shared" ref="HF57" ca="1" si="211" xml:space="preserve"> _xlfn.IFNA( IF( ISBLANK( (VLOOKUP($B$57, $B$8:$BNY$53, COLUMN((HE56)), FALSE)) ), "", VLOOKUP($B$57, $B$8:$BNY$53, COLUMN((HE56)), FALSE) ), "")</f>
        <v>#NAME?</v>
      </c>
      <c r="HG57" s="738" t="e">
        <f t="shared" ref="HG57" ca="1" si="212" xml:space="preserve"> _xlfn.IFNA( IF( ISBLANK( (VLOOKUP($B$57, $B$8:$BNY$53, COLUMN((HF56)), FALSE)) ), "", VLOOKUP($B$57, $B$8:$BNY$53, COLUMN((HF56)), FALSE) ), "")</f>
        <v>#NAME?</v>
      </c>
      <c r="HH57" s="738" t="e">
        <f t="shared" ref="HH57" ca="1" si="213" xml:space="preserve"> _xlfn.IFNA( IF( ISBLANK( (VLOOKUP($B$57, $B$8:$BNY$53, COLUMN((HG56)), FALSE)) ), "", VLOOKUP($B$57, $B$8:$BNY$53, COLUMN((HG56)), FALSE) ), "")</f>
        <v>#NAME?</v>
      </c>
      <c r="HI57" s="738" t="e">
        <f t="shared" ref="HI57" ca="1" si="214" xml:space="preserve"> _xlfn.IFNA( IF( ISBLANK( (VLOOKUP($B$57, $B$8:$BNY$53, COLUMN((HH56)), FALSE)) ), "", VLOOKUP($B$57, $B$8:$BNY$53, COLUMN((HH56)), FALSE) ), "")</f>
        <v>#NAME?</v>
      </c>
      <c r="HJ57" s="738" t="e">
        <f t="shared" ref="HJ57" ca="1" si="215" xml:space="preserve"> _xlfn.IFNA( IF( ISBLANK( (VLOOKUP($B$57, $B$8:$BNY$53, COLUMN((HI56)), FALSE)) ), "", VLOOKUP($B$57, $B$8:$BNY$53, COLUMN((HI56)), FALSE) ), "")</f>
        <v>#NAME?</v>
      </c>
      <c r="HK57" s="738" t="e">
        <f t="shared" ref="HK57" ca="1" si="216" xml:space="preserve"> _xlfn.IFNA( IF( ISBLANK( (VLOOKUP($B$57, $B$8:$BNY$53, COLUMN((HJ56)), FALSE)) ), "", VLOOKUP($B$57, $B$8:$BNY$53, COLUMN((HJ56)), FALSE) ), "")</f>
        <v>#NAME?</v>
      </c>
      <c r="HL57" s="738" t="e">
        <f t="shared" ref="HL57" ca="1" si="217" xml:space="preserve"> _xlfn.IFNA( IF( ISBLANK( (VLOOKUP($B$57, $B$8:$BNY$53, COLUMN((HK56)), FALSE)) ), "", VLOOKUP($B$57, $B$8:$BNY$53, COLUMN((HK56)), FALSE) ), "")</f>
        <v>#NAME?</v>
      </c>
      <c r="HM57" s="738" t="e">
        <f t="shared" ref="HM57" ca="1" si="218" xml:space="preserve"> _xlfn.IFNA( IF( ISBLANK( (VLOOKUP($B$57, $B$8:$BNY$53, COLUMN((HL56)), FALSE)) ), "", VLOOKUP($B$57, $B$8:$BNY$53, COLUMN((HL56)), FALSE) ), "")</f>
        <v>#NAME?</v>
      </c>
      <c r="HN57" s="738" t="e">
        <f t="shared" ref="HN57" ca="1" si="219" xml:space="preserve"> _xlfn.IFNA( IF( ISBLANK( (VLOOKUP($B$57, $B$8:$BNY$53, COLUMN((HM56)), FALSE)) ), "", VLOOKUP($B$57, $B$8:$BNY$53, COLUMN((HM56)), FALSE) ), "")</f>
        <v>#NAME?</v>
      </c>
      <c r="HO57" s="738" t="e">
        <f t="shared" ref="HO57" ca="1" si="220" xml:space="preserve"> _xlfn.IFNA( IF( ISBLANK( (VLOOKUP($B$57, $B$8:$BNY$53, COLUMN((HN56)), FALSE)) ), "", VLOOKUP($B$57, $B$8:$BNY$53, COLUMN((HN56)), FALSE) ), "")</f>
        <v>#NAME?</v>
      </c>
      <c r="HP57" s="738" t="e">
        <f t="shared" ref="HP57" ca="1" si="221" xml:space="preserve"> _xlfn.IFNA( IF( ISBLANK( (VLOOKUP($B$57, $B$8:$BNY$53, COLUMN((HO56)), FALSE)) ), "", VLOOKUP($B$57, $B$8:$BNY$53, COLUMN((HO56)), FALSE) ), "")</f>
        <v>#NAME?</v>
      </c>
      <c r="HQ57" s="738" t="e">
        <f t="shared" ref="HQ57" ca="1" si="222" xml:space="preserve"> _xlfn.IFNA( IF( ISBLANK( (VLOOKUP($B$57, $B$8:$BNY$53, COLUMN((HP56)), FALSE)) ), "", VLOOKUP($B$57, $B$8:$BNY$53, COLUMN((HP56)), FALSE) ), "")</f>
        <v>#NAME?</v>
      </c>
      <c r="HR57" s="738" t="e">
        <f t="shared" ref="HR57" ca="1" si="223" xml:space="preserve"> _xlfn.IFNA( IF( ISBLANK( (VLOOKUP($B$57, $B$8:$BNY$53, COLUMN((HQ56)), FALSE)) ), "", VLOOKUP($B$57, $B$8:$BNY$53, COLUMN((HQ56)), FALSE) ), "")</f>
        <v>#NAME?</v>
      </c>
      <c r="HS57" s="738" t="e">
        <f t="shared" ref="HS57" ca="1" si="224" xml:space="preserve"> _xlfn.IFNA( IF( ISBLANK( (VLOOKUP($B$57, $B$8:$BNY$53, COLUMN((HR56)), FALSE)) ), "", VLOOKUP($B$57, $B$8:$BNY$53, COLUMN((HR56)), FALSE) ), "")</f>
        <v>#NAME?</v>
      </c>
      <c r="HT57" s="738" t="e">
        <f t="shared" ref="HT57" ca="1" si="225" xml:space="preserve"> _xlfn.IFNA( IF( ISBLANK( (VLOOKUP($B$57, $B$8:$BNY$53, COLUMN((HS56)), FALSE)) ), "", VLOOKUP($B$57, $B$8:$BNY$53, COLUMN((HS56)), FALSE) ), "")</f>
        <v>#NAME?</v>
      </c>
      <c r="HU57" s="738" t="e">
        <f t="shared" ref="HU57" ca="1" si="226" xml:space="preserve"> _xlfn.IFNA( IF( ISBLANK( (VLOOKUP($B$57, $B$8:$BNY$53, COLUMN((HT56)), FALSE)) ), "", VLOOKUP($B$57, $B$8:$BNY$53, COLUMN((HT56)), FALSE) ), "")</f>
        <v>#NAME?</v>
      </c>
      <c r="HV57" s="738" t="e">
        <f t="shared" ref="HV57" ca="1" si="227" xml:space="preserve"> _xlfn.IFNA( IF( ISBLANK( (VLOOKUP($B$57, $B$8:$BNY$53, COLUMN((HU56)), FALSE)) ), "", VLOOKUP($B$57, $B$8:$BNY$53, COLUMN((HU56)), FALSE) ), "")</f>
        <v>#NAME?</v>
      </c>
      <c r="HW57" s="738" t="e">
        <f t="shared" ref="HW57" ca="1" si="228" xml:space="preserve"> _xlfn.IFNA( IF( ISBLANK( (VLOOKUP($B$57, $B$8:$BNY$53, COLUMN((HV56)), FALSE)) ), "", VLOOKUP($B$57, $B$8:$BNY$53, COLUMN((HV56)), FALSE) ), "")</f>
        <v>#NAME?</v>
      </c>
      <c r="HX57" s="738" t="e">
        <f t="shared" ref="HX57" ca="1" si="229" xml:space="preserve"> _xlfn.IFNA( IF( ISBLANK( (VLOOKUP($B$57, $B$8:$BNY$53, COLUMN((HW56)), FALSE)) ), "", VLOOKUP($B$57, $B$8:$BNY$53, COLUMN((HW56)), FALSE) ), "")</f>
        <v>#NAME?</v>
      </c>
      <c r="HY57" s="738" t="e">
        <f t="shared" ref="HY57" ca="1" si="230" xml:space="preserve"> _xlfn.IFNA( IF( ISBLANK( (VLOOKUP($B$57, $B$8:$BNY$53, COLUMN((HX56)), FALSE)) ), "", VLOOKUP($B$57, $B$8:$BNY$53, COLUMN((HX56)), FALSE) ), "")</f>
        <v>#NAME?</v>
      </c>
      <c r="HZ57" s="738" t="e">
        <f t="shared" ref="HZ57" ca="1" si="231" xml:space="preserve"> _xlfn.IFNA( IF( ISBLANK( (VLOOKUP($B$57, $B$8:$BNY$53, COLUMN((HY56)), FALSE)) ), "", VLOOKUP($B$57, $B$8:$BNY$53, COLUMN((HY56)), FALSE) ), "")</f>
        <v>#NAME?</v>
      </c>
      <c r="IA57" s="738" t="e">
        <f t="shared" ref="IA57" ca="1" si="232" xml:space="preserve"> _xlfn.IFNA( IF( ISBLANK( (VLOOKUP($B$57, $B$8:$BNY$53, COLUMN((HZ56)), FALSE)) ), "", VLOOKUP($B$57, $B$8:$BNY$53, COLUMN((HZ56)), FALSE) ), "")</f>
        <v>#NAME?</v>
      </c>
      <c r="IB57" s="738" t="e">
        <f t="shared" ref="IB57" ca="1" si="233" xml:space="preserve"> _xlfn.IFNA( IF( ISBLANK( (VLOOKUP($B$57, $B$8:$BNY$53, COLUMN((IA56)), FALSE)) ), "", VLOOKUP($B$57, $B$8:$BNY$53, COLUMN((IA56)), FALSE) ), "")</f>
        <v>#NAME?</v>
      </c>
      <c r="IC57" s="738" t="e">
        <f t="shared" ref="IC57" ca="1" si="234" xml:space="preserve"> _xlfn.IFNA( IF( ISBLANK( (VLOOKUP($B$57, $B$8:$BNY$53, COLUMN((IB56)), FALSE)) ), "", VLOOKUP($B$57, $B$8:$BNY$53, COLUMN((IB56)), FALSE) ), "")</f>
        <v>#NAME?</v>
      </c>
      <c r="ID57" s="738" t="e">
        <f t="shared" ref="ID57" ca="1" si="235" xml:space="preserve"> _xlfn.IFNA( IF( ISBLANK( (VLOOKUP($B$57, $B$8:$BNY$53, COLUMN((IC56)), FALSE)) ), "", VLOOKUP($B$57, $B$8:$BNY$53, COLUMN((IC56)), FALSE) ), "")</f>
        <v>#NAME?</v>
      </c>
      <c r="IE57" s="738" t="e">
        <f t="shared" ref="IE57" ca="1" si="236" xml:space="preserve"> _xlfn.IFNA( IF( ISBLANK( (VLOOKUP($B$57, $B$8:$BNY$53, COLUMN((ID56)), FALSE)) ), "", VLOOKUP($B$57, $B$8:$BNY$53, COLUMN((ID56)), FALSE) ), "")</f>
        <v>#NAME?</v>
      </c>
      <c r="IF57" s="738" t="e">
        <f t="shared" ref="IF57" ca="1" si="237" xml:space="preserve"> _xlfn.IFNA( IF( ISBLANK( (VLOOKUP($B$57, $B$8:$BNY$53, COLUMN((IE56)), FALSE)) ), "", VLOOKUP($B$57, $B$8:$BNY$53, COLUMN((IE56)), FALSE) ), "")</f>
        <v>#NAME?</v>
      </c>
      <c r="IG57" s="738" t="e">
        <f t="shared" ref="IG57" ca="1" si="238" xml:space="preserve"> _xlfn.IFNA( IF( ISBLANK( (VLOOKUP($B$57, $B$8:$BNY$53, COLUMN((IF56)), FALSE)) ), "", VLOOKUP($B$57, $B$8:$BNY$53, COLUMN((IF56)), FALSE) ), "")</f>
        <v>#NAME?</v>
      </c>
      <c r="IH57" s="738" t="e">
        <f t="shared" ref="IH57" ca="1" si="239" xml:space="preserve"> _xlfn.IFNA( IF( ISBLANK( (VLOOKUP($B$57, $B$8:$BNY$53, COLUMN((IG56)), FALSE)) ), "", VLOOKUP($B$57, $B$8:$BNY$53, COLUMN((IG56)), FALSE) ), "")</f>
        <v>#NAME?</v>
      </c>
      <c r="II57" s="738" t="e">
        <f t="shared" ref="II57" ca="1" si="240" xml:space="preserve"> _xlfn.IFNA( IF( ISBLANK( (VLOOKUP($B$57, $B$8:$BNY$53, COLUMN((IH56)), FALSE)) ), "", VLOOKUP($B$57, $B$8:$BNY$53, COLUMN((IH56)), FALSE) ), "")</f>
        <v>#NAME?</v>
      </c>
      <c r="IJ57" s="738" t="e">
        <f t="shared" ref="IJ57" ca="1" si="241" xml:space="preserve"> _xlfn.IFNA( IF( ISBLANK( (VLOOKUP($B$57, $B$8:$BNY$53, COLUMN((II56)), FALSE)) ), "", VLOOKUP($B$57, $B$8:$BNY$53, COLUMN((II56)), FALSE) ), "")</f>
        <v>#NAME?</v>
      </c>
      <c r="IK57" s="738" t="e">
        <f t="shared" ref="IK57" ca="1" si="242" xml:space="preserve"> _xlfn.IFNA( IF( ISBLANK( (VLOOKUP($B$57, $B$8:$BNY$53, COLUMN((IJ56)), FALSE)) ), "", VLOOKUP($B$57, $B$8:$BNY$53, COLUMN((IJ56)), FALSE) ), "")</f>
        <v>#NAME?</v>
      </c>
      <c r="IL57" s="738" t="e">
        <f t="shared" ref="IL57" ca="1" si="243" xml:space="preserve"> _xlfn.IFNA( IF( ISBLANK( (VLOOKUP($B$57, $B$8:$BNY$53, COLUMN((IK56)), FALSE)) ), "", VLOOKUP($B$57, $B$8:$BNY$53, COLUMN((IK56)), FALSE) ), "")</f>
        <v>#NAME?</v>
      </c>
      <c r="IM57" s="738" t="e">
        <f t="shared" ref="IM57" ca="1" si="244" xml:space="preserve"> _xlfn.IFNA( IF( ISBLANK( (VLOOKUP($B$57, $B$8:$BNY$53, COLUMN((IL56)), FALSE)) ), "", VLOOKUP($B$57, $B$8:$BNY$53, COLUMN((IL56)), FALSE) ), "")</f>
        <v>#NAME?</v>
      </c>
      <c r="IN57" s="738" t="e">
        <f t="shared" ref="IN57" ca="1" si="245" xml:space="preserve"> _xlfn.IFNA( IF( ISBLANK( (VLOOKUP($B$57, $B$8:$BNY$53, COLUMN((IM56)), FALSE)) ), "", VLOOKUP($B$57, $B$8:$BNY$53, COLUMN((IM56)), FALSE) ), "")</f>
        <v>#NAME?</v>
      </c>
      <c r="IO57" s="738" t="e">
        <f t="shared" ref="IO57" ca="1" si="246" xml:space="preserve"> _xlfn.IFNA( IF( ISBLANK( (VLOOKUP($B$57, $B$8:$BNY$53, COLUMN((IN56)), FALSE)) ), "", VLOOKUP($B$57, $B$8:$BNY$53, COLUMN((IN56)), FALSE) ), "")</f>
        <v>#NAME?</v>
      </c>
      <c r="IP57" s="738" t="e">
        <f t="shared" ref="IP57" ca="1" si="247" xml:space="preserve"> _xlfn.IFNA( IF( ISBLANK( (VLOOKUP($B$57, $B$8:$BNY$53, COLUMN((IO56)), FALSE)) ), "", VLOOKUP($B$57, $B$8:$BNY$53, COLUMN((IO56)), FALSE) ), "")</f>
        <v>#NAME?</v>
      </c>
      <c r="IQ57" s="738" t="e">
        <f t="shared" ref="IQ57" ca="1" si="248" xml:space="preserve"> _xlfn.IFNA( IF( ISBLANK( (VLOOKUP($B$57, $B$8:$BNY$53, COLUMN((IP56)), FALSE)) ), "", VLOOKUP($B$57, $B$8:$BNY$53, COLUMN((IP56)), FALSE) ), "")</f>
        <v>#NAME?</v>
      </c>
      <c r="IR57" s="738" t="e">
        <f t="shared" ref="IR57" ca="1" si="249" xml:space="preserve"> _xlfn.IFNA( IF( ISBLANK( (VLOOKUP($B$57, $B$8:$BNY$53, COLUMN((IQ56)), FALSE)) ), "", VLOOKUP($B$57, $B$8:$BNY$53, COLUMN((IQ56)), FALSE) ), "")</f>
        <v>#NAME?</v>
      </c>
      <c r="IS57" s="738" t="e">
        <f t="shared" ref="IS57" ca="1" si="250" xml:space="preserve"> _xlfn.IFNA( IF( ISBLANK( (VLOOKUP($B$57, $B$8:$BNY$53, COLUMN((IR56)), FALSE)) ), "", VLOOKUP($B$57, $B$8:$BNY$53, COLUMN((IR56)), FALSE) ), "")</f>
        <v>#NAME?</v>
      </c>
      <c r="IT57" s="738" t="e">
        <f t="shared" ref="IT57" ca="1" si="251" xml:space="preserve"> _xlfn.IFNA( IF( ISBLANK( (VLOOKUP($B$57, $B$8:$BNY$53, COLUMN((IS56)), FALSE)) ), "", VLOOKUP($B$57, $B$8:$BNY$53, COLUMN((IS56)), FALSE) ), "")</f>
        <v>#NAME?</v>
      </c>
      <c r="IU57" s="738" t="e">
        <f t="shared" ref="IU57" ca="1" si="252" xml:space="preserve"> _xlfn.IFNA( IF( ISBLANK( (VLOOKUP($B$57, $B$8:$BNY$53, COLUMN((IT56)), FALSE)) ), "", VLOOKUP($B$57, $B$8:$BNY$53, COLUMN((IT56)), FALSE) ), "")</f>
        <v>#NAME?</v>
      </c>
      <c r="IV57" s="738" t="e">
        <f t="shared" ref="IV57" ca="1" si="253" xml:space="preserve"> _xlfn.IFNA( IF( ISBLANK( (VLOOKUP($B$57, $B$8:$BNY$53, COLUMN((IU56)), FALSE)) ), "", VLOOKUP($B$57, $B$8:$BNY$53, COLUMN((IU56)), FALSE) ), "")</f>
        <v>#NAME?</v>
      </c>
      <c r="IW57" s="738" t="e">
        <f t="shared" ref="IW57" ca="1" si="254" xml:space="preserve"> _xlfn.IFNA( IF( ISBLANK( (VLOOKUP($B$57, $B$8:$BNY$53, COLUMN((IV56)), FALSE)) ), "", VLOOKUP($B$57, $B$8:$BNY$53, COLUMN((IV56)), FALSE) ), "")</f>
        <v>#NAME?</v>
      </c>
      <c r="IX57" s="738" t="e">
        <f t="shared" ref="IX57" ca="1" si="255" xml:space="preserve"> _xlfn.IFNA( IF( ISBLANK( (VLOOKUP($B$57, $B$8:$BNY$53, COLUMN((IW56)), FALSE)) ), "", VLOOKUP($B$57, $B$8:$BNY$53, COLUMN((IW56)), FALSE) ), "")</f>
        <v>#NAME?</v>
      </c>
      <c r="IY57" s="738" t="e">
        <f t="shared" ref="IY57" ca="1" si="256" xml:space="preserve"> _xlfn.IFNA( IF( ISBLANK( (VLOOKUP($B$57, $B$8:$BNY$53, COLUMN((IX56)), FALSE)) ), "", VLOOKUP($B$57, $B$8:$BNY$53, COLUMN((IX56)), FALSE) ), "")</f>
        <v>#NAME?</v>
      </c>
      <c r="IZ57" s="738" t="e">
        <f t="shared" ref="IZ57" ca="1" si="257" xml:space="preserve"> _xlfn.IFNA( IF( ISBLANK( (VLOOKUP($B$57, $B$8:$BNY$53, COLUMN((IY56)), FALSE)) ), "", VLOOKUP($B$57, $B$8:$BNY$53, COLUMN((IY56)), FALSE) ), "")</f>
        <v>#NAME?</v>
      </c>
      <c r="JA57" s="738" t="e">
        <f t="shared" ref="JA57" ca="1" si="258" xml:space="preserve"> _xlfn.IFNA( IF( ISBLANK( (VLOOKUP($B$57, $B$8:$BNY$53, COLUMN((IZ56)), FALSE)) ), "", VLOOKUP($B$57, $B$8:$BNY$53, COLUMN((IZ56)), FALSE) ), "")</f>
        <v>#NAME?</v>
      </c>
      <c r="JB57" s="738" t="e">
        <f t="shared" ref="JB57" ca="1" si="259" xml:space="preserve"> _xlfn.IFNA( IF( ISBLANK( (VLOOKUP($B$57, $B$8:$BNY$53, COLUMN((JA56)), FALSE)) ), "", VLOOKUP($B$57, $B$8:$BNY$53, COLUMN((JA56)), FALSE) ), "")</f>
        <v>#NAME?</v>
      </c>
      <c r="JC57" s="738" t="e">
        <f t="shared" ref="JC57" ca="1" si="260" xml:space="preserve"> _xlfn.IFNA( IF( ISBLANK( (VLOOKUP($B$57, $B$8:$BNY$53, COLUMN((JB56)), FALSE)) ), "", VLOOKUP($B$57, $B$8:$BNY$53, COLUMN((JB56)), FALSE) ), "")</f>
        <v>#NAME?</v>
      </c>
      <c r="JD57" s="738" t="e">
        <f t="shared" ref="JD57" ca="1" si="261" xml:space="preserve"> _xlfn.IFNA( IF( ISBLANK( (VLOOKUP($B$57, $B$8:$BNY$53, COLUMN((JC56)), FALSE)) ), "", VLOOKUP($B$57, $B$8:$BNY$53, COLUMN((JC56)), FALSE) ), "")</f>
        <v>#NAME?</v>
      </c>
      <c r="JE57" s="738" t="e">
        <f t="shared" ref="JE57" ca="1" si="262" xml:space="preserve"> _xlfn.IFNA( IF( ISBLANK( (VLOOKUP($B$57, $B$8:$BNY$53, COLUMN((JD56)), FALSE)) ), "", VLOOKUP($B$57, $B$8:$BNY$53, COLUMN((JD56)), FALSE) ), "")</f>
        <v>#NAME?</v>
      </c>
      <c r="JF57" s="738" t="e">
        <f t="shared" ref="JF57" ca="1" si="263" xml:space="preserve"> _xlfn.IFNA( IF( ISBLANK( (VLOOKUP($B$57, $B$8:$BNY$53, COLUMN((JE56)), FALSE)) ), "", VLOOKUP($B$57, $B$8:$BNY$53, COLUMN((JE56)), FALSE) ), "")</f>
        <v>#NAME?</v>
      </c>
      <c r="JG57" s="738" t="e">
        <f t="shared" ref="JG57" ca="1" si="264" xml:space="preserve"> _xlfn.IFNA( IF( ISBLANK( (VLOOKUP($B$57, $B$8:$BNY$53, COLUMN((JF56)), FALSE)) ), "", VLOOKUP($B$57, $B$8:$BNY$53, COLUMN((JF56)), FALSE) ), "")</f>
        <v>#NAME?</v>
      </c>
      <c r="JH57" s="738" t="e">
        <f t="shared" ref="JH57" ca="1" si="265" xml:space="preserve"> _xlfn.IFNA( IF( ISBLANK( (VLOOKUP($B$57, $B$8:$BNY$53, COLUMN((JG56)), FALSE)) ), "", VLOOKUP($B$57, $B$8:$BNY$53, COLUMN((JG56)), FALSE) ), "")</f>
        <v>#NAME?</v>
      </c>
      <c r="JI57" s="738" t="e">
        <f t="shared" ref="JI57" ca="1" si="266" xml:space="preserve"> _xlfn.IFNA( IF( ISBLANK( (VLOOKUP($B$57, $B$8:$BNY$53, COLUMN((JH56)), FALSE)) ), "", VLOOKUP($B$57, $B$8:$BNY$53, COLUMN((JH56)), FALSE) ), "")</f>
        <v>#NAME?</v>
      </c>
      <c r="JJ57" s="738" t="e">
        <f t="shared" ref="JJ57" ca="1" si="267" xml:space="preserve"> _xlfn.IFNA( IF( ISBLANK( (VLOOKUP($B$57, $B$8:$BNY$53, COLUMN((JI56)), FALSE)) ), "", VLOOKUP($B$57, $B$8:$BNY$53, COLUMN((JI56)), FALSE) ), "")</f>
        <v>#NAME?</v>
      </c>
      <c r="JK57" s="738" t="e">
        <f t="shared" ref="JK57" ca="1" si="268" xml:space="preserve"> _xlfn.IFNA( IF( ISBLANK( (VLOOKUP($B$57, $B$8:$BNY$53, COLUMN((JJ56)), FALSE)) ), "", VLOOKUP($B$57, $B$8:$BNY$53, COLUMN((JJ56)), FALSE) ), "")</f>
        <v>#NAME?</v>
      </c>
      <c r="JL57" s="738" t="e">
        <f t="shared" ref="JL57" ca="1" si="269" xml:space="preserve"> _xlfn.IFNA( IF( ISBLANK( (VLOOKUP($B$57, $B$8:$BNY$53, COLUMN((JK56)), FALSE)) ), "", VLOOKUP($B$57, $B$8:$BNY$53, COLUMN((JK56)), FALSE) ), "")</f>
        <v>#NAME?</v>
      </c>
      <c r="JM57" s="738" t="e">
        <f t="shared" ref="JM57" ca="1" si="270" xml:space="preserve"> _xlfn.IFNA( IF( ISBLANK( (VLOOKUP($B$57, $B$8:$BNY$53, COLUMN((JL56)), FALSE)) ), "", VLOOKUP($B$57, $B$8:$BNY$53, COLUMN((JL56)), FALSE) ), "")</f>
        <v>#NAME?</v>
      </c>
      <c r="JN57" s="738" t="e">
        <f t="shared" ref="JN57" ca="1" si="271" xml:space="preserve"> _xlfn.IFNA( IF( ISBLANK( (VLOOKUP($B$57, $B$8:$BNY$53, COLUMN((JM56)), FALSE)) ), "", VLOOKUP($B$57, $B$8:$BNY$53, COLUMN((JM56)), FALSE) ), "")</f>
        <v>#NAME?</v>
      </c>
      <c r="JO57" s="738" t="e">
        <f t="shared" ref="JO57" ca="1" si="272" xml:space="preserve"> _xlfn.IFNA( IF( ISBLANK( (VLOOKUP($B$57, $B$8:$BNY$53, COLUMN((JN56)), FALSE)) ), "", VLOOKUP($B$57, $B$8:$BNY$53, COLUMN((JN56)), FALSE) ), "")</f>
        <v>#NAME?</v>
      </c>
      <c r="JP57" s="738" t="e">
        <f t="shared" ref="JP57" ca="1" si="273" xml:space="preserve"> _xlfn.IFNA( IF( ISBLANK( (VLOOKUP($B$57, $B$8:$BNY$53, COLUMN((JO56)), FALSE)) ), "", VLOOKUP($B$57, $B$8:$BNY$53, COLUMN((JO56)), FALSE) ), "")</f>
        <v>#NAME?</v>
      </c>
      <c r="JQ57" s="738" t="e">
        <f t="shared" ref="JQ57" ca="1" si="274" xml:space="preserve"> _xlfn.IFNA( IF( ISBLANK( (VLOOKUP($B$57, $B$8:$BNY$53, COLUMN((JP56)), FALSE)) ), "", VLOOKUP($B$57, $B$8:$BNY$53, COLUMN((JP56)), FALSE) ), "")</f>
        <v>#NAME?</v>
      </c>
      <c r="JR57" s="738" t="e">
        <f t="shared" ref="JR57" ca="1" si="275" xml:space="preserve"> _xlfn.IFNA( IF( ISBLANK( (VLOOKUP($B$57, $B$8:$BNY$53, COLUMN((JQ56)), FALSE)) ), "", VLOOKUP($B$57, $B$8:$BNY$53, COLUMN((JQ56)), FALSE) ), "")</f>
        <v>#NAME?</v>
      </c>
      <c r="JS57" s="738" t="e">
        <f t="shared" ref="JS57" ca="1" si="276" xml:space="preserve"> _xlfn.IFNA( IF( ISBLANK( (VLOOKUP($B$57, $B$8:$BNY$53, COLUMN((JR56)), FALSE)) ), "", VLOOKUP($B$57, $B$8:$BNY$53, COLUMN((JR56)), FALSE) ), "")</f>
        <v>#NAME?</v>
      </c>
      <c r="JT57" s="738" t="e">
        <f t="shared" ref="JT57" ca="1" si="277" xml:space="preserve"> _xlfn.IFNA( IF( ISBLANK( (VLOOKUP($B$57, $B$8:$BNY$53, COLUMN((JS56)), FALSE)) ), "", VLOOKUP($B$57, $B$8:$BNY$53, COLUMN((JS56)), FALSE) ), "")</f>
        <v>#NAME?</v>
      </c>
      <c r="JU57" s="738" t="e">
        <f t="shared" ref="JU57" ca="1" si="278" xml:space="preserve"> _xlfn.IFNA( IF( ISBLANK( (VLOOKUP($B$57, $B$8:$BNY$53, COLUMN((JT56)), FALSE)) ), "", VLOOKUP($B$57, $B$8:$BNY$53, COLUMN((JT56)), FALSE) ), "")</f>
        <v>#NAME?</v>
      </c>
      <c r="JV57" s="738" t="e">
        <f t="shared" ref="JV57" ca="1" si="279" xml:space="preserve"> _xlfn.IFNA( IF( ISBLANK( (VLOOKUP($B$57, $B$8:$BNY$53, COLUMN((JU56)), FALSE)) ), "", VLOOKUP($B$57, $B$8:$BNY$53, COLUMN((JU56)), FALSE) ), "")</f>
        <v>#NAME?</v>
      </c>
      <c r="JW57" s="738" t="e">
        <f t="shared" ref="JW57" ca="1" si="280" xml:space="preserve"> _xlfn.IFNA( IF( ISBLANK( (VLOOKUP($B$57, $B$8:$BNY$53, COLUMN((JV56)), FALSE)) ), "", VLOOKUP($B$57, $B$8:$BNY$53, COLUMN((JV56)), FALSE) ), "")</f>
        <v>#NAME?</v>
      </c>
      <c r="JX57" s="738" t="e">
        <f t="shared" ref="JX57" ca="1" si="281" xml:space="preserve"> _xlfn.IFNA( IF( ISBLANK( (VLOOKUP($B$57, $B$8:$BNY$53, COLUMN((JW56)), FALSE)) ), "", VLOOKUP($B$57, $B$8:$BNY$53, COLUMN((JW56)), FALSE) ), "")</f>
        <v>#NAME?</v>
      </c>
      <c r="JY57" s="738" t="e">
        <f t="shared" ref="JY57" ca="1" si="282" xml:space="preserve"> _xlfn.IFNA( IF( ISBLANK( (VLOOKUP($B$57, $B$8:$BNY$53, COLUMN((JX56)), FALSE)) ), "", VLOOKUP($B$57, $B$8:$BNY$53, COLUMN((JX56)), FALSE) ), "")</f>
        <v>#NAME?</v>
      </c>
      <c r="JZ57" s="738" t="e">
        <f t="shared" ref="JZ57" ca="1" si="283" xml:space="preserve"> _xlfn.IFNA( IF( ISBLANK( (VLOOKUP($B$57, $B$8:$BNY$53, COLUMN((JY56)), FALSE)) ), "", VLOOKUP($B$57, $B$8:$BNY$53, COLUMN((JY56)), FALSE) ), "")</f>
        <v>#NAME?</v>
      </c>
      <c r="KA57" s="738" t="e">
        <f t="shared" ref="KA57" ca="1" si="284" xml:space="preserve"> _xlfn.IFNA( IF( ISBLANK( (VLOOKUP($B$57, $B$8:$BNY$53, COLUMN((JZ56)), FALSE)) ), "", VLOOKUP($B$57, $B$8:$BNY$53, COLUMN((JZ56)), FALSE) ), "")</f>
        <v>#NAME?</v>
      </c>
      <c r="KB57" s="738" t="e">
        <f t="shared" ref="KB57" ca="1" si="285" xml:space="preserve"> _xlfn.IFNA( IF( ISBLANK( (VLOOKUP($B$57, $B$8:$BNY$53, COLUMN((KA56)), FALSE)) ), "", VLOOKUP($B$57, $B$8:$BNY$53, COLUMN((KA56)), FALSE) ), "")</f>
        <v>#NAME?</v>
      </c>
      <c r="KC57" s="738" t="e">
        <f t="shared" ref="KC57" ca="1" si="286" xml:space="preserve"> _xlfn.IFNA( IF( ISBLANK( (VLOOKUP($B$57, $B$8:$BNY$53, COLUMN((KB56)), FALSE)) ), "", VLOOKUP($B$57, $B$8:$BNY$53, COLUMN((KB56)), FALSE) ), "")</f>
        <v>#NAME?</v>
      </c>
      <c r="KD57" s="738" t="e">
        <f t="shared" ref="KD57" ca="1" si="287" xml:space="preserve"> _xlfn.IFNA( IF( ISBLANK( (VLOOKUP($B$57, $B$8:$BNY$53, COLUMN((KC56)), FALSE)) ), "", VLOOKUP($B$57, $B$8:$BNY$53, COLUMN((KC56)), FALSE) ), "")</f>
        <v>#NAME?</v>
      </c>
      <c r="KE57" s="738" t="e">
        <f t="shared" ref="KE57" ca="1" si="288" xml:space="preserve"> _xlfn.IFNA( IF( ISBLANK( (VLOOKUP($B$57, $B$8:$BNY$53, COLUMN((KD56)), FALSE)) ), "", VLOOKUP($B$57, $B$8:$BNY$53, COLUMN((KD56)), FALSE) ), "")</f>
        <v>#NAME?</v>
      </c>
      <c r="KF57" s="738" t="e">
        <f t="shared" ref="KF57" ca="1" si="289" xml:space="preserve"> _xlfn.IFNA( IF( ISBLANK( (VLOOKUP($B$57, $B$8:$BNY$53, COLUMN((KE56)), FALSE)) ), "", VLOOKUP($B$57, $B$8:$BNY$53, COLUMN((KE56)), FALSE) ), "")</f>
        <v>#NAME?</v>
      </c>
      <c r="KG57" s="738" t="e">
        <f t="shared" ref="KG57" ca="1" si="290" xml:space="preserve"> _xlfn.IFNA( IF( ISBLANK( (VLOOKUP($B$57, $B$8:$BNY$53, COLUMN((KF56)), FALSE)) ), "", VLOOKUP($B$57, $B$8:$BNY$53, COLUMN((KF56)), FALSE) ), "")</f>
        <v>#NAME?</v>
      </c>
      <c r="KH57" s="738" t="e">
        <f t="shared" ref="KH57" ca="1" si="291" xml:space="preserve"> _xlfn.IFNA( IF( ISBLANK( (VLOOKUP($B$57, $B$8:$BNY$53, COLUMN((KG56)), FALSE)) ), "", VLOOKUP($B$57, $B$8:$BNY$53, COLUMN((KG56)), FALSE) ), "")</f>
        <v>#NAME?</v>
      </c>
      <c r="KI57" s="738" t="e">
        <f t="shared" ref="KI57" ca="1" si="292" xml:space="preserve"> _xlfn.IFNA( IF( ISBLANK( (VLOOKUP($B$57, $B$8:$BNY$53, COLUMN((KH56)), FALSE)) ), "", VLOOKUP($B$57, $B$8:$BNY$53, COLUMN((KH56)), FALSE) ), "")</f>
        <v>#NAME?</v>
      </c>
      <c r="KJ57" s="738" t="e">
        <f t="shared" ref="KJ57" ca="1" si="293" xml:space="preserve"> _xlfn.IFNA( IF( ISBLANK( (VLOOKUP($B$57, $B$8:$BNY$53, COLUMN((KI56)), FALSE)) ), "", VLOOKUP($B$57, $B$8:$BNY$53, COLUMN((KI56)), FALSE) ), "")</f>
        <v>#NAME?</v>
      </c>
      <c r="KK57" s="738" t="e">
        <f t="shared" ref="KK57" ca="1" si="294" xml:space="preserve"> _xlfn.IFNA( IF( ISBLANK( (VLOOKUP($B$57, $B$8:$BNY$53, COLUMN((KJ56)), FALSE)) ), "", VLOOKUP($B$57, $B$8:$BNY$53, COLUMN((KJ56)), FALSE) ), "")</f>
        <v>#NAME?</v>
      </c>
      <c r="KL57" s="738" t="e">
        <f t="shared" ref="KL57" ca="1" si="295" xml:space="preserve"> _xlfn.IFNA( IF( ISBLANK( (VLOOKUP($B$57, $B$8:$BNY$53, COLUMN((KK56)), FALSE)) ), "", VLOOKUP($B$57, $B$8:$BNY$53, COLUMN((KK56)), FALSE) ), "")</f>
        <v>#NAME?</v>
      </c>
      <c r="KM57" s="738" t="e">
        <f t="shared" ref="KM57" ca="1" si="296" xml:space="preserve"> _xlfn.IFNA( IF( ISBLANK( (VLOOKUP($B$57, $B$8:$BNY$53, COLUMN((KL56)), FALSE)) ), "", VLOOKUP($B$57, $B$8:$BNY$53, COLUMN((KL56)), FALSE) ), "")</f>
        <v>#NAME?</v>
      </c>
      <c r="KN57" s="738" t="e">
        <f t="shared" ref="KN57" ca="1" si="297" xml:space="preserve"> _xlfn.IFNA( IF( ISBLANK( (VLOOKUP($B$57, $B$8:$BNY$53, COLUMN((KM56)), FALSE)) ), "", VLOOKUP($B$57, $B$8:$BNY$53, COLUMN((KM56)), FALSE) ), "")</f>
        <v>#NAME?</v>
      </c>
      <c r="KO57" s="738" t="e">
        <f t="shared" ref="KO57" ca="1" si="298" xml:space="preserve"> _xlfn.IFNA( IF( ISBLANK( (VLOOKUP($B$57, $B$8:$BNY$53, COLUMN((KN56)), FALSE)) ), "", VLOOKUP($B$57, $B$8:$BNY$53, COLUMN((KN56)), FALSE) ), "")</f>
        <v>#NAME?</v>
      </c>
      <c r="KP57" s="738" t="e">
        <f t="shared" ref="KP57" ca="1" si="299" xml:space="preserve"> _xlfn.IFNA( IF( ISBLANK( (VLOOKUP($B$57, $B$8:$BNY$53, COLUMN((KO56)), FALSE)) ), "", VLOOKUP($B$57, $B$8:$BNY$53, COLUMN((KO56)), FALSE) ), "")</f>
        <v>#NAME?</v>
      </c>
      <c r="KQ57" s="738" t="e">
        <f t="shared" ref="KQ57" ca="1" si="300" xml:space="preserve"> _xlfn.IFNA( IF( ISBLANK( (VLOOKUP($B$57, $B$8:$BNY$53, COLUMN((KP56)), FALSE)) ), "", VLOOKUP($B$57, $B$8:$BNY$53, COLUMN((KP56)), FALSE) ), "")</f>
        <v>#NAME?</v>
      </c>
      <c r="KR57" s="738" t="e">
        <f t="shared" ref="KR57" ca="1" si="301" xml:space="preserve"> _xlfn.IFNA( IF( ISBLANK( (VLOOKUP($B$57, $B$8:$BNY$53, COLUMN((KQ56)), FALSE)) ), "", VLOOKUP($B$57, $B$8:$BNY$53, COLUMN((KQ56)), FALSE) ), "")</f>
        <v>#NAME?</v>
      </c>
      <c r="KS57" s="738" t="e">
        <f t="shared" ref="KS57" ca="1" si="302" xml:space="preserve"> _xlfn.IFNA( IF( ISBLANK( (VLOOKUP($B$57, $B$8:$BNY$53, COLUMN((KR56)), FALSE)) ), "", VLOOKUP($B$57, $B$8:$BNY$53, COLUMN((KR56)), FALSE) ), "")</f>
        <v>#NAME?</v>
      </c>
      <c r="KT57" s="738" t="e">
        <f t="shared" ref="KT57" ca="1" si="303" xml:space="preserve"> _xlfn.IFNA( IF( ISBLANK( (VLOOKUP($B$57, $B$8:$BNY$53, COLUMN((KS56)), FALSE)) ), "", VLOOKUP($B$57, $B$8:$BNY$53, COLUMN((KS56)), FALSE) ), "")</f>
        <v>#NAME?</v>
      </c>
      <c r="KU57" s="738" t="e">
        <f t="shared" ref="KU57" ca="1" si="304" xml:space="preserve"> _xlfn.IFNA( IF( ISBLANK( (VLOOKUP($B$57, $B$8:$BNY$53, COLUMN((KT56)), FALSE)) ), "", VLOOKUP($B$57, $B$8:$BNY$53, COLUMN((KT56)), FALSE) ), "")</f>
        <v>#NAME?</v>
      </c>
      <c r="KV57" s="738" t="e">
        <f t="shared" ref="KV57" ca="1" si="305" xml:space="preserve"> _xlfn.IFNA( IF( ISBLANK( (VLOOKUP($B$57, $B$8:$BNY$53, COLUMN((KU56)), FALSE)) ), "", VLOOKUP($B$57, $B$8:$BNY$53, COLUMN((KU56)), FALSE) ), "")</f>
        <v>#NAME?</v>
      </c>
      <c r="KW57" s="738" t="e">
        <f t="shared" ref="KW57" ca="1" si="306" xml:space="preserve"> _xlfn.IFNA( IF( ISBLANK( (VLOOKUP($B$57, $B$8:$BNY$53, COLUMN((KV56)), FALSE)) ), "", VLOOKUP($B$57, $B$8:$BNY$53, COLUMN((KV56)), FALSE) ), "")</f>
        <v>#NAME?</v>
      </c>
      <c r="KX57" s="738" t="e">
        <f t="shared" ref="KX57" ca="1" si="307" xml:space="preserve"> _xlfn.IFNA( IF( ISBLANK( (VLOOKUP($B$57, $B$8:$BNY$53, COLUMN((KW56)), FALSE)) ), "", VLOOKUP($B$57, $B$8:$BNY$53, COLUMN((KW56)), FALSE) ), "")</f>
        <v>#NAME?</v>
      </c>
      <c r="KY57" s="738" t="e">
        <f t="shared" ref="KY57" ca="1" si="308" xml:space="preserve"> _xlfn.IFNA( IF( ISBLANK( (VLOOKUP($B$57, $B$8:$BNY$53, COLUMN((KX56)), FALSE)) ), "", VLOOKUP($B$57, $B$8:$BNY$53, COLUMN((KX56)), FALSE) ), "")</f>
        <v>#NAME?</v>
      </c>
      <c r="KZ57" s="738" t="e">
        <f t="shared" ref="KZ57" ca="1" si="309" xml:space="preserve"> _xlfn.IFNA( IF( ISBLANK( (VLOOKUP($B$57, $B$8:$BNY$53, COLUMN((KY56)), FALSE)) ), "", VLOOKUP($B$57, $B$8:$BNY$53, COLUMN((KY56)), FALSE) ), "")</f>
        <v>#NAME?</v>
      </c>
      <c r="LA57" s="738" t="e">
        <f t="shared" ref="LA57" ca="1" si="310" xml:space="preserve"> _xlfn.IFNA( IF( ISBLANK( (VLOOKUP($B$57, $B$8:$BNY$53, COLUMN((KZ56)), FALSE)) ), "", VLOOKUP($B$57, $B$8:$BNY$53, COLUMN((KZ56)), FALSE) ), "")</f>
        <v>#NAME?</v>
      </c>
      <c r="LB57" s="738" t="e">
        <f t="shared" ref="LB57" ca="1" si="311" xml:space="preserve"> _xlfn.IFNA( IF( ISBLANK( (VLOOKUP($B$57, $B$8:$BNY$53, COLUMN((LA56)), FALSE)) ), "", VLOOKUP($B$57, $B$8:$BNY$53, COLUMN((LA56)), FALSE) ), "")</f>
        <v>#NAME?</v>
      </c>
      <c r="LC57" s="738" t="e">
        <f t="shared" ref="LC57" ca="1" si="312" xml:space="preserve"> _xlfn.IFNA( IF( ISBLANK( (VLOOKUP($B$57, $B$8:$BNY$53, COLUMN((LB56)), FALSE)) ), "", VLOOKUP($B$57, $B$8:$BNY$53, COLUMN((LB56)), FALSE) ), "")</f>
        <v>#NAME?</v>
      </c>
      <c r="LD57" s="738" t="e">
        <f t="shared" ref="LD57" ca="1" si="313" xml:space="preserve"> _xlfn.IFNA( IF( ISBLANK( (VLOOKUP($B$57, $B$8:$BNY$53, COLUMN((LC56)), FALSE)) ), "", VLOOKUP($B$57, $B$8:$BNY$53, COLUMN((LC56)), FALSE) ), "")</f>
        <v>#NAME?</v>
      </c>
      <c r="LE57" s="738" t="e">
        <f t="shared" ref="LE57" ca="1" si="314" xml:space="preserve"> _xlfn.IFNA( IF( ISBLANK( (VLOOKUP($B$57, $B$8:$BNY$53, COLUMN((LD56)), FALSE)) ), "", VLOOKUP($B$57, $B$8:$BNY$53, COLUMN((LD56)), FALSE) ), "")</f>
        <v>#NAME?</v>
      </c>
      <c r="LF57" s="738" t="e">
        <f t="shared" ref="LF57" ca="1" si="315" xml:space="preserve"> _xlfn.IFNA( IF( ISBLANK( (VLOOKUP($B$57, $B$8:$BNY$53, COLUMN((LE56)), FALSE)) ), "", VLOOKUP($B$57, $B$8:$BNY$53, COLUMN((LE56)), FALSE) ), "")</f>
        <v>#NAME?</v>
      </c>
      <c r="LG57" s="738" t="e">
        <f t="shared" ref="LG57" ca="1" si="316" xml:space="preserve"> _xlfn.IFNA( IF( ISBLANK( (VLOOKUP($B$57, $B$8:$BNY$53, COLUMN((LF56)), FALSE)) ), "", VLOOKUP($B$57, $B$8:$BNY$53, COLUMN((LF56)), FALSE) ), "")</f>
        <v>#NAME?</v>
      </c>
      <c r="LH57" s="738" t="e">
        <f t="shared" ref="LH57" ca="1" si="317" xml:space="preserve"> _xlfn.IFNA( IF( ISBLANK( (VLOOKUP($B$57, $B$8:$BNY$53, COLUMN((LG56)), FALSE)) ), "", VLOOKUP($B$57, $B$8:$BNY$53, COLUMN((LG56)), FALSE) ), "")</f>
        <v>#NAME?</v>
      </c>
      <c r="LI57" s="738" t="e">
        <f t="shared" ref="LI57" ca="1" si="318" xml:space="preserve"> _xlfn.IFNA( IF( ISBLANK( (VLOOKUP($B$57, $B$8:$BNY$53, COLUMN((LH56)), FALSE)) ), "", VLOOKUP($B$57, $B$8:$BNY$53, COLUMN((LH56)), FALSE) ), "")</f>
        <v>#NAME?</v>
      </c>
      <c r="LJ57" s="738" t="e">
        <f t="shared" ref="LJ57" ca="1" si="319" xml:space="preserve"> _xlfn.IFNA( IF( ISBLANK( (VLOOKUP($B$57, $B$8:$BNY$53, COLUMN((LI56)), FALSE)) ), "", VLOOKUP($B$57, $B$8:$BNY$53, COLUMN((LI56)), FALSE) ), "")</f>
        <v>#NAME?</v>
      </c>
      <c r="LK57" s="738" t="e">
        <f t="shared" ref="LK57" ca="1" si="320" xml:space="preserve"> _xlfn.IFNA( IF( ISBLANK( (VLOOKUP($B$57, $B$8:$BNY$53, COLUMN((LJ56)), FALSE)) ), "", VLOOKUP($B$57, $B$8:$BNY$53, COLUMN((LJ56)), FALSE) ), "")</f>
        <v>#NAME?</v>
      </c>
      <c r="LL57" s="738" t="e">
        <f t="shared" ref="LL57" ca="1" si="321" xml:space="preserve"> _xlfn.IFNA( IF( ISBLANK( (VLOOKUP($B$57, $B$8:$BNY$53, COLUMN((LK56)), FALSE)) ), "", VLOOKUP($B$57, $B$8:$BNY$53, COLUMN((LK56)), FALSE) ), "")</f>
        <v>#NAME?</v>
      </c>
      <c r="LM57" s="738" t="e">
        <f t="shared" ref="LM57" ca="1" si="322" xml:space="preserve"> _xlfn.IFNA( IF( ISBLANK( (VLOOKUP($B$57, $B$8:$BNY$53, COLUMN((LL56)), FALSE)) ), "", VLOOKUP($B$57, $B$8:$BNY$53, COLUMN((LL56)), FALSE) ), "")</f>
        <v>#NAME?</v>
      </c>
      <c r="LN57" s="738" t="e">
        <f t="shared" ref="LN57" ca="1" si="323" xml:space="preserve"> _xlfn.IFNA( IF( ISBLANK( (VLOOKUP($B$57, $B$8:$BNY$53, COLUMN((LM56)), FALSE)) ), "", VLOOKUP($B$57, $B$8:$BNY$53, COLUMN((LM56)), FALSE) ), "")</f>
        <v>#NAME?</v>
      </c>
      <c r="LO57" s="738" t="e">
        <f t="shared" ref="LO57" ca="1" si="324" xml:space="preserve"> _xlfn.IFNA( IF( ISBLANK( (VLOOKUP($B$57, $B$8:$BNY$53, COLUMN((LN56)), FALSE)) ), "", VLOOKUP($B$57, $B$8:$BNY$53, COLUMN((LN56)), FALSE) ), "")</f>
        <v>#NAME?</v>
      </c>
      <c r="LP57" s="738" t="e">
        <f t="shared" ref="LP57" ca="1" si="325" xml:space="preserve"> _xlfn.IFNA( IF( ISBLANK( (VLOOKUP($B$57, $B$8:$BNY$53, COLUMN((LO56)), FALSE)) ), "", VLOOKUP($B$57, $B$8:$BNY$53, COLUMN((LO56)), FALSE) ), "")</f>
        <v>#NAME?</v>
      </c>
      <c r="LQ57" s="738" t="e">
        <f t="shared" ref="LQ57" ca="1" si="326" xml:space="preserve"> _xlfn.IFNA( IF( ISBLANK( (VLOOKUP($B$57, $B$8:$BNY$53, COLUMN((LP56)), FALSE)) ), "", VLOOKUP($B$57, $B$8:$BNY$53, COLUMN((LP56)), FALSE) ), "")</f>
        <v>#NAME?</v>
      </c>
      <c r="LR57" s="738" t="e">
        <f t="shared" ref="LR57" ca="1" si="327" xml:space="preserve"> _xlfn.IFNA( IF( ISBLANK( (VLOOKUP($B$57, $B$8:$BNY$53, COLUMN((LQ56)), FALSE)) ), "", VLOOKUP($B$57, $B$8:$BNY$53, COLUMN((LQ56)), FALSE) ), "")</f>
        <v>#NAME?</v>
      </c>
      <c r="LS57" s="738" t="e">
        <f t="shared" ref="LS57" ca="1" si="328" xml:space="preserve"> _xlfn.IFNA( IF( ISBLANK( (VLOOKUP($B$57, $B$8:$BNY$53, COLUMN((LR56)), FALSE)) ), "", VLOOKUP($B$57, $B$8:$BNY$53, COLUMN((LR56)), FALSE) ), "")</f>
        <v>#NAME?</v>
      </c>
      <c r="LT57" s="738" t="e">
        <f t="shared" ref="LT57" ca="1" si="329" xml:space="preserve"> _xlfn.IFNA( IF( ISBLANK( (VLOOKUP($B$57, $B$8:$BNY$53, COLUMN((LS56)), FALSE)) ), "", VLOOKUP($B$57, $B$8:$BNY$53, COLUMN((LS56)), FALSE) ), "")</f>
        <v>#NAME?</v>
      </c>
      <c r="LU57" s="738" t="e">
        <f t="shared" ref="LU57" ca="1" si="330" xml:space="preserve"> _xlfn.IFNA( IF( ISBLANK( (VLOOKUP($B$57, $B$8:$BNY$53, COLUMN((LT56)), FALSE)) ), "", VLOOKUP($B$57, $B$8:$BNY$53, COLUMN((LT56)), FALSE) ), "")</f>
        <v>#NAME?</v>
      </c>
      <c r="LV57" s="738" t="e">
        <f t="shared" ref="LV57" ca="1" si="331" xml:space="preserve"> _xlfn.IFNA( IF( ISBLANK( (VLOOKUP($B$57, $B$8:$BNY$53, COLUMN((LU56)), FALSE)) ), "", VLOOKUP($B$57, $B$8:$BNY$53, COLUMN((LU56)), FALSE) ), "")</f>
        <v>#NAME?</v>
      </c>
      <c r="LW57" s="738" t="e">
        <f t="shared" ref="LW57" ca="1" si="332" xml:space="preserve"> _xlfn.IFNA( IF( ISBLANK( (VLOOKUP($B$57, $B$8:$BNY$53, COLUMN((LV56)), FALSE)) ), "", VLOOKUP($B$57, $B$8:$BNY$53, COLUMN((LV56)), FALSE) ), "")</f>
        <v>#NAME?</v>
      </c>
      <c r="LX57" s="738" t="e">
        <f t="shared" ref="LX57" ca="1" si="333" xml:space="preserve"> _xlfn.IFNA( IF( ISBLANK( (VLOOKUP($B$57, $B$8:$BNY$53, COLUMN((LW56)), FALSE)) ), "", VLOOKUP($B$57, $B$8:$BNY$53, COLUMN((LW56)), FALSE) ), "")</f>
        <v>#NAME?</v>
      </c>
      <c r="LY57" s="738" t="e">
        <f t="shared" ref="LY57" ca="1" si="334" xml:space="preserve"> _xlfn.IFNA( IF( ISBLANK( (VLOOKUP($B$57, $B$8:$BNY$53, COLUMN((LX56)), FALSE)) ), "", VLOOKUP($B$57, $B$8:$BNY$53, COLUMN((LX56)), FALSE) ), "")</f>
        <v>#NAME?</v>
      </c>
      <c r="LZ57" s="738" t="e">
        <f t="shared" ref="LZ57" ca="1" si="335" xml:space="preserve"> _xlfn.IFNA( IF( ISBLANK( (VLOOKUP($B$57, $B$8:$BNY$53, COLUMN((LY56)), FALSE)) ), "", VLOOKUP($B$57, $B$8:$BNY$53, COLUMN((LY56)), FALSE) ), "")</f>
        <v>#NAME?</v>
      </c>
      <c r="MA57" s="738" t="e">
        <f t="shared" ref="MA57" ca="1" si="336" xml:space="preserve"> _xlfn.IFNA( IF( ISBLANK( (VLOOKUP($B$57, $B$8:$BNY$53, COLUMN((LZ56)), FALSE)) ), "", VLOOKUP($B$57, $B$8:$BNY$53, COLUMN((LZ56)), FALSE) ), "")</f>
        <v>#NAME?</v>
      </c>
      <c r="MB57" s="738" t="e">
        <f t="shared" ref="MB57" ca="1" si="337" xml:space="preserve"> _xlfn.IFNA( IF( ISBLANK( (VLOOKUP($B$57, $B$8:$BNY$53, COLUMN((MA56)), FALSE)) ), "", VLOOKUP($B$57, $B$8:$BNY$53, COLUMN((MA56)), FALSE) ), "")</f>
        <v>#NAME?</v>
      </c>
      <c r="MC57" s="738" t="e">
        <f t="shared" ref="MC57" ca="1" si="338" xml:space="preserve"> _xlfn.IFNA( IF( ISBLANK( (VLOOKUP($B$57, $B$8:$BNY$53, COLUMN((MB56)), FALSE)) ), "", VLOOKUP($B$57, $B$8:$BNY$53, COLUMN((MB56)), FALSE) ), "")</f>
        <v>#NAME?</v>
      </c>
      <c r="MD57" s="738" t="e">
        <f t="shared" ref="MD57" ca="1" si="339" xml:space="preserve"> _xlfn.IFNA( IF( ISBLANK( (VLOOKUP($B$57, $B$8:$BNY$53, COLUMN((MC56)), FALSE)) ), "", VLOOKUP($B$57, $B$8:$BNY$53, COLUMN((MC56)), FALSE) ), "")</f>
        <v>#NAME?</v>
      </c>
      <c r="ME57" s="738" t="e">
        <f t="shared" ref="ME57" ca="1" si="340" xml:space="preserve"> _xlfn.IFNA( IF( ISBLANK( (VLOOKUP($B$57, $B$8:$BNY$53, COLUMN((MD56)), FALSE)) ), "", VLOOKUP($B$57, $B$8:$BNY$53, COLUMN((MD56)), FALSE) ), "")</f>
        <v>#NAME?</v>
      </c>
      <c r="MF57" s="738" t="e">
        <f t="shared" ref="MF57" ca="1" si="341" xml:space="preserve"> _xlfn.IFNA( IF( ISBLANK( (VLOOKUP($B$57, $B$8:$BNY$53, COLUMN((ME56)), FALSE)) ), "", VLOOKUP($B$57, $B$8:$BNY$53, COLUMN((ME56)), FALSE) ), "")</f>
        <v>#NAME?</v>
      </c>
      <c r="MG57" s="738" t="e">
        <f t="shared" ref="MG57" ca="1" si="342" xml:space="preserve"> _xlfn.IFNA( IF( ISBLANK( (VLOOKUP($B$57, $B$8:$BNY$53, COLUMN((MF56)), FALSE)) ), "", VLOOKUP($B$57, $B$8:$BNY$53, COLUMN((MF56)), FALSE) ), "")</f>
        <v>#NAME?</v>
      </c>
      <c r="MH57" s="738" t="e">
        <f t="shared" ref="MH57" ca="1" si="343" xml:space="preserve"> _xlfn.IFNA( IF( ISBLANK( (VLOOKUP($B$57, $B$8:$BNY$53, COLUMN((MG56)), FALSE)) ), "", VLOOKUP($B$57, $B$8:$BNY$53, COLUMN((MG56)), FALSE) ), "")</f>
        <v>#NAME?</v>
      </c>
      <c r="MI57" s="738" t="e">
        <f t="shared" ref="MI57" ca="1" si="344" xml:space="preserve"> _xlfn.IFNA( IF( ISBLANK( (VLOOKUP($B$57, $B$8:$BNY$53, COLUMN((MH56)), FALSE)) ), "", VLOOKUP($B$57, $B$8:$BNY$53, COLUMN((MH56)), FALSE) ), "")</f>
        <v>#NAME?</v>
      </c>
      <c r="MJ57" s="738" t="e">
        <f t="shared" ref="MJ57" ca="1" si="345" xml:space="preserve"> _xlfn.IFNA( IF( ISBLANK( (VLOOKUP($B$57, $B$8:$BNY$53, COLUMN((MI56)), FALSE)) ), "", VLOOKUP($B$57, $B$8:$BNY$53, COLUMN((MI56)), FALSE) ), "")</f>
        <v>#NAME?</v>
      </c>
      <c r="MK57" s="738" t="e">
        <f t="shared" ref="MK57" ca="1" si="346" xml:space="preserve"> _xlfn.IFNA( IF( ISBLANK( (VLOOKUP($B$57, $B$8:$BNY$53, COLUMN((MJ56)), FALSE)) ), "", VLOOKUP($B$57, $B$8:$BNY$53, COLUMN((MJ56)), FALSE) ), "")</f>
        <v>#NAME?</v>
      </c>
      <c r="ML57" s="738" t="e">
        <f t="shared" ref="ML57" ca="1" si="347" xml:space="preserve"> _xlfn.IFNA( IF( ISBLANK( (VLOOKUP($B$57, $B$8:$BNY$53, COLUMN((MK56)), FALSE)) ), "", VLOOKUP($B$57, $B$8:$BNY$53, COLUMN((MK56)), FALSE) ), "")</f>
        <v>#NAME?</v>
      </c>
      <c r="MM57" s="738" t="e">
        <f t="shared" ref="MM57" ca="1" si="348" xml:space="preserve"> _xlfn.IFNA( IF( ISBLANK( (VLOOKUP($B$57, $B$8:$BNY$53, COLUMN((ML56)), FALSE)) ), "", VLOOKUP($B$57, $B$8:$BNY$53, COLUMN((ML56)), FALSE) ), "")</f>
        <v>#NAME?</v>
      </c>
      <c r="MN57" s="738" t="e">
        <f t="shared" ref="MN57" ca="1" si="349" xml:space="preserve"> _xlfn.IFNA( IF( ISBLANK( (VLOOKUP($B$57, $B$8:$BNY$53, COLUMN((MM56)), FALSE)) ), "", VLOOKUP($B$57, $B$8:$BNY$53, COLUMN((MM56)), FALSE) ), "")</f>
        <v>#NAME?</v>
      </c>
      <c r="MO57" s="738" t="e">
        <f t="shared" ref="MO57" ca="1" si="350" xml:space="preserve"> _xlfn.IFNA( IF( ISBLANK( (VLOOKUP($B$57, $B$8:$BNY$53, COLUMN((MN56)), FALSE)) ), "", VLOOKUP($B$57, $B$8:$BNY$53, COLUMN((MN56)), FALSE) ), "")</f>
        <v>#NAME?</v>
      </c>
      <c r="MP57" s="738" t="e">
        <f t="shared" ref="MP57" ca="1" si="351" xml:space="preserve"> _xlfn.IFNA( IF( ISBLANK( (VLOOKUP($B$57, $B$8:$BNY$53, COLUMN((MO56)), FALSE)) ), "", VLOOKUP($B$57, $B$8:$BNY$53, COLUMN((MO56)), FALSE) ), "")</f>
        <v>#NAME?</v>
      </c>
      <c r="MQ57" s="738" t="e">
        <f t="shared" ref="MQ57" ca="1" si="352" xml:space="preserve"> _xlfn.IFNA( IF( ISBLANK( (VLOOKUP($B$57, $B$8:$BNY$53, COLUMN((MP56)), FALSE)) ), "", VLOOKUP($B$57, $B$8:$BNY$53, COLUMN((MP56)), FALSE) ), "")</f>
        <v>#NAME?</v>
      </c>
      <c r="MR57" s="738" t="e">
        <f t="shared" ref="MR57" ca="1" si="353" xml:space="preserve"> _xlfn.IFNA( IF( ISBLANK( (VLOOKUP($B$57, $B$8:$BNY$53, COLUMN((MQ56)), FALSE)) ), "", VLOOKUP($B$57, $B$8:$BNY$53, COLUMN((MQ56)), FALSE) ), "")</f>
        <v>#NAME?</v>
      </c>
      <c r="MS57" s="738" t="e">
        <f t="shared" ref="MS57" ca="1" si="354" xml:space="preserve"> _xlfn.IFNA( IF( ISBLANK( (VLOOKUP($B$57, $B$8:$BNY$53, COLUMN((MR56)), FALSE)) ), "", VLOOKUP($B$57, $B$8:$BNY$53, COLUMN((MR56)), FALSE) ), "")</f>
        <v>#NAME?</v>
      </c>
      <c r="MT57" s="738" t="e">
        <f t="shared" ref="MT57" ca="1" si="355" xml:space="preserve"> _xlfn.IFNA( IF( ISBLANK( (VLOOKUP($B$57, $B$8:$BNY$53, COLUMN((MS56)), FALSE)) ), "", VLOOKUP($B$57, $B$8:$BNY$53, COLUMN((MS56)), FALSE) ), "")</f>
        <v>#NAME?</v>
      </c>
      <c r="MU57" s="738" t="e">
        <f t="shared" ref="MU57" ca="1" si="356" xml:space="preserve"> _xlfn.IFNA( IF( ISBLANK( (VLOOKUP($B$57, $B$8:$BNY$53, COLUMN((MT56)), FALSE)) ), "", VLOOKUP($B$57, $B$8:$BNY$53, COLUMN((MT56)), FALSE) ), "")</f>
        <v>#NAME?</v>
      </c>
      <c r="MV57" s="738" t="e">
        <f t="shared" ref="MV57" ca="1" si="357" xml:space="preserve"> _xlfn.IFNA( IF( ISBLANK( (VLOOKUP($B$57, $B$8:$BNY$53, COLUMN((MU56)), FALSE)) ), "", VLOOKUP($B$57, $B$8:$BNY$53, COLUMN((MU56)), FALSE) ), "")</f>
        <v>#NAME?</v>
      </c>
      <c r="MW57" s="738" t="e">
        <f t="shared" ref="MW57" ca="1" si="358" xml:space="preserve"> _xlfn.IFNA( IF( ISBLANK( (VLOOKUP($B$57, $B$8:$BNY$53, COLUMN((MV56)), FALSE)) ), "", VLOOKUP($B$57, $B$8:$BNY$53, COLUMN((MV56)), FALSE) ), "")</f>
        <v>#NAME?</v>
      </c>
      <c r="MX57" s="738" t="e">
        <f t="shared" ref="MX57" ca="1" si="359" xml:space="preserve"> _xlfn.IFNA( IF( ISBLANK( (VLOOKUP($B$57, $B$8:$BNY$53, COLUMN((MW56)), FALSE)) ), "", VLOOKUP($B$57, $B$8:$BNY$53, COLUMN((MW56)), FALSE) ), "")</f>
        <v>#NAME?</v>
      </c>
      <c r="MY57" s="738" t="e">
        <f t="shared" ref="MY57" ca="1" si="360" xml:space="preserve"> _xlfn.IFNA( IF( ISBLANK( (VLOOKUP($B$57, $B$8:$BNY$53, COLUMN((MX56)), FALSE)) ), "", VLOOKUP($B$57, $B$8:$BNY$53, COLUMN((MX56)), FALSE) ), "")</f>
        <v>#NAME?</v>
      </c>
      <c r="MZ57" s="738" t="e">
        <f t="shared" ref="MZ57" ca="1" si="361" xml:space="preserve"> _xlfn.IFNA( IF( ISBLANK( (VLOOKUP($B$57, $B$8:$BNY$53, COLUMN((MY56)), FALSE)) ), "", VLOOKUP($B$57, $B$8:$BNY$53, COLUMN((MY56)), FALSE) ), "")</f>
        <v>#NAME?</v>
      </c>
      <c r="NA57" s="738" t="e">
        <f t="shared" ref="NA57" ca="1" si="362" xml:space="preserve"> _xlfn.IFNA( IF( ISBLANK( (VLOOKUP($B$57, $B$8:$BNY$53, COLUMN((MZ56)), FALSE)) ), "", VLOOKUP($B$57, $B$8:$BNY$53, COLUMN((MZ56)), FALSE) ), "")</f>
        <v>#NAME?</v>
      </c>
      <c r="NB57" s="738" t="e">
        <f t="shared" ref="NB57" ca="1" si="363" xml:space="preserve"> _xlfn.IFNA( IF( ISBLANK( (VLOOKUP($B$57, $B$8:$BNY$53, COLUMN((NA56)), FALSE)) ), "", VLOOKUP($B$57, $B$8:$BNY$53, COLUMN((NA56)), FALSE) ), "")</f>
        <v>#NAME?</v>
      </c>
      <c r="NC57" s="738" t="e">
        <f t="shared" ref="NC57" ca="1" si="364" xml:space="preserve"> _xlfn.IFNA( IF( ISBLANK( (VLOOKUP($B$57, $B$8:$BNY$53, COLUMN((NB56)), FALSE)) ), "", VLOOKUP($B$57, $B$8:$BNY$53, COLUMN((NB56)), FALSE) ), "")</f>
        <v>#NAME?</v>
      </c>
      <c r="ND57" s="738" t="e">
        <f t="shared" ref="ND57" ca="1" si="365" xml:space="preserve"> _xlfn.IFNA( IF( ISBLANK( (VLOOKUP($B$57, $B$8:$BNY$53, COLUMN((NC56)), FALSE)) ), "", VLOOKUP($B$57, $B$8:$BNY$53, COLUMN((NC56)), FALSE) ), "")</f>
        <v>#NAME?</v>
      </c>
      <c r="NE57" s="738" t="e">
        <f t="shared" ref="NE57" ca="1" si="366" xml:space="preserve"> _xlfn.IFNA( IF( ISBLANK( (VLOOKUP($B$57, $B$8:$BNY$53, COLUMN((ND56)), FALSE)) ), "", VLOOKUP($B$57, $B$8:$BNY$53, COLUMN((ND56)), FALSE) ), "")</f>
        <v>#NAME?</v>
      </c>
      <c r="NF57" s="738" t="e">
        <f t="shared" ref="NF57" ca="1" si="367" xml:space="preserve"> _xlfn.IFNA( IF( ISBLANK( (VLOOKUP($B$57, $B$8:$BNY$53, COLUMN((NE56)), FALSE)) ), "", VLOOKUP($B$57, $B$8:$BNY$53, COLUMN((NE56)), FALSE) ), "")</f>
        <v>#NAME?</v>
      </c>
      <c r="NG57" s="738" t="e">
        <f t="shared" ref="NG57" ca="1" si="368" xml:space="preserve"> _xlfn.IFNA( IF( ISBLANK( (VLOOKUP($B$57, $B$8:$BNY$53, COLUMN((NF56)), FALSE)) ), "", VLOOKUP($B$57, $B$8:$BNY$53, COLUMN((NF56)), FALSE) ), "")</f>
        <v>#NAME?</v>
      </c>
      <c r="NH57" s="738" t="e">
        <f t="shared" ref="NH57" ca="1" si="369" xml:space="preserve"> _xlfn.IFNA( IF( ISBLANK( (VLOOKUP($B$57, $B$8:$BNY$53, COLUMN((NG56)), FALSE)) ), "", VLOOKUP($B$57, $B$8:$BNY$53, COLUMN((NG56)), FALSE) ), "")</f>
        <v>#NAME?</v>
      </c>
      <c r="NI57" s="738" t="e">
        <f t="shared" ref="NI57" ca="1" si="370" xml:space="preserve"> _xlfn.IFNA( IF( ISBLANK( (VLOOKUP($B$57, $B$8:$BNY$53, COLUMN((NH56)), FALSE)) ), "", VLOOKUP($B$57, $B$8:$BNY$53, COLUMN((NH56)), FALSE) ), "")</f>
        <v>#NAME?</v>
      </c>
      <c r="NJ57" s="738" t="e">
        <f t="shared" ref="NJ57" ca="1" si="371" xml:space="preserve"> _xlfn.IFNA( IF( ISBLANK( (VLOOKUP($B$57, $B$8:$BNY$53, COLUMN((NI56)), FALSE)) ), "", VLOOKUP($B$57, $B$8:$BNY$53, COLUMN((NI56)), FALSE) ), "")</f>
        <v>#NAME?</v>
      </c>
      <c r="NK57" s="738" t="e">
        <f t="shared" ref="NK57" ca="1" si="372" xml:space="preserve"> _xlfn.IFNA( IF( ISBLANK( (VLOOKUP($B$57, $B$8:$BNY$53, COLUMN((NJ56)), FALSE)) ), "", VLOOKUP($B$57, $B$8:$BNY$53, COLUMN((NJ56)), FALSE) ), "")</f>
        <v>#NAME?</v>
      </c>
      <c r="NL57" s="738" t="e">
        <f t="shared" ref="NL57" ca="1" si="373" xml:space="preserve"> _xlfn.IFNA( IF( ISBLANK( (VLOOKUP($B$57, $B$8:$BNY$53, COLUMN((NK56)), FALSE)) ), "", VLOOKUP($B$57, $B$8:$BNY$53, COLUMN((NK56)), FALSE) ), "")</f>
        <v>#NAME?</v>
      </c>
      <c r="NM57" s="738" t="e">
        <f t="shared" ref="NM57" ca="1" si="374" xml:space="preserve"> _xlfn.IFNA( IF( ISBLANK( (VLOOKUP($B$57, $B$8:$BNY$53, COLUMN((NL56)), FALSE)) ), "", VLOOKUP($B$57, $B$8:$BNY$53, COLUMN((NL56)), FALSE) ), "")</f>
        <v>#NAME?</v>
      </c>
      <c r="NN57" s="738" t="e">
        <f t="shared" ref="NN57" ca="1" si="375" xml:space="preserve"> _xlfn.IFNA( IF( ISBLANK( (VLOOKUP($B$57, $B$8:$BNY$53, COLUMN((NM56)), FALSE)) ), "", VLOOKUP($B$57, $B$8:$BNY$53, COLUMN((NM56)), FALSE) ), "")</f>
        <v>#NAME?</v>
      </c>
      <c r="NO57" s="738" t="e">
        <f t="shared" ref="NO57" ca="1" si="376" xml:space="preserve"> _xlfn.IFNA( IF( ISBLANK( (VLOOKUP($B$57, $B$8:$BNY$53, COLUMN((NN56)), FALSE)) ), "", VLOOKUP($B$57, $B$8:$BNY$53, COLUMN((NN56)), FALSE) ), "")</f>
        <v>#NAME?</v>
      </c>
      <c r="NP57" s="738" t="e">
        <f t="shared" ref="NP57" ca="1" si="377" xml:space="preserve"> _xlfn.IFNA( IF( ISBLANK( (VLOOKUP($B$57, $B$8:$BNY$53, COLUMN((NO56)), FALSE)) ), "", VLOOKUP($B$57, $B$8:$BNY$53, COLUMN((NO56)), FALSE) ), "")</f>
        <v>#NAME?</v>
      </c>
      <c r="NQ57" s="738" t="e">
        <f t="shared" ref="NQ57" ca="1" si="378" xml:space="preserve"> _xlfn.IFNA( IF( ISBLANK( (VLOOKUP($B$57, $B$8:$BNY$53, COLUMN((NP56)), FALSE)) ), "", VLOOKUP($B$57, $B$8:$BNY$53, COLUMN((NP56)), FALSE) ), "")</f>
        <v>#NAME?</v>
      </c>
      <c r="NR57" s="738" t="e">
        <f t="shared" ref="NR57" ca="1" si="379" xml:space="preserve"> _xlfn.IFNA( IF( ISBLANK( (VLOOKUP($B$57, $B$8:$BNY$53, COLUMN((NQ56)), FALSE)) ), "", VLOOKUP($B$57, $B$8:$BNY$53, COLUMN((NQ56)), FALSE) ), "")</f>
        <v>#NAME?</v>
      </c>
      <c r="NS57" s="738" t="e">
        <f t="shared" ref="NS57" ca="1" si="380" xml:space="preserve"> _xlfn.IFNA( IF( ISBLANK( (VLOOKUP($B$57, $B$8:$BNY$53, COLUMN((NR56)), FALSE)) ), "", VLOOKUP($B$57, $B$8:$BNY$53, COLUMN((NR56)), FALSE) ), "")</f>
        <v>#NAME?</v>
      </c>
      <c r="NT57" s="738" t="e">
        <f t="shared" ref="NT57" ca="1" si="381" xml:space="preserve"> _xlfn.IFNA( IF( ISBLANK( (VLOOKUP($B$57, $B$8:$BNY$53, COLUMN((NS56)), FALSE)) ), "", VLOOKUP($B$57, $B$8:$BNY$53, COLUMN((NS56)), FALSE) ), "")</f>
        <v>#NAME?</v>
      </c>
      <c r="NU57" s="738" t="e">
        <f t="shared" ref="NU57" ca="1" si="382" xml:space="preserve"> _xlfn.IFNA( IF( ISBLANK( (VLOOKUP($B$57, $B$8:$BNY$53, COLUMN((NT56)), FALSE)) ), "", VLOOKUP($B$57, $B$8:$BNY$53, COLUMN((NT56)), FALSE) ), "")</f>
        <v>#NAME?</v>
      </c>
      <c r="NV57" s="738" t="e">
        <f t="shared" ref="NV57" ca="1" si="383" xml:space="preserve"> _xlfn.IFNA( IF( ISBLANK( (VLOOKUP($B$57, $B$8:$BNY$53, COLUMN((NU56)), FALSE)) ), "", VLOOKUP($B$57, $B$8:$BNY$53, COLUMN((NU56)), FALSE) ), "")</f>
        <v>#NAME?</v>
      </c>
      <c r="NW57" s="738" t="e">
        <f t="shared" ref="NW57" ca="1" si="384" xml:space="preserve"> _xlfn.IFNA( IF( ISBLANK( (VLOOKUP($B$57, $B$8:$BNY$53, COLUMN((NV56)), FALSE)) ), "", VLOOKUP($B$57, $B$8:$BNY$53, COLUMN((NV56)), FALSE) ), "")</f>
        <v>#NAME?</v>
      </c>
      <c r="NX57" s="738" t="e">
        <f t="shared" ref="NX57" ca="1" si="385" xml:space="preserve"> _xlfn.IFNA( IF( ISBLANK( (VLOOKUP($B$57, $B$8:$BNY$53, COLUMN((NW56)), FALSE)) ), "", VLOOKUP($B$57, $B$8:$BNY$53, COLUMN((NW56)), FALSE) ), "")</f>
        <v>#NAME?</v>
      </c>
      <c r="NY57" s="738" t="e">
        <f t="shared" ref="NY57" ca="1" si="386" xml:space="preserve"> _xlfn.IFNA( IF( ISBLANK( (VLOOKUP($B$57, $B$8:$BNY$53, COLUMN((NX56)), FALSE)) ), "", VLOOKUP($B$57, $B$8:$BNY$53, COLUMN((NX56)), FALSE) ), "")</f>
        <v>#NAME?</v>
      </c>
      <c r="NZ57" s="738" t="e">
        <f t="shared" ref="NZ57" ca="1" si="387" xml:space="preserve"> _xlfn.IFNA( IF( ISBLANK( (VLOOKUP($B$57, $B$8:$BNY$53, COLUMN((NY56)), FALSE)) ), "", VLOOKUP($B$57, $B$8:$BNY$53, COLUMN((NY56)), FALSE) ), "")</f>
        <v>#NAME?</v>
      </c>
      <c r="OA57" s="738" t="e">
        <f t="shared" ref="OA57" ca="1" si="388" xml:space="preserve"> _xlfn.IFNA( IF( ISBLANK( (VLOOKUP($B$57, $B$8:$BNY$53, COLUMN((NZ56)), FALSE)) ), "", VLOOKUP($B$57, $B$8:$BNY$53, COLUMN((NZ56)), FALSE) ), "")</f>
        <v>#NAME?</v>
      </c>
      <c r="OB57" s="738" t="e">
        <f t="shared" ref="OB57" ca="1" si="389" xml:space="preserve"> _xlfn.IFNA( IF( ISBLANK( (VLOOKUP($B$57, $B$8:$BNY$53, COLUMN((OA56)), FALSE)) ), "", VLOOKUP($B$57, $B$8:$BNY$53, COLUMN((OA56)), FALSE) ), "")</f>
        <v>#NAME?</v>
      </c>
      <c r="OC57" s="738" t="e">
        <f t="shared" ref="OC57" ca="1" si="390" xml:space="preserve"> _xlfn.IFNA( IF( ISBLANK( (VLOOKUP($B$57, $B$8:$BNY$53, COLUMN((OB56)), FALSE)) ), "", VLOOKUP($B$57, $B$8:$BNY$53, COLUMN((OB56)), FALSE) ), "")</f>
        <v>#NAME?</v>
      </c>
      <c r="OD57" s="738" t="e">
        <f t="shared" ref="OD57" ca="1" si="391" xml:space="preserve"> _xlfn.IFNA( IF( ISBLANK( (VLOOKUP($B$57, $B$8:$BNY$53, COLUMN((OC56)), FALSE)) ), "", VLOOKUP($B$57, $B$8:$BNY$53, COLUMN((OC56)), FALSE) ), "")</f>
        <v>#NAME?</v>
      </c>
      <c r="OE57" s="738" t="e">
        <f t="shared" ref="OE57" ca="1" si="392" xml:space="preserve"> _xlfn.IFNA( IF( ISBLANK( (VLOOKUP($B$57, $B$8:$BNY$53, COLUMN((OD56)), FALSE)) ), "", VLOOKUP($B$57, $B$8:$BNY$53, COLUMN((OD56)), FALSE) ), "")</f>
        <v>#NAME?</v>
      </c>
      <c r="OF57" s="738" t="e">
        <f t="shared" ref="OF57" ca="1" si="393" xml:space="preserve"> _xlfn.IFNA( IF( ISBLANK( (VLOOKUP($B$57, $B$8:$BNY$53, COLUMN((OE56)), FALSE)) ), "", VLOOKUP($B$57, $B$8:$BNY$53, COLUMN((OE56)), FALSE) ), "")</f>
        <v>#NAME?</v>
      </c>
      <c r="OG57" s="738" t="e">
        <f t="shared" ref="OG57" ca="1" si="394" xml:space="preserve"> _xlfn.IFNA( IF( ISBLANK( (VLOOKUP($B$57, $B$8:$BNY$53, COLUMN((OF56)), FALSE)) ), "", VLOOKUP($B$57, $B$8:$BNY$53, COLUMN((OF56)), FALSE) ), "")</f>
        <v>#NAME?</v>
      </c>
      <c r="OH57" s="738" t="e">
        <f t="shared" ref="OH57" ca="1" si="395" xml:space="preserve"> _xlfn.IFNA( IF( ISBLANK( (VLOOKUP($B$57, $B$8:$BNY$53, COLUMN((OG56)), FALSE)) ), "", VLOOKUP($B$57, $B$8:$BNY$53, COLUMN((OG56)), FALSE) ), "")</f>
        <v>#NAME?</v>
      </c>
      <c r="OI57" s="738" t="e">
        <f t="shared" ref="OI57" ca="1" si="396" xml:space="preserve"> _xlfn.IFNA( IF( ISBLANK( (VLOOKUP($B$57, $B$8:$BNY$53, COLUMN((OH56)), FALSE)) ), "", VLOOKUP($B$57, $B$8:$BNY$53, COLUMN((OH56)), FALSE) ), "")</f>
        <v>#NAME?</v>
      </c>
      <c r="OJ57" s="738" t="e">
        <f t="shared" ref="OJ57" ca="1" si="397" xml:space="preserve"> _xlfn.IFNA( IF( ISBLANK( (VLOOKUP($B$57, $B$8:$BNY$53, COLUMN((OI56)), FALSE)) ), "", VLOOKUP($B$57, $B$8:$BNY$53, COLUMN((OI56)), FALSE) ), "")</f>
        <v>#NAME?</v>
      </c>
      <c r="OK57" s="738" t="e">
        <f t="shared" ref="OK57" ca="1" si="398" xml:space="preserve"> _xlfn.IFNA( IF( ISBLANK( (VLOOKUP($B$57, $B$8:$BNY$53, COLUMN((OJ56)), FALSE)) ), "", VLOOKUP($B$57, $B$8:$BNY$53, COLUMN((OJ56)), FALSE) ), "")</f>
        <v>#NAME?</v>
      </c>
      <c r="OL57" s="738" t="e">
        <f t="shared" ref="OL57" ca="1" si="399" xml:space="preserve"> _xlfn.IFNA( IF( ISBLANK( (VLOOKUP($B$57, $B$8:$BNY$53, COLUMN((OK56)), FALSE)) ), "", VLOOKUP($B$57, $B$8:$BNY$53, COLUMN((OK56)), FALSE) ), "")</f>
        <v>#NAME?</v>
      </c>
      <c r="OM57" s="738" t="e">
        <f t="shared" ref="OM57" ca="1" si="400" xml:space="preserve"> _xlfn.IFNA( IF( ISBLANK( (VLOOKUP($B$57, $B$8:$BNY$53, COLUMN((OL56)), FALSE)) ), "", VLOOKUP($B$57, $B$8:$BNY$53, COLUMN((OL56)), FALSE) ), "")</f>
        <v>#NAME?</v>
      </c>
      <c r="ON57" s="738" t="e">
        <f t="shared" ref="ON57" ca="1" si="401" xml:space="preserve"> _xlfn.IFNA( IF( ISBLANK( (VLOOKUP($B$57, $B$8:$BNY$53, COLUMN((OM56)), FALSE)) ), "", VLOOKUP($B$57, $B$8:$BNY$53, COLUMN((OM56)), FALSE) ), "")</f>
        <v>#NAME?</v>
      </c>
      <c r="OO57" s="738" t="e">
        <f t="shared" ref="OO57" ca="1" si="402" xml:space="preserve"> _xlfn.IFNA( IF( ISBLANK( (VLOOKUP($B$57, $B$8:$BNY$53, COLUMN((ON56)), FALSE)) ), "", VLOOKUP($B$57, $B$8:$BNY$53, COLUMN((ON56)), FALSE) ), "")</f>
        <v>#NAME?</v>
      </c>
      <c r="OP57" s="738" t="e">
        <f t="shared" ref="OP57" ca="1" si="403" xml:space="preserve"> _xlfn.IFNA( IF( ISBLANK( (VLOOKUP($B$57, $B$8:$BNY$53, COLUMN((OO56)), FALSE)) ), "", VLOOKUP($B$57, $B$8:$BNY$53, COLUMN((OO56)), FALSE) ), "")</f>
        <v>#NAME?</v>
      </c>
      <c r="OQ57" s="738" t="e">
        <f t="shared" ref="OQ57" ca="1" si="404" xml:space="preserve"> _xlfn.IFNA( IF( ISBLANK( (VLOOKUP($B$57, $B$8:$BNY$53, COLUMN((OP56)), FALSE)) ), "", VLOOKUP($B$57, $B$8:$BNY$53, COLUMN((OP56)), FALSE) ), "")</f>
        <v>#NAME?</v>
      </c>
      <c r="OR57" s="738" t="e">
        <f t="shared" ref="OR57" ca="1" si="405" xml:space="preserve"> _xlfn.IFNA( IF( ISBLANK( (VLOOKUP($B$57, $B$8:$BNY$53, COLUMN((OQ56)), FALSE)) ), "", VLOOKUP($B$57, $B$8:$BNY$53, COLUMN((OQ56)), FALSE) ), "")</f>
        <v>#NAME?</v>
      </c>
      <c r="OS57" s="738" t="e">
        <f t="shared" ref="OS57" ca="1" si="406" xml:space="preserve"> _xlfn.IFNA( IF( ISBLANK( (VLOOKUP($B$57, $B$8:$BNY$53, COLUMN((OR56)), FALSE)) ), "", VLOOKUP($B$57, $B$8:$BNY$53, COLUMN((OR56)), FALSE) ), "")</f>
        <v>#NAME?</v>
      </c>
      <c r="OT57" s="738" t="e">
        <f t="shared" ref="OT57" ca="1" si="407" xml:space="preserve"> _xlfn.IFNA( IF( ISBLANK( (VLOOKUP($B$57, $B$8:$BNY$53, COLUMN((OS56)), FALSE)) ), "", VLOOKUP($B$57, $B$8:$BNY$53, COLUMN((OS56)), FALSE) ), "")</f>
        <v>#NAME?</v>
      </c>
      <c r="OU57" s="738" t="e">
        <f t="shared" ref="OU57" ca="1" si="408" xml:space="preserve"> _xlfn.IFNA( IF( ISBLANK( (VLOOKUP($B$57, $B$8:$BNY$53, COLUMN((OT56)), FALSE)) ), "", VLOOKUP($B$57, $B$8:$BNY$53, COLUMN((OT56)), FALSE) ), "")</f>
        <v>#NAME?</v>
      </c>
      <c r="OV57" s="738" t="e">
        <f t="shared" ref="OV57" ca="1" si="409" xml:space="preserve"> _xlfn.IFNA( IF( ISBLANK( (VLOOKUP($B$57, $B$8:$BNY$53, COLUMN((OU56)), FALSE)) ), "", VLOOKUP($B$57, $B$8:$BNY$53, COLUMN((OU56)), FALSE) ), "")</f>
        <v>#NAME?</v>
      </c>
      <c r="OW57" s="738" t="e">
        <f t="shared" ref="OW57" ca="1" si="410" xml:space="preserve"> _xlfn.IFNA( IF( ISBLANK( (VLOOKUP($B$57, $B$8:$BNY$53, COLUMN((OV56)), FALSE)) ), "", VLOOKUP($B$57, $B$8:$BNY$53, COLUMN((OV56)), FALSE) ), "")</f>
        <v>#NAME?</v>
      </c>
      <c r="OX57" s="738" t="e">
        <f t="shared" ref="OX57" ca="1" si="411" xml:space="preserve"> _xlfn.IFNA( IF( ISBLANK( (VLOOKUP($B$57, $B$8:$BNY$53, COLUMN((OW56)), FALSE)) ), "", VLOOKUP($B$57, $B$8:$BNY$53, COLUMN((OW56)), FALSE) ), "")</f>
        <v>#NAME?</v>
      </c>
      <c r="OY57" s="738" t="e">
        <f t="shared" ref="OY57" ca="1" si="412" xml:space="preserve"> _xlfn.IFNA( IF( ISBLANK( (VLOOKUP($B$57, $B$8:$BNY$53, COLUMN((OX56)), FALSE)) ), "", VLOOKUP($B$57, $B$8:$BNY$53, COLUMN((OX56)), FALSE) ), "")</f>
        <v>#NAME?</v>
      </c>
      <c r="OZ57" s="738" t="e">
        <f t="shared" ref="OZ57" ca="1" si="413" xml:space="preserve"> _xlfn.IFNA( IF( ISBLANK( (VLOOKUP($B$57, $B$8:$BNY$53, COLUMN((OY56)), FALSE)) ), "", VLOOKUP($B$57, $B$8:$BNY$53, COLUMN((OY56)), FALSE) ), "")</f>
        <v>#NAME?</v>
      </c>
      <c r="PA57" s="738" t="e">
        <f t="shared" ref="PA57" ca="1" si="414" xml:space="preserve"> _xlfn.IFNA( IF( ISBLANK( (VLOOKUP($B$57, $B$8:$BNY$53, COLUMN((OZ56)), FALSE)) ), "", VLOOKUP($B$57, $B$8:$BNY$53, COLUMN((OZ56)), FALSE) ), "")</f>
        <v>#NAME?</v>
      </c>
      <c r="PB57" s="738" t="e">
        <f t="shared" ref="PB57" ca="1" si="415" xml:space="preserve"> _xlfn.IFNA( IF( ISBLANK( (VLOOKUP($B$57, $B$8:$BNY$53, COLUMN((PA56)), FALSE)) ), "", VLOOKUP($B$57, $B$8:$BNY$53, COLUMN((PA56)), FALSE) ), "")</f>
        <v>#NAME?</v>
      </c>
      <c r="PC57" s="738" t="e">
        <f t="shared" ref="PC57" ca="1" si="416" xml:space="preserve"> _xlfn.IFNA( IF( ISBLANK( (VLOOKUP($B$57, $B$8:$BNY$53, COLUMN((PB56)), FALSE)) ), "", VLOOKUP($B$57, $B$8:$BNY$53, COLUMN((PB56)), FALSE) ), "")</f>
        <v>#NAME?</v>
      </c>
      <c r="PD57" s="738" t="e">
        <f t="shared" ref="PD57" ca="1" si="417" xml:space="preserve"> _xlfn.IFNA( IF( ISBLANK( (VLOOKUP($B$57, $B$8:$BNY$53, COLUMN((PC56)), FALSE)) ), "", VLOOKUP($B$57, $B$8:$BNY$53, COLUMN((PC56)), FALSE) ), "")</f>
        <v>#NAME?</v>
      </c>
      <c r="PE57" s="738" t="e">
        <f t="shared" ref="PE57" ca="1" si="418" xml:space="preserve"> _xlfn.IFNA( IF( ISBLANK( (VLOOKUP($B$57, $B$8:$BNY$53, COLUMN((PD56)), FALSE)) ), "", VLOOKUP($B$57, $B$8:$BNY$53, COLUMN((PD56)), FALSE) ), "")</f>
        <v>#NAME?</v>
      </c>
      <c r="PF57" s="738" t="e">
        <f t="shared" ref="PF57" ca="1" si="419" xml:space="preserve"> _xlfn.IFNA( IF( ISBLANK( (VLOOKUP($B$57, $B$8:$BNY$53, COLUMN((PE56)), FALSE)) ), "", VLOOKUP($B$57, $B$8:$BNY$53, COLUMN((PE56)), FALSE) ), "")</f>
        <v>#NAME?</v>
      </c>
      <c r="PG57" s="738" t="e">
        <f t="shared" ref="PG57" ca="1" si="420" xml:space="preserve"> _xlfn.IFNA( IF( ISBLANK( (VLOOKUP($B$57, $B$8:$BNY$53, COLUMN((PF56)), FALSE)) ), "", VLOOKUP($B$57, $B$8:$BNY$53, COLUMN((PF56)), FALSE) ), "")</f>
        <v>#NAME?</v>
      </c>
      <c r="PH57" s="738" t="e">
        <f t="shared" ref="PH57" ca="1" si="421" xml:space="preserve"> _xlfn.IFNA( IF( ISBLANK( (VLOOKUP($B$57, $B$8:$BNY$53, COLUMN((PG56)), FALSE)) ), "", VLOOKUP($B$57, $B$8:$BNY$53, COLUMN((PG56)), FALSE) ), "")</f>
        <v>#NAME?</v>
      </c>
      <c r="PI57" s="738" t="e">
        <f t="shared" ref="PI57" ca="1" si="422" xml:space="preserve"> _xlfn.IFNA( IF( ISBLANK( (VLOOKUP($B$57, $B$8:$BNY$53, COLUMN((PH56)), FALSE)) ), "", VLOOKUP($B$57, $B$8:$BNY$53, COLUMN((PH56)), FALSE) ), "")</f>
        <v>#NAME?</v>
      </c>
      <c r="PJ57" s="738" t="e">
        <f t="shared" ref="PJ57" ca="1" si="423" xml:space="preserve"> _xlfn.IFNA( IF( ISBLANK( (VLOOKUP($B$57, $B$8:$BNY$53, COLUMN((PI56)), FALSE)) ), "", VLOOKUP($B$57, $B$8:$BNY$53, COLUMN((PI56)), FALSE) ), "")</f>
        <v>#NAME?</v>
      </c>
      <c r="PK57" s="738" t="e">
        <f t="shared" ref="PK57" ca="1" si="424" xml:space="preserve"> _xlfn.IFNA( IF( ISBLANK( (VLOOKUP($B$57, $B$8:$BNY$53, COLUMN((PJ56)), FALSE)) ), "", VLOOKUP($B$57, $B$8:$BNY$53, COLUMN((PJ56)), FALSE) ), "")</f>
        <v>#NAME?</v>
      </c>
      <c r="PL57" s="738" t="e">
        <f t="shared" ref="PL57" ca="1" si="425" xml:space="preserve"> _xlfn.IFNA( IF( ISBLANK( (VLOOKUP($B$57, $B$8:$BNY$53, COLUMN((PK56)), FALSE)) ), "", VLOOKUP($B$57, $B$8:$BNY$53, COLUMN((PK56)), FALSE) ), "")</f>
        <v>#NAME?</v>
      </c>
      <c r="PM57" s="738" t="e">
        <f t="shared" ref="PM57" ca="1" si="426" xml:space="preserve"> _xlfn.IFNA( IF( ISBLANK( (VLOOKUP($B$57, $B$8:$BNY$53, COLUMN((PL56)), FALSE)) ), "", VLOOKUP($B$57, $B$8:$BNY$53, COLUMN((PL56)), FALSE) ), "")</f>
        <v>#NAME?</v>
      </c>
      <c r="PN57" s="738" t="e">
        <f t="shared" ref="PN57" ca="1" si="427" xml:space="preserve"> _xlfn.IFNA( IF( ISBLANK( (VLOOKUP($B$57, $B$8:$BNY$53, COLUMN((PM56)), FALSE)) ), "", VLOOKUP($B$57, $B$8:$BNY$53, COLUMN((PM56)), FALSE) ), "")</f>
        <v>#NAME?</v>
      </c>
      <c r="PO57" s="738" t="e">
        <f t="shared" ref="PO57" ca="1" si="428" xml:space="preserve"> _xlfn.IFNA( IF( ISBLANK( (VLOOKUP($B$57, $B$8:$BNY$53, COLUMN((PN56)), FALSE)) ), "", VLOOKUP($B$57, $B$8:$BNY$53, COLUMN((PN56)), FALSE) ), "")</f>
        <v>#NAME?</v>
      </c>
      <c r="PP57" s="738" t="e">
        <f t="shared" ref="PP57" ca="1" si="429" xml:space="preserve"> _xlfn.IFNA( IF( ISBLANK( (VLOOKUP($B$57, $B$8:$BNY$53, COLUMN((PO56)), FALSE)) ), "", VLOOKUP($B$57, $B$8:$BNY$53, COLUMN((PO56)), FALSE) ), "")</f>
        <v>#NAME?</v>
      </c>
      <c r="PQ57" s="738" t="e">
        <f t="shared" ref="PQ57" ca="1" si="430" xml:space="preserve"> _xlfn.IFNA( IF( ISBLANK( (VLOOKUP($B$57, $B$8:$BNY$53, COLUMN((PP56)), FALSE)) ), "", VLOOKUP($B$57, $B$8:$BNY$53, COLUMN((PP56)), FALSE) ), "")</f>
        <v>#NAME?</v>
      </c>
      <c r="PR57" s="738" t="e">
        <f t="shared" ref="PR57" ca="1" si="431" xml:space="preserve"> _xlfn.IFNA( IF( ISBLANK( (VLOOKUP($B$57, $B$8:$BNY$53, COLUMN((PQ56)), FALSE)) ), "", VLOOKUP($B$57, $B$8:$BNY$53, COLUMN((PQ56)), FALSE) ), "")</f>
        <v>#NAME?</v>
      </c>
      <c r="PS57" s="738" t="e">
        <f t="shared" ref="PS57" ca="1" si="432" xml:space="preserve"> _xlfn.IFNA( IF( ISBLANK( (VLOOKUP($B$57, $B$8:$BNY$53, COLUMN((PR56)), FALSE)) ), "", VLOOKUP($B$57, $B$8:$BNY$53, COLUMN((PR56)), FALSE) ), "")</f>
        <v>#NAME?</v>
      </c>
      <c r="PT57" s="738" t="e">
        <f t="shared" ref="PT57" ca="1" si="433" xml:space="preserve"> _xlfn.IFNA( IF( ISBLANK( (VLOOKUP($B$57, $B$8:$BNY$53, COLUMN((PS56)), FALSE)) ), "", VLOOKUP($B$57, $B$8:$BNY$53, COLUMN((PS56)), FALSE) ), "")</f>
        <v>#NAME?</v>
      </c>
      <c r="PU57" s="738" t="e">
        <f t="shared" ref="PU57" ca="1" si="434" xml:space="preserve"> _xlfn.IFNA( IF( ISBLANK( (VLOOKUP($B$57, $B$8:$BNY$53, COLUMN((PT56)), FALSE)) ), "", VLOOKUP($B$57, $B$8:$BNY$53, COLUMN((PT56)), FALSE) ), "")</f>
        <v>#NAME?</v>
      </c>
      <c r="PV57" s="738" t="e">
        <f t="shared" ref="PV57" ca="1" si="435" xml:space="preserve"> _xlfn.IFNA( IF( ISBLANK( (VLOOKUP($B$57, $B$8:$BNY$53, COLUMN((PU56)), FALSE)) ), "", VLOOKUP($B$57, $B$8:$BNY$53, COLUMN((PU56)), FALSE) ), "")</f>
        <v>#NAME?</v>
      </c>
      <c r="PW57" s="738" t="e">
        <f t="shared" ref="PW57" ca="1" si="436" xml:space="preserve"> _xlfn.IFNA( IF( ISBLANK( (VLOOKUP($B$57, $B$8:$BNY$53, COLUMN((PV56)), FALSE)) ), "", VLOOKUP($B$57, $B$8:$BNY$53, COLUMN((PV56)), FALSE) ), "")</f>
        <v>#NAME?</v>
      </c>
      <c r="PX57" s="738" t="e">
        <f t="shared" ref="PX57" ca="1" si="437" xml:space="preserve"> _xlfn.IFNA( IF( ISBLANK( (VLOOKUP($B$57, $B$8:$BNY$53, COLUMN((PW56)), FALSE)) ), "", VLOOKUP($B$57, $B$8:$BNY$53, COLUMN((PW56)), FALSE) ), "")</f>
        <v>#NAME?</v>
      </c>
      <c r="PY57" s="738" t="e">
        <f t="shared" ref="PY57" ca="1" si="438" xml:space="preserve"> _xlfn.IFNA( IF( ISBLANK( (VLOOKUP($B$57, $B$8:$BNY$53, COLUMN((PX56)), FALSE)) ), "", VLOOKUP($B$57, $B$8:$BNY$53, COLUMN((PX56)), FALSE) ), "")</f>
        <v>#NAME?</v>
      </c>
      <c r="PZ57" s="738" t="e">
        <f t="shared" ref="PZ57" ca="1" si="439" xml:space="preserve"> _xlfn.IFNA( IF( ISBLANK( (VLOOKUP($B$57, $B$8:$BNY$53, COLUMN((PY56)), FALSE)) ), "", VLOOKUP($B$57, $B$8:$BNY$53, COLUMN((PY56)), FALSE) ), "")</f>
        <v>#NAME?</v>
      </c>
      <c r="QA57" s="738" t="e">
        <f t="shared" ref="QA57" ca="1" si="440" xml:space="preserve"> _xlfn.IFNA( IF( ISBLANK( (VLOOKUP($B$57, $B$8:$BNY$53, COLUMN((PZ56)), FALSE)) ), "", VLOOKUP($B$57, $B$8:$BNY$53, COLUMN((PZ56)), FALSE) ), "")</f>
        <v>#NAME?</v>
      </c>
      <c r="QB57" s="738" t="e">
        <f t="shared" ref="QB57" ca="1" si="441" xml:space="preserve"> _xlfn.IFNA( IF( ISBLANK( (VLOOKUP($B$57, $B$8:$BNY$53, COLUMN((QA56)), FALSE)) ), "", VLOOKUP($B$57, $B$8:$BNY$53, COLUMN((QA56)), FALSE) ), "")</f>
        <v>#NAME?</v>
      </c>
      <c r="QC57" s="738" t="e">
        <f t="shared" ref="QC57" ca="1" si="442" xml:space="preserve"> _xlfn.IFNA( IF( ISBLANK( (VLOOKUP($B$57, $B$8:$BNY$53, COLUMN((QB56)), FALSE)) ), "", VLOOKUP($B$57, $B$8:$BNY$53, COLUMN((QB56)), FALSE) ), "")</f>
        <v>#NAME?</v>
      </c>
      <c r="QD57" s="738" t="e">
        <f t="shared" ref="QD57" ca="1" si="443" xml:space="preserve"> _xlfn.IFNA( IF( ISBLANK( (VLOOKUP($B$57, $B$8:$BNY$53, COLUMN((QC56)), FALSE)) ), "", VLOOKUP($B$57, $B$8:$BNY$53, COLUMN((QC56)), FALSE) ), "")</f>
        <v>#NAME?</v>
      </c>
      <c r="QE57" s="738" t="e">
        <f t="shared" ref="QE57" ca="1" si="444" xml:space="preserve"> _xlfn.IFNA( IF( ISBLANK( (VLOOKUP($B$57, $B$8:$BNY$53, COLUMN((QD56)), FALSE)) ), "", VLOOKUP($B$57, $B$8:$BNY$53, COLUMN((QD56)), FALSE) ), "")</f>
        <v>#NAME?</v>
      </c>
      <c r="QF57" s="738" t="e">
        <f t="shared" ref="QF57" ca="1" si="445" xml:space="preserve"> _xlfn.IFNA( IF( ISBLANK( (VLOOKUP($B$57, $B$8:$BNY$53, COLUMN((QE56)), FALSE)) ), "", VLOOKUP($B$57, $B$8:$BNY$53, COLUMN((QE56)), FALSE) ), "")</f>
        <v>#NAME?</v>
      </c>
      <c r="QG57" s="738" t="e">
        <f t="shared" ref="QG57" ca="1" si="446" xml:space="preserve"> _xlfn.IFNA( IF( ISBLANK( (VLOOKUP($B$57, $B$8:$BNY$53, COLUMN((QF56)), FALSE)) ), "", VLOOKUP($B$57, $B$8:$BNY$53, COLUMN((QF56)), FALSE) ), "")</f>
        <v>#NAME?</v>
      </c>
      <c r="QH57" s="738" t="e">
        <f t="shared" ref="QH57" ca="1" si="447" xml:space="preserve"> _xlfn.IFNA( IF( ISBLANK( (VLOOKUP($B$57, $B$8:$BNY$53, COLUMN((QG56)), FALSE)) ), "", VLOOKUP($B$57, $B$8:$BNY$53, COLUMN((QG56)), FALSE) ), "")</f>
        <v>#NAME?</v>
      </c>
      <c r="QI57" s="738" t="e">
        <f t="shared" ref="QI57" ca="1" si="448" xml:space="preserve"> _xlfn.IFNA( IF( ISBLANK( (VLOOKUP($B$57, $B$8:$BNY$53, COLUMN((QH56)), FALSE)) ), "", VLOOKUP($B$57, $B$8:$BNY$53, COLUMN((QH56)), FALSE) ), "")</f>
        <v>#NAME?</v>
      </c>
      <c r="QJ57" s="738" t="e">
        <f t="shared" ref="QJ57" ca="1" si="449" xml:space="preserve"> _xlfn.IFNA( IF( ISBLANK( (VLOOKUP($B$57, $B$8:$BNY$53, COLUMN((QI56)), FALSE)) ), "", VLOOKUP($B$57, $B$8:$BNY$53, COLUMN((QI56)), FALSE) ), "")</f>
        <v>#NAME?</v>
      </c>
      <c r="QK57" s="738" t="e">
        <f t="shared" ref="QK57" ca="1" si="450" xml:space="preserve"> _xlfn.IFNA( IF( ISBLANK( (VLOOKUP($B$57, $B$8:$BNY$53, COLUMN((QJ56)), FALSE)) ), "", VLOOKUP($B$57, $B$8:$BNY$53, COLUMN((QJ56)), FALSE) ), "")</f>
        <v>#NAME?</v>
      </c>
      <c r="QL57" s="738" t="e">
        <f t="shared" ref="QL57" ca="1" si="451" xml:space="preserve"> _xlfn.IFNA( IF( ISBLANK( (VLOOKUP($B$57, $B$8:$BNY$53, COLUMN((QK56)), FALSE)) ), "", VLOOKUP($B$57, $B$8:$BNY$53, COLUMN((QK56)), FALSE) ), "")</f>
        <v>#NAME?</v>
      </c>
      <c r="QM57" s="738" t="e">
        <f t="shared" ref="QM57" ca="1" si="452" xml:space="preserve"> _xlfn.IFNA( IF( ISBLANK( (VLOOKUP($B$57, $B$8:$BNY$53, COLUMN((QL56)), FALSE)) ), "", VLOOKUP($B$57, $B$8:$BNY$53, COLUMN((QL56)), FALSE) ), "")</f>
        <v>#NAME?</v>
      </c>
      <c r="QN57" s="738" t="e">
        <f t="shared" ref="QN57" ca="1" si="453" xml:space="preserve"> _xlfn.IFNA( IF( ISBLANK( (VLOOKUP($B$57, $B$8:$BNY$53, COLUMN((QM56)), FALSE)) ), "", VLOOKUP($B$57, $B$8:$BNY$53, COLUMN((QM56)), FALSE) ), "")</f>
        <v>#NAME?</v>
      </c>
      <c r="QO57" s="738" t="e">
        <f t="shared" ref="QO57" ca="1" si="454" xml:space="preserve"> _xlfn.IFNA( IF( ISBLANK( (VLOOKUP($B$57, $B$8:$BNY$53, COLUMN((QN56)), FALSE)) ), "", VLOOKUP($B$57, $B$8:$BNY$53, COLUMN((QN56)), FALSE) ), "")</f>
        <v>#NAME?</v>
      </c>
      <c r="QP57" s="738" t="e">
        <f t="shared" ref="QP57" ca="1" si="455" xml:space="preserve"> _xlfn.IFNA( IF( ISBLANK( (VLOOKUP($B$57, $B$8:$BNY$53, COLUMN((QO56)), FALSE)) ), "", VLOOKUP($B$57, $B$8:$BNY$53, COLUMN((QO56)), FALSE) ), "")</f>
        <v>#NAME?</v>
      </c>
      <c r="QQ57" s="738" t="e">
        <f t="shared" ref="QQ57" ca="1" si="456" xml:space="preserve"> _xlfn.IFNA( IF( ISBLANK( (VLOOKUP($B$57, $B$8:$BNY$53, COLUMN((QP56)), FALSE)) ), "", VLOOKUP($B$57, $B$8:$BNY$53, COLUMN((QP56)), FALSE) ), "")</f>
        <v>#NAME?</v>
      </c>
      <c r="QR57" s="738" t="e">
        <f t="shared" ref="QR57" ca="1" si="457" xml:space="preserve"> _xlfn.IFNA( IF( ISBLANK( (VLOOKUP($B$57, $B$8:$BNY$53, COLUMN((QQ56)), FALSE)) ), "", VLOOKUP($B$57, $B$8:$BNY$53, COLUMN((QQ56)), FALSE) ), "")</f>
        <v>#NAME?</v>
      </c>
      <c r="QS57" s="738" t="e">
        <f t="shared" ref="QS57" ca="1" si="458" xml:space="preserve"> _xlfn.IFNA( IF( ISBLANK( (VLOOKUP($B$57, $B$8:$BNY$53, COLUMN((QR56)), FALSE)) ), "", VLOOKUP($B$57, $B$8:$BNY$53, COLUMN((QR56)), FALSE) ), "")</f>
        <v>#NAME?</v>
      </c>
      <c r="QT57" s="738" t="e">
        <f t="shared" ref="QT57" ca="1" si="459" xml:space="preserve"> _xlfn.IFNA( IF( ISBLANK( (VLOOKUP($B$57, $B$8:$BNY$53, COLUMN((QS56)), FALSE)) ), "", VLOOKUP($B$57, $B$8:$BNY$53, COLUMN((QS56)), FALSE) ), "")</f>
        <v>#NAME?</v>
      </c>
      <c r="QU57" s="738" t="e">
        <f t="shared" ref="QU57" ca="1" si="460" xml:space="preserve"> _xlfn.IFNA( IF( ISBLANK( (VLOOKUP($B$57, $B$8:$BNY$53, COLUMN((QT56)), FALSE)) ), "", VLOOKUP($B$57, $B$8:$BNY$53, COLUMN((QT56)), FALSE) ), "")</f>
        <v>#NAME?</v>
      </c>
      <c r="QV57" s="738" t="e">
        <f t="shared" ref="QV57" ca="1" si="461" xml:space="preserve"> _xlfn.IFNA( IF( ISBLANK( (VLOOKUP($B$57, $B$8:$BNY$53, COLUMN((QU56)), FALSE)) ), "", VLOOKUP($B$57, $B$8:$BNY$53, COLUMN((QU56)), FALSE) ), "")</f>
        <v>#NAME?</v>
      </c>
      <c r="QW57" s="738" t="e">
        <f t="shared" ref="QW57" ca="1" si="462" xml:space="preserve"> _xlfn.IFNA( IF( ISBLANK( (VLOOKUP($B$57, $B$8:$BNY$53, COLUMN((QV56)), FALSE)) ), "", VLOOKUP($B$57, $B$8:$BNY$53, COLUMN((QV56)), FALSE) ), "")</f>
        <v>#NAME?</v>
      </c>
      <c r="QX57" s="738" t="e">
        <f t="shared" ref="QX57" ca="1" si="463" xml:space="preserve"> _xlfn.IFNA( IF( ISBLANK( (VLOOKUP($B$57, $B$8:$BNY$53, COLUMN((QW56)), FALSE)) ), "", VLOOKUP($B$57, $B$8:$BNY$53, COLUMN((QW56)), FALSE) ), "")</f>
        <v>#NAME?</v>
      </c>
      <c r="QY57" s="738" t="e">
        <f t="shared" ref="QY57" ca="1" si="464" xml:space="preserve"> _xlfn.IFNA( IF( ISBLANK( (VLOOKUP($B$57, $B$8:$BNY$53, COLUMN((QX56)), FALSE)) ), "", VLOOKUP($B$57, $B$8:$BNY$53, COLUMN((QX56)), FALSE) ), "")</f>
        <v>#NAME?</v>
      </c>
      <c r="QZ57" s="738" t="e">
        <f t="shared" ref="QZ57" ca="1" si="465" xml:space="preserve"> _xlfn.IFNA( IF( ISBLANK( (VLOOKUP($B$57, $B$8:$BNY$53, COLUMN((QY56)), FALSE)) ), "", VLOOKUP($B$57, $B$8:$BNY$53, COLUMN((QY56)), FALSE) ), "")</f>
        <v>#NAME?</v>
      </c>
      <c r="RA57" s="738" t="e">
        <f t="shared" ref="RA57" ca="1" si="466" xml:space="preserve"> _xlfn.IFNA( IF( ISBLANK( (VLOOKUP($B$57, $B$8:$BNY$53, COLUMN((QZ56)), FALSE)) ), "", VLOOKUP($B$57, $B$8:$BNY$53, COLUMN((QZ56)), FALSE) ), "")</f>
        <v>#NAME?</v>
      </c>
      <c r="RB57" s="738" t="e">
        <f t="shared" ref="RB57" ca="1" si="467" xml:space="preserve"> _xlfn.IFNA( IF( ISBLANK( (VLOOKUP($B$57, $B$8:$BNY$53, COLUMN((RA56)), FALSE)) ), "", VLOOKUP($B$57, $B$8:$BNY$53, COLUMN((RA56)), FALSE) ), "")</f>
        <v>#NAME?</v>
      </c>
      <c r="RC57" s="738" t="e">
        <f t="shared" ref="RC57" ca="1" si="468" xml:space="preserve"> _xlfn.IFNA( IF( ISBLANK( (VLOOKUP($B$57, $B$8:$BNY$53, COLUMN((RB56)), FALSE)) ), "", VLOOKUP($B$57, $B$8:$BNY$53, COLUMN((RB56)), FALSE) ), "")</f>
        <v>#NAME?</v>
      </c>
      <c r="RD57" s="738" t="e">
        <f t="shared" ref="RD57" ca="1" si="469" xml:space="preserve"> _xlfn.IFNA( IF( ISBLANK( (VLOOKUP($B$57, $B$8:$BNY$53, COLUMN((RC56)), FALSE)) ), "", VLOOKUP($B$57, $B$8:$BNY$53, COLUMN((RC56)), FALSE) ), "")</f>
        <v>#NAME?</v>
      </c>
      <c r="RE57" s="738" t="e">
        <f t="shared" ref="RE57" ca="1" si="470" xml:space="preserve"> _xlfn.IFNA( IF( ISBLANK( (VLOOKUP($B$57, $B$8:$BNY$53, COLUMN((RD56)), FALSE)) ), "", VLOOKUP($B$57, $B$8:$BNY$53, COLUMN((RD56)), FALSE) ), "")</f>
        <v>#NAME?</v>
      </c>
      <c r="RF57" s="738" t="e">
        <f t="shared" ref="RF57" ca="1" si="471" xml:space="preserve"> _xlfn.IFNA( IF( ISBLANK( (VLOOKUP($B$57, $B$8:$BNY$53, COLUMN((RE56)), FALSE)) ), "", VLOOKUP($B$57, $B$8:$BNY$53, COLUMN((RE56)), FALSE) ), "")</f>
        <v>#NAME?</v>
      </c>
      <c r="RG57" s="738" t="e">
        <f t="shared" ref="RG57" ca="1" si="472" xml:space="preserve"> _xlfn.IFNA( IF( ISBLANK( (VLOOKUP($B$57, $B$8:$BNY$53, COLUMN((RF56)), FALSE)) ), "", VLOOKUP($B$57, $B$8:$BNY$53, COLUMN((RF56)), FALSE) ), "")</f>
        <v>#NAME?</v>
      </c>
      <c r="RH57" s="738" t="e">
        <f t="shared" ref="RH57" ca="1" si="473" xml:space="preserve"> _xlfn.IFNA( IF( ISBLANK( (VLOOKUP($B$57, $B$8:$BNY$53, COLUMN((RG56)), FALSE)) ), "", VLOOKUP($B$57, $B$8:$BNY$53, COLUMN((RG56)), FALSE) ), "")</f>
        <v>#NAME?</v>
      </c>
      <c r="RI57" s="738" t="e">
        <f t="shared" ref="RI57" ca="1" si="474" xml:space="preserve"> _xlfn.IFNA( IF( ISBLANK( (VLOOKUP($B$57, $B$8:$BNY$53, COLUMN((RH56)), FALSE)) ), "", VLOOKUP($B$57, $B$8:$BNY$53, COLUMN((RH56)), FALSE) ), "")</f>
        <v>#NAME?</v>
      </c>
      <c r="RJ57" s="738" t="e">
        <f t="shared" ref="RJ57" ca="1" si="475" xml:space="preserve"> _xlfn.IFNA( IF( ISBLANK( (VLOOKUP($B$57, $B$8:$BNY$53, COLUMN((RI56)), FALSE)) ), "", VLOOKUP($B$57, $B$8:$BNY$53, COLUMN((RI56)), FALSE) ), "")</f>
        <v>#NAME?</v>
      </c>
      <c r="RK57" s="738" t="e">
        <f t="shared" ref="RK57" ca="1" si="476" xml:space="preserve"> _xlfn.IFNA( IF( ISBLANK( (VLOOKUP($B$57, $B$8:$BNY$53, COLUMN((RJ56)), FALSE)) ), "", VLOOKUP($B$57, $B$8:$BNY$53, COLUMN((RJ56)), FALSE) ), "")</f>
        <v>#NAME?</v>
      </c>
      <c r="RL57" s="738" t="e">
        <f t="shared" ref="RL57" ca="1" si="477" xml:space="preserve"> _xlfn.IFNA( IF( ISBLANK( (VLOOKUP($B$57, $B$8:$BNY$53, COLUMN((RK56)), FALSE)) ), "", VLOOKUP($B$57, $B$8:$BNY$53, COLUMN((RK56)), FALSE) ), "")</f>
        <v>#NAME?</v>
      </c>
      <c r="RM57" s="738" t="e">
        <f t="shared" ref="RM57" ca="1" si="478" xml:space="preserve"> _xlfn.IFNA( IF( ISBLANK( (VLOOKUP($B$57, $B$8:$BNY$53, COLUMN((RL56)), FALSE)) ), "", VLOOKUP($B$57, $B$8:$BNY$53, COLUMN((RL56)), FALSE) ), "")</f>
        <v>#NAME?</v>
      </c>
      <c r="RN57" s="738" t="e">
        <f t="shared" ref="RN57" ca="1" si="479" xml:space="preserve"> _xlfn.IFNA( IF( ISBLANK( (VLOOKUP($B$57, $B$8:$BNY$53, COLUMN((RM56)), FALSE)) ), "", VLOOKUP($B$57, $B$8:$BNY$53, COLUMN((RM56)), FALSE) ), "")</f>
        <v>#NAME?</v>
      </c>
      <c r="RO57" s="738" t="e">
        <f t="shared" ref="RO57" ca="1" si="480" xml:space="preserve"> _xlfn.IFNA( IF( ISBLANK( (VLOOKUP($B$57, $B$8:$BNY$53, COLUMN((RN56)), FALSE)) ), "", VLOOKUP($B$57, $B$8:$BNY$53, COLUMN((RN56)), FALSE) ), "")</f>
        <v>#NAME?</v>
      </c>
      <c r="RP57" s="738" t="e">
        <f t="shared" ref="RP57" ca="1" si="481" xml:space="preserve"> _xlfn.IFNA( IF( ISBLANK( (VLOOKUP($B$57, $B$8:$BNY$53, COLUMN((RO56)), FALSE)) ), "", VLOOKUP($B$57, $B$8:$BNY$53, COLUMN((RO56)), FALSE) ), "")</f>
        <v>#NAME?</v>
      </c>
      <c r="RQ57" s="738" t="e">
        <f t="shared" ref="RQ57" ca="1" si="482" xml:space="preserve"> _xlfn.IFNA( IF( ISBLANK( (VLOOKUP($B$57, $B$8:$BNY$53, COLUMN((RP56)), FALSE)) ), "", VLOOKUP($B$57, $B$8:$BNY$53, COLUMN((RP56)), FALSE) ), "")</f>
        <v>#NAME?</v>
      </c>
      <c r="RR57" s="738" t="e">
        <f t="shared" ref="RR57" ca="1" si="483" xml:space="preserve"> _xlfn.IFNA( IF( ISBLANK( (VLOOKUP($B$57, $B$8:$BNY$53, COLUMN((RQ56)), FALSE)) ), "", VLOOKUP($B$57, $B$8:$BNY$53, COLUMN((RQ56)), FALSE) ), "")</f>
        <v>#NAME?</v>
      </c>
      <c r="RS57" s="738" t="e">
        <f t="shared" ref="RS57" ca="1" si="484" xml:space="preserve"> _xlfn.IFNA( IF( ISBLANK( (VLOOKUP($B$57, $B$8:$BNY$53, COLUMN((RR56)), FALSE)) ), "", VLOOKUP($B$57, $B$8:$BNY$53, COLUMN((RR56)), FALSE) ), "")</f>
        <v>#NAME?</v>
      </c>
      <c r="RT57" s="738" t="e">
        <f t="shared" ref="RT57" ca="1" si="485" xml:space="preserve"> _xlfn.IFNA( IF( ISBLANK( (VLOOKUP($B$57, $B$8:$BNY$53, COLUMN((RS56)), FALSE)) ), "", VLOOKUP($B$57, $B$8:$BNY$53, COLUMN((RS56)), FALSE) ), "")</f>
        <v>#NAME?</v>
      </c>
      <c r="RU57" s="738" t="e">
        <f t="shared" ref="RU57" ca="1" si="486" xml:space="preserve"> _xlfn.IFNA( IF( ISBLANK( (VLOOKUP($B$57, $B$8:$BNY$53, COLUMN((RT56)), FALSE)) ), "", VLOOKUP($B$57, $B$8:$BNY$53, COLUMN((RT56)), FALSE) ), "")</f>
        <v>#NAME?</v>
      </c>
      <c r="RV57" s="738" t="e">
        <f t="shared" ref="RV57" ca="1" si="487" xml:space="preserve"> _xlfn.IFNA( IF( ISBLANK( (VLOOKUP($B$57, $B$8:$BNY$53, COLUMN((RU56)), FALSE)) ), "", VLOOKUP($B$57, $B$8:$BNY$53, COLUMN((RU56)), FALSE) ), "")</f>
        <v>#NAME?</v>
      </c>
      <c r="RW57" s="738" t="e">
        <f t="shared" ref="RW57" ca="1" si="488" xml:space="preserve"> _xlfn.IFNA( IF( ISBLANK( (VLOOKUP($B$57, $B$8:$BNY$53, COLUMN((RV56)), FALSE)) ), "", VLOOKUP($B$57, $B$8:$BNY$53, COLUMN((RV56)), FALSE) ), "")</f>
        <v>#NAME?</v>
      </c>
      <c r="RX57" s="738" t="e">
        <f t="shared" ref="RX57" ca="1" si="489" xml:space="preserve"> _xlfn.IFNA( IF( ISBLANK( (VLOOKUP($B$57, $B$8:$BNY$53, COLUMN((RW56)), FALSE)) ), "", VLOOKUP($B$57, $B$8:$BNY$53, COLUMN((RW56)), FALSE) ), "")</f>
        <v>#NAME?</v>
      </c>
      <c r="RY57" s="738" t="e">
        <f t="shared" ref="RY57" ca="1" si="490" xml:space="preserve"> _xlfn.IFNA( IF( ISBLANK( (VLOOKUP($B$57, $B$8:$BNY$53, COLUMN((RX56)), FALSE)) ), "", VLOOKUP($B$57, $B$8:$BNY$53, COLUMN((RX56)), FALSE) ), "")</f>
        <v>#NAME?</v>
      </c>
      <c r="RZ57" s="738" t="e">
        <f t="shared" ref="RZ57" ca="1" si="491" xml:space="preserve"> _xlfn.IFNA( IF( ISBLANK( (VLOOKUP($B$57, $B$8:$BNY$53, COLUMN((RY56)), FALSE)) ), "", VLOOKUP($B$57, $B$8:$BNY$53, COLUMN((RY56)), FALSE) ), "")</f>
        <v>#NAME?</v>
      </c>
      <c r="SA57" s="738" t="e">
        <f t="shared" ref="SA57" ca="1" si="492" xml:space="preserve"> _xlfn.IFNA( IF( ISBLANK( (VLOOKUP($B$57, $B$8:$BNY$53, COLUMN((RZ56)), FALSE)) ), "", VLOOKUP($B$57, $B$8:$BNY$53, COLUMN((RZ56)), FALSE) ), "")</f>
        <v>#NAME?</v>
      </c>
      <c r="SB57" s="738" t="e">
        <f t="shared" ref="SB57" ca="1" si="493" xml:space="preserve"> _xlfn.IFNA( IF( ISBLANK( (VLOOKUP($B$57, $B$8:$BNY$53, COLUMN((SA56)), FALSE)) ), "", VLOOKUP($B$57, $B$8:$BNY$53, COLUMN((SA56)), FALSE) ), "")</f>
        <v>#NAME?</v>
      </c>
      <c r="SC57" s="738" t="e">
        <f t="shared" ref="SC57" ca="1" si="494" xml:space="preserve"> _xlfn.IFNA( IF( ISBLANK( (VLOOKUP($B$57, $B$8:$BNY$53, COLUMN((SB56)), FALSE)) ), "", VLOOKUP($B$57, $B$8:$BNY$53, COLUMN((SB56)), FALSE) ), "")</f>
        <v>#NAME?</v>
      </c>
      <c r="SD57" s="738" t="e">
        <f t="shared" ref="SD57" ca="1" si="495" xml:space="preserve"> _xlfn.IFNA( IF( ISBLANK( (VLOOKUP($B$57, $B$8:$BNY$53, COLUMN((SC56)), FALSE)) ), "", VLOOKUP($B$57, $B$8:$BNY$53, COLUMN((SC56)), FALSE) ), "")</f>
        <v>#NAME?</v>
      </c>
      <c r="SE57" s="738" t="e">
        <f t="shared" ref="SE57" ca="1" si="496" xml:space="preserve"> _xlfn.IFNA( IF( ISBLANK( (VLOOKUP($B$57, $B$8:$BNY$53, COLUMN((SD56)), FALSE)) ), "", VLOOKUP($B$57, $B$8:$BNY$53, COLUMN((SD56)), FALSE) ), "")</f>
        <v>#NAME?</v>
      </c>
      <c r="SF57" s="738" t="e">
        <f t="shared" ref="SF57" ca="1" si="497" xml:space="preserve"> _xlfn.IFNA( IF( ISBLANK( (VLOOKUP($B$57, $B$8:$BNY$53, COLUMN((SE56)), FALSE)) ), "", VLOOKUP($B$57, $B$8:$BNY$53, COLUMN((SE56)), FALSE) ), "")</f>
        <v>#NAME?</v>
      </c>
      <c r="SG57" s="738" t="e">
        <f t="shared" ref="SG57" ca="1" si="498" xml:space="preserve"> _xlfn.IFNA( IF( ISBLANK( (VLOOKUP($B$57, $B$8:$BNY$53, COLUMN((SF56)), FALSE)) ), "", VLOOKUP($B$57, $B$8:$BNY$53, COLUMN((SF56)), FALSE) ), "")</f>
        <v>#NAME?</v>
      </c>
      <c r="SH57" s="738" t="e">
        <f t="shared" ref="SH57" ca="1" si="499" xml:space="preserve"> _xlfn.IFNA( IF( ISBLANK( (VLOOKUP($B$57, $B$8:$BNY$53, COLUMN((SG56)), FALSE)) ), "", VLOOKUP($B$57, $B$8:$BNY$53, COLUMN((SG56)), FALSE) ), "")</f>
        <v>#NAME?</v>
      </c>
      <c r="SI57" s="738" t="e">
        <f t="shared" ref="SI57" ca="1" si="500" xml:space="preserve"> _xlfn.IFNA( IF( ISBLANK( (VLOOKUP($B$57, $B$8:$BNY$53, COLUMN((SH56)), FALSE)) ), "", VLOOKUP($B$57, $B$8:$BNY$53, COLUMN((SH56)), FALSE) ), "")</f>
        <v>#NAME?</v>
      </c>
      <c r="SJ57" s="738" t="e">
        <f t="shared" ref="SJ57" ca="1" si="501" xml:space="preserve"> _xlfn.IFNA( IF( ISBLANK( (VLOOKUP($B$57, $B$8:$BNY$53, COLUMN((SI56)), FALSE)) ), "", VLOOKUP($B$57, $B$8:$BNY$53, COLUMN((SI56)), FALSE) ), "")</f>
        <v>#NAME?</v>
      </c>
      <c r="SK57" s="738" t="e">
        <f t="shared" ref="SK57" ca="1" si="502" xml:space="preserve"> _xlfn.IFNA( IF( ISBLANK( (VLOOKUP($B$57, $B$8:$BNY$53, COLUMN((SJ56)), FALSE)) ), "", VLOOKUP($B$57, $B$8:$BNY$53, COLUMN((SJ56)), FALSE) ), "")</f>
        <v>#NAME?</v>
      </c>
      <c r="SL57" s="738" t="e">
        <f t="shared" ref="SL57" ca="1" si="503" xml:space="preserve"> _xlfn.IFNA( IF( ISBLANK( (VLOOKUP($B$57, $B$8:$BNY$53, COLUMN((SK56)), FALSE)) ), "", VLOOKUP($B$57, $B$8:$BNY$53, COLUMN((SK56)), FALSE) ), "")</f>
        <v>#NAME?</v>
      </c>
      <c r="SM57" s="738" t="e">
        <f t="shared" ref="SM57" ca="1" si="504" xml:space="preserve"> _xlfn.IFNA( IF( ISBLANK( (VLOOKUP($B$57, $B$8:$BNY$53, COLUMN((SL56)), FALSE)) ), "", VLOOKUP($B$57, $B$8:$BNY$53, COLUMN((SL56)), FALSE) ), "")</f>
        <v>#NAME?</v>
      </c>
      <c r="SN57" s="738" t="e">
        <f t="shared" ref="SN57" ca="1" si="505" xml:space="preserve"> _xlfn.IFNA( IF( ISBLANK( (VLOOKUP($B$57, $B$8:$BNY$53, COLUMN((SM56)), FALSE)) ), "", VLOOKUP($B$57, $B$8:$BNY$53, COLUMN((SM56)), FALSE) ), "")</f>
        <v>#NAME?</v>
      </c>
      <c r="SO57" s="738" t="e">
        <f t="shared" ref="SO57" ca="1" si="506" xml:space="preserve"> _xlfn.IFNA( IF( ISBLANK( (VLOOKUP($B$57, $B$8:$BNY$53, COLUMN((SN56)), FALSE)) ), "", VLOOKUP($B$57, $B$8:$BNY$53, COLUMN((SN56)), FALSE) ), "")</f>
        <v>#NAME?</v>
      </c>
      <c r="SP57" s="738" t="e">
        <f t="shared" ref="SP57" ca="1" si="507" xml:space="preserve"> _xlfn.IFNA( IF( ISBLANK( (VLOOKUP($B$57, $B$8:$BNY$53, COLUMN((SO56)), FALSE)) ), "", VLOOKUP($B$57, $B$8:$BNY$53, COLUMN((SO56)), FALSE) ), "")</f>
        <v>#NAME?</v>
      </c>
      <c r="SQ57" s="738" t="e">
        <f t="shared" ref="SQ57" ca="1" si="508" xml:space="preserve"> _xlfn.IFNA( IF( ISBLANK( (VLOOKUP($B$57, $B$8:$BNY$53, COLUMN((SP56)), FALSE)) ), "", VLOOKUP($B$57, $B$8:$BNY$53, COLUMN((SP56)), FALSE) ), "")</f>
        <v>#NAME?</v>
      </c>
      <c r="SR57" s="738" t="e">
        <f t="shared" ref="SR57" ca="1" si="509" xml:space="preserve"> _xlfn.IFNA( IF( ISBLANK( (VLOOKUP($B$57, $B$8:$BNY$53, COLUMN((SQ56)), FALSE)) ), "", VLOOKUP($B$57, $B$8:$BNY$53, COLUMN((SQ56)), FALSE) ), "")</f>
        <v>#NAME?</v>
      </c>
      <c r="SS57" s="738" t="e">
        <f t="shared" ref="SS57" ca="1" si="510" xml:space="preserve"> _xlfn.IFNA( IF( ISBLANK( (VLOOKUP($B$57, $B$8:$BNY$53, COLUMN((SR56)), FALSE)) ), "", VLOOKUP($B$57, $B$8:$BNY$53, COLUMN((SR56)), FALSE) ), "")</f>
        <v>#NAME?</v>
      </c>
      <c r="ST57" s="738" t="e">
        <f t="shared" ref="ST57" ca="1" si="511" xml:space="preserve"> _xlfn.IFNA( IF( ISBLANK( (VLOOKUP($B$57, $B$8:$BNY$53, COLUMN((SS56)), FALSE)) ), "", VLOOKUP($B$57, $B$8:$BNY$53, COLUMN((SS56)), FALSE) ), "")</f>
        <v>#NAME?</v>
      </c>
      <c r="SU57" s="738" t="e">
        <f t="shared" ref="SU57" ca="1" si="512" xml:space="preserve"> _xlfn.IFNA( IF( ISBLANK( (VLOOKUP($B$57, $B$8:$BNY$53, COLUMN((ST56)), FALSE)) ), "", VLOOKUP($B$57, $B$8:$BNY$53, COLUMN((ST56)), FALSE) ), "")</f>
        <v>#NAME?</v>
      </c>
      <c r="SV57" s="738" t="e">
        <f t="shared" ref="SV57" ca="1" si="513" xml:space="preserve"> _xlfn.IFNA( IF( ISBLANK( (VLOOKUP($B$57, $B$8:$BNY$53, COLUMN((SU56)), FALSE)) ), "", VLOOKUP($B$57, $B$8:$BNY$53, COLUMN((SU56)), FALSE) ), "")</f>
        <v>#NAME?</v>
      </c>
      <c r="SW57" s="738" t="e">
        <f t="shared" ref="SW57" ca="1" si="514" xml:space="preserve"> _xlfn.IFNA( IF( ISBLANK( (VLOOKUP($B$57, $B$8:$BNY$53, COLUMN((SV56)), FALSE)) ), "", VLOOKUP($B$57, $B$8:$BNY$53, COLUMN((SV56)), FALSE) ), "")</f>
        <v>#NAME?</v>
      </c>
      <c r="SX57" s="738" t="e">
        <f t="shared" ref="SX57" ca="1" si="515" xml:space="preserve"> _xlfn.IFNA( IF( ISBLANK( (VLOOKUP($B$57, $B$8:$BNY$53, COLUMN((SW56)), FALSE)) ), "", VLOOKUP($B$57, $B$8:$BNY$53, COLUMN((SW56)), FALSE) ), "")</f>
        <v>#NAME?</v>
      </c>
      <c r="SY57" s="738" t="e">
        <f t="shared" ref="SY57" ca="1" si="516" xml:space="preserve"> _xlfn.IFNA( IF( ISBLANK( (VLOOKUP($B$57, $B$8:$BNY$53, COLUMN((SX56)), FALSE)) ), "", VLOOKUP($B$57, $B$8:$BNY$53, COLUMN((SX56)), FALSE) ), "")</f>
        <v>#NAME?</v>
      </c>
      <c r="SZ57" s="738" t="e">
        <f t="shared" ref="SZ57" ca="1" si="517" xml:space="preserve"> _xlfn.IFNA( IF( ISBLANK( (VLOOKUP($B$57, $B$8:$BNY$53, COLUMN((SY56)), FALSE)) ), "", VLOOKUP($B$57, $B$8:$BNY$53, COLUMN((SY56)), FALSE) ), "")</f>
        <v>#NAME?</v>
      </c>
      <c r="TA57" s="738" t="e">
        <f t="shared" ref="TA57" ca="1" si="518" xml:space="preserve"> _xlfn.IFNA( IF( ISBLANK( (VLOOKUP($B$57, $B$8:$BNY$53, COLUMN((SZ56)), FALSE)) ), "", VLOOKUP($B$57, $B$8:$BNY$53, COLUMN((SZ56)), FALSE) ), "")</f>
        <v>#NAME?</v>
      </c>
      <c r="TB57" s="738" t="e">
        <f t="shared" ref="TB57" ca="1" si="519" xml:space="preserve"> _xlfn.IFNA( IF( ISBLANK( (VLOOKUP($B$57, $B$8:$BNY$53, COLUMN((TA56)), FALSE)) ), "", VLOOKUP($B$57, $B$8:$BNY$53, COLUMN((TA56)), FALSE) ), "")</f>
        <v>#NAME?</v>
      </c>
      <c r="TC57" s="738" t="e">
        <f t="shared" ref="TC57" ca="1" si="520" xml:space="preserve"> _xlfn.IFNA( IF( ISBLANK( (VLOOKUP($B$57, $B$8:$BNY$53, COLUMN((TB56)), FALSE)) ), "", VLOOKUP($B$57, $B$8:$BNY$53, COLUMN((TB56)), FALSE) ), "")</f>
        <v>#NAME?</v>
      </c>
      <c r="TD57" s="738" t="e">
        <f t="shared" ref="TD57" ca="1" si="521" xml:space="preserve"> _xlfn.IFNA( IF( ISBLANK( (VLOOKUP($B$57, $B$8:$BNY$53, COLUMN((TC56)), FALSE)) ), "", VLOOKUP($B$57, $B$8:$BNY$53, COLUMN((TC56)), FALSE) ), "")</f>
        <v>#NAME?</v>
      </c>
      <c r="TE57" s="738" t="e">
        <f t="shared" ref="TE57" ca="1" si="522" xml:space="preserve"> _xlfn.IFNA( IF( ISBLANK( (VLOOKUP($B$57, $B$8:$BNY$53, COLUMN((TD56)), FALSE)) ), "", VLOOKUP($B$57, $B$8:$BNY$53, COLUMN((TD56)), FALSE) ), "")</f>
        <v>#NAME?</v>
      </c>
      <c r="TF57" s="738" t="e">
        <f t="shared" ref="TF57" ca="1" si="523" xml:space="preserve"> _xlfn.IFNA( IF( ISBLANK( (VLOOKUP($B$57, $B$8:$BNY$53, COLUMN((TE56)), FALSE)) ), "", VLOOKUP($B$57, $B$8:$BNY$53, COLUMN((TE56)), FALSE) ), "")</f>
        <v>#NAME?</v>
      </c>
      <c r="TG57" s="738" t="e">
        <f t="shared" ref="TG57" ca="1" si="524" xml:space="preserve"> _xlfn.IFNA( IF( ISBLANK( (VLOOKUP($B$57, $B$8:$BNY$53, COLUMN((TF56)), FALSE)) ), "", VLOOKUP($B$57, $B$8:$BNY$53, COLUMN((TF56)), FALSE) ), "")</f>
        <v>#NAME?</v>
      </c>
      <c r="TH57" s="738" t="e">
        <f t="shared" ref="TH57" ca="1" si="525" xml:space="preserve"> _xlfn.IFNA( IF( ISBLANK( (VLOOKUP($B$57, $B$8:$BNY$53, COLUMN((TG56)), FALSE)) ), "", VLOOKUP($B$57, $B$8:$BNY$53, COLUMN((TG56)), FALSE) ), "")</f>
        <v>#NAME?</v>
      </c>
      <c r="TI57" s="738" t="e">
        <f t="shared" ref="TI57" ca="1" si="526" xml:space="preserve"> _xlfn.IFNA( IF( ISBLANK( (VLOOKUP($B$57, $B$8:$BNY$53, COLUMN((TH56)), FALSE)) ), "", VLOOKUP($B$57, $B$8:$BNY$53, COLUMN((TH56)), FALSE) ), "")</f>
        <v>#NAME?</v>
      </c>
      <c r="TJ57" s="738" t="e">
        <f t="shared" ref="TJ57" ca="1" si="527" xml:space="preserve"> _xlfn.IFNA( IF( ISBLANK( (VLOOKUP($B$57, $B$8:$BNY$53, COLUMN((TI56)), FALSE)) ), "", VLOOKUP($B$57, $B$8:$BNY$53, COLUMN((TI56)), FALSE) ), "")</f>
        <v>#NAME?</v>
      </c>
      <c r="TK57" s="738" t="e">
        <f t="shared" ref="TK57" ca="1" si="528" xml:space="preserve"> _xlfn.IFNA( IF( ISBLANK( (VLOOKUP($B$57, $B$8:$BNY$53, COLUMN((TJ56)), FALSE)) ), "", VLOOKUP($B$57, $B$8:$BNY$53, COLUMN((TJ56)), FALSE) ), "")</f>
        <v>#NAME?</v>
      </c>
      <c r="TL57" s="738" t="e">
        <f t="shared" ref="TL57" ca="1" si="529" xml:space="preserve"> _xlfn.IFNA( IF( ISBLANK( (VLOOKUP($B$57, $B$8:$BNY$53, COLUMN((TK56)), FALSE)) ), "", VLOOKUP($B$57, $B$8:$BNY$53, COLUMN((TK56)), FALSE) ), "")</f>
        <v>#NAME?</v>
      </c>
      <c r="TM57" s="738" t="e">
        <f t="shared" ref="TM57" ca="1" si="530" xml:space="preserve"> _xlfn.IFNA( IF( ISBLANK( (VLOOKUP($B$57, $B$8:$BNY$53, COLUMN((TL56)), FALSE)) ), "", VLOOKUP($B$57, $B$8:$BNY$53, COLUMN((TL56)), FALSE) ), "")</f>
        <v>#NAME?</v>
      </c>
      <c r="TN57" s="738" t="e">
        <f t="shared" ref="TN57" ca="1" si="531" xml:space="preserve"> _xlfn.IFNA( IF( ISBLANK( (VLOOKUP($B$57, $B$8:$BNY$53, COLUMN((TM56)), FALSE)) ), "", VLOOKUP($B$57, $B$8:$BNY$53, COLUMN((TM56)), FALSE) ), "")</f>
        <v>#NAME?</v>
      </c>
      <c r="TO57" s="738" t="e">
        <f t="shared" ref="TO57" ca="1" si="532" xml:space="preserve"> _xlfn.IFNA( IF( ISBLANK( (VLOOKUP($B$57, $B$8:$BNY$53, COLUMN((TN56)), FALSE)) ), "", VLOOKUP($B$57, $B$8:$BNY$53, COLUMN((TN56)), FALSE) ), "")</f>
        <v>#NAME?</v>
      </c>
      <c r="TP57" s="738" t="e">
        <f t="shared" ref="TP57" ca="1" si="533" xml:space="preserve"> _xlfn.IFNA( IF( ISBLANK( (VLOOKUP($B$57, $B$8:$BNY$53, COLUMN((TO56)), FALSE)) ), "", VLOOKUP($B$57, $B$8:$BNY$53, COLUMN((TO56)), FALSE) ), "")</f>
        <v>#NAME?</v>
      </c>
      <c r="TQ57" s="738" t="e">
        <f t="shared" ref="TQ57" ca="1" si="534" xml:space="preserve"> _xlfn.IFNA( IF( ISBLANK( (VLOOKUP($B$57, $B$8:$BNY$53, COLUMN((TP56)), FALSE)) ), "", VLOOKUP($B$57, $B$8:$BNY$53, COLUMN((TP56)), FALSE) ), "")</f>
        <v>#NAME?</v>
      </c>
      <c r="TR57" s="738" t="e">
        <f t="shared" ref="TR57" ca="1" si="535" xml:space="preserve"> _xlfn.IFNA( IF( ISBLANK( (VLOOKUP($B$57, $B$8:$BNY$53, COLUMN((TQ56)), FALSE)) ), "", VLOOKUP($B$57, $B$8:$BNY$53, COLUMN((TQ56)), FALSE) ), "")</f>
        <v>#NAME?</v>
      </c>
      <c r="TS57" s="738" t="e">
        <f t="shared" ref="TS57" ca="1" si="536" xml:space="preserve"> _xlfn.IFNA( IF( ISBLANK( (VLOOKUP($B$57, $B$8:$BNY$53, COLUMN((TR56)), FALSE)) ), "", VLOOKUP($B$57, $B$8:$BNY$53, COLUMN((TR56)), FALSE) ), "")</f>
        <v>#NAME?</v>
      </c>
      <c r="TT57" s="738" t="e">
        <f t="shared" ref="TT57" ca="1" si="537" xml:space="preserve"> _xlfn.IFNA( IF( ISBLANK( (VLOOKUP($B$57, $B$8:$BNY$53, COLUMN((TS56)), FALSE)) ), "", VLOOKUP($B$57, $B$8:$BNY$53, COLUMN((TS56)), FALSE) ), "")</f>
        <v>#NAME?</v>
      </c>
      <c r="TU57" s="738" t="e">
        <f t="shared" ref="TU57" ca="1" si="538" xml:space="preserve"> _xlfn.IFNA( IF( ISBLANK( (VLOOKUP($B$57, $B$8:$BNY$53, COLUMN((TT56)), FALSE)) ), "", VLOOKUP($B$57, $B$8:$BNY$53, COLUMN((TT56)), FALSE) ), "")</f>
        <v>#NAME?</v>
      </c>
      <c r="TV57" s="738" t="e">
        <f t="shared" ref="TV57" ca="1" si="539" xml:space="preserve"> _xlfn.IFNA( IF( ISBLANK( (VLOOKUP($B$57, $B$8:$BNY$53, COLUMN((TU56)), FALSE)) ), "", VLOOKUP($B$57, $B$8:$BNY$53, COLUMN((TU56)), FALSE) ), "")</f>
        <v>#NAME?</v>
      </c>
      <c r="TW57" s="738" t="e">
        <f t="shared" ref="TW57" ca="1" si="540" xml:space="preserve"> _xlfn.IFNA( IF( ISBLANK( (VLOOKUP($B$57, $B$8:$BNY$53, COLUMN((TV56)), FALSE)) ), "", VLOOKUP($B$57, $B$8:$BNY$53, COLUMN((TV56)), FALSE) ), "")</f>
        <v>#NAME?</v>
      </c>
      <c r="TX57" s="738" t="e">
        <f t="shared" ref="TX57" ca="1" si="541" xml:space="preserve"> _xlfn.IFNA( IF( ISBLANK( (VLOOKUP($B$57, $B$8:$BNY$53, COLUMN((TW56)), FALSE)) ), "", VLOOKUP($B$57, $B$8:$BNY$53, COLUMN((TW56)), FALSE) ), "")</f>
        <v>#NAME?</v>
      </c>
      <c r="TY57" s="738" t="e">
        <f t="shared" ref="TY57" ca="1" si="542" xml:space="preserve"> _xlfn.IFNA( IF( ISBLANK( (VLOOKUP($B$57, $B$8:$BNY$53, COLUMN((TX56)), FALSE)) ), "", VLOOKUP($B$57, $B$8:$BNY$53, COLUMN((TX56)), FALSE) ), "")</f>
        <v>#NAME?</v>
      </c>
      <c r="TZ57" s="738" t="e">
        <f t="shared" ref="TZ57" ca="1" si="543" xml:space="preserve"> _xlfn.IFNA( IF( ISBLANK( (VLOOKUP($B$57, $B$8:$BNY$53, COLUMN((TY56)), FALSE)) ), "", VLOOKUP($B$57, $B$8:$BNY$53, COLUMN((TY56)), FALSE) ), "")</f>
        <v>#NAME?</v>
      </c>
      <c r="UA57" s="738" t="e">
        <f t="shared" ref="UA57" ca="1" si="544" xml:space="preserve"> _xlfn.IFNA( IF( ISBLANK( (VLOOKUP($B$57, $B$8:$BNY$53, COLUMN((TZ56)), FALSE)) ), "", VLOOKUP($B$57, $B$8:$BNY$53, COLUMN((TZ56)), FALSE) ), "")</f>
        <v>#NAME?</v>
      </c>
      <c r="UB57" s="738" t="e">
        <f t="shared" ref="UB57" ca="1" si="545" xml:space="preserve"> _xlfn.IFNA( IF( ISBLANK( (VLOOKUP($B$57, $B$8:$BNY$53, COLUMN((UA56)), FALSE)) ), "", VLOOKUP($B$57, $B$8:$BNY$53, COLUMN((UA56)), FALSE) ), "")</f>
        <v>#NAME?</v>
      </c>
      <c r="UC57" s="738" t="e">
        <f t="shared" ref="UC57" ca="1" si="546" xml:space="preserve"> _xlfn.IFNA( IF( ISBLANK( (VLOOKUP($B$57, $B$8:$BNY$53, COLUMN((UB56)), FALSE)) ), "", VLOOKUP($B$57, $B$8:$BNY$53, COLUMN((UB56)), FALSE) ), "")</f>
        <v>#NAME?</v>
      </c>
      <c r="UD57" s="738" t="e">
        <f t="shared" ref="UD57" ca="1" si="547" xml:space="preserve"> _xlfn.IFNA( IF( ISBLANK( (VLOOKUP($B$57, $B$8:$BNY$53, COLUMN((UC56)), FALSE)) ), "", VLOOKUP($B$57, $B$8:$BNY$53, COLUMN((UC56)), FALSE) ), "")</f>
        <v>#NAME?</v>
      </c>
      <c r="UE57" s="738" t="e">
        <f t="shared" ref="UE57" ca="1" si="548" xml:space="preserve"> _xlfn.IFNA( IF( ISBLANK( (VLOOKUP($B$57, $B$8:$BNY$53, COLUMN((UD56)), FALSE)) ), "", VLOOKUP($B$57, $B$8:$BNY$53, COLUMN((UD56)), FALSE) ), "")</f>
        <v>#NAME?</v>
      </c>
      <c r="UF57" s="738" t="e">
        <f t="shared" ref="UF57" ca="1" si="549" xml:space="preserve"> _xlfn.IFNA( IF( ISBLANK( (VLOOKUP($B$57, $B$8:$BNY$53, COLUMN((UE56)), FALSE)) ), "", VLOOKUP($B$57, $B$8:$BNY$53, COLUMN((UE56)), FALSE) ), "")</f>
        <v>#NAME?</v>
      </c>
      <c r="UG57" s="738" t="e">
        <f t="shared" ref="UG57" ca="1" si="550" xml:space="preserve"> _xlfn.IFNA( IF( ISBLANK( (VLOOKUP($B$57, $B$8:$BNY$53, COLUMN((UF56)), FALSE)) ), "", VLOOKUP($B$57, $B$8:$BNY$53, COLUMN((UF56)), FALSE) ), "")</f>
        <v>#NAME?</v>
      </c>
      <c r="UH57" s="738" t="e">
        <f t="shared" ref="UH57" ca="1" si="551" xml:space="preserve"> _xlfn.IFNA( IF( ISBLANK( (VLOOKUP($B$57, $B$8:$BNY$53, COLUMN((UG56)), FALSE)) ), "", VLOOKUP($B$57, $B$8:$BNY$53, COLUMN((UG56)), FALSE) ), "")</f>
        <v>#NAME?</v>
      </c>
      <c r="UI57" s="738" t="e">
        <f t="shared" ref="UI57" ca="1" si="552" xml:space="preserve"> _xlfn.IFNA( IF( ISBLANK( (VLOOKUP($B$57, $B$8:$BNY$53, COLUMN((UH56)), FALSE)) ), "", VLOOKUP($B$57, $B$8:$BNY$53, COLUMN((UH56)), FALSE) ), "")</f>
        <v>#NAME?</v>
      </c>
      <c r="UJ57" s="738" t="e">
        <f t="shared" ref="UJ57" ca="1" si="553" xml:space="preserve"> _xlfn.IFNA( IF( ISBLANK( (VLOOKUP($B$57, $B$8:$BNY$53, COLUMN((UI56)), FALSE)) ), "", VLOOKUP($B$57, $B$8:$BNY$53, COLUMN((UI56)), FALSE) ), "")</f>
        <v>#NAME?</v>
      </c>
      <c r="UK57" s="738" t="e">
        <f t="shared" ref="UK57" ca="1" si="554" xml:space="preserve"> _xlfn.IFNA( IF( ISBLANK( (VLOOKUP($B$57, $B$8:$BNY$53, COLUMN((UJ56)), FALSE)) ), "", VLOOKUP($B$57, $B$8:$BNY$53, COLUMN((UJ56)), FALSE) ), "")</f>
        <v>#NAME?</v>
      </c>
      <c r="UL57" s="738" t="e">
        <f t="shared" ref="UL57" ca="1" si="555" xml:space="preserve"> _xlfn.IFNA( IF( ISBLANK( (VLOOKUP($B$57, $B$8:$BNY$53, COLUMN((UK56)), FALSE)) ), "", VLOOKUP($B$57, $B$8:$BNY$53, COLUMN((UK56)), FALSE) ), "")</f>
        <v>#NAME?</v>
      </c>
      <c r="UM57" s="738" t="e">
        <f t="shared" ref="UM57" ca="1" si="556" xml:space="preserve"> _xlfn.IFNA( IF( ISBLANK( (VLOOKUP($B$57, $B$8:$BNY$53, COLUMN((UL56)), FALSE)) ), "", VLOOKUP($B$57, $B$8:$BNY$53, COLUMN((UL56)), FALSE) ), "")</f>
        <v>#NAME?</v>
      </c>
      <c r="UN57" s="738" t="e">
        <f t="shared" ref="UN57" ca="1" si="557" xml:space="preserve"> _xlfn.IFNA( IF( ISBLANK( (VLOOKUP($B$57, $B$8:$BNY$53, COLUMN((UM56)), FALSE)) ), "", VLOOKUP($B$57, $B$8:$BNY$53, COLUMN((UM56)), FALSE) ), "")</f>
        <v>#NAME?</v>
      </c>
      <c r="UO57" s="738" t="e">
        <f t="shared" ref="UO57" ca="1" si="558" xml:space="preserve"> _xlfn.IFNA( IF( ISBLANK( (VLOOKUP($B$57, $B$8:$BNY$53, COLUMN((UN56)), FALSE)) ), "", VLOOKUP($B$57, $B$8:$BNY$53, COLUMN((UN56)), FALSE) ), "")</f>
        <v>#NAME?</v>
      </c>
      <c r="UP57" s="738" t="e">
        <f t="shared" ref="UP57" ca="1" si="559" xml:space="preserve"> _xlfn.IFNA( IF( ISBLANK( (VLOOKUP($B$57, $B$8:$BNY$53, COLUMN((UO56)), FALSE)) ), "", VLOOKUP($B$57, $B$8:$BNY$53, COLUMN((UO56)), FALSE) ), "")</f>
        <v>#NAME?</v>
      </c>
      <c r="UQ57" s="738" t="e">
        <f t="shared" ref="UQ57" ca="1" si="560" xml:space="preserve"> _xlfn.IFNA( IF( ISBLANK( (VLOOKUP($B$57, $B$8:$BNY$53, COLUMN((UP56)), FALSE)) ), "", VLOOKUP($B$57, $B$8:$BNY$53, COLUMN((UP56)), FALSE) ), "")</f>
        <v>#NAME?</v>
      </c>
      <c r="UR57" s="738" t="e">
        <f t="shared" ref="UR57" ca="1" si="561" xml:space="preserve"> _xlfn.IFNA( IF( ISBLANK( (VLOOKUP($B$57, $B$8:$BNY$53, COLUMN((UQ56)), FALSE)) ), "", VLOOKUP($B$57, $B$8:$BNY$53, COLUMN((UQ56)), FALSE) ), "")</f>
        <v>#NAME?</v>
      </c>
      <c r="US57" s="738" t="e">
        <f t="shared" ref="US57" ca="1" si="562" xml:space="preserve"> _xlfn.IFNA( IF( ISBLANK( (VLOOKUP($B$57, $B$8:$BNY$53, COLUMN((UR56)), FALSE)) ), "", VLOOKUP($B$57, $B$8:$BNY$53, COLUMN((UR56)), FALSE) ), "")</f>
        <v>#NAME?</v>
      </c>
      <c r="UT57" s="738" t="e">
        <f t="shared" ref="UT57" ca="1" si="563" xml:space="preserve"> _xlfn.IFNA( IF( ISBLANK( (VLOOKUP($B$57, $B$8:$BNY$53, COLUMN((US56)), FALSE)) ), "", VLOOKUP($B$57, $B$8:$BNY$53, COLUMN((US56)), FALSE) ), "")</f>
        <v>#NAME?</v>
      </c>
      <c r="UU57" s="738" t="e">
        <f t="shared" ref="UU57" ca="1" si="564" xml:space="preserve"> _xlfn.IFNA( IF( ISBLANK( (VLOOKUP($B$57, $B$8:$BNY$53, COLUMN((UT56)), FALSE)) ), "", VLOOKUP($B$57, $B$8:$BNY$53, COLUMN((UT56)), FALSE) ), "")</f>
        <v>#NAME?</v>
      </c>
      <c r="UV57" s="738" t="e">
        <f t="shared" ref="UV57" ca="1" si="565" xml:space="preserve"> _xlfn.IFNA( IF( ISBLANK( (VLOOKUP($B$57, $B$8:$BNY$53, COLUMN((UU56)), FALSE)) ), "", VLOOKUP($B$57, $B$8:$BNY$53, COLUMN((UU56)), FALSE) ), "")</f>
        <v>#NAME?</v>
      </c>
      <c r="UW57" s="738" t="e">
        <f t="shared" ref="UW57" ca="1" si="566" xml:space="preserve"> _xlfn.IFNA( IF( ISBLANK( (VLOOKUP($B$57, $B$8:$BNY$53, COLUMN((UV56)), FALSE)) ), "", VLOOKUP($B$57, $B$8:$BNY$53, COLUMN((UV56)), FALSE) ), "")</f>
        <v>#NAME?</v>
      </c>
      <c r="UX57" s="738" t="e">
        <f t="shared" ref="UX57" ca="1" si="567" xml:space="preserve"> _xlfn.IFNA( IF( ISBLANK( (VLOOKUP($B$57, $B$8:$BNY$53, COLUMN((UW56)), FALSE)) ), "", VLOOKUP($B$57, $B$8:$BNY$53, COLUMN((UW56)), FALSE) ), "")</f>
        <v>#NAME?</v>
      </c>
      <c r="UY57" s="738" t="e">
        <f t="shared" ref="UY57" ca="1" si="568" xml:space="preserve"> _xlfn.IFNA( IF( ISBLANK( (VLOOKUP($B$57, $B$8:$BNY$53, COLUMN((UX56)), FALSE)) ), "", VLOOKUP($B$57, $B$8:$BNY$53, COLUMN((UX56)), FALSE) ), "")</f>
        <v>#NAME?</v>
      </c>
      <c r="UZ57" s="738" t="e">
        <f t="shared" ref="UZ57" ca="1" si="569" xml:space="preserve"> _xlfn.IFNA( IF( ISBLANK( (VLOOKUP($B$57, $B$8:$BNY$53, COLUMN((UY56)), FALSE)) ), "", VLOOKUP($B$57, $B$8:$BNY$53, COLUMN((UY56)), FALSE) ), "")</f>
        <v>#NAME?</v>
      </c>
      <c r="VA57" s="738" t="e">
        <f t="shared" ref="VA57" ca="1" si="570" xml:space="preserve"> _xlfn.IFNA( IF( ISBLANK( (VLOOKUP($B$57, $B$8:$BNY$53, COLUMN((UZ56)), FALSE)) ), "", VLOOKUP($B$57, $B$8:$BNY$53, COLUMN((UZ56)), FALSE) ), "")</f>
        <v>#NAME?</v>
      </c>
      <c r="VB57" s="738" t="e">
        <f t="shared" ref="VB57" ca="1" si="571" xml:space="preserve"> _xlfn.IFNA( IF( ISBLANK( (VLOOKUP($B$57, $B$8:$BNY$53, COLUMN((VA56)), FALSE)) ), "", VLOOKUP($B$57, $B$8:$BNY$53, COLUMN((VA56)), FALSE) ), "")</f>
        <v>#NAME?</v>
      </c>
      <c r="VC57" s="738" t="e">
        <f t="shared" ref="VC57" ca="1" si="572" xml:space="preserve"> _xlfn.IFNA( IF( ISBLANK( (VLOOKUP($B$57, $B$8:$BNY$53, COLUMN((VB56)), FALSE)) ), "", VLOOKUP($B$57, $B$8:$BNY$53, COLUMN((VB56)), FALSE) ), "")</f>
        <v>#NAME?</v>
      </c>
      <c r="VD57" s="738" t="e">
        <f t="shared" ref="VD57" ca="1" si="573" xml:space="preserve"> _xlfn.IFNA( IF( ISBLANK( (VLOOKUP($B$57, $B$8:$BNY$53, COLUMN((VC56)), FALSE)) ), "", VLOOKUP($B$57, $B$8:$BNY$53, COLUMN((VC56)), FALSE) ), "")</f>
        <v>#NAME?</v>
      </c>
      <c r="VE57" s="738" t="e">
        <f t="shared" ref="VE57" ca="1" si="574" xml:space="preserve"> _xlfn.IFNA( IF( ISBLANK( (VLOOKUP($B$57, $B$8:$BNY$53, COLUMN((VD56)), FALSE)) ), "", VLOOKUP($B$57, $B$8:$BNY$53, COLUMN((VD56)), FALSE) ), "")</f>
        <v>#NAME?</v>
      </c>
      <c r="VF57" s="738" t="e">
        <f t="shared" ref="VF57" ca="1" si="575" xml:space="preserve"> _xlfn.IFNA( IF( ISBLANK( (VLOOKUP($B$57, $B$8:$BNY$53, COLUMN((VE56)), FALSE)) ), "", VLOOKUP($B$57, $B$8:$BNY$53, COLUMN((VE56)), FALSE) ), "")</f>
        <v>#NAME?</v>
      </c>
      <c r="VG57" s="738" t="e">
        <f t="shared" ref="VG57" ca="1" si="576" xml:space="preserve"> _xlfn.IFNA( IF( ISBLANK( (VLOOKUP($B$57, $B$8:$BNY$53, COLUMN((VF56)), FALSE)) ), "", VLOOKUP($B$57, $B$8:$BNY$53, COLUMN((VF56)), FALSE) ), "")</f>
        <v>#NAME?</v>
      </c>
      <c r="VH57" s="738" t="e">
        <f t="shared" ref="VH57" ca="1" si="577" xml:space="preserve"> _xlfn.IFNA( IF( ISBLANK( (VLOOKUP($B$57, $B$8:$BNY$53, COLUMN((VG56)), FALSE)) ), "", VLOOKUP($B$57, $B$8:$BNY$53, COLUMN((VG56)), FALSE) ), "")</f>
        <v>#NAME?</v>
      </c>
      <c r="VI57" s="738" t="e">
        <f t="shared" ref="VI57" ca="1" si="578" xml:space="preserve"> _xlfn.IFNA( IF( ISBLANK( (VLOOKUP($B$57, $B$8:$BNY$53, COLUMN((VH56)), FALSE)) ), "", VLOOKUP($B$57, $B$8:$BNY$53, COLUMN((VH56)), FALSE) ), "")</f>
        <v>#NAME?</v>
      </c>
      <c r="VJ57" s="738" t="e">
        <f t="shared" ref="VJ57" ca="1" si="579" xml:space="preserve"> _xlfn.IFNA( IF( ISBLANK( (VLOOKUP($B$57, $B$8:$BNY$53, COLUMN((VI56)), FALSE)) ), "", VLOOKUP($B$57, $B$8:$BNY$53, COLUMN((VI56)), FALSE) ), "")</f>
        <v>#NAME?</v>
      </c>
      <c r="VK57" s="738" t="e">
        <f t="shared" ref="VK57" ca="1" si="580" xml:space="preserve"> _xlfn.IFNA( IF( ISBLANK( (VLOOKUP($B$57, $B$8:$BNY$53, COLUMN((VJ56)), FALSE)) ), "", VLOOKUP($B$57, $B$8:$BNY$53, COLUMN((VJ56)), FALSE) ), "")</f>
        <v>#NAME?</v>
      </c>
      <c r="VL57" s="738" t="e">
        <f t="shared" ref="VL57" ca="1" si="581" xml:space="preserve"> _xlfn.IFNA( IF( ISBLANK( (VLOOKUP($B$57, $B$8:$BNY$53, COLUMN((VK56)), FALSE)) ), "", VLOOKUP($B$57, $B$8:$BNY$53, COLUMN((VK56)), FALSE) ), "")</f>
        <v>#NAME?</v>
      </c>
      <c r="VM57" s="738" t="e">
        <f t="shared" ref="VM57" ca="1" si="582" xml:space="preserve"> _xlfn.IFNA( IF( ISBLANK( (VLOOKUP($B$57, $B$8:$BNY$53, COLUMN((VL56)), FALSE)) ), "", VLOOKUP($B$57, $B$8:$BNY$53, COLUMN((VL56)), FALSE) ), "")</f>
        <v>#NAME?</v>
      </c>
      <c r="VN57" s="738" t="e">
        <f t="shared" ref="VN57" ca="1" si="583" xml:space="preserve"> _xlfn.IFNA( IF( ISBLANK( (VLOOKUP($B$57, $B$8:$BNY$53, COLUMN((VM56)), FALSE)) ), "", VLOOKUP($B$57, $B$8:$BNY$53, COLUMN((VM56)), FALSE) ), "")</f>
        <v>#NAME?</v>
      </c>
      <c r="VO57" s="738" t="e">
        <f t="shared" ref="VO57" ca="1" si="584" xml:space="preserve"> _xlfn.IFNA( IF( ISBLANK( (VLOOKUP($B$57, $B$8:$BNY$53, COLUMN((VN56)), FALSE)) ), "", VLOOKUP($B$57, $B$8:$BNY$53, COLUMN((VN56)), FALSE) ), "")</f>
        <v>#NAME?</v>
      </c>
      <c r="VP57" s="738" t="e">
        <f t="shared" ref="VP57" ca="1" si="585" xml:space="preserve"> _xlfn.IFNA( IF( ISBLANK( (VLOOKUP($B$57, $B$8:$BNY$53, COLUMN((VO56)), FALSE)) ), "", VLOOKUP($B$57, $B$8:$BNY$53, COLUMN((VO56)), FALSE) ), "")</f>
        <v>#NAME?</v>
      </c>
      <c r="VQ57" s="738" t="e">
        <f t="shared" ref="VQ57" ca="1" si="586" xml:space="preserve"> _xlfn.IFNA( IF( ISBLANK( (VLOOKUP($B$57, $B$8:$BNY$53, COLUMN((VP56)), FALSE)) ), "", VLOOKUP($B$57, $B$8:$BNY$53, COLUMN((VP56)), FALSE) ), "")</f>
        <v>#NAME?</v>
      </c>
      <c r="VR57" s="738" t="e">
        <f t="shared" ref="VR57" ca="1" si="587" xml:space="preserve"> _xlfn.IFNA( IF( ISBLANK( (VLOOKUP($B$57, $B$8:$BNY$53, COLUMN((VQ56)), FALSE)) ), "", VLOOKUP($B$57, $B$8:$BNY$53, COLUMN((VQ56)), FALSE) ), "")</f>
        <v>#NAME?</v>
      </c>
      <c r="VS57" s="738" t="e">
        <f t="shared" ref="VS57" ca="1" si="588" xml:space="preserve"> _xlfn.IFNA( IF( ISBLANK( (VLOOKUP($B$57, $B$8:$BNY$53, COLUMN((VR56)), FALSE)) ), "", VLOOKUP($B$57, $B$8:$BNY$53, COLUMN((VR56)), FALSE) ), "")</f>
        <v>#NAME?</v>
      </c>
      <c r="VT57" s="738" t="e">
        <f t="shared" ref="VT57" ca="1" si="589" xml:space="preserve"> _xlfn.IFNA( IF( ISBLANK( (VLOOKUP($B$57, $B$8:$BNY$53, COLUMN((VS56)), FALSE)) ), "", VLOOKUP($B$57, $B$8:$BNY$53, COLUMN((VS56)), FALSE) ), "")</f>
        <v>#NAME?</v>
      </c>
      <c r="VU57" s="738" t="e">
        <f t="shared" ref="VU57" ca="1" si="590" xml:space="preserve"> _xlfn.IFNA( IF( ISBLANK( (VLOOKUP($B$57, $B$8:$BNY$53, COLUMN((VT56)), FALSE)) ), "", VLOOKUP($B$57, $B$8:$BNY$53, COLUMN((VT56)), FALSE) ), "")</f>
        <v>#NAME?</v>
      </c>
      <c r="VV57" s="738" t="e">
        <f t="shared" ref="VV57" ca="1" si="591" xml:space="preserve"> _xlfn.IFNA( IF( ISBLANK( (VLOOKUP($B$57, $B$8:$BNY$53, COLUMN((VU56)), FALSE)) ), "", VLOOKUP($B$57, $B$8:$BNY$53, COLUMN((VU56)), FALSE) ), "")</f>
        <v>#NAME?</v>
      </c>
      <c r="VW57" s="738" t="e">
        <f t="shared" ref="VW57" ca="1" si="592" xml:space="preserve"> _xlfn.IFNA( IF( ISBLANK( (VLOOKUP($B$57, $B$8:$BNY$53, COLUMN((VV56)), FALSE)) ), "", VLOOKUP($B$57, $B$8:$BNY$53, COLUMN((VV56)), FALSE) ), "")</f>
        <v>#NAME?</v>
      </c>
      <c r="VX57" s="738" t="e">
        <f t="shared" ref="VX57" ca="1" si="593" xml:space="preserve"> _xlfn.IFNA( IF( ISBLANK( (VLOOKUP($B$57, $B$8:$BNY$53, COLUMN((VW56)), FALSE)) ), "", VLOOKUP($B$57, $B$8:$BNY$53, COLUMN((VW56)), FALSE) ), "")</f>
        <v>#NAME?</v>
      </c>
      <c r="VY57" s="738" t="e">
        <f t="shared" ref="VY57" ca="1" si="594" xml:space="preserve"> _xlfn.IFNA( IF( ISBLANK( (VLOOKUP($B$57, $B$8:$BNY$53, COLUMN((VX56)), FALSE)) ), "", VLOOKUP($B$57, $B$8:$BNY$53, COLUMN((VX56)), FALSE) ), "")</f>
        <v>#NAME?</v>
      </c>
      <c r="VZ57" s="738" t="e">
        <f t="shared" ref="VZ57" ca="1" si="595" xml:space="preserve"> _xlfn.IFNA( IF( ISBLANK( (VLOOKUP($B$57, $B$8:$BNY$53, COLUMN((VY56)), FALSE)) ), "", VLOOKUP($B$57, $B$8:$BNY$53, COLUMN((VY56)), FALSE) ), "")</f>
        <v>#NAME?</v>
      </c>
      <c r="WA57" s="738" t="e">
        <f t="shared" ref="WA57" ca="1" si="596" xml:space="preserve"> _xlfn.IFNA( IF( ISBLANK( (VLOOKUP($B$57, $B$8:$BNY$53, COLUMN((VZ56)), FALSE)) ), "", VLOOKUP($B$57, $B$8:$BNY$53, COLUMN((VZ56)), FALSE) ), "")</f>
        <v>#NAME?</v>
      </c>
      <c r="WB57" s="738" t="e">
        <f t="shared" ref="WB57" ca="1" si="597" xml:space="preserve"> _xlfn.IFNA( IF( ISBLANK( (VLOOKUP($B$57, $B$8:$BNY$53, COLUMN((WA56)), FALSE)) ), "", VLOOKUP($B$57, $B$8:$BNY$53, COLUMN((WA56)), FALSE) ), "")</f>
        <v>#NAME?</v>
      </c>
      <c r="WC57" s="738" t="e">
        <f t="shared" ref="WC57" ca="1" si="598" xml:space="preserve"> _xlfn.IFNA( IF( ISBLANK( (VLOOKUP($B$57, $B$8:$BNY$53, COLUMN((WB56)), FALSE)) ), "", VLOOKUP($B$57, $B$8:$BNY$53, COLUMN((WB56)), FALSE) ), "")</f>
        <v>#NAME?</v>
      </c>
      <c r="WD57" s="738" t="e">
        <f t="shared" ref="WD57" ca="1" si="599" xml:space="preserve"> _xlfn.IFNA( IF( ISBLANK( (VLOOKUP($B$57, $B$8:$BNY$53, COLUMN((WC56)), FALSE)) ), "", VLOOKUP($B$57, $B$8:$BNY$53, COLUMN((WC56)), FALSE) ), "")</f>
        <v>#NAME?</v>
      </c>
      <c r="WE57" s="738" t="e">
        <f t="shared" ref="WE57" ca="1" si="600" xml:space="preserve"> _xlfn.IFNA( IF( ISBLANK( (VLOOKUP($B$57, $B$8:$BNY$53, COLUMN((WD56)), FALSE)) ), "", VLOOKUP($B$57, $B$8:$BNY$53, COLUMN((WD56)), FALSE) ), "")</f>
        <v>#NAME?</v>
      </c>
      <c r="WF57" s="738" t="e">
        <f t="shared" ref="WF57" ca="1" si="601" xml:space="preserve"> _xlfn.IFNA( IF( ISBLANK( (VLOOKUP($B$57, $B$8:$BNY$53, COLUMN((WE56)), FALSE)) ), "", VLOOKUP($B$57, $B$8:$BNY$53, COLUMN((WE56)), FALSE) ), "")</f>
        <v>#NAME?</v>
      </c>
      <c r="WG57" s="738" t="e">
        <f t="shared" ref="WG57" ca="1" si="602" xml:space="preserve"> _xlfn.IFNA( IF( ISBLANK( (VLOOKUP($B$57, $B$8:$BNY$53, COLUMN((WF56)), FALSE)) ), "", VLOOKUP($B$57, $B$8:$BNY$53, COLUMN((WF56)), FALSE) ), "")</f>
        <v>#NAME?</v>
      </c>
      <c r="WH57" s="738" t="e">
        <f t="shared" ref="WH57" ca="1" si="603" xml:space="preserve"> _xlfn.IFNA( IF( ISBLANK( (VLOOKUP($B$57, $B$8:$BNY$53, COLUMN((WG56)), FALSE)) ), "", VLOOKUP($B$57, $B$8:$BNY$53, COLUMN((WG56)), FALSE) ), "")</f>
        <v>#NAME?</v>
      </c>
      <c r="WI57" s="738" t="e">
        <f t="shared" ref="WI57" ca="1" si="604" xml:space="preserve"> _xlfn.IFNA( IF( ISBLANK( (VLOOKUP($B$57, $B$8:$BNY$53, COLUMN((WH56)), FALSE)) ), "", VLOOKUP($B$57, $B$8:$BNY$53, COLUMN((WH56)), FALSE) ), "")</f>
        <v>#NAME?</v>
      </c>
      <c r="WJ57" s="738" t="e">
        <f t="shared" ref="WJ57" ca="1" si="605" xml:space="preserve"> _xlfn.IFNA( IF( ISBLANK( (VLOOKUP($B$57, $B$8:$BNY$53, COLUMN((WI56)), FALSE)) ), "", VLOOKUP($B$57, $B$8:$BNY$53, COLUMN((WI56)), FALSE) ), "")</f>
        <v>#NAME?</v>
      </c>
      <c r="WK57" s="738" t="e">
        <f t="shared" ref="WK57" ca="1" si="606" xml:space="preserve"> _xlfn.IFNA( IF( ISBLANK( (VLOOKUP($B$57, $B$8:$BNY$53, COLUMN((WJ56)), FALSE)) ), "", VLOOKUP($B$57, $B$8:$BNY$53, COLUMN((WJ56)), FALSE) ), "")</f>
        <v>#NAME?</v>
      </c>
      <c r="WL57" s="738" t="e">
        <f t="shared" ref="WL57" ca="1" si="607" xml:space="preserve"> _xlfn.IFNA( IF( ISBLANK( (VLOOKUP($B$57, $B$8:$BNY$53, COLUMN((WK56)), FALSE)) ), "", VLOOKUP($B$57, $B$8:$BNY$53, COLUMN((WK56)), FALSE) ), "")</f>
        <v>#NAME?</v>
      </c>
      <c r="WM57" s="738" t="e">
        <f t="shared" ref="WM57" ca="1" si="608" xml:space="preserve"> _xlfn.IFNA( IF( ISBLANK( (VLOOKUP($B$57, $B$8:$BNY$53, COLUMN((WL56)), FALSE)) ), "", VLOOKUP($B$57, $B$8:$BNY$53, COLUMN((WL56)), FALSE) ), "")</f>
        <v>#NAME?</v>
      </c>
      <c r="WN57" s="738" t="e">
        <f t="shared" ref="WN57" ca="1" si="609" xml:space="preserve"> _xlfn.IFNA( IF( ISBLANK( (VLOOKUP($B$57, $B$8:$BNY$53, COLUMN((WM56)), FALSE)) ), "", VLOOKUP($B$57, $B$8:$BNY$53, COLUMN((WM56)), FALSE) ), "")</f>
        <v>#NAME?</v>
      </c>
      <c r="WO57" s="738" t="e">
        <f t="shared" ref="WO57" ca="1" si="610" xml:space="preserve"> _xlfn.IFNA( IF( ISBLANK( (VLOOKUP($B$57, $B$8:$BNY$53, COLUMN((WN56)), FALSE)) ), "", VLOOKUP($B$57, $B$8:$BNY$53, COLUMN((WN56)), FALSE) ), "")</f>
        <v>#NAME?</v>
      </c>
      <c r="WP57" s="738" t="e">
        <f t="shared" ref="WP57" ca="1" si="611" xml:space="preserve"> _xlfn.IFNA( IF( ISBLANK( (VLOOKUP($B$57, $B$8:$BNY$53, COLUMN((WO56)), FALSE)) ), "", VLOOKUP($B$57, $B$8:$BNY$53, COLUMN((WO56)), FALSE) ), "")</f>
        <v>#NAME?</v>
      </c>
      <c r="WQ57" s="738" t="e">
        <f t="shared" ref="WQ57" ca="1" si="612" xml:space="preserve"> _xlfn.IFNA( IF( ISBLANK( (VLOOKUP($B$57, $B$8:$BNY$53, COLUMN((WP56)), FALSE)) ), "", VLOOKUP($B$57, $B$8:$BNY$53, COLUMN((WP56)), FALSE) ), "")</f>
        <v>#NAME?</v>
      </c>
      <c r="WR57" s="738" t="e">
        <f t="shared" ref="WR57" ca="1" si="613" xml:space="preserve"> _xlfn.IFNA( IF( ISBLANK( (VLOOKUP($B$57, $B$8:$BNY$53, COLUMN((WQ56)), FALSE)) ), "", VLOOKUP($B$57, $B$8:$BNY$53, COLUMN((WQ56)), FALSE) ), "")</f>
        <v>#NAME?</v>
      </c>
      <c r="WS57" s="738" t="e">
        <f t="shared" ref="WS57" ca="1" si="614" xml:space="preserve"> _xlfn.IFNA( IF( ISBLANK( (VLOOKUP($B$57, $B$8:$BNY$53, COLUMN((WR56)), FALSE)) ), "", VLOOKUP($B$57, $B$8:$BNY$53, COLUMN((WR56)), FALSE) ), "")</f>
        <v>#NAME?</v>
      </c>
      <c r="WT57" s="738" t="e">
        <f t="shared" ref="WT57" ca="1" si="615" xml:space="preserve"> _xlfn.IFNA( IF( ISBLANK( (VLOOKUP($B$57, $B$8:$BNY$53, COLUMN((WS56)), FALSE)) ), "", VLOOKUP($B$57, $B$8:$BNY$53, COLUMN((WS56)), FALSE) ), "")</f>
        <v>#NAME?</v>
      </c>
      <c r="WU57" s="738" t="e">
        <f t="shared" ref="WU57" ca="1" si="616" xml:space="preserve"> _xlfn.IFNA( IF( ISBLANK( (VLOOKUP($B$57, $B$8:$BNY$53, COLUMN((WT56)), FALSE)) ), "", VLOOKUP($B$57, $B$8:$BNY$53, COLUMN((WT56)), FALSE) ), "")</f>
        <v>#NAME?</v>
      </c>
      <c r="WV57" s="738" t="e">
        <f t="shared" ref="WV57" ca="1" si="617" xml:space="preserve"> _xlfn.IFNA( IF( ISBLANK( (VLOOKUP($B$57, $B$8:$BNY$53, COLUMN((WU56)), FALSE)) ), "", VLOOKUP($B$57, $B$8:$BNY$53, COLUMN((WU56)), FALSE) ), "")</f>
        <v>#NAME?</v>
      </c>
      <c r="WW57" s="738" t="e">
        <f t="shared" ref="WW57" ca="1" si="618" xml:space="preserve"> _xlfn.IFNA( IF( ISBLANK( (VLOOKUP($B$57, $B$8:$BNY$53, COLUMN((WV56)), FALSE)) ), "", VLOOKUP($B$57, $B$8:$BNY$53, COLUMN((WV56)), FALSE) ), "")</f>
        <v>#NAME?</v>
      </c>
      <c r="WX57" s="738" t="e">
        <f t="shared" ref="WX57" ca="1" si="619" xml:space="preserve"> _xlfn.IFNA( IF( ISBLANK( (VLOOKUP($B$57, $B$8:$BNY$53, COLUMN((WW56)), FALSE)) ), "", VLOOKUP($B$57, $B$8:$BNY$53, COLUMN((WW56)), FALSE) ), "")</f>
        <v>#NAME?</v>
      </c>
      <c r="WY57" s="738" t="e">
        <f t="shared" ref="WY57" ca="1" si="620" xml:space="preserve"> _xlfn.IFNA( IF( ISBLANK( (VLOOKUP($B$57, $B$8:$BNY$53, COLUMN((WX56)), FALSE)) ), "", VLOOKUP($B$57, $B$8:$BNY$53, COLUMN((WX56)), FALSE) ), "")</f>
        <v>#NAME?</v>
      </c>
      <c r="WZ57" s="738" t="e">
        <f t="shared" ref="WZ57" ca="1" si="621" xml:space="preserve"> _xlfn.IFNA( IF( ISBLANK( (VLOOKUP($B$57, $B$8:$BNY$53, COLUMN((WY56)), FALSE)) ), "", VLOOKUP($B$57, $B$8:$BNY$53, COLUMN((WY56)), FALSE) ), "")</f>
        <v>#NAME?</v>
      </c>
      <c r="XA57" s="738" t="e">
        <f t="shared" ref="XA57" ca="1" si="622" xml:space="preserve"> _xlfn.IFNA( IF( ISBLANK( (VLOOKUP($B$57, $B$8:$BNY$53, COLUMN((WZ56)), FALSE)) ), "", VLOOKUP($B$57, $B$8:$BNY$53, COLUMN((WZ56)), FALSE) ), "")</f>
        <v>#NAME?</v>
      </c>
      <c r="XB57" s="738" t="e">
        <f t="shared" ref="XB57" ca="1" si="623" xml:space="preserve"> _xlfn.IFNA( IF( ISBLANK( (VLOOKUP($B$57, $B$8:$BNY$53, COLUMN((XA56)), FALSE)) ), "", VLOOKUP($B$57, $B$8:$BNY$53, COLUMN((XA56)), FALSE) ), "")</f>
        <v>#NAME?</v>
      </c>
      <c r="XC57" s="738" t="e">
        <f t="shared" ref="XC57" ca="1" si="624" xml:space="preserve"> _xlfn.IFNA( IF( ISBLANK( (VLOOKUP($B$57, $B$8:$BNY$53, COLUMN((XB56)), FALSE)) ), "", VLOOKUP($B$57, $B$8:$BNY$53, COLUMN((XB56)), FALSE) ), "")</f>
        <v>#NAME?</v>
      </c>
      <c r="XD57" s="738" t="e">
        <f t="shared" ref="XD57" ca="1" si="625" xml:space="preserve"> _xlfn.IFNA( IF( ISBLANK( (VLOOKUP($B$57, $B$8:$BNY$53, COLUMN((XC56)), FALSE)) ), "", VLOOKUP($B$57, $B$8:$BNY$53, COLUMN((XC56)), FALSE) ), "")</f>
        <v>#NAME?</v>
      </c>
      <c r="XE57" s="738" t="e">
        <f t="shared" ref="XE57" ca="1" si="626" xml:space="preserve"> _xlfn.IFNA( IF( ISBLANK( (VLOOKUP($B$57, $B$8:$BNY$53, COLUMN((XD56)), FALSE)) ), "", VLOOKUP($B$57, $B$8:$BNY$53, COLUMN((XD56)), FALSE) ), "")</f>
        <v>#NAME?</v>
      </c>
      <c r="XF57" s="738" t="e">
        <f t="shared" ref="XF57" ca="1" si="627" xml:space="preserve"> _xlfn.IFNA( IF( ISBLANK( (VLOOKUP($B$57, $B$8:$BNY$53, COLUMN((XE56)), FALSE)) ), "", VLOOKUP($B$57, $B$8:$BNY$53, COLUMN((XE56)), FALSE) ), "")</f>
        <v>#NAME?</v>
      </c>
      <c r="XG57" s="738" t="e">
        <f t="shared" ref="XG57" ca="1" si="628" xml:space="preserve"> _xlfn.IFNA( IF( ISBLANK( (VLOOKUP($B$57, $B$8:$BNY$53, COLUMN((XF56)), FALSE)) ), "", VLOOKUP($B$57, $B$8:$BNY$53, COLUMN((XF56)), FALSE) ), "")</f>
        <v>#NAME?</v>
      </c>
      <c r="XH57" s="738" t="e">
        <f t="shared" ref="XH57" ca="1" si="629" xml:space="preserve"> _xlfn.IFNA( IF( ISBLANK( (VLOOKUP($B$57, $B$8:$BNY$53, COLUMN((XG56)), FALSE)) ), "", VLOOKUP($B$57, $B$8:$BNY$53, COLUMN((XG56)), FALSE) ), "")</f>
        <v>#NAME?</v>
      </c>
      <c r="XI57" s="738" t="e">
        <f t="shared" ref="XI57" ca="1" si="630" xml:space="preserve"> _xlfn.IFNA( IF( ISBLANK( (VLOOKUP($B$57, $B$8:$BNY$53, COLUMN((XH56)), FALSE)) ), "", VLOOKUP($B$57, $B$8:$BNY$53, COLUMN((XH56)), FALSE) ), "")</f>
        <v>#NAME?</v>
      </c>
      <c r="XJ57" s="738" t="e">
        <f t="shared" ref="XJ57" ca="1" si="631" xml:space="preserve"> _xlfn.IFNA( IF( ISBLANK( (VLOOKUP($B$57, $B$8:$BNY$53, COLUMN((XI56)), FALSE)) ), "", VLOOKUP($B$57, $B$8:$BNY$53, COLUMN((XI56)), FALSE) ), "")</f>
        <v>#NAME?</v>
      </c>
      <c r="XK57" s="738" t="e">
        <f t="shared" ref="XK57" ca="1" si="632" xml:space="preserve"> _xlfn.IFNA( IF( ISBLANK( (VLOOKUP($B$57, $B$8:$BNY$53, COLUMN((XJ56)), FALSE)) ), "", VLOOKUP($B$57, $B$8:$BNY$53, COLUMN((XJ56)), FALSE) ), "")</f>
        <v>#NAME?</v>
      </c>
      <c r="XL57" s="738" t="e">
        <f t="shared" ref="XL57" ca="1" si="633" xml:space="preserve"> _xlfn.IFNA( IF( ISBLANK( (VLOOKUP($B$57, $B$8:$BNY$53, COLUMN((XK56)), FALSE)) ), "", VLOOKUP($B$57, $B$8:$BNY$53, COLUMN((XK56)), FALSE) ), "")</f>
        <v>#NAME?</v>
      </c>
      <c r="XM57" s="738" t="e">
        <f t="shared" ref="XM57" ca="1" si="634" xml:space="preserve"> _xlfn.IFNA( IF( ISBLANK( (VLOOKUP($B$57, $B$8:$BNY$53, COLUMN((XL56)), FALSE)) ), "", VLOOKUP($B$57, $B$8:$BNY$53, COLUMN((XL56)), FALSE) ), "")</f>
        <v>#NAME?</v>
      </c>
      <c r="XN57" s="738" t="e">
        <f t="shared" ref="XN57" ca="1" si="635" xml:space="preserve"> _xlfn.IFNA( IF( ISBLANK( (VLOOKUP($B$57, $B$8:$BNY$53, COLUMN((XM56)), FALSE)) ), "", VLOOKUP($B$57, $B$8:$BNY$53, COLUMN((XM56)), FALSE) ), "")</f>
        <v>#NAME?</v>
      </c>
      <c r="XO57" s="738" t="e">
        <f t="shared" ref="XO57" ca="1" si="636" xml:space="preserve"> _xlfn.IFNA( IF( ISBLANK( (VLOOKUP($B$57, $B$8:$BNY$53, COLUMN((XN56)), FALSE)) ), "", VLOOKUP($B$57, $B$8:$BNY$53, COLUMN((XN56)), FALSE) ), "")</f>
        <v>#NAME?</v>
      </c>
      <c r="XP57" s="738" t="e">
        <f t="shared" ref="XP57" ca="1" si="637" xml:space="preserve"> _xlfn.IFNA( IF( ISBLANK( (VLOOKUP($B$57, $B$8:$BNY$53, COLUMN((XO56)), FALSE)) ), "", VLOOKUP($B$57, $B$8:$BNY$53, COLUMN((XO56)), FALSE) ), "")</f>
        <v>#NAME?</v>
      </c>
      <c r="XQ57" s="738" t="e">
        <f t="shared" ref="XQ57" ca="1" si="638" xml:space="preserve"> _xlfn.IFNA( IF( ISBLANK( (VLOOKUP($B$57, $B$8:$BNY$53, COLUMN((XP56)), FALSE)) ), "", VLOOKUP($B$57, $B$8:$BNY$53, COLUMN((XP56)), FALSE) ), "")</f>
        <v>#NAME?</v>
      </c>
      <c r="XR57" s="738" t="e">
        <f t="shared" ref="XR57" ca="1" si="639" xml:space="preserve"> _xlfn.IFNA( IF( ISBLANK( (VLOOKUP($B$57, $B$8:$BNY$53, COLUMN((XQ56)), FALSE)) ), "", VLOOKUP($B$57, $B$8:$BNY$53, COLUMN((XQ56)), FALSE) ), "")</f>
        <v>#NAME?</v>
      </c>
      <c r="XS57" s="738" t="e">
        <f t="shared" ref="XS57" ca="1" si="640" xml:space="preserve"> _xlfn.IFNA( IF( ISBLANK( (VLOOKUP($B$57, $B$8:$BNY$53, COLUMN((XR56)), FALSE)) ), "", VLOOKUP($B$57, $B$8:$BNY$53, COLUMN((XR56)), FALSE) ), "")</f>
        <v>#NAME?</v>
      </c>
      <c r="XT57" s="738" t="e">
        <f t="shared" ref="XT57" ca="1" si="641" xml:space="preserve"> _xlfn.IFNA( IF( ISBLANK( (VLOOKUP($B$57, $B$8:$BNY$53, COLUMN((XS56)), FALSE)) ), "", VLOOKUP($B$57, $B$8:$BNY$53, COLUMN((XS56)), FALSE) ), "")</f>
        <v>#NAME?</v>
      </c>
      <c r="XU57" s="738" t="e">
        <f t="shared" ref="XU57" ca="1" si="642" xml:space="preserve"> _xlfn.IFNA( IF( ISBLANK( (VLOOKUP($B$57, $B$8:$BNY$53, COLUMN((XT56)), FALSE)) ), "", VLOOKUP($B$57, $B$8:$BNY$53, COLUMN((XT56)), FALSE) ), "")</f>
        <v>#NAME?</v>
      </c>
      <c r="XV57" s="738" t="e">
        <f t="shared" ref="XV57" ca="1" si="643" xml:space="preserve"> _xlfn.IFNA( IF( ISBLANK( (VLOOKUP($B$57, $B$8:$BNY$53, COLUMN((XU56)), FALSE)) ), "", VLOOKUP($B$57, $B$8:$BNY$53, COLUMN((XU56)), FALSE) ), "")</f>
        <v>#NAME?</v>
      </c>
      <c r="XW57" s="738" t="e">
        <f t="shared" ref="XW57" ca="1" si="644" xml:space="preserve"> _xlfn.IFNA( IF( ISBLANK( (VLOOKUP($B$57, $B$8:$BNY$53, COLUMN((XV56)), FALSE)) ), "", VLOOKUP($B$57, $B$8:$BNY$53, COLUMN((XV56)), FALSE) ), "")</f>
        <v>#NAME?</v>
      </c>
      <c r="XX57" s="738" t="e">
        <f t="shared" ref="XX57" ca="1" si="645" xml:space="preserve"> _xlfn.IFNA( IF( ISBLANK( (VLOOKUP($B$57, $B$8:$BNY$53, COLUMN((XW56)), FALSE)) ), "", VLOOKUP($B$57, $B$8:$BNY$53, COLUMN((XW56)), FALSE) ), "")</f>
        <v>#NAME?</v>
      </c>
      <c r="XY57" s="738" t="e">
        <f t="shared" ref="XY57" ca="1" si="646" xml:space="preserve"> _xlfn.IFNA( IF( ISBLANK( (VLOOKUP($B$57, $B$8:$BNY$53, COLUMN((XX56)), FALSE)) ), "", VLOOKUP($B$57, $B$8:$BNY$53, COLUMN((XX56)), FALSE) ), "")</f>
        <v>#NAME?</v>
      </c>
      <c r="XZ57" s="738" t="e">
        <f t="shared" ref="XZ57" ca="1" si="647" xml:space="preserve"> _xlfn.IFNA( IF( ISBLANK( (VLOOKUP($B$57, $B$8:$BNY$53, COLUMN((XY56)), FALSE)) ), "", VLOOKUP($B$57, $B$8:$BNY$53, COLUMN((XY56)), FALSE) ), "")</f>
        <v>#NAME?</v>
      </c>
      <c r="YA57" s="738" t="e">
        <f t="shared" ref="YA57" ca="1" si="648" xml:space="preserve"> _xlfn.IFNA( IF( ISBLANK( (VLOOKUP($B$57, $B$8:$BNY$53, COLUMN((XZ56)), FALSE)) ), "", VLOOKUP($B$57, $B$8:$BNY$53, COLUMN((XZ56)), FALSE) ), "")</f>
        <v>#NAME?</v>
      </c>
      <c r="YB57" s="738" t="e">
        <f t="shared" ref="YB57" ca="1" si="649" xml:space="preserve"> _xlfn.IFNA( IF( ISBLANK( (VLOOKUP($B$57, $B$8:$BNY$53, COLUMN((YA56)), FALSE)) ), "", VLOOKUP($B$57, $B$8:$BNY$53, COLUMN((YA56)), FALSE) ), "")</f>
        <v>#NAME?</v>
      </c>
      <c r="YC57" s="738" t="e">
        <f t="shared" ref="YC57" ca="1" si="650" xml:space="preserve"> _xlfn.IFNA( IF( ISBLANK( (VLOOKUP($B$57, $B$8:$BNY$53, COLUMN((YB56)), FALSE)) ), "", VLOOKUP($B$57, $B$8:$BNY$53, COLUMN((YB56)), FALSE) ), "")</f>
        <v>#NAME?</v>
      </c>
      <c r="YD57" s="738" t="e">
        <f t="shared" ref="YD57" ca="1" si="651" xml:space="preserve"> _xlfn.IFNA( IF( ISBLANK( (VLOOKUP($B$57, $B$8:$BNY$53, COLUMN((YC56)), FALSE)) ), "", VLOOKUP($B$57, $B$8:$BNY$53, COLUMN((YC56)), FALSE) ), "")</f>
        <v>#NAME?</v>
      </c>
      <c r="YE57" s="738" t="e">
        <f t="shared" ref="YE57" ca="1" si="652" xml:space="preserve"> _xlfn.IFNA( IF( ISBLANK( (VLOOKUP($B$57, $B$8:$BNY$53, COLUMN((YD56)), FALSE)) ), "", VLOOKUP($B$57, $B$8:$BNY$53, COLUMN((YD56)), FALSE) ), "")</f>
        <v>#NAME?</v>
      </c>
      <c r="YF57" s="738" t="e">
        <f t="shared" ref="YF57" ca="1" si="653" xml:space="preserve"> _xlfn.IFNA( IF( ISBLANK( (VLOOKUP($B$57, $B$8:$BNY$53, COLUMN((YE56)), FALSE)) ), "", VLOOKUP($B$57, $B$8:$BNY$53, COLUMN((YE56)), FALSE) ), "")</f>
        <v>#NAME?</v>
      </c>
      <c r="YG57" s="738" t="e">
        <f t="shared" ref="YG57" ca="1" si="654" xml:space="preserve"> _xlfn.IFNA( IF( ISBLANK( (VLOOKUP($B$57, $B$8:$BNY$53, COLUMN((YF56)), FALSE)) ), "", VLOOKUP($B$57, $B$8:$BNY$53, COLUMN((YF56)), FALSE) ), "")</f>
        <v>#NAME?</v>
      </c>
      <c r="YH57" s="738" t="e">
        <f t="shared" ref="YH57" ca="1" si="655" xml:space="preserve"> _xlfn.IFNA( IF( ISBLANK( (VLOOKUP($B$57, $B$8:$BNY$53, COLUMN((YG56)), FALSE)) ), "", VLOOKUP($B$57, $B$8:$BNY$53, COLUMN((YG56)), FALSE) ), "")</f>
        <v>#NAME?</v>
      </c>
      <c r="YI57" s="738" t="e">
        <f t="shared" ref="YI57" ca="1" si="656" xml:space="preserve"> _xlfn.IFNA( IF( ISBLANK( (VLOOKUP($B$57, $B$8:$BNY$53, COLUMN((YH56)), FALSE)) ), "", VLOOKUP($B$57, $B$8:$BNY$53, COLUMN((YH56)), FALSE) ), "")</f>
        <v>#NAME?</v>
      </c>
      <c r="YJ57" s="738" t="e">
        <f t="shared" ref="YJ57" ca="1" si="657" xml:space="preserve"> _xlfn.IFNA( IF( ISBLANK( (VLOOKUP($B$57, $B$8:$BNY$53, COLUMN((YI56)), FALSE)) ), "", VLOOKUP($B$57, $B$8:$BNY$53, COLUMN((YI56)), FALSE) ), "")</f>
        <v>#NAME?</v>
      </c>
      <c r="YK57" s="738" t="e">
        <f t="shared" ref="YK57" ca="1" si="658" xml:space="preserve"> _xlfn.IFNA( IF( ISBLANK( (VLOOKUP($B$57, $B$8:$BNY$53, COLUMN((YJ56)), FALSE)) ), "", VLOOKUP($B$57, $B$8:$BNY$53, COLUMN((YJ56)), FALSE) ), "")</f>
        <v>#NAME?</v>
      </c>
      <c r="YL57" s="738" t="e">
        <f t="shared" ref="YL57" ca="1" si="659" xml:space="preserve"> _xlfn.IFNA( IF( ISBLANK( (VLOOKUP($B$57, $B$8:$BNY$53, COLUMN((YK56)), FALSE)) ), "", VLOOKUP($B$57, $B$8:$BNY$53, COLUMN((YK56)), FALSE) ), "")</f>
        <v>#NAME?</v>
      </c>
      <c r="YM57" s="738" t="e">
        <f t="shared" ref="YM57" ca="1" si="660" xml:space="preserve"> _xlfn.IFNA( IF( ISBLANK( (VLOOKUP($B$57, $B$8:$BNY$53, COLUMN((YL56)), FALSE)) ), "", VLOOKUP($B$57, $B$8:$BNY$53, COLUMN((YL56)), FALSE) ), "")</f>
        <v>#NAME?</v>
      </c>
      <c r="YN57" s="738" t="e">
        <f t="shared" ref="YN57" ca="1" si="661" xml:space="preserve"> _xlfn.IFNA( IF( ISBLANK( (VLOOKUP($B$57, $B$8:$BNY$53, COLUMN((YM56)), FALSE)) ), "", VLOOKUP($B$57, $B$8:$BNY$53, COLUMN((YM56)), FALSE) ), "")</f>
        <v>#NAME?</v>
      </c>
      <c r="YO57" s="738" t="e">
        <f t="shared" ref="YO57" ca="1" si="662" xml:space="preserve"> _xlfn.IFNA( IF( ISBLANK( (VLOOKUP($B$57, $B$8:$BNY$53, COLUMN((YN56)), FALSE)) ), "", VLOOKUP($B$57, $B$8:$BNY$53, COLUMN((YN56)), FALSE) ), "")</f>
        <v>#NAME?</v>
      </c>
      <c r="YP57" s="738" t="e">
        <f t="shared" ref="YP57" ca="1" si="663" xml:space="preserve"> _xlfn.IFNA( IF( ISBLANK( (VLOOKUP($B$57, $B$8:$BNY$53, COLUMN((YO56)), FALSE)) ), "", VLOOKUP($B$57, $B$8:$BNY$53, COLUMN((YO56)), FALSE) ), "")</f>
        <v>#NAME?</v>
      </c>
      <c r="YQ57" s="738" t="e">
        <f t="shared" ref="YQ57" ca="1" si="664" xml:space="preserve"> _xlfn.IFNA( IF( ISBLANK( (VLOOKUP($B$57, $B$8:$BNY$53, COLUMN((YP56)), FALSE)) ), "", VLOOKUP($B$57, $B$8:$BNY$53, COLUMN((YP56)), FALSE) ), "")</f>
        <v>#NAME?</v>
      </c>
      <c r="YR57" s="738" t="e">
        <f t="shared" ref="YR57" ca="1" si="665" xml:space="preserve"> _xlfn.IFNA( IF( ISBLANK( (VLOOKUP($B$57, $B$8:$BNY$53, COLUMN((YQ56)), FALSE)) ), "", VLOOKUP($B$57, $B$8:$BNY$53, COLUMN((YQ56)), FALSE) ), "")</f>
        <v>#NAME?</v>
      </c>
      <c r="YS57" s="738" t="e">
        <f t="shared" ref="YS57" ca="1" si="666" xml:space="preserve"> _xlfn.IFNA( IF( ISBLANK( (VLOOKUP($B$57, $B$8:$BNY$53, COLUMN((YR56)), FALSE)) ), "", VLOOKUP($B$57, $B$8:$BNY$53, COLUMN((YR56)), FALSE) ), "")</f>
        <v>#NAME?</v>
      </c>
      <c r="YT57" s="738" t="e">
        <f t="shared" ref="YT57" ca="1" si="667" xml:space="preserve"> _xlfn.IFNA( IF( ISBLANK( (VLOOKUP($B$57, $B$8:$BNY$53, COLUMN((YS56)), FALSE)) ), "", VLOOKUP($B$57, $B$8:$BNY$53, COLUMN((YS56)), FALSE) ), "")</f>
        <v>#NAME?</v>
      </c>
      <c r="YU57" s="738" t="e">
        <f t="shared" ref="YU57" ca="1" si="668" xml:space="preserve"> _xlfn.IFNA( IF( ISBLANK( (VLOOKUP($B$57, $B$8:$BNY$53, COLUMN((YT56)), FALSE)) ), "", VLOOKUP($B$57, $B$8:$BNY$53, COLUMN((YT56)), FALSE) ), "")</f>
        <v>#NAME?</v>
      </c>
      <c r="YV57" s="738" t="e">
        <f t="shared" ref="YV57" ca="1" si="669" xml:space="preserve"> _xlfn.IFNA( IF( ISBLANK( (VLOOKUP($B$57, $B$8:$BNY$53, COLUMN((YU56)), FALSE)) ), "", VLOOKUP($B$57, $B$8:$BNY$53, COLUMN((YU56)), FALSE) ), "")</f>
        <v>#NAME?</v>
      </c>
      <c r="YW57" s="738" t="e">
        <f t="shared" ref="YW57" ca="1" si="670" xml:space="preserve"> _xlfn.IFNA( IF( ISBLANK( (VLOOKUP($B$57, $B$8:$BNY$53, COLUMN((YV56)), FALSE)) ), "", VLOOKUP($B$57, $B$8:$BNY$53, COLUMN((YV56)), FALSE) ), "")</f>
        <v>#NAME?</v>
      </c>
      <c r="YX57" s="738" t="e">
        <f t="shared" ref="YX57" ca="1" si="671" xml:space="preserve"> _xlfn.IFNA( IF( ISBLANK( (VLOOKUP($B$57, $B$8:$BNY$53, COLUMN((YW56)), FALSE)) ), "", VLOOKUP($B$57, $B$8:$BNY$53, COLUMN((YW56)), FALSE) ), "")</f>
        <v>#NAME?</v>
      </c>
      <c r="YY57" s="738" t="e">
        <f t="shared" ref="YY57" ca="1" si="672" xml:space="preserve"> _xlfn.IFNA( IF( ISBLANK( (VLOOKUP($B$57, $B$8:$BNY$53, COLUMN((YX56)), FALSE)) ), "", VLOOKUP($B$57, $B$8:$BNY$53, COLUMN((YX56)), FALSE) ), "")</f>
        <v>#NAME?</v>
      </c>
      <c r="YZ57" s="738" t="e">
        <f t="shared" ref="YZ57" ca="1" si="673" xml:space="preserve"> _xlfn.IFNA( IF( ISBLANK( (VLOOKUP($B$57, $B$8:$BNY$53, COLUMN((YY56)), FALSE)) ), "", VLOOKUP($B$57, $B$8:$BNY$53, COLUMN((YY56)), FALSE) ), "")</f>
        <v>#NAME?</v>
      </c>
      <c r="ZA57" s="738" t="e">
        <f t="shared" ref="ZA57" ca="1" si="674" xml:space="preserve"> _xlfn.IFNA( IF( ISBLANK( (VLOOKUP($B$57, $B$8:$BNY$53, COLUMN((YZ56)), FALSE)) ), "", VLOOKUP($B$57, $B$8:$BNY$53, COLUMN((YZ56)), FALSE) ), "")</f>
        <v>#NAME?</v>
      </c>
      <c r="ZB57" s="738" t="e">
        <f t="shared" ref="ZB57" ca="1" si="675" xml:space="preserve"> _xlfn.IFNA( IF( ISBLANK( (VLOOKUP($B$57, $B$8:$BNY$53, COLUMN((ZA56)), FALSE)) ), "", VLOOKUP($B$57, $B$8:$BNY$53, COLUMN((ZA56)), FALSE) ), "")</f>
        <v>#NAME?</v>
      </c>
      <c r="ZC57" s="738" t="e">
        <f t="shared" ref="ZC57" ca="1" si="676" xml:space="preserve"> _xlfn.IFNA( IF( ISBLANK( (VLOOKUP($B$57, $B$8:$BNY$53, COLUMN((ZB56)), FALSE)) ), "", VLOOKUP($B$57, $B$8:$BNY$53, COLUMN((ZB56)), FALSE) ), "")</f>
        <v>#NAME?</v>
      </c>
      <c r="ZD57" s="738" t="e">
        <f t="shared" ref="ZD57" ca="1" si="677" xml:space="preserve"> _xlfn.IFNA( IF( ISBLANK( (VLOOKUP($B$57, $B$8:$BNY$53, COLUMN((ZC56)), FALSE)) ), "", VLOOKUP($B$57, $B$8:$BNY$53, COLUMN((ZC56)), FALSE) ), "")</f>
        <v>#NAME?</v>
      </c>
      <c r="ZE57" s="738" t="e">
        <f t="shared" ref="ZE57" ca="1" si="678" xml:space="preserve"> _xlfn.IFNA( IF( ISBLANK( (VLOOKUP($B$57, $B$8:$BNY$53, COLUMN((ZD56)), FALSE)) ), "", VLOOKUP($B$57, $B$8:$BNY$53, COLUMN((ZD56)), FALSE) ), "")</f>
        <v>#NAME?</v>
      </c>
      <c r="ZF57" s="738" t="e">
        <f t="shared" ref="ZF57" ca="1" si="679" xml:space="preserve"> _xlfn.IFNA( IF( ISBLANK( (VLOOKUP($B$57, $B$8:$BNY$53, COLUMN((ZE56)), FALSE)) ), "", VLOOKUP($B$57, $B$8:$BNY$53, COLUMN((ZE56)), FALSE) ), "")</f>
        <v>#NAME?</v>
      </c>
      <c r="ZG57" s="738" t="e">
        <f t="shared" ref="ZG57" ca="1" si="680" xml:space="preserve"> _xlfn.IFNA( IF( ISBLANK( (VLOOKUP($B$57, $B$8:$BNY$53, COLUMN((ZF56)), FALSE)) ), "", VLOOKUP($B$57, $B$8:$BNY$53, COLUMN((ZF56)), FALSE) ), "")</f>
        <v>#NAME?</v>
      </c>
      <c r="ZH57" s="738" t="e">
        <f t="shared" ref="ZH57" ca="1" si="681" xml:space="preserve"> _xlfn.IFNA( IF( ISBLANK( (VLOOKUP($B$57, $B$8:$BNY$53, COLUMN((ZG56)), FALSE)) ), "", VLOOKUP($B$57, $B$8:$BNY$53, COLUMN((ZG56)), FALSE) ), "")</f>
        <v>#NAME?</v>
      </c>
      <c r="ZI57" s="738" t="e">
        <f t="shared" ref="ZI57" ca="1" si="682" xml:space="preserve"> _xlfn.IFNA( IF( ISBLANK( (VLOOKUP($B$57, $B$8:$BNY$53, COLUMN((ZH56)), FALSE)) ), "", VLOOKUP($B$57, $B$8:$BNY$53, COLUMN((ZH56)), FALSE) ), "")</f>
        <v>#NAME?</v>
      </c>
      <c r="ZJ57" s="738" t="e">
        <f t="shared" ref="ZJ57" ca="1" si="683" xml:space="preserve"> _xlfn.IFNA( IF( ISBLANK( (VLOOKUP($B$57, $B$8:$BNY$53, COLUMN((ZI56)), FALSE)) ), "", VLOOKUP($B$57, $B$8:$BNY$53, COLUMN((ZI56)), FALSE) ), "")</f>
        <v>#NAME?</v>
      </c>
      <c r="ZK57" s="738" t="e">
        <f t="shared" ref="ZK57" ca="1" si="684" xml:space="preserve"> _xlfn.IFNA( IF( ISBLANK( (VLOOKUP($B$57, $B$8:$BNY$53, COLUMN((ZJ56)), FALSE)) ), "", VLOOKUP($B$57, $B$8:$BNY$53, COLUMN((ZJ56)), FALSE) ), "")</f>
        <v>#NAME?</v>
      </c>
      <c r="ZL57" s="738" t="e">
        <f t="shared" ref="ZL57" ca="1" si="685" xml:space="preserve"> _xlfn.IFNA( IF( ISBLANK( (VLOOKUP($B$57, $B$8:$BNY$53, COLUMN((ZK56)), FALSE)) ), "", VLOOKUP($B$57, $B$8:$BNY$53, COLUMN((ZK56)), FALSE) ), "")</f>
        <v>#NAME?</v>
      </c>
      <c r="ZM57" s="738" t="e">
        <f t="shared" ref="ZM57" ca="1" si="686" xml:space="preserve"> _xlfn.IFNA( IF( ISBLANK( (VLOOKUP($B$57, $B$8:$BNY$53, COLUMN((ZL56)), FALSE)) ), "", VLOOKUP($B$57, $B$8:$BNY$53, COLUMN((ZL56)), FALSE) ), "")</f>
        <v>#NAME?</v>
      </c>
      <c r="ZN57" s="738" t="e">
        <f t="shared" ref="ZN57" ca="1" si="687" xml:space="preserve"> _xlfn.IFNA( IF( ISBLANK( (VLOOKUP($B$57, $B$8:$BNY$53, COLUMN((ZM56)), FALSE)) ), "", VLOOKUP($B$57, $B$8:$BNY$53, COLUMN((ZM56)), FALSE) ), "")</f>
        <v>#NAME?</v>
      </c>
      <c r="ZO57" s="738" t="e">
        <f t="shared" ref="ZO57" ca="1" si="688" xml:space="preserve"> _xlfn.IFNA( IF( ISBLANK( (VLOOKUP($B$57, $B$8:$BNY$53, COLUMN((ZN56)), FALSE)) ), "", VLOOKUP($B$57, $B$8:$BNY$53, COLUMN((ZN56)), FALSE) ), "")</f>
        <v>#NAME?</v>
      </c>
      <c r="ZP57" s="738" t="e">
        <f t="shared" ref="ZP57" ca="1" si="689" xml:space="preserve"> _xlfn.IFNA( IF( ISBLANK( (VLOOKUP($B$57, $B$8:$BNY$53, COLUMN((ZO56)), FALSE)) ), "", VLOOKUP($B$57, $B$8:$BNY$53, COLUMN((ZO56)), FALSE) ), "")</f>
        <v>#NAME?</v>
      </c>
      <c r="ZQ57" s="738" t="e">
        <f t="shared" ref="ZQ57" ca="1" si="690" xml:space="preserve"> _xlfn.IFNA( IF( ISBLANK( (VLOOKUP($B$57, $B$8:$BNY$53, COLUMN((ZP56)), FALSE)) ), "", VLOOKUP($B$57, $B$8:$BNY$53, COLUMN((ZP56)), FALSE) ), "")</f>
        <v>#NAME?</v>
      </c>
      <c r="ZR57" s="738" t="e">
        <f t="shared" ref="ZR57" ca="1" si="691" xml:space="preserve"> _xlfn.IFNA( IF( ISBLANK( (VLOOKUP($B$57, $B$8:$BNY$53, COLUMN((ZQ56)), FALSE)) ), "", VLOOKUP($B$57, $B$8:$BNY$53, COLUMN((ZQ56)), FALSE) ), "")</f>
        <v>#NAME?</v>
      </c>
      <c r="ZS57" s="738" t="e">
        <f t="shared" ref="ZS57" ca="1" si="692" xml:space="preserve"> _xlfn.IFNA( IF( ISBLANK( (VLOOKUP($B$57, $B$8:$BNY$53, COLUMN((ZR56)), FALSE)) ), "", VLOOKUP($B$57, $B$8:$BNY$53, COLUMN((ZR56)), FALSE) ), "")</f>
        <v>#NAME?</v>
      </c>
      <c r="ZT57" s="738" t="e">
        <f t="shared" ref="ZT57" ca="1" si="693" xml:space="preserve"> _xlfn.IFNA( IF( ISBLANK( (VLOOKUP($B$57, $B$8:$BNY$53, COLUMN((ZS56)), FALSE)) ), "", VLOOKUP($B$57, $B$8:$BNY$53, COLUMN((ZS56)), FALSE) ), "")</f>
        <v>#NAME?</v>
      </c>
      <c r="ZU57" s="738" t="e">
        <f t="shared" ref="ZU57" ca="1" si="694" xml:space="preserve"> _xlfn.IFNA( IF( ISBLANK( (VLOOKUP($B$57, $B$8:$BNY$53, COLUMN((ZT56)), FALSE)) ), "", VLOOKUP($B$57, $B$8:$BNY$53, COLUMN((ZT56)), FALSE) ), "")</f>
        <v>#NAME?</v>
      </c>
      <c r="ZV57" s="738" t="e">
        <f t="shared" ref="ZV57" ca="1" si="695" xml:space="preserve"> _xlfn.IFNA( IF( ISBLANK( (VLOOKUP($B$57, $B$8:$BNY$53, COLUMN((ZU56)), FALSE)) ), "", VLOOKUP($B$57, $B$8:$BNY$53, COLUMN((ZU56)), FALSE) ), "")</f>
        <v>#NAME?</v>
      </c>
      <c r="ZW57" s="738" t="e">
        <f t="shared" ref="ZW57" ca="1" si="696" xml:space="preserve"> _xlfn.IFNA( IF( ISBLANK( (VLOOKUP($B$57, $B$8:$BNY$53, COLUMN((ZV56)), FALSE)) ), "", VLOOKUP($B$57, $B$8:$BNY$53, COLUMN((ZV56)), FALSE) ), "")</f>
        <v>#NAME?</v>
      </c>
      <c r="ZX57" s="738" t="e">
        <f t="shared" ref="ZX57" ca="1" si="697" xml:space="preserve"> _xlfn.IFNA( IF( ISBLANK( (VLOOKUP($B$57, $B$8:$BNY$53, COLUMN((ZW56)), FALSE)) ), "", VLOOKUP($B$57, $B$8:$BNY$53, COLUMN((ZW56)), FALSE) ), "")</f>
        <v>#NAME?</v>
      </c>
      <c r="ZY57" s="738" t="e">
        <f t="shared" ref="ZY57" ca="1" si="698" xml:space="preserve"> _xlfn.IFNA( IF( ISBLANK( (VLOOKUP($B$57, $B$8:$BNY$53, COLUMN((ZX56)), FALSE)) ), "", VLOOKUP($B$57, $B$8:$BNY$53, COLUMN((ZX56)), FALSE) ), "")</f>
        <v>#NAME?</v>
      </c>
      <c r="ZZ57" s="738" t="e">
        <f t="shared" ref="ZZ57" ca="1" si="699" xml:space="preserve"> _xlfn.IFNA( IF( ISBLANK( (VLOOKUP($B$57, $B$8:$BNY$53, COLUMN((ZY56)), FALSE)) ), "", VLOOKUP($B$57, $B$8:$BNY$53, COLUMN((ZY56)), FALSE) ), "")</f>
        <v>#NAME?</v>
      </c>
      <c r="AAA57" s="738" t="e">
        <f t="shared" ref="AAA57" ca="1" si="700" xml:space="preserve"> _xlfn.IFNA( IF( ISBLANK( (VLOOKUP($B$57, $B$8:$BNY$53, COLUMN((ZZ56)), FALSE)) ), "", VLOOKUP($B$57, $B$8:$BNY$53, COLUMN((ZZ56)), FALSE) ), "")</f>
        <v>#NAME?</v>
      </c>
      <c r="AAB57" s="738" t="e">
        <f t="shared" ref="AAB57" ca="1" si="701" xml:space="preserve"> _xlfn.IFNA( IF( ISBLANK( (VLOOKUP($B$57, $B$8:$BNY$53, COLUMN((AAA56)), FALSE)) ), "", VLOOKUP($B$57, $B$8:$BNY$53, COLUMN((AAA56)), FALSE) ), "")</f>
        <v>#NAME?</v>
      </c>
      <c r="AAC57" s="738" t="e">
        <f t="shared" ref="AAC57" ca="1" si="702" xml:space="preserve"> _xlfn.IFNA( IF( ISBLANK( (VLOOKUP($B$57, $B$8:$BNY$53, COLUMN((AAB56)), FALSE)) ), "", VLOOKUP($B$57, $B$8:$BNY$53, COLUMN((AAB56)), FALSE) ), "")</f>
        <v>#NAME?</v>
      </c>
      <c r="AAD57" s="738" t="e">
        <f t="shared" ref="AAD57" ca="1" si="703" xml:space="preserve"> _xlfn.IFNA( IF( ISBLANK( (VLOOKUP($B$57, $B$8:$BNY$53, COLUMN((AAC56)), FALSE)) ), "", VLOOKUP($B$57, $B$8:$BNY$53, COLUMN((AAC56)), FALSE) ), "")</f>
        <v>#NAME?</v>
      </c>
      <c r="AAE57" s="738" t="e">
        <f t="shared" ref="AAE57" ca="1" si="704" xml:space="preserve"> _xlfn.IFNA( IF( ISBLANK( (VLOOKUP($B$57, $B$8:$BNY$53, COLUMN((AAD56)), FALSE)) ), "", VLOOKUP($B$57, $B$8:$BNY$53, COLUMN((AAD56)), FALSE) ), "")</f>
        <v>#NAME?</v>
      </c>
      <c r="AAF57" s="738" t="e">
        <f t="shared" ref="AAF57" ca="1" si="705" xml:space="preserve"> _xlfn.IFNA( IF( ISBLANK( (VLOOKUP($B$57, $B$8:$BNY$53, COLUMN((AAE56)), FALSE)) ), "", VLOOKUP($B$57, $B$8:$BNY$53, COLUMN((AAE56)), FALSE) ), "")</f>
        <v>#NAME?</v>
      </c>
      <c r="AAG57" s="738" t="e">
        <f t="shared" ref="AAG57" ca="1" si="706" xml:space="preserve"> _xlfn.IFNA( IF( ISBLANK( (VLOOKUP($B$57, $B$8:$BNY$53, COLUMN((AAF56)), FALSE)) ), "", VLOOKUP($B$57, $B$8:$BNY$53, COLUMN((AAF56)), FALSE) ), "")</f>
        <v>#NAME?</v>
      </c>
      <c r="AAH57" s="738" t="e">
        <f t="shared" ref="AAH57" ca="1" si="707" xml:space="preserve"> _xlfn.IFNA( IF( ISBLANK( (VLOOKUP($B$57, $B$8:$BNY$53, COLUMN((AAG56)), FALSE)) ), "", VLOOKUP($B$57, $B$8:$BNY$53, COLUMN((AAG56)), FALSE) ), "")</f>
        <v>#NAME?</v>
      </c>
      <c r="AAI57" s="738" t="e">
        <f t="shared" ref="AAI57" ca="1" si="708" xml:space="preserve"> _xlfn.IFNA( IF( ISBLANK( (VLOOKUP($B$57, $B$8:$BNY$53, COLUMN((AAH56)), FALSE)) ), "", VLOOKUP($B$57, $B$8:$BNY$53, COLUMN((AAH56)), FALSE) ), "")</f>
        <v>#NAME?</v>
      </c>
      <c r="AAJ57" s="738" t="e">
        <f t="shared" ref="AAJ57" ca="1" si="709" xml:space="preserve"> _xlfn.IFNA( IF( ISBLANK( (VLOOKUP($B$57, $B$8:$BNY$53, COLUMN((AAI56)), FALSE)) ), "", VLOOKUP($B$57, $B$8:$BNY$53, COLUMN((AAI56)), FALSE) ), "")</f>
        <v>#NAME?</v>
      </c>
      <c r="AAK57" s="738" t="e">
        <f t="shared" ref="AAK57" ca="1" si="710" xml:space="preserve"> _xlfn.IFNA( IF( ISBLANK( (VLOOKUP($B$57, $B$8:$BNY$53, COLUMN((AAJ56)), FALSE)) ), "", VLOOKUP($B$57, $B$8:$BNY$53, COLUMN((AAJ56)), FALSE) ), "")</f>
        <v>#NAME?</v>
      </c>
      <c r="AAL57" s="738" t="e">
        <f t="shared" ref="AAL57" ca="1" si="711" xml:space="preserve"> _xlfn.IFNA( IF( ISBLANK( (VLOOKUP($B$57, $B$8:$BNY$53, COLUMN((AAK56)), FALSE)) ), "", VLOOKUP($B$57, $B$8:$BNY$53, COLUMN((AAK56)), FALSE) ), "")</f>
        <v>#NAME?</v>
      </c>
      <c r="AAM57" s="738" t="e">
        <f t="shared" ref="AAM57" ca="1" si="712" xml:space="preserve"> _xlfn.IFNA( IF( ISBLANK( (VLOOKUP($B$57, $B$8:$BNY$53, COLUMN((AAL56)), FALSE)) ), "", VLOOKUP($B$57, $B$8:$BNY$53, COLUMN((AAL56)), FALSE) ), "")</f>
        <v>#NAME?</v>
      </c>
      <c r="AAN57" s="738" t="e">
        <f t="shared" ref="AAN57" ca="1" si="713" xml:space="preserve"> _xlfn.IFNA( IF( ISBLANK( (VLOOKUP($B$57, $B$8:$BNY$53, COLUMN((AAM56)), FALSE)) ), "", VLOOKUP($B$57, $B$8:$BNY$53, COLUMN((AAM56)), FALSE) ), "")</f>
        <v>#NAME?</v>
      </c>
      <c r="AAO57" s="738" t="e">
        <f t="shared" ref="AAO57" ca="1" si="714" xml:space="preserve"> _xlfn.IFNA( IF( ISBLANK( (VLOOKUP($B$57, $B$8:$BNY$53, COLUMN((AAN56)), FALSE)) ), "", VLOOKUP($B$57, $B$8:$BNY$53, COLUMN((AAN56)), FALSE) ), "")</f>
        <v>#NAME?</v>
      </c>
      <c r="AAP57" s="738" t="e">
        <f t="shared" ref="AAP57" ca="1" si="715" xml:space="preserve"> _xlfn.IFNA( IF( ISBLANK( (VLOOKUP($B$57, $B$8:$BNY$53, COLUMN((AAO56)), FALSE)) ), "", VLOOKUP($B$57, $B$8:$BNY$53, COLUMN((AAO56)), FALSE) ), "")</f>
        <v>#NAME?</v>
      </c>
      <c r="AAQ57" s="738" t="e">
        <f t="shared" ref="AAQ57" ca="1" si="716" xml:space="preserve"> _xlfn.IFNA( IF( ISBLANK( (VLOOKUP($B$57, $B$8:$BNY$53, COLUMN((AAP56)), FALSE)) ), "", VLOOKUP($B$57, $B$8:$BNY$53, COLUMN((AAP56)), FALSE) ), "")</f>
        <v>#NAME?</v>
      </c>
      <c r="AAR57" s="738" t="e">
        <f t="shared" ref="AAR57" ca="1" si="717" xml:space="preserve"> _xlfn.IFNA( IF( ISBLANK( (VLOOKUP($B$57, $B$8:$BNY$53, COLUMN((AAQ56)), FALSE)) ), "", VLOOKUP($B$57, $B$8:$BNY$53, COLUMN((AAQ56)), FALSE) ), "")</f>
        <v>#NAME?</v>
      </c>
      <c r="AAS57" s="738" t="e">
        <f t="shared" ref="AAS57" ca="1" si="718" xml:space="preserve"> _xlfn.IFNA( IF( ISBLANK( (VLOOKUP($B$57, $B$8:$BNY$53, COLUMN((AAR56)), FALSE)) ), "", VLOOKUP($B$57, $B$8:$BNY$53, COLUMN((AAR56)), FALSE) ), "")</f>
        <v>#NAME?</v>
      </c>
      <c r="AAT57" s="738" t="e">
        <f t="shared" ref="AAT57" ca="1" si="719" xml:space="preserve"> _xlfn.IFNA( IF( ISBLANK( (VLOOKUP($B$57, $B$8:$BNY$53, COLUMN((AAS56)), FALSE)) ), "", VLOOKUP($B$57, $B$8:$BNY$53, COLUMN((AAS56)), FALSE) ), "")</f>
        <v>#NAME?</v>
      </c>
      <c r="AAU57" s="738" t="e">
        <f t="shared" ref="AAU57" ca="1" si="720" xml:space="preserve"> _xlfn.IFNA( IF( ISBLANK( (VLOOKUP($B$57, $B$8:$BNY$53, COLUMN((AAT56)), FALSE)) ), "", VLOOKUP($B$57, $B$8:$BNY$53, COLUMN((AAT56)), FALSE) ), "")</f>
        <v>#NAME?</v>
      </c>
      <c r="AAV57" s="738" t="e">
        <f t="shared" ref="AAV57" ca="1" si="721" xml:space="preserve"> _xlfn.IFNA( IF( ISBLANK( (VLOOKUP($B$57, $B$8:$BNY$53, COLUMN((AAU56)), FALSE)) ), "", VLOOKUP($B$57, $B$8:$BNY$53, COLUMN((AAU56)), FALSE) ), "")</f>
        <v>#NAME?</v>
      </c>
      <c r="AAW57" s="738" t="e">
        <f t="shared" ref="AAW57" ca="1" si="722" xml:space="preserve"> _xlfn.IFNA( IF( ISBLANK( (VLOOKUP($B$57, $B$8:$BNY$53, COLUMN((AAV56)), FALSE)) ), "", VLOOKUP($B$57, $B$8:$BNY$53, COLUMN((AAV56)), FALSE) ), "")</f>
        <v>#NAME?</v>
      </c>
      <c r="AAX57" s="738" t="e">
        <f t="shared" ref="AAX57" ca="1" si="723" xml:space="preserve"> _xlfn.IFNA( IF( ISBLANK( (VLOOKUP($B$57, $B$8:$BNY$53, COLUMN((AAW56)), FALSE)) ), "", VLOOKUP($B$57, $B$8:$BNY$53, COLUMN((AAW56)), FALSE) ), "")</f>
        <v>#NAME?</v>
      </c>
      <c r="AAY57" s="738" t="e">
        <f t="shared" ref="AAY57" ca="1" si="724" xml:space="preserve"> _xlfn.IFNA( IF( ISBLANK( (VLOOKUP($B$57, $B$8:$BNY$53, COLUMN((AAX56)), FALSE)) ), "", VLOOKUP($B$57, $B$8:$BNY$53, COLUMN((AAX56)), FALSE) ), "")</f>
        <v>#NAME?</v>
      </c>
      <c r="AAZ57" s="738" t="e">
        <f t="shared" ref="AAZ57" ca="1" si="725" xml:space="preserve"> _xlfn.IFNA( IF( ISBLANK( (VLOOKUP($B$57, $B$8:$BNY$53, COLUMN((AAY56)), FALSE)) ), "", VLOOKUP($B$57, $B$8:$BNY$53, COLUMN((AAY56)), FALSE) ), "")</f>
        <v>#NAME?</v>
      </c>
      <c r="ABA57" s="738" t="e">
        <f t="shared" ref="ABA57" ca="1" si="726" xml:space="preserve"> _xlfn.IFNA( IF( ISBLANK( (VLOOKUP($B$57, $B$8:$BNY$53, COLUMN((AAZ56)), FALSE)) ), "", VLOOKUP($B$57, $B$8:$BNY$53, COLUMN((AAZ56)), FALSE) ), "")</f>
        <v>#NAME?</v>
      </c>
      <c r="ABB57" s="738" t="e">
        <f t="shared" ref="ABB57" ca="1" si="727" xml:space="preserve"> _xlfn.IFNA( IF( ISBLANK( (VLOOKUP($B$57, $B$8:$BNY$53, COLUMN((ABA56)), FALSE)) ), "", VLOOKUP($B$57, $B$8:$BNY$53, COLUMN((ABA56)), FALSE) ), "")</f>
        <v>#NAME?</v>
      </c>
      <c r="ABC57" s="738" t="e">
        <f t="shared" ref="ABC57" ca="1" si="728" xml:space="preserve"> _xlfn.IFNA( IF( ISBLANK( (VLOOKUP($B$57, $B$8:$BNY$53, COLUMN((ABB56)), FALSE)) ), "", VLOOKUP($B$57, $B$8:$BNY$53, COLUMN((ABB56)), FALSE) ), "")</f>
        <v>#NAME?</v>
      </c>
      <c r="ABD57" s="738" t="e">
        <f t="shared" ref="ABD57" ca="1" si="729" xml:space="preserve"> _xlfn.IFNA( IF( ISBLANK( (VLOOKUP($B$57, $B$8:$BNY$53, COLUMN((ABC56)), FALSE)) ), "", VLOOKUP($B$57, $B$8:$BNY$53, COLUMN((ABC56)), FALSE) ), "")</f>
        <v>#NAME?</v>
      </c>
      <c r="ABE57" s="738" t="e">
        <f t="shared" ref="ABE57" ca="1" si="730" xml:space="preserve"> _xlfn.IFNA( IF( ISBLANK( (VLOOKUP($B$57, $B$8:$BNY$53, COLUMN((ABD56)), FALSE)) ), "", VLOOKUP($B$57, $B$8:$BNY$53, COLUMN((ABD56)), FALSE) ), "")</f>
        <v>#NAME?</v>
      </c>
      <c r="ABF57" s="738" t="e">
        <f t="shared" ref="ABF57" ca="1" si="731" xml:space="preserve"> _xlfn.IFNA( IF( ISBLANK( (VLOOKUP($B$57, $B$8:$BNY$53, COLUMN((ABE56)), FALSE)) ), "", VLOOKUP($B$57, $B$8:$BNY$53, COLUMN((ABE56)), FALSE) ), "")</f>
        <v>#NAME?</v>
      </c>
      <c r="ABG57" s="738" t="e">
        <f t="shared" ref="ABG57" ca="1" si="732" xml:space="preserve"> _xlfn.IFNA( IF( ISBLANK( (VLOOKUP($B$57, $B$8:$BNY$53, COLUMN((ABF56)), FALSE)) ), "", VLOOKUP($B$57, $B$8:$BNY$53, COLUMN((ABF56)), FALSE) ), "")</f>
        <v>#NAME?</v>
      </c>
      <c r="ABH57" s="738" t="e">
        <f t="shared" ref="ABH57" ca="1" si="733" xml:space="preserve"> _xlfn.IFNA( IF( ISBLANK( (VLOOKUP($B$57, $B$8:$BNY$53, COLUMN((ABG56)), FALSE)) ), "", VLOOKUP($B$57, $B$8:$BNY$53, COLUMN((ABG56)), FALSE) ), "")</f>
        <v>#NAME?</v>
      </c>
      <c r="ABI57" s="738" t="e">
        <f t="shared" ref="ABI57" ca="1" si="734" xml:space="preserve"> _xlfn.IFNA( IF( ISBLANK( (VLOOKUP($B$57, $B$8:$BNY$53, COLUMN((ABH56)), FALSE)) ), "", VLOOKUP($B$57, $B$8:$BNY$53, COLUMN((ABH56)), FALSE) ), "")</f>
        <v>#NAME?</v>
      </c>
      <c r="ABJ57" s="738" t="e">
        <f t="shared" ref="ABJ57" ca="1" si="735" xml:space="preserve"> _xlfn.IFNA( IF( ISBLANK( (VLOOKUP($B$57, $B$8:$BNY$53, COLUMN((ABI56)), FALSE)) ), "", VLOOKUP($B$57, $B$8:$BNY$53, COLUMN((ABI56)), FALSE) ), "")</f>
        <v>#NAME?</v>
      </c>
      <c r="ABK57" s="738" t="e">
        <f t="shared" ref="ABK57" ca="1" si="736" xml:space="preserve"> _xlfn.IFNA( IF( ISBLANK( (VLOOKUP($B$57, $B$8:$BNY$53, COLUMN((ABJ56)), FALSE)) ), "", VLOOKUP($B$57, $B$8:$BNY$53, COLUMN((ABJ56)), FALSE) ), "")</f>
        <v>#NAME?</v>
      </c>
      <c r="ABL57" s="738" t="e">
        <f t="shared" ref="ABL57" ca="1" si="737" xml:space="preserve"> _xlfn.IFNA( IF( ISBLANK( (VLOOKUP($B$57, $B$8:$BNY$53, COLUMN((ABK56)), FALSE)) ), "", VLOOKUP($B$57, $B$8:$BNY$53, COLUMN((ABK56)), FALSE) ), "")</f>
        <v>#NAME?</v>
      </c>
      <c r="ABM57" s="738" t="e">
        <f t="shared" ref="ABM57" ca="1" si="738" xml:space="preserve"> _xlfn.IFNA( IF( ISBLANK( (VLOOKUP($B$57, $B$8:$BNY$53, COLUMN((ABL56)), FALSE)) ), "", VLOOKUP($B$57, $B$8:$BNY$53, COLUMN((ABL56)), FALSE) ), "")</f>
        <v>#NAME?</v>
      </c>
      <c r="ABN57" s="738" t="e">
        <f t="shared" ref="ABN57" ca="1" si="739" xml:space="preserve"> _xlfn.IFNA( IF( ISBLANK( (VLOOKUP($B$57, $B$8:$BNY$53, COLUMN((ABM56)), FALSE)) ), "", VLOOKUP($B$57, $B$8:$BNY$53, COLUMN((ABM56)), FALSE) ), "")</f>
        <v>#NAME?</v>
      </c>
      <c r="ABO57" s="738" t="e">
        <f t="shared" ref="ABO57" ca="1" si="740" xml:space="preserve"> _xlfn.IFNA( IF( ISBLANK( (VLOOKUP($B$57, $B$8:$BNY$53, COLUMN((ABN56)), FALSE)) ), "", VLOOKUP($B$57, $B$8:$BNY$53, COLUMN((ABN56)), FALSE) ), "")</f>
        <v>#NAME?</v>
      </c>
      <c r="ABP57" s="738" t="e">
        <f t="shared" ref="ABP57" ca="1" si="741" xml:space="preserve"> _xlfn.IFNA( IF( ISBLANK( (VLOOKUP($B$57, $B$8:$BNY$53, COLUMN((ABO56)), FALSE)) ), "", VLOOKUP($B$57, $B$8:$BNY$53, COLUMN((ABO56)), FALSE) ), "")</f>
        <v>#NAME?</v>
      </c>
      <c r="ABQ57" s="738" t="e">
        <f t="shared" ref="ABQ57" ca="1" si="742" xml:space="preserve"> _xlfn.IFNA( IF( ISBLANK( (VLOOKUP($B$57, $B$8:$BNY$53, COLUMN((ABP56)), FALSE)) ), "", VLOOKUP($B$57, $B$8:$BNY$53, COLUMN((ABP56)), FALSE) ), "")</f>
        <v>#NAME?</v>
      </c>
      <c r="ABR57" s="738" t="e">
        <f t="shared" ref="ABR57" ca="1" si="743" xml:space="preserve"> _xlfn.IFNA( IF( ISBLANK( (VLOOKUP($B$57, $B$8:$BNY$53, COLUMN((ABQ56)), FALSE)) ), "", VLOOKUP($B$57, $B$8:$BNY$53, COLUMN((ABQ56)), FALSE) ), "")</f>
        <v>#NAME?</v>
      </c>
      <c r="ABS57" s="738" t="e">
        <f t="shared" ref="ABS57" ca="1" si="744" xml:space="preserve"> _xlfn.IFNA( IF( ISBLANK( (VLOOKUP($B$57, $B$8:$BNY$53, COLUMN((ABR56)), FALSE)) ), "", VLOOKUP($B$57, $B$8:$BNY$53, COLUMN((ABR56)), FALSE) ), "")</f>
        <v>#NAME?</v>
      </c>
      <c r="ABT57" s="738" t="e">
        <f t="shared" ref="ABT57" ca="1" si="745" xml:space="preserve"> _xlfn.IFNA( IF( ISBLANK( (VLOOKUP($B$57, $B$8:$BNY$53, COLUMN((ABS56)), FALSE)) ), "", VLOOKUP($B$57, $B$8:$BNY$53, COLUMN((ABS56)), FALSE) ), "")</f>
        <v>#NAME?</v>
      </c>
      <c r="ABU57" s="738" t="e">
        <f t="shared" ref="ABU57" ca="1" si="746" xml:space="preserve"> _xlfn.IFNA( IF( ISBLANK( (VLOOKUP($B$57, $B$8:$BNY$53, COLUMN((ABT56)), FALSE)) ), "", VLOOKUP($B$57, $B$8:$BNY$53, COLUMN((ABT56)), FALSE) ), "")</f>
        <v>#NAME?</v>
      </c>
      <c r="ABV57" s="738" t="e">
        <f t="shared" ref="ABV57" ca="1" si="747" xml:space="preserve"> _xlfn.IFNA( IF( ISBLANK( (VLOOKUP($B$57, $B$8:$BNY$53, COLUMN((ABU56)), FALSE)) ), "", VLOOKUP($B$57, $B$8:$BNY$53, COLUMN((ABU56)), FALSE) ), "")</f>
        <v>#NAME?</v>
      </c>
      <c r="ABW57" s="738" t="e">
        <f t="shared" ref="ABW57" ca="1" si="748" xml:space="preserve"> _xlfn.IFNA( IF( ISBLANK( (VLOOKUP($B$57, $B$8:$BNY$53, COLUMN((ABV56)), FALSE)) ), "", VLOOKUP($B$57, $B$8:$BNY$53, COLUMN((ABV56)), FALSE) ), "")</f>
        <v>#NAME?</v>
      </c>
      <c r="ABX57" s="738" t="e">
        <f t="shared" ref="ABX57" ca="1" si="749" xml:space="preserve"> _xlfn.IFNA( IF( ISBLANK( (VLOOKUP($B$57, $B$8:$BNY$53, COLUMN((ABW56)), FALSE)) ), "", VLOOKUP($B$57, $B$8:$BNY$53, COLUMN((ABW56)), FALSE) ), "")</f>
        <v>#NAME?</v>
      </c>
      <c r="ABY57" s="738" t="e">
        <f t="shared" ref="ABY57" ca="1" si="750" xml:space="preserve"> _xlfn.IFNA( IF( ISBLANK( (VLOOKUP($B$57, $B$8:$BNY$53, COLUMN((ABX56)), FALSE)) ), "", VLOOKUP($B$57, $B$8:$BNY$53, COLUMN((ABX56)), FALSE) ), "")</f>
        <v>#NAME?</v>
      </c>
      <c r="ABZ57" s="738" t="e">
        <f t="shared" ref="ABZ57" ca="1" si="751" xml:space="preserve"> _xlfn.IFNA( IF( ISBLANK( (VLOOKUP($B$57, $B$8:$BNY$53, COLUMN((ABY56)), FALSE)) ), "", VLOOKUP($B$57, $B$8:$BNY$53, COLUMN((ABY56)), FALSE) ), "")</f>
        <v>#NAME?</v>
      </c>
      <c r="ACA57" s="738" t="e">
        <f t="shared" ref="ACA57" ca="1" si="752" xml:space="preserve"> _xlfn.IFNA( IF( ISBLANK( (VLOOKUP($B$57, $B$8:$BNY$53, COLUMN((ABZ56)), FALSE)) ), "", VLOOKUP($B$57, $B$8:$BNY$53, COLUMN((ABZ56)), FALSE) ), "")</f>
        <v>#NAME?</v>
      </c>
      <c r="ACB57" s="738" t="e">
        <f t="shared" ref="ACB57" ca="1" si="753" xml:space="preserve"> _xlfn.IFNA( IF( ISBLANK( (VLOOKUP($B$57, $B$8:$BNY$53, COLUMN((ACA56)), FALSE)) ), "", VLOOKUP($B$57, $B$8:$BNY$53, COLUMN((ACA56)), FALSE) ), "")</f>
        <v>#NAME?</v>
      </c>
      <c r="ACC57" s="738" t="e">
        <f t="shared" ref="ACC57" ca="1" si="754" xml:space="preserve"> _xlfn.IFNA( IF( ISBLANK( (VLOOKUP($B$57, $B$8:$BNY$53, COLUMN((ACB56)), FALSE)) ), "", VLOOKUP($B$57, $B$8:$BNY$53, COLUMN((ACB56)), FALSE) ), "")</f>
        <v>#NAME?</v>
      </c>
      <c r="ACD57" s="738" t="e">
        <f t="shared" ref="ACD57" ca="1" si="755" xml:space="preserve"> _xlfn.IFNA( IF( ISBLANK( (VLOOKUP($B$57, $B$8:$BNY$53, COLUMN((ACC56)), FALSE)) ), "", VLOOKUP($B$57, $B$8:$BNY$53, COLUMN((ACC56)), FALSE) ), "")</f>
        <v>#NAME?</v>
      </c>
      <c r="ACE57" s="738" t="e">
        <f t="shared" ref="ACE57" ca="1" si="756" xml:space="preserve"> _xlfn.IFNA( IF( ISBLANK( (VLOOKUP($B$57, $B$8:$BNY$53, COLUMN((ACD56)), FALSE)) ), "", VLOOKUP($B$57, $B$8:$BNY$53, COLUMN((ACD56)), FALSE) ), "")</f>
        <v>#NAME?</v>
      </c>
      <c r="ACF57" s="738" t="e">
        <f t="shared" ref="ACF57" ca="1" si="757" xml:space="preserve"> _xlfn.IFNA( IF( ISBLANK( (VLOOKUP($B$57, $B$8:$BNY$53, COLUMN((ACE56)), FALSE)) ), "", VLOOKUP($B$57, $B$8:$BNY$53, COLUMN((ACE56)), FALSE) ), "")</f>
        <v>#NAME?</v>
      </c>
      <c r="ACG57" s="738" t="e">
        <f t="shared" ref="ACG57" ca="1" si="758" xml:space="preserve"> _xlfn.IFNA( IF( ISBLANK( (VLOOKUP($B$57, $B$8:$BNY$53, COLUMN((ACF56)), FALSE)) ), "", VLOOKUP($B$57, $B$8:$BNY$53, COLUMN((ACF56)), FALSE) ), "")</f>
        <v>#NAME?</v>
      </c>
      <c r="ACH57" s="738" t="e">
        <f t="shared" ref="ACH57" ca="1" si="759" xml:space="preserve"> _xlfn.IFNA( IF( ISBLANK( (VLOOKUP($B$57, $B$8:$BNY$53, COLUMN((ACG56)), FALSE)) ), "", VLOOKUP($B$57, $B$8:$BNY$53, COLUMN((ACG56)), FALSE) ), "")</f>
        <v>#NAME?</v>
      </c>
      <c r="ACI57" s="738" t="e">
        <f t="shared" ref="ACI57" ca="1" si="760" xml:space="preserve"> _xlfn.IFNA( IF( ISBLANK( (VLOOKUP($B$57, $B$8:$BNY$53, COLUMN((ACH56)), FALSE)) ), "", VLOOKUP($B$57, $B$8:$BNY$53, COLUMN((ACH56)), FALSE) ), "")</f>
        <v>#NAME?</v>
      </c>
      <c r="ACJ57" s="738" t="e">
        <f t="shared" ref="ACJ57" ca="1" si="761" xml:space="preserve"> _xlfn.IFNA( IF( ISBLANK( (VLOOKUP($B$57, $B$8:$BNY$53, COLUMN((ACI56)), FALSE)) ), "", VLOOKUP($B$57, $B$8:$BNY$53, COLUMN((ACI56)), FALSE) ), "")</f>
        <v>#NAME?</v>
      </c>
      <c r="ACK57" s="738" t="e">
        <f t="shared" ref="ACK57" ca="1" si="762" xml:space="preserve"> _xlfn.IFNA( IF( ISBLANK( (VLOOKUP($B$57, $B$8:$BNY$53, COLUMN((ACJ56)), FALSE)) ), "", VLOOKUP($B$57, $B$8:$BNY$53, COLUMN((ACJ56)), FALSE) ), "")</f>
        <v>#NAME?</v>
      </c>
      <c r="ACL57" s="738" t="e">
        <f t="shared" ref="ACL57" ca="1" si="763" xml:space="preserve"> _xlfn.IFNA( IF( ISBLANK( (VLOOKUP($B$57, $B$8:$BNY$53, COLUMN((ACK56)), FALSE)) ), "", VLOOKUP($B$57, $B$8:$BNY$53, COLUMN((ACK56)), FALSE) ), "")</f>
        <v>#NAME?</v>
      </c>
      <c r="ACM57" s="738" t="e">
        <f t="shared" ref="ACM57" ca="1" si="764" xml:space="preserve"> _xlfn.IFNA( IF( ISBLANK( (VLOOKUP($B$57, $B$8:$BNY$53, COLUMN((ACL56)), FALSE)) ), "", VLOOKUP($B$57, $B$8:$BNY$53, COLUMN((ACL56)), FALSE) ), "")</f>
        <v>#NAME?</v>
      </c>
      <c r="ACN57" s="738" t="e">
        <f t="shared" ref="ACN57" ca="1" si="765" xml:space="preserve"> _xlfn.IFNA( IF( ISBLANK( (VLOOKUP($B$57, $B$8:$BNY$53, COLUMN((ACM56)), FALSE)) ), "", VLOOKUP($B$57, $B$8:$BNY$53, COLUMN((ACM56)), FALSE) ), "")</f>
        <v>#NAME?</v>
      </c>
      <c r="ACO57" s="738" t="e">
        <f t="shared" ref="ACO57" ca="1" si="766" xml:space="preserve"> _xlfn.IFNA( IF( ISBLANK( (VLOOKUP($B$57, $B$8:$BNY$53, COLUMN((ACN56)), FALSE)) ), "", VLOOKUP($B$57, $B$8:$BNY$53, COLUMN((ACN56)), FALSE) ), "")</f>
        <v>#NAME?</v>
      </c>
      <c r="ACP57" s="738" t="e">
        <f t="shared" ref="ACP57" ca="1" si="767" xml:space="preserve"> _xlfn.IFNA( IF( ISBLANK( (VLOOKUP($B$57, $B$8:$BNY$53, COLUMN((ACO56)), FALSE)) ), "", VLOOKUP($B$57, $B$8:$BNY$53, COLUMN((ACO56)), FALSE) ), "")</f>
        <v>#NAME?</v>
      </c>
      <c r="ACQ57" s="738" t="e">
        <f t="shared" ref="ACQ57" ca="1" si="768" xml:space="preserve"> _xlfn.IFNA( IF( ISBLANK( (VLOOKUP($B$57, $B$8:$BNY$53, COLUMN((ACP56)), FALSE)) ), "", VLOOKUP($B$57, $B$8:$BNY$53, COLUMN((ACP56)), FALSE) ), "")</f>
        <v>#NAME?</v>
      </c>
      <c r="ACR57" s="738" t="e">
        <f t="shared" ref="ACR57" ca="1" si="769" xml:space="preserve"> _xlfn.IFNA( IF( ISBLANK( (VLOOKUP($B$57, $B$8:$BNY$53, COLUMN((ACQ56)), FALSE)) ), "", VLOOKUP($B$57, $B$8:$BNY$53, COLUMN((ACQ56)), FALSE) ), "")</f>
        <v>#NAME?</v>
      </c>
      <c r="ACS57" s="738" t="e">
        <f t="shared" ref="ACS57" ca="1" si="770" xml:space="preserve"> _xlfn.IFNA( IF( ISBLANK( (VLOOKUP($B$57, $B$8:$BNY$53, COLUMN((ACR56)), FALSE)) ), "", VLOOKUP($B$57, $B$8:$BNY$53, COLUMN((ACR56)), FALSE) ), "")</f>
        <v>#NAME?</v>
      </c>
      <c r="ACT57" s="738" t="e">
        <f t="shared" ref="ACT57" ca="1" si="771" xml:space="preserve"> _xlfn.IFNA( IF( ISBLANK( (VLOOKUP($B$57, $B$8:$BNY$53, COLUMN((ACS56)), FALSE)) ), "", VLOOKUP($B$57, $B$8:$BNY$53, COLUMN((ACS56)), FALSE) ), "")</f>
        <v>#NAME?</v>
      </c>
      <c r="ACU57" s="738" t="e">
        <f t="shared" ref="ACU57" ca="1" si="772" xml:space="preserve"> _xlfn.IFNA( IF( ISBLANK( (VLOOKUP($B$57, $B$8:$BNY$53, COLUMN((ACT56)), FALSE)) ), "", VLOOKUP($B$57, $B$8:$BNY$53, COLUMN((ACT56)), FALSE) ), "")</f>
        <v>#NAME?</v>
      </c>
      <c r="ACV57" s="738" t="e">
        <f t="shared" ref="ACV57" ca="1" si="773" xml:space="preserve"> _xlfn.IFNA( IF( ISBLANK( (VLOOKUP($B$57, $B$8:$BNY$53, COLUMN((ACU56)), FALSE)) ), "", VLOOKUP($B$57, $B$8:$BNY$53, COLUMN((ACU56)), FALSE) ), "")</f>
        <v>#NAME?</v>
      </c>
      <c r="ACW57" s="738" t="e">
        <f t="shared" ref="ACW57" ca="1" si="774" xml:space="preserve"> _xlfn.IFNA( IF( ISBLANK( (VLOOKUP($B$57, $B$8:$BNY$53, COLUMN((ACV56)), FALSE)) ), "", VLOOKUP($B$57, $B$8:$BNY$53, COLUMN((ACV56)), FALSE) ), "")</f>
        <v>#NAME?</v>
      </c>
      <c r="ACX57" s="738" t="e">
        <f t="shared" ref="ACX57" ca="1" si="775" xml:space="preserve"> _xlfn.IFNA( IF( ISBLANK( (VLOOKUP($B$57, $B$8:$BNY$53, COLUMN((ACW56)), FALSE)) ), "", VLOOKUP($B$57, $B$8:$BNY$53, COLUMN((ACW56)), FALSE) ), "")</f>
        <v>#NAME?</v>
      </c>
      <c r="ACY57" s="738" t="e">
        <f t="shared" ref="ACY57" ca="1" si="776" xml:space="preserve"> _xlfn.IFNA( IF( ISBLANK( (VLOOKUP($B$57, $B$8:$BNY$53, COLUMN((ACX56)), FALSE)) ), "", VLOOKUP($B$57, $B$8:$BNY$53, COLUMN((ACX56)), FALSE) ), "")</f>
        <v>#NAME?</v>
      </c>
      <c r="ACZ57" s="738" t="e">
        <f t="shared" ref="ACZ57" ca="1" si="777" xml:space="preserve"> _xlfn.IFNA( IF( ISBLANK( (VLOOKUP($B$57, $B$8:$BNY$53, COLUMN((ACY56)), FALSE)) ), "", VLOOKUP($B$57, $B$8:$BNY$53, COLUMN((ACY56)), FALSE) ), "")</f>
        <v>#NAME?</v>
      </c>
      <c r="ADA57" s="738" t="e">
        <f t="shared" ref="ADA57" ca="1" si="778" xml:space="preserve"> _xlfn.IFNA( IF( ISBLANK( (VLOOKUP($B$57, $B$8:$BNY$53, COLUMN((ACZ56)), FALSE)) ), "", VLOOKUP($B$57, $B$8:$BNY$53, COLUMN((ACZ56)), FALSE) ), "")</f>
        <v>#NAME?</v>
      </c>
      <c r="ADB57" s="738" t="e">
        <f t="shared" ref="ADB57" ca="1" si="779" xml:space="preserve"> _xlfn.IFNA( IF( ISBLANK( (VLOOKUP($B$57, $B$8:$BNY$53, COLUMN((ADA56)), FALSE)) ), "", VLOOKUP($B$57, $B$8:$BNY$53, COLUMN((ADA56)), FALSE) ), "")</f>
        <v>#NAME?</v>
      </c>
      <c r="ADC57" s="738" t="e">
        <f t="shared" ref="ADC57" ca="1" si="780" xml:space="preserve"> _xlfn.IFNA( IF( ISBLANK( (VLOOKUP($B$57, $B$8:$BNY$53, COLUMN((ADB56)), FALSE)) ), "", VLOOKUP($B$57, $B$8:$BNY$53, COLUMN((ADB56)), FALSE) ), "")</f>
        <v>#NAME?</v>
      </c>
      <c r="ADD57" s="738" t="e">
        <f t="shared" ref="ADD57" ca="1" si="781" xml:space="preserve"> _xlfn.IFNA( IF( ISBLANK( (VLOOKUP($B$57, $B$8:$BNY$53, COLUMN((ADC56)), FALSE)) ), "", VLOOKUP($B$57, $B$8:$BNY$53, COLUMN((ADC56)), FALSE) ), "")</f>
        <v>#NAME?</v>
      </c>
      <c r="ADE57" s="738" t="e">
        <f t="shared" ref="ADE57" ca="1" si="782" xml:space="preserve"> _xlfn.IFNA( IF( ISBLANK( (VLOOKUP($B$57, $B$8:$BNY$53, COLUMN((ADD56)), FALSE)) ), "", VLOOKUP($B$57, $B$8:$BNY$53, COLUMN((ADD56)), FALSE) ), "")</f>
        <v>#NAME?</v>
      </c>
      <c r="ADF57" s="738" t="e">
        <f t="shared" ref="ADF57" ca="1" si="783" xml:space="preserve"> _xlfn.IFNA( IF( ISBLANK( (VLOOKUP($B$57, $B$8:$BNY$53, COLUMN((ADE56)), FALSE)) ), "", VLOOKUP($B$57, $B$8:$BNY$53, COLUMN((ADE56)), FALSE) ), "")</f>
        <v>#NAME?</v>
      </c>
      <c r="ADG57" s="738" t="e">
        <f t="shared" ref="ADG57" ca="1" si="784" xml:space="preserve"> _xlfn.IFNA( IF( ISBLANK( (VLOOKUP($B$57, $B$8:$BNY$53, COLUMN((ADF56)), FALSE)) ), "", VLOOKUP($B$57, $B$8:$BNY$53, COLUMN((ADF56)), FALSE) ), "")</f>
        <v>#NAME?</v>
      </c>
      <c r="ADH57" s="738" t="e">
        <f t="shared" ref="ADH57" ca="1" si="785" xml:space="preserve"> _xlfn.IFNA( IF( ISBLANK( (VLOOKUP($B$57, $B$8:$BNY$53, COLUMN((ADG56)), FALSE)) ), "", VLOOKUP($B$57, $B$8:$BNY$53, COLUMN((ADG56)), FALSE) ), "")</f>
        <v>#NAME?</v>
      </c>
      <c r="ADI57" s="738" t="e">
        <f t="shared" ref="ADI57" ca="1" si="786" xml:space="preserve"> _xlfn.IFNA( IF( ISBLANK( (VLOOKUP($B$57, $B$8:$BNY$53, COLUMN((ADH56)), FALSE)) ), "", VLOOKUP($B$57, $B$8:$BNY$53, COLUMN((ADH56)), FALSE) ), "")</f>
        <v>#NAME?</v>
      </c>
      <c r="ADJ57" s="738" t="e">
        <f t="shared" ref="ADJ57" ca="1" si="787" xml:space="preserve"> _xlfn.IFNA( IF( ISBLANK( (VLOOKUP($B$57, $B$8:$BNY$53, COLUMN((ADI56)), FALSE)) ), "", VLOOKUP($B$57, $B$8:$BNY$53, COLUMN((ADI56)), FALSE) ), "")</f>
        <v>#NAME?</v>
      </c>
      <c r="ADK57" s="738" t="e">
        <f t="shared" ref="ADK57" ca="1" si="788" xml:space="preserve"> _xlfn.IFNA( IF( ISBLANK( (VLOOKUP($B$57, $B$8:$BNY$53, COLUMN((ADJ56)), FALSE)) ), "", VLOOKUP($B$57, $B$8:$BNY$53, COLUMN((ADJ56)), FALSE) ), "")</f>
        <v>#NAME?</v>
      </c>
      <c r="ADL57" s="738" t="e">
        <f t="shared" ref="ADL57" ca="1" si="789" xml:space="preserve"> _xlfn.IFNA( IF( ISBLANK( (VLOOKUP($B$57, $B$8:$BNY$53, COLUMN((ADK56)), FALSE)) ), "", VLOOKUP($B$57, $B$8:$BNY$53, COLUMN((ADK56)), FALSE) ), "")</f>
        <v>#NAME?</v>
      </c>
      <c r="ADM57" s="738" t="e">
        <f t="shared" ref="ADM57" ca="1" si="790" xml:space="preserve"> _xlfn.IFNA( IF( ISBLANK( (VLOOKUP($B$57, $B$8:$BNY$53, COLUMN((ADL56)), FALSE)) ), "", VLOOKUP($B$57, $B$8:$BNY$53, COLUMN((ADL56)), FALSE) ), "")</f>
        <v>#NAME?</v>
      </c>
      <c r="ADN57" s="738" t="e">
        <f t="shared" ref="ADN57" ca="1" si="791" xml:space="preserve"> _xlfn.IFNA( IF( ISBLANK( (VLOOKUP($B$57, $B$8:$BNY$53, COLUMN((ADM56)), FALSE)) ), "", VLOOKUP($B$57, $B$8:$BNY$53, COLUMN((ADM56)), FALSE) ), "")</f>
        <v>#NAME?</v>
      </c>
      <c r="ADO57" s="738" t="e">
        <f t="shared" ref="ADO57" ca="1" si="792" xml:space="preserve"> _xlfn.IFNA( IF( ISBLANK( (VLOOKUP($B$57, $B$8:$BNY$53, COLUMN((ADN56)), FALSE)) ), "", VLOOKUP($B$57, $B$8:$BNY$53, COLUMN((ADN56)), FALSE) ), "")</f>
        <v>#NAME?</v>
      </c>
      <c r="ADP57" s="738" t="e">
        <f t="shared" ref="ADP57" ca="1" si="793" xml:space="preserve"> _xlfn.IFNA( IF( ISBLANK( (VLOOKUP($B$57, $B$8:$BNY$53, COLUMN((ADO56)), FALSE)) ), "", VLOOKUP($B$57, $B$8:$BNY$53, COLUMN((ADO56)), FALSE) ), "")</f>
        <v>#NAME?</v>
      </c>
      <c r="ADQ57" s="738" t="e">
        <f t="shared" ref="ADQ57" ca="1" si="794" xml:space="preserve"> _xlfn.IFNA( IF( ISBLANK( (VLOOKUP($B$57, $B$8:$BNY$53, COLUMN((ADP56)), FALSE)) ), "", VLOOKUP($B$57, $B$8:$BNY$53, COLUMN((ADP56)), FALSE) ), "")</f>
        <v>#NAME?</v>
      </c>
      <c r="ADR57" s="738" t="e">
        <f t="shared" ref="ADR57" ca="1" si="795" xml:space="preserve"> _xlfn.IFNA( IF( ISBLANK( (VLOOKUP($B$57, $B$8:$BNY$53, COLUMN((ADQ56)), FALSE)) ), "", VLOOKUP($B$57, $B$8:$BNY$53, COLUMN((ADQ56)), FALSE) ), "")</f>
        <v>#NAME?</v>
      </c>
      <c r="ADS57" s="738" t="e">
        <f t="shared" ref="ADS57" ca="1" si="796" xml:space="preserve"> _xlfn.IFNA( IF( ISBLANK( (VLOOKUP($B$57, $B$8:$BNY$53, COLUMN((ADR56)), FALSE)) ), "", VLOOKUP($B$57, $B$8:$BNY$53, COLUMN((ADR56)), FALSE) ), "")</f>
        <v>#NAME?</v>
      </c>
      <c r="ADT57" s="738" t="e">
        <f t="shared" ref="ADT57" ca="1" si="797" xml:space="preserve"> _xlfn.IFNA( IF( ISBLANK( (VLOOKUP($B$57, $B$8:$BNY$53, COLUMN((ADS56)), FALSE)) ), "", VLOOKUP($B$57, $B$8:$BNY$53, COLUMN((ADS56)), FALSE) ), "")</f>
        <v>#NAME?</v>
      </c>
      <c r="ADU57" s="738" t="e">
        <f t="shared" ref="ADU57" ca="1" si="798" xml:space="preserve"> _xlfn.IFNA( IF( ISBLANK( (VLOOKUP($B$57, $B$8:$BNY$53, COLUMN((ADT56)), FALSE)) ), "", VLOOKUP($B$57, $B$8:$BNY$53, COLUMN((ADT56)), FALSE) ), "")</f>
        <v>#NAME?</v>
      </c>
      <c r="ADV57" s="738" t="e">
        <f t="shared" ref="ADV57" ca="1" si="799" xml:space="preserve"> _xlfn.IFNA( IF( ISBLANK( (VLOOKUP($B$57, $B$8:$BNY$53, COLUMN((ADU56)), FALSE)) ), "", VLOOKUP($B$57, $B$8:$BNY$53, COLUMN((ADU56)), FALSE) ), "")</f>
        <v>#NAME?</v>
      </c>
      <c r="ADW57" s="738" t="e">
        <f t="shared" ref="ADW57" ca="1" si="800" xml:space="preserve"> _xlfn.IFNA( IF( ISBLANK( (VLOOKUP($B$57, $B$8:$BNY$53, COLUMN((ADV56)), FALSE)) ), "", VLOOKUP($B$57, $B$8:$BNY$53, COLUMN((ADV56)), FALSE) ), "")</f>
        <v>#NAME?</v>
      </c>
      <c r="ADX57" s="738" t="e">
        <f t="shared" ref="ADX57" ca="1" si="801" xml:space="preserve"> _xlfn.IFNA( IF( ISBLANK( (VLOOKUP($B$57, $B$8:$BNY$53, COLUMN((ADW56)), FALSE)) ), "", VLOOKUP($B$57, $B$8:$BNY$53, COLUMN((ADW56)), FALSE) ), "")</f>
        <v>#NAME?</v>
      </c>
      <c r="ADY57" s="738" t="e">
        <f t="shared" ref="ADY57" ca="1" si="802" xml:space="preserve"> _xlfn.IFNA( IF( ISBLANK( (VLOOKUP($B$57, $B$8:$BNY$53, COLUMN((ADX56)), FALSE)) ), "", VLOOKUP($B$57, $B$8:$BNY$53, COLUMN((ADX56)), FALSE) ), "")</f>
        <v>#NAME?</v>
      </c>
      <c r="ADZ57" s="738" t="e">
        <f t="shared" ref="ADZ57" ca="1" si="803" xml:space="preserve"> _xlfn.IFNA( IF( ISBLANK( (VLOOKUP($B$57, $B$8:$BNY$53, COLUMN((ADY56)), FALSE)) ), "", VLOOKUP($B$57, $B$8:$BNY$53, COLUMN((ADY56)), FALSE) ), "")</f>
        <v>#NAME?</v>
      </c>
      <c r="AEA57" s="738" t="e">
        <f t="shared" ref="AEA57" ca="1" si="804" xml:space="preserve"> _xlfn.IFNA( IF( ISBLANK( (VLOOKUP($B$57, $B$8:$BNY$53, COLUMN((ADZ56)), FALSE)) ), "", VLOOKUP($B$57, $B$8:$BNY$53, COLUMN((ADZ56)), FALSE) ), "")</f>
        <v>#NAME?</v>
      </c>
      <c r="AEB57" s="738" t="e">
        <f t="shared" ref="AEB57" ca="1" si="805" xml:space="preserve"> _xlfn.IFNA( IF( ISBLANK( (VLOOKUP($B$57, $B$8:$BNY$53, COLUMN((AEA56)), FALSE)) ), "", VLOOKUP($B$57, $B$8:$BNY$53, COLUMN((AEA56)), FALSE) ), "")</f>
        <v>#NAME?</v>
      </c>
      <c r="AEC57" s="738" t="e">
        <f t="shared" ref="AEC57" ca="1" si="806" xml:space="preserve"> _xlfn.IFNA( IF( ISBLANK( (VLOOKUP($B$57, $B$8:$BNY$53, COLUMN((AEB56)), FALSE)) ), "", VLOOKUP($B$57, $B$8:$BNY$53, COLUMN((AEB56)), FALSE) ), "")</f>
        <v>#NAME?</v>
      </c>
      <c r="AED57" s="738" t="e">
        <f t="shared" ref="AED57" ca="1" si="807" xml:space="preserve"> _xlfn.IFNA( IF( ISBLANK( (VLOOKUP($B$57, $B$8:$BNY$53, COLUMN((AEC56)), FALSE)) ), "", VLOOKUP($B$57, $B$8:$BNY$53, COLUMN((AEC56)), FALSE) ), "")</f>
        <v>#NAME?</v>
      </c>
      <c r="AEE57" s="738" t="e">
        <f t="shared" ref="AEE57" ca="1" si="808" xml:space="preserve"> _xlfn.IFNA( IF( ISBLANK( (VLOOKUP($B$57, $B$8:$BNY$53, COLUMN((AED56)), FALSE)) ), "", VLOOKUP($B$57, $B$8:$BNY$53, COLUMN((AED56)), FALSE) ), "")</f>
        <v>#NAME?</v>
      </c>
      <c r="AEF57" s="738" t="e">
        <f t="shared" ref="AEF57" ca="1" si="809" xml:space="preserve"> _xlfn.IFNA( IF( ISBLANK( (VLOOKUP($B$57, $B$8:$BNY$53, COLUMN((AEE56)), FALSE)) ), "", VLOOKUP($B$57, $B$8:$BNY$53, COLUMN((AEE56)), FALSE) ), "")</f>
        <v>#NAME?</v>
      </c>
      <c r="AEG57" s="738" t="e">
        <f t="shared" ref="AEG57" ca="1" si="810" xml:space="preserve"> _xlfn.IFNA( IF( ISBLANK( (VLOOKUP($B$57, $B$8:$BNY$53, COLUMN((AEF56)), FALSE)) ), "", VLOOKUP($B$57, $B$8:$BNY$53, COLUMN((AEF56)), FALSE) ), "")</f>
        <v>#NAME?</v>
      </c>
      <c r="AEH57" s="738" t="e">
        <f t="shared" ref="AEH57" ca="1" si="811" xml:space="preserve"> _xlfn.IFNA( IF( ISBLANK( (VLOOKUP($B$57, $B$8:$BNY$53, COLUMN((AEG56)), FALSE)) ), "", VLOOKUP($B$57, $B$8:$BNY$53, COLUMN((AEG56)), FALSE) ), "")</f>
        <v>#NAME?</v>
      </c>
      <c r="AEI57" s="738" t="e">
        <f t="shared" ref="AEI57" ca="1" si="812" xml:space="preserve"> _xlfn.IFNA( IF( ISBLANK( (VLOOKUP($B$57, $B$8:$BNY$53, COLUMN((AEH56)), FALSE)) ), "", VLOOKUP($B$57, $B$8:$BNY$53, COLUMN((AEH56)), FALSE) ), "")</f>
        <v>#NAME?</v>
      </c>
      <c r="AEJ57" s="738" t="e">
        <f t="shared" ref="AEJ57" ca="1" si="813" xml:space="preserve"> _xlfn.IFNA( IF( ISBLANK( (VLOOKUP($B$57, $B$8:$BNY$53, COLUMN((AEI56)), FALSE)) ), "", VLOOKUP($B$57, $B$8:$BNY$53, COLUMN((AEI56)), FALSE) ), "")</f>
        <v>#NAME?</v>
      </c>
      <c r="AEK57" s="738" t="e">
        <f t="shared" ref="AEK57" ca="1" si="814" xml:space="preserve"> _xlfn.IFNA( IF( ISBLANK( (VLOOKUP($B$57, $B$8:$BNY$53, COLUMN((AEJ56)), FALSE)) ), "", VLOOKUP($B$57, $B$8:$BNY$53, COLUMN((AEJ56)), FALSE) ), "")</f>
        <v>#NAME?</v>
      </c>
      <c r="AEL57" s="738" t="e">
        <f t="shared" ref="AEL57" ca="1" si="815" xml:space="preserve"> _xlfn.IFNA( IF( ISBLANK( (VLOOKUP($B$57, $B$8:$BNY$53, COLUMN((AEK56)), FALSE)) ), "", VLOOKUP($B$57, $B$8:$BNY$53, COLUMN((AEK56)), FALSE) ), "")</f>
        <v>#NAME?</v>
      </c>
      <c r="AEM57" s="738" t="e">
        <f t="shared" ref="AEM57" ca="1" si="816" xml:space="preserve"> _xlfn.IFNA( IF( ISBLANK( (VLOOKUP($B$57, $B$8:$BNY$53, COLUMN((AEL56)), FALSE)) ), "", VLOOKUP($B$57, $B$8:$BNY$53, COLUMN((AEL56)), FALSE) ), "")</f>
        <v>#NAME?</v>
      </c>
      <c r="AEN57" s="738" t="e">
        <f t="shared" ref="AEN57" ca="1" si="817" xml:space="preserve"> _xlfn.IFNA( IF( ISBLANK( (VLOOKUP($B$57, $B$8:$BNY$53, COLUMN((AEM56)), FALSE)) ), "", VLOOKUP($B$57, $B$8:$BNY$53, COLUMN((AEM56)), FALSE) ), "")</f>
        <v>#NAME?</v>
      </c>
      <c r="AEO57" s="738" t="e">
        <f t="shared" ref="AEO57" ca="1" si="818" xml:space="preserve"> _xlfn.IFNA( IF( ISBLANK( (VLOOKUP($B$57, $B$8:$BNY$53, COLUMN((AEN56)), FALSE)) ), "", VLOOKUP($B$57, $B$8:$BNY$53, COLUMN((AEN56)), FALSE) ), "")</f>
        <v>#NAME?</v>
      </c>
      <c r="AEP57" s="738" t="e">
        <f t="shared" ref="AEP57" ca="1" si="819" xml:space="preserve"> _xlfn.IFNA( IF( ISBLANK( (VLOOKUP($B$57, $B$8:$BNY$53, COLUMN((AEO56)), FALSE)) ), "", VLOOKUP($B$57, $B$8:$BNY$53, COLUMN((AEO56)), FALSE) ), "")</f>
        <v>#NAME?</v>
      </c>
      <c r="AEQ57" s="738" t="e">
        <f t="shared" ref="AEQ57" ca="1" si="820" xml:space="preserve"> _xlfn.IFNA( IF( ISBLANK( (VLOOKUP($B$57, $B$8:$BNY$53, COLUMN((AEP56)), FALSE)) ), "", VLOOKUP($B$57, $B$8:$BNY$53, COLUMN((AEP56)), FALSE) ), "")</f>
        <v>#NAME?</v>
      </c>
      <c r="AER57" s="738" t="e">
        <f t="shared" ref="AER57" ca="1" si="821" xml:space="preserve"> _xlfn.IFNA( IF( ISBLANK( (VLOOKUP($B$57, $B$8:$BNY$53, COLUMN((AEQ56)), FALSE)) ), "", VLOOKUP($B$57, $B$8:$BNY$53, COLUMN((AEQ56)), FALSE) ), "")</f>
        <v>#NAME?</v>
      </c>
      <c r="AES57" s="738" t="e">
        <f t="shared" ref="AES57" ca="1" si="822" xml:space="preserve"> _xlfn.IFNA( IF( ISBLANK( (VLOOKUP($B$57, $B$8:$BNY$53, COLUMN((AER56)), FALSE)) ), "", VLOOKUP($B$57, $B$8:$BNY$53, COLUMN((AER56)), FALSE) ), "")</f>
        <v>#NAME?</v>
      </c>
      <c r="AET57" s="738" t="e">
        <f t="shared" ref="AET57" ca="1" si="823" xml:space="preserve"> _xlfn.IFNA( IF( ISBLANK( (VLOOKUP($B$57, $B$8:$BNY$53, COLUMN((AES56)), FALSE)) ), "", VLOOKUP($B$57, $B$8:$BNY$53, COLUMN((AES56)), FALSE) ), "")</f>
        <v>#NAME?</v>
      </c>
      <c r="AEU57" s="738" t="e">
        <f t="shared" ref="AEU57" ca="1" si="824" xml:space="preserve"> _xlfn.IFNA( IF( ISBLANK( (VLOOKUP($B$57, $B$8:$BNY$53, COLUMN((AET56)), FALSE)) ), "", VLOOKUP($B$57, $B$8:$BNY$53, COLUMN((AET56)), FALSE) ), "")</f>
        <v>#NAME?</v>
      </c>
      <c r="AEV57" s="738" t="e">
        <f t="shared" ref="AEV57" ca="1" si="825" xml:space="preserve"> _xlfn.IFNA( IF( ISBLANK( (VLOOKUP($B$57, $B$8:$BNY$53, COLUMN((AEU56)), FALSE)) ), "", VLOOKUP($B$57, $B$8:$BNY$53, COLUMN((AEU56)), FALSE) ), "")</f>
        <v>#NAME?</v>
      </c>
      <c r="AEW57" s="738" t="e">
        <f t="shared" ref="AEW57" ca="1" si="826" xml:space="preserve"> _xlfn.IFNA( IF( ISBLANK( (VLOOKUP($B$57, $B$8:$BNY$53, COLUMN((AEV56)), FALSE)) ), "", VLOOKUP($B$57, $B$8:$BNY$53, COLUMN((AEV56)), FALSE) ), "")</f>
        <v>#NAME?</v>
      </c>
      <c r="AEX57" s="738" t="e">
        <f t="shared" ref="AEX57" ca="1" si="827" xml:space="preserve"> _xlfn.IFNA( IF( ISBLANK( (VLOOKUP($B$57, $B$8:$BNY$53, COLUMN((AEW56)), FALSE)) ), "", VLOOKUP($B$57, $B$8:$BNY$53, COLUMN((AEW56)), FALSE) ), "")</f>
        <v>#NAME?</v>
      </c>
      <c r="AEY57" s="738" t="e">
        <f t="shared" ref="AEY57" ca="1" si="828" xml:space="preserve"> _xlfn.IFNA( IF( ISBLANK( (VLOOKUP($B$57, $B$8:$BNY$53, COLUMN((AEX56)), FALSE)) ), "", VLOOKUP($B$57, $B$8:$BNY$53, COLUMN((AEX56)), FALSE) ), "")</f>
        <v>#NAME?</v>
      </c>
      <c r="AEZ57" s="738" t="e">
        <f t="shared" ref="AEZ57" ca="1" si="829" xml:space="preserve"> _xlfn.IFNA( IF( ISBLANK( (VLOOKUP($B$57, $B$8:$BNY$53, COLUMN((AEY56)), FALSE)) ), "", VLOOKUP($B$57, $B$8:$BNY$53, COLUMN((AEY56)), FALSE) ), "")</f>
        <v>#NAME?</v>
      </c>
      <c r="AFA57" s="738" t="e">
        <f t="shared" ref="AFA57" ca="1" si="830" xml:space="preserve"> _xlfn.IFNA( IF( ISBLANK( (VLOOKUP($B$57, $B$8:$BNY$53, COLUMN((AEZ56)), FALSE)) ), "", VLOOKUP($B$57, $B$8:$BNY$53, COLUMN((AEZ56)), FALSE) ), "")</f>
        <v>#NAME?</v>
      </c>
      <c r="AFB57" s="738" t="e">
        <f t="shared" ref="AFB57" ca="1" si="831" xml:space="preserve"> _xlfn.IFNA( IF( ISBLANK( (VLOOKUP($B$57, $B$8:$BNY$53, COLUMN((AFA56)), FALSE)) ), "", VLOOKUP($B$57, $B$8:$BNY$53, COLUMN((AFA56)), FALSE) ), "")</f>
        <v>#NAME?</v>
      </c>
      <c r="AFC57" s="738" t="e">
        <f t="shared" ref="AFC57" ca="1" si="832" xml:space="preserve"> _xlfn.IFNA( IF( ISBLANK( (VLOOKUP($B$57, $B$8:$BNY$53, COLUMN((AFB56)), FALSE)) ), "", VLOOKUP($B$57, $B$8:$BNY$53, COLUMN((AFB56)), FALSE) ), "")</f>
        <v>#NAME?</v>
      </c>
      <c r="AFD57" s="738" t="e">
        <f t="shared" ref="AFD57" ca="1" si="833" xml:space="preserve"> _xlfn.IFNA( IF( ISBLANK( (VLOOKUP($B$57, $B$8:$BNY$53, COLUMN((AFC56)), FALSE)) ), "", VLOOKUP($B$57, $B$8:$BNY$53, COLUMN((AFC56)), FALSE) ), "")</f>
        <v>#NAME?</v>
      </c>
      <c r="AFE57" s="738" t="e">
        <f t="shared" ref="AFE57" ca="1" si="834" xml:space="preserve"> _xlfn.IFNA( IF( ISBLANK( (VLOOKUP($B$57, $B$8:$BNY$53, COLUMN((AFD56)), FALSE)) ), "", VLOOKUP($B$57, $B$8:$BNY$53, COLUMN((AFD56)), FALSE) ), "")</f>
        <v>#NAME?</v>
      </c>
      <c r="AFF57" s="738" t="e">
        <f t="shared" ref="AFF57" ca="1" si="835" xml:space="preserve"> _xlfn.IFNA( IF( ISBLANK( (VLOOKUP($B$57, $B$8:$BNY$53, COLUMN((AFE56)), FALSE)) ), "", VLOOKUP($B$57, $B$8:$BNY$53, COLUMN((AFE56)), FALSE) ), "")</f>
        <v>#NAME?</v>
      </c>
      <c r="AFG57" s="738" t="e">
        <f t="shared" ref="AFG57" ca="1" si="836" xml:space="preserve"> _xlfn.IFNA( IF( ISBLANK( (VLOOKUP($B$57, $B$8:$BNY$53, COLUMN((AFF56)), FALSE)) ), "", VLOOKUP($B$57, $B$8:$BNY$53, COLUMN((AFF56)), FALSE) ), "")</f>
        <v>#NAME?</v>
      </c>
      <c r="AFH57" s="738" t="e">
        <f t="shared" ref="AFH57" ca="1" si="837" xml:space="preserve"> _xlfn.IFNA( IF( ISBLANK( (VLOOKUP($B$57, $B$8:$BNY$53, COLUMN((AFG56)), FALSE)) ), "", VLOOKUP($B$57, $B$8:$BNY$53, COLUMN((AFG56)), FALSE) ), "")</f>
        <v>#NAME?</v>
      </c>
      <c r="AFI57" s="738" t="e">
        <f t="shared" ref="AFI57" ca="1" si="838" xml:space="preserve"> _xlfn.IFNA( IF( ISBLANK( (VLOOKUP($B$57, $B$8:$BNY$53, COLUMN((AFH56)), FALSE)) ), "", VLOOKUP($B$57, $B$8:$BNY$53, COLUMN((AFH56)), FALSE) ), "")</f>
        <v>#NAME?</v>
      </c>
      <c r="AFJ57" s="738" t="e">
        <f t="shared" ref="AFJ57" ca="1" si="839" xml:space="preserve"> _xlfn.IFNA( IF( ISBLANK( (VLOOKUP($B$57, $B$8:$BNY$53, COLUMN((AFI56)), FALSE)) ), "", VLOOKUP($B$57, $B$8:$BNY$53, COLUMN((AFI56)), FALSE) ), "")</f>
        <v>#NAME?</v>
      </c>
      <c r="AFK57" s="738" t="e">
        <f t="shared" ref="AFK57" ca="1" si="840" xml:space="preserve"> _xlfn.IFNA( IF( ISBLANK( (VLOOKUP($B$57, $B$8:$BNY$53, COLUMN((AFJ56)), FALSE)) ), "", VLOOKUP($B$57, $B$8:$BNY$53, COLUMN((AFJ56)), FALSE) ), "")</f>
        <v>#NAME?</v>
      </c>
      <c r="AFL57" s="738" t="e">
        <f t="shared" ref="AFL57" ca="1" si="841" xml:space="preserve"> _xlfn.IFNA( IF( ISBLANK( (VLOOKUP($B$57, $B$8:$BNY$53, COLUMN((AFK56)), FALSE)) ), "", VLOOKUP($B$57, $B$8:$BNY$53, COLUMN((AFK56)), FALSE) ), "")</f>
        <v>#NAME?</v>
      </c>
      <c r="AFM57" s="738" t="e">
        <f t="shared" ref="AFM57" ca="1" si="842" xml:space="preserve"> _xlfn.IFNA( IF( ISBLANK( (VLOOKUP($B$57, $B$8:$BNY$53, COLUMN((AFL56)), FALSE)) ), "", VLOOKUP($B$57, $B$8:$BNY$53, COLUMN((AFL56)), FALSE) ), "")</f>
        <v>#NAME?</v>
      </c>
      <c r="AFN57" s="738" t="e">
        <f t="shared" ref="AFN57" ca="1" si="843" xml:space="preserve"> _xlfn.IFNA( IF( ISBLANK( (VLOOKUP($B$57, $B$8:$BNY$53, COLUMN((AFM56)), FALSE)) ), "", VLOOKUP($B$57, $B$8:$BNY$53, COLUMN((AFM56)), FALSE) ), "")</f>
        <v>#NAME?</v>
      </c>
      <c r="AFO57" s="738" t="e">
        <f t="shared" ref="AFO57" ca="1" si="844" xml:space="preserve"> _xlfn.IFNA( IF( ISBLANK( (VLOOKUP($B$57, $B$8:$BNY$53, COLUMN((AFN56)), FALSE)) ), "", VLOOKUP($B$57, $B$8:$BNY$53, COLUMN((AFN56)), FALSE) ), "")</f>
        <v>#NAME?</v>
      </c>
      <c r="AFP57" s="738" t="e">
        <f t="shared" ref="AFP57" ca="1" si="845" xml:space="preserve"> _xlfn.IFNA( IF( ISBLANK( (VLOOKUP($B$57, $B$8:$BNY$53, COLUMN((AFO56)), FALSE)) ), "", VLOOKUP($B$57, $B$8:$BNY$53, COLUMN((AFO56)), FALSE) ), "")</f>
        <v>#NAME?</v>
      </c>
      <c r="AFQ57" s="738" t="e">
        <f t="shared" ref="AFQ57" ca="1" si="846" xml:space="preserve"> _xlfn.IFNA( IF( ISBLANK( (VLOOKUP($B$57, $B$8:$BNY$53, COLUMN((AFP56)), FALSE)) ), "", VLOOKUP($B$57, $B$8:$BNY$53, COLUMN((AFP56)), FALSE) ), "")</f>
        <v>#NAME?</v>
      </c>
      <c r="AFR57" s="738" t="e">
        <f t="shared" ref="AFR57" ca="1" si="847" xml:space="preserve"> _xlfn.IFNA( IF( ISBLANK( (VLOOKUP($B$57, $B$8:$BNY$53, COLUMN((AFQ56)), FALSE)) ), "", VLOOKUP($B$57, $B$8:$BNY$53, COLUMN((AFQ56)), FALSE) ), "")</f>
        <v>#NAME?</v>
      </c>
      <c r="AFS57" s="738" t="e">
        <f t="shared" ref="AFS57" ca="1" si="848" xml:space="preserve"> _xlfn.IFNA( IF( ISBLANK( (VLOOKUP($B$57, $B$8:$BNY$53, COLUMN((AFR56)), FALSE)) ), "", VLOOKUP($B$57, $B$8:$BNY$53, COLUMN((AFR56)), FALSE) ), "")</f>
        <v>#NAME?</v>
      </c>
      <c r="AFT57" s="738" t="e">
        <f t="shared" ref="AFT57" ca="1" si="849" xml:space="preserve"> _xlfn.IFNA( IF( ISBLANK( (VLOOKUP($B$57, $B$8:$BNY$53, COLUMN((AFS56)), FALSE)) ), "", VLOOKUP($B$57, $B$8:$BNY$53, COLUMN((AFS56)), FALSE) ), "")</f>
        <v>#NAME?</v>
      </c>
      <c r="AFU57" s="738" t="e">
        <f t="shared" ref="AFU57" ca="1" si="850" xml:space="preserve"> _xlfn.IFNA( IF( ISBLANK( (VLOOKUP($B$57, $B$8:$BNY$53, COLUMN((AFT56)), FALSE)) ), "", VLOOKUP($B$57, $B$8:$BNY$53, COLUMN((AFT56)), FALSE) ), "")</f>
        <v>#NAME?</v>
      </c>
      <c r="AFV57" s="738" t="e">
        <f t="shared" ref="AFV57" ca="1" si="851" xml:space="preserve"> _xlfn.IFNA( IF( ISBLANK( (VLOOKUP($B$57, $B$8:$BNY$53, COLUMN((AFU56)), FALSE)) ), "", VLOOKUP($B$57, $B$8:$BNY$53, COLUMN((AFU56)), FALSE) ), "")</f>
        <v>#NAME?</v>
      </c>
      <c r="AFW57" s="738" t="e">
        <f t="shared" ref="AFW57" ca="1" si="852" xml:space="preserve"> _xlfn.IFNA( IF( ISBLANK( (VLOOKUP($B$57, $B$8:$BNY$53, COLUMN((AFV56)), FALSE)) ), "", VLOOKUP($B$57, $B$8:$BNY$53, COLUMN((AFV56)), FALSE) ), "")</f>
        <v>#NAME?</v>
      </c>
      <c r="AFX57" s="738" t="e">
        <f t="shared" ref="AFX57" ca="1" si="853" xml:space="preserve"> _xlfn.IFNA( IF( ISBLANK( (VLOOKUP($B$57, $B$8:$BNY$53, COLUMN((AFW56)), FALSE)) ), "", VLOOKUP($B$57, $B$8:$BNY$53, COLUMN((AFW56)), FALSE) ), "")</f>
        <v>#NAME?</v>
      </c>
      <c r="AFY57" s="738" t="e">
        <f t="shared" ref="AFY57" ca="1" si="854" xml:space="preserve"> _xlfn.IFNA( IF( ISBLANK( (VLOOKUP($B$57, $B$8:$BNY$53, COLUMN((AFX56)), FALSE)) ), "", VLOOKUP($B$57, $B$8:$BNY$53, COLUMN((AFX56)), FALSE) ), "")</f>
        <v>#NAME?</v>
      </c>
      <c r="AFZ57" s="738" t="e">
        <f t="shared" ref="AFZ57" ca="1" si="855" xml:space="preserve"> _xlfn.IFNA( IF( ISBLANK( (VLOOKUP($B$57, $B$8:$BNY$53, COLUMN((AFY56)), FALSE)) ), "", VLOOKUP($B$57, $B$8:$BNY$53, COLUMN((AFY56)), FALSE) ), "")</f>
        <v>#NAME?</v>
      </c>
      <c r="AGA57" s="738" t="e">
        <f t="shared" ref="AGA57" ca="1" si="856" xml:space="preserve"> _xlfn.IFNA( IF( ISBLANK( (VLOOKUP($B$57, $B$8:$BNY$53, COLUMN((AFZ56)), FALSE)) ), "", VLOOKUP($B$57, $B$8:$BNY$53, COLUMN((AFZ56)), FALSE) ), "")</f>
        <v>#NAME?</v>
      </c>
      <c r="AGB57" s="738" t="e">
        <f t="shared" ref="AGB57" ca="1" si="857" xml:space="preserve"> _xlfn.IFNA( IF( ISBLANK( (VLOOKUP($B$57, $B$8:$BNY$53, COLUMN((AGA56)), FALSE)) ), "", VLOOKUP($B$57, $B$8:$BNY$53, COLUMN((AGA56)), FALSE) ), "")</f>
        <v>#NAME?</v>
      </c>
      <c r="AGC57" s="738" t="e">
        <f t="shared" ref="AGC57" ca="1" si="858" xml:space="preserve"> _xlfn.IFNA( IF( ISBLANK( (VLOOKUP($B$57, $B$8:$BNY$53, COLUMN((AGB56)), FALSE)) ), "", VLOOKUP($B$57, $B$8:$BNY$53, COLUMN((AGB56)), FALSE) ), "")</f>
        <v>#NAME?</v>
      </c>
      <c r="AGD57" s="738" t="e">
        <f t="shared" ref="AGD57" ca="1" si="859" xml:space="preserve"> _xlfn.IFNA( IF( ISBLANK( (VLOOKUP($B$57, $B$8:$BNY$53, COLUMN((AGC56)), FALSE)) ), "", VLOOKUP($B$57, $B$8:$BNY$53, COLUMN((AGC56)), FALSE) ), "")</f>
        <v>#NAME?</v>
      </c>
      <c r="AGE57" s="738" t="e">
        <f t="shared" ref="AGE57" ca="1" si="860" xml:space="preserve"> _xlfn.IFNA( IF( ISBLANK( (VLOOKUP($B$57, $B$8:$BNY$53, COLUMN((AGD56)), FALSE)) ), "", VLOOKUP($B$57, $B$8:$BNY$53, COLUMN((AGD56)), FALSE) ), "")</f>
        <v>#NAME?</v>
      </c>
      <c r="AGF57" s="738" t="e">
        <f t="shared" ref="AGF57" ca="1" si="861" xml:space="preserve"> _xlfn.IFNA( IF( ISBLANK( (VLOOKUP($B$57, $B$8:$BNY$53, COLUMN((AGE56)), FALSE)) ), "", VLOOKUP($B$57, $B$8:$BNY$53, COLUMN((AGE56)), FALSE) ), "")</f>
        <v>#NAME?</v>
      </c>
      <c r="AGG57" s="738" t="e">
        <f t="shared" ref="AGG57" ca="1" si="862" xml:space="preserve"> _xlfn.IFNA( IF( ISBLANK( (VLOOKUP($B$57, $B$8:$BNY$53, COLUMN((AGF56)), FALSE)) ), "", VLOOKUP($B$57, $B$8:$BNY$53, COLUMN((AGF56)), FALSE) ), "")</f>
        <v>#NAME?</v>
      </c>
      <c r="AGH57" s="738" t="e">
        <f t="shared" ref="AGH57" ca="1" si="863" xml:space="preserve"> _xlfn.IFNA( IF( ISBLANK( (VLOOKUP($B$57, $B$8:$BNY$53, COLUMN((AGG56)), FALSE)) ), "", VLOOKUP($B$57, $B$8:$BNY$53, COLUMN((AGG56)), FALSE) ), "")</f>
        <v>#NAME?</v>
      </c>
      <c r="AGI57" s="738" t="e">
        <f t="shared" ref="AGI57" ca="1" si="864" xml:space="preserve"> _xlfn.IFNA( IF( ISBLANK( (VLOOKUP($B$57, $B$8:$BNY$53, COLUMN((AGH56)), FALSE)) ), "", VLOOKUP($B$57, $B$8:$BNY$53, COLUMN((AGH56)), FALSE) ), "")</f>
        <v>#NAME?</v>
      </c>
      <c r="AGJ57" s="738" t="e">
        <f t="shared" ref="AGJ57" ca="1" si="865" xml:space="preserve"> _xlfn.IFNA( IF( ISBLANK( (VLOOKUP($B$57, $B$8:$BNY$53, COLUMN((AGI56)), FALSE)) ), "", VLOOKUP($B$57, $B$8:$BNY$53, COLUMN((AGI56)), FALSE) ), "")</f>
        <v>#NAME?</v>
      </c>
      <c r="AGK57" s="738" t="e">
        <f t="shared" ref="AGK57" ca="1" si="866" xml:space="preserve"> _xlfn.IFNA( IF( ISBLANK( (VLOOKUP($B$57, $B$8:$BNY$53, COLUMN((AGJ56)), FALSE)) ), "", VLOOKUP($B$57, $B$8:$BNY$53, COLUMN((AGJ56)), FALSE) ), "")</f>
        <v>#NAME?</v>
      </c>
      <c r="AGL57" s="738" t="e">
        <f t="shared" ref="AGL57" ca="1" si="867" xml:space="preserve"> _xlfn.IFNA( IF( ISBLANK( (VLOOKUP($B$57, $B$8:$BNY$53, COLUMN((AGK56)), FALSE)) ), "", VLOOKUP($B$57, $B$8:$BNY$53, COLUMN((AGK56)), FALSE) ), "")</f>
        <v>#NAME?</v>
      </c>
      <c r="AGM57" s="738" t="e">
        <f t="shared" ref="AGM57" ca="1" si="868" xml:space="preserve"> _xlfn.IFNA( IF( ISBLANK( (VLOOKUP($B$57, $B$8:$BNY$53, COLUMN((AGL56)), FALSE)) ), "", VLOOKUP($B$57, $B$8:$BNY$53, COLUMN((AGL56)), FALSE) ), "")</f>
        <v>#NAME?</v>
      </c>
      <c r="AGN57" s="738" t="e">
        <f t="shared" ref="AGN57" ca="1" si="869" xml:space="preserve"> _xlfn.IFNA( IF( ISBLANK( (VLOOKUP($B$57, $B$8:$BNY$53, COLUMN((AGM56)), FALSE)) ), "", VLOOKUP($B$57, $B$8:$BNY$53, COLUMN((AGM56)), FALSE) ), "")</f>
        <v>#NAME?</v>
      </c>
      <c r="AGO57" s="738" t="e">
        <f t="shared" ref="AGO57" ca="1" si="870" xml:space="preserve"> _xlfn.IFNA( IF( ISBLANK( (VLOOKUP($B$57, $B$8:$BNY$53, COLUMN((AGN56)), FALSE)) ), "", VLOOKUP($B$57, $B$8:$BNY$53, COLUMN((AGN56)), FALSE) ), "")</f>
        <v>#NAME?</v>
      </c>
      <c r="AGP57" s="738" t="e">
        <f t="shared" ref="AGP57" ca="1" si="871" xml:space="preserve"> _xlfn.IFNA( IF( ISBLANK( (VLOOKUP($B$57, $B$8:$BNY$53, COLUMN((AGO56)), FALSE)) ), "", VLOOKUP($B$57, $B$8:$BNY$53, COLUMN((AGO56)), FALSE) ), "")</f>
        <v>#NAME?</v>
      </c>
      <c r="AGQ57" s="738" t="e">
        <f t="shared" ref="AGQ57" ca="1" si="872" xml:space="preserve"> _xlfn.IFNA( IF( ISBLANK( (VLOOKUP($B$57, $B$8:$BNY$53, COLUMN((AGP56)), FALSE)) ), "", VLOOKUP($B$57, $B$8:$BNY$53, COLUMN((AGP56)), FALSE) ), "")</f>
        <v>#NAME?</v>
      </c>
      <c r="AGR57" s="738" t="e">
        <f t="shared" ref="AGR57" ca="1" si="873" xml:space="preserve"> _xlfn.IFNA( IF( ISBLANK( (VLOOKUP($B$57, $B$8:$BNY$53, COLUMN((AGQ56)), FALSE)) ), "", VLOOKUP($B$57, $B$8:$BNY$53, COLUMN((AGQ56)), FALSE) ), "")</f>
        <v>#NAME?</v>
      </c>
      <c r="AGS57" s="738" t="e">
        <f t="shared" ref="AGS57" ca="1" si="874" xml:space="preserve"> _xlfn.IFNA( IF( ISBLANK( (VLOOKUP($B$57, $B$8:$BNY$53, COLUMN((AGR56)), FALSE)) ), "", VLOOKUP($B$57, $B$8:$BNY$53, COLUMN((AGR56)), FALSE) ), "")</f>
        <v>#NAME?</v>
      </c>
      <c r="AGT57" s="738" t="e">
        <f t="shared" ref="AGT57" ca="1" si="875" xml:space="preserve"> _xlfn.IFNA( IF( ISBLANK( (VLOOKUP($B$57, $B$8:$BNY$53, COLUMN((AGS56)), FALSE)) ), "", VLOOKUP($B$57, $B$8:$BNY$53, COLUMN((AGS56)), FALSE) ), "")</f>
        <v>#NAME?</v>
      </c>
      <c r="AGU57" s="738" t="e">
        <f t="shared" ref="AGU57" ca="1" si="876" xml:space="preserve"> _xlfn.IFNA( IF( ISBLANK( (VLOOKUP($B$57, $B$8:$BNY$53, COLUMN((AGT56)), FALSE)) ), "", VLOOKUP($B$57, $B$8:$BNY$53, COLUMN((AGT56)), FALSE) ), "")</f>
        <v>#NAME?</v>
      </c>
      <c r="AGV57" s="738" t="e">
        <f t="shared" ref="AGV57" ca="1" si="877" xml:space="preserve"> _xlfn.IFNA( IF( ISBLANK( (VLOOKUP($B$57, $B$8:$BNY$53, COLUMN((AGU56)), FALSE)) ), "", VLOOKUP($B$57, $B$8:$BNY$53, COLUMN((AGU56)), FALSE) ), "")</f>
        <v>#NAME?</v>
      </c>
      <c r="AGW57" s="738" t="e">
        <f t="shared" ref="AGW57" ca="1" si="878" xml:space="preserve"> _xlfn.IFNA( IF( ISBLANK( (VLOOKUP($B$57, $B$8:$BNY$53, COLUMN((AGV56)), FALSE)) ), "", VLOOKUP($B$57, $B$8:$BNY$53, COLUMN((AGV56)), FALSE) ), "")</f>
        <v>#NAME?</v>
      </c>
      <c r="AGX57" s="738" t="e">
        <f t="shared" ref="AGX57" ca="1" si="879" xml:space="preserve"> _xlfn.IFNA( IF( ISBLANK( (VLOOKUP($B$57, $B$8:$BNY$53, COLUMN((AGW56)), FALSE)) ), "", VLOOKUP($B$57, $B$8:$BNY$53, COLUMN((AGW56)), FALSE) ), "")</f>
        <v>#NAME?</v>
      </c>
      <c r="AGY57" s="738" t="e">
        <f t="shared" ref="AGY57" ca="1" si="880" xml:space="preserve"> _xlfn.IFNA( IF( ISBLANK( (VLOOKUP($B$57, $B$8:$BNY$53, COLUMN((AGX56)), FALSE)) ), "", VLOOKUP($B$57, $B$8:$BNY$53, COLUMN((AGX56)), FALSE) ), "")</f>
        <v>#NAME?</v>
      </c>
      <c r="AGZ57" s="738" t="e">
        <f t="shared" ref="AGZ57" ca="1" si="881" xml:space="preserve"> _xlfn.IFNA( IF( ISBLANK( (VLOOKUP($B$57, $B$8:$BNY$53, COLUMN((AGY56)), FALSE)) ), "", VLOOKUP($B$57, $B$8:$BNY$53, COLUMN((AGY56)), FALSE) ), "")</f>
        <v>#NAME?</v>
      </c>
      <c r="AHA57" s="738" t="e">
        <f t="shared" ref="AHA57" ca="1" si="882" xml:space="preserve"> _xlfn.IFNA( IF( ISBLANK( (VLOOKUP($B$57, $B$8:$BNY$53, COLUMN((AGZ56)), FALSE)) ), "", VLOOKUP($B$57, $B$8:$BNY$53, COLUMN((AGZ56)), FALSE) ), "")</f>
        <v>#NAME?</v>
      </c>
      <c r="AHB57" s="738" t="e">
        <f t="shared" ref="AHB57" ca="1" si="883" xml:space="preserve"> _xlfn.IFNA( IF( ISBLANK( (VLOOKUP($B$57, $B$8:$BNY$53, COLUMN((AHA56)), FALSE)) ), "", VLOOKUP($B$57, $B$8:$BNY$53, COLUMN((AHA56)), FALSE) ), "")</f>
        <v>#NAME?</v>
      </c>
      <c r="AHC57" s="738" t="e">
        <f t="shared" ref="AHC57" ca="1" si="884" xml:space="preserve"> _xlfn.IFNA( IF( ISBLANK( (VLOOKUP($B$57, $B$8:$BNY$53, COLUMN((AHB56)), FALSE)) ), "", VLOOKUP($B$57, $B$8:$BNY$53, COLUMN((AHB56)), FALSE) ), "")</f>
        <v>#NAME?</v>
      </c>
      <c r="AHD57" s="738" t="e">
        <f t="shared" ref="AHD57" ca="1" si="885" xml:space="preserve"> _xlfn.IFNA( IF( ISBLANK( (VLOOKUP($B$57, $B$8:$BNY$53, COLUMN((AHC56)), FALSE)) ), "", VLOOKUP($B$57, $B$8:$BNY$53, COLUMN((AHC56)), FALSE) ), "")</f>
        <v>#NAME?</v>
      </c>
      <c r="AHE57" s="738" t="e">
        <f t="shared" ref="AHE57" ca="1" si="886" xml:space="preserve"> _xlfn.IFNA( IF( ISBLANK( (VLOOKUP($B$57, $B$8:$BNY$53, COLUMN((AHD56)), FALSE)) ), "", VLOOKUP($B$57, $B$8:$BNY$53, COLUMN((AHD56)), FALSE) ), "")</f>
        <v>#NAME?</v>
      </c>
      <c r="AHF57" s="738" t="e">
        <f t="shared" ref="AHF57" ca="1" si="887" xml:space="preserve"> _xlfn.IFNA( IF( ISBLANK( (VLOOKUP($B$57, $B$8:$BNY$53, COLUMN((AHE56)), FALSE)) ), "", VLOOKUP($B$57, $B$8:$BNY$53, COLUMN((AHE56)), FALSE) ), "")</f>
        <v>#NAME?</v>
      </c>
      <c r="AHG57" s="738" t="e">
        <f t="shared" ref="AHG57" ca="1" si="888" xml:space="preserve"> _xlfn.IFNA( IF( ISBLANK( (VLOOKUP($B$57, $B$8:$BNY$53, COLUMN((AHF56)), FALSE)) ), "", VLOOKUP($B$57, $B$8:$BNY$53, COLUMN((AHF56)), FALSE) ), "")</f>
        <v>#NAME?</v>
      </c>
      <c r="AHH57" s="738" t="e">
        <f t="shared" ref="AHH57" ca="1" si="889" xml:space="preserve"> _xlfn.IFNA( IF( ISBLANK( (VLOOKUP($B$57, $B$8:$BNY$53, COLUMN((AHG56)), FALSE)) ), "", VLOOKUP($B$57, $B$8:$BNY$53, COLUMN((AHG56)), FALSE) ), "")</f>
        <v>#NAME?</v>
      </c>
      <c r="AHI57" s="738" t="e">
        <f t="shared" ref="AHI57" ca="1" si="890" xml:space="preserve"> _xlfn.IFNA( IF( ISBLANK( (VLOOKUP($B$57, $B$8:$BNY$53, COLUMN((AHH56)), FALSE)) ), "", VLOOKUP($B$57, $B$8:$BNY$53, COLUMN((AHH56)), FALSE) ), "")</f>
        <v>#NAME?</v>
      </c>
      <c r="AHJ57" s="738" t="e">
        <f t="shared" ref="AHJ57" ca="1" si="891" xml:space="preserve"> _xlfn.IFNA( IF( ISBLANK( (VLOOKUP($B$57, $B$8:$BNY$53, COLUMN((AHI56)), FALSE)) ), "", VLOOKUP($B$57, $B$8:$BNY$53, COLUMN((AHI56)), FALSE) ), "")</f>
        <v>#NAME?</v>
      </c>
      <c r="AHK57" s="738" t="e">
        <f t="shared" ref="AHK57" ca="1" si="892" xml:space="preserve"> _xlfn.IFNA( IF( ISBLANK( (VLOOKUP($B$57, $B$8:$BNY$53, COLUMN((AHJ56)), FALSE)) ), "", VLOOKUP($B$57, $B$8:$BNY$53, COLUMN((AHJ56)), FALSE) ), "")</f>
        <v>#NAME?</v>
      </c>
      <c r="AHL57" s="738" t="e">
        <f t="shared" ref="AHL57" ca="1" si="893" xml:space="preserve"> _xlfn.IFNA( IF( ISBLANK( (VLOOKUP($B$57, $B$8:$BNY$53, COLUMN((AHK56)), FALSE)) ), "", VLOOKUP($B$57, $B$8:$BNY$53, COLUMN((AHK56)), FALSE) ), "")</f>
        <v>#NAME?</v>
      </c>
      <c r="AHM57" s="738" t="e">
        <f t="shared" ref="AHM57" ca="1" si="894" xml:space="preserve"> _xlfn.IFNA( IF( ISBLANK( (VLOOKUP($B$57, $B$8:$BNY$53, COLUMN((AHL56)), FALSE)) ), "", VLOOKUP($B$57, $B$8:$BNY$53, COLUMN((AHL56)), FALSE) ), "")</f>
        <v>#NAME?</v>
      </c>
      <c r="AHN57" s="738" t="e">
        <f t="shared" ref="AHN57" ca="1" si="895" xml:space="preserve"> _xlfn.IFNA( IF( ISBLANK( (VLOOKUP($B$57, $B$8:$BNY$53, COLUMN((AHM56)), FALSE)) ), "", VLOOKUP($B$57, $B$8:$BNY$53, COLUMN((AHM56)), FALSE) ), "")</f>
        <v>#NAME?</v>
      </c>
      <c r="AHO57" s="738" t="e">
        <f t="shared" ref="AHO57" ca="1" si="896" xml:space="preserve"> _xlfn.IFNA( IF( ISBLANK( (VLOOKUP($B$57, $B$8:$BNY$53, COLUMN((AHN56)), FALSE)) ), "", VLOOKUP($B$57, $B$8:$BNY$53, COLUMN((AHN56)), FALSE) ), "")</f>
        <v>#NAME?</v>
      </c>
      <c r="AHP57" s="738" t="e">
        <f t="shared" ref="AHP57" ca="1" si="897" xml:space="preserve"> _xlfn.IFNA( IF( ISBLANK( (VLOOKUP($B$57, $B$8:$BNY$53, COLUMN((AHO56)), FALSE)) ), "", VLOOKUP($B$57, $B$8:$BNY$53, COLUMN((AHO56)), FALSE) ), "")</f>
        <v>#NAME?</v>
      </c>
      <c r="AHQ57" s="738" t="e">
        <f t="shared" ref="AHQ57" ca="1" si="898" xml:space="preserve"> _xlfn.IFNA( IF( ISBLANK( (VLOOKUP($B$57, $B$8:$BNY$53, COLUMN((AHP56)), FALSE)) ), "", VLOOKUP($B$57, $B$8:$BNY$53, COLUMN((AHP56)), FALSE) ), "")</f>
        <v>#NAME?</v>
      </c>
      <c r="AHR57" s="738" t="e">
        <f t="shared" ref="AHR57" ca="1" si="899" xml:space="preserve"> _xlfn.IFNA( IF( ISBLANK( (VLOOKUP($B$57, $B$8:$BNY$53, COLUMN((AHQ56)), FALSE)) ), "", VLOOKUP($B$57, $B$8:$BNY$53, COLUMN((AHQ56)), FALSE) ), "")</f>
        <v>#NAME?</v>
      </c>
      <c r="AHS57" s="738" t="e">
        <f t="shared" ref="AHS57" ca="1" si="900" xml:space="preserve"> _xlfn.IFNA( IF( ISBLANK( (VLOOKUP($B$57, $B$8:$BNY$53, COLUMN((AHR56)), FALSE)) ), "", VLOOKUP($B$57, $B$8:$BNY$53, COLUMN((AHR56)), FALSE) ), "")</f>
        <v>#NAME?</v>
      </c>
      <c r="AHT57" s="738" t="e">
        <f t="shared" ref="AHT57" ca="1" si="901" xml:space="preserve"> _xlfn.IFNA( IF( ISBLANK( (VLOOKUP($B$57, $B$8:$BNY$53, COLUMN((AHS56)), FALSE)) ), "", VLOOKUP($B$57, $B$8:$BNY$53, COLUMN((AHS56)), FALSE) ), "")</f>
        <v>#NAME?</v>
      </c>
      <c r="AHU57" s="738" t="e">
        <f t="shared" ref="AHU57" ca="1" si="902" xml:space="preserve"> _xlfn.IFNA( IF( ISBLANK( (VLOOKUP($B$57, $B$8:$BNY$53, COLUMN((AHT56)), FALSE)) ), "", VLOOKUP($B$57, $B$8:$BNY$53, COLUMN((AHT56)), FALSE) ), "")</f>
        <v>#NAME?</v>
      </c>
      <c r="AHV57" s="738" t="e">
        <f t="shared" ref="AHV57" ca="1" si="903" xml:space="preserve"> _xlfn.IFNA( IF( ISBLANK( (VLOOKUP($B$57, $B$8:$BNY$53, COLUMN((AHU56)), FALSE)) ), "", VLOOKUP($B$57, $B$8:$BNY$53, COLUMN((AHU56)), FALSE) ), "")</f>
        <v>#NAME?</v>
      </c>
      <c r="AHW57" s="738" t="e">
        <f t="shared" ref="AHW57" ca="1" si="904" xml:space="preserve"> _xlfn.IFNA( IF( ISBLANK( (VLOOKUP($B$57, $B$8:$BNY$53, COLUMN((AHV56)), FALSE)) ), "", VLOOKUP($B$57, $B$8:$BNY$53, COLUMN((AHV56)), FALSE) ), "")</f>
        <v>#NAME?</v>
      </c>
      <c r="AHX57" s="738" t="e">
        <f t="shared" ref="AHX57" ca="1" si="905" xml:space="preserve"> _xlfn.IFNA( IF( ISBLANK( (VLOOKUP($B$57, $B$8:$BNY$53, COLUMN((AHW56)), FALSE)) ), "", VLOOKUP($B$57, $B$8:$BNY$53, COLUMN((AHW56)), FALSE) ), "")</f>
        <v>#NAME?</v>
      </c>
      <c r="AHY57" s="738" t="e">
        <f t="shared" ref="AHY57" ca="1" si="906" xml:space="preserve"> _xlfn.IFNA( IF( ISBLANK( (VLOOKUP($B$57, $B$8:$BNY$53, COLUMN((AHX56)), FALSE)) ), "", VLOOKUP($B$57, $B$8:$BNY$53, COLUMN((AHX56)), FALSE) ), "")</f>
        <v>#NAME?</v>
      </c>
      <c r="AHZ57" s="738" t="e">
        <f t="shared" ref="AHZ57" ca="1" si="907" xml:space="preserve"> _xlfn.IFNA( IF( ISBLANK( (VLOOKUP($B$57, $B$8:$BNY$53, COLUMN((AHY56)), FALSE)) ), "", VLOOKUP($B$57, $B$8:$BNY$53, COLUMN((AHY56)), FALSE) ), "")</f>
        <v>#NAME?</v>
      </c>
      <c r="AIA57" s="738" t="e">
        <f t="shared" ref="AIA57" ca="1" si="908" xml:space="preserve"> _xlfn.IFNA( IF( ISBLANK( (VLOOKUP($B$57, $B$8:$BNY$53, COLUMN((AHZ56)), FALSE)) ), "", VLOOKUP($B$57, $B$8:$BNY$53, COLUMN((AHZ56)), FALSE) ), "")</f>
        <v>#NAME?</v>
      </c>
      <c r="AIB57" s="738" t="e">
        <f t="shared" ref="AIB57" ca="1" si="909" xml:space="preserve"> _xlfn.IFNA( IF( ISBLANK( (VLOOKUP($B$57, $B$8:$BNY$53, COLUMN((AIA56)), FALSE)) ), "", VLOOKUP($B$57, $B$8:$BNY$53, COLUMN((AIA56)), FALSE) ), "")</f>
        <v>#NAME?</v>
      </c>
      <c r="AIC57" s="738" t="e">
        <f t="shared" ref="AIC57" ca="1" si="910" xml:space="preserve"> _xlfn.IFNA( IF( ISBLANK( (VLOOKUP($B$57, $B$8:$BNY$53, COLUMN((AIB56)), FALSE)) ), "", VLOOKUP($B$57, $B$8:$BNY$53, COLUMN((AIB56)), FALSE) ), "")</f>
        <v>#NAME?</v>
      </c>
      <c r="AID57" s="738" t="e">
        <f t="shared" ref="AID57" ca="1" si="911" xml:space="preserve"> _xlfn.IFNA( IF( ISBLANK( (VLOOKUP($B$57, $B$8:$BNY$53, COLUMN((AIC56)), FALSE)) ), "", VLOOKUP($B$57, $B$8:$BNY$53, COLUMN((AIC56)), FALSE) ), "")</f>
        <v>#NAME?</v>
      </c>
      <c r="AIE57" s="738" t="e">
        <f t="shared" ref="AIE57" ca="1" si="912" xml:space="preserve"> _xlfn.IFNA( IF( ISBLANK( (VLOOKUP($B$57, $B$8:$BNY$53, COLUMN((AID56)), FALSE)) ), "", VLOOKUP($B$57, $B$8:$BNY$53, COLUMN((AID56)), FALSE) ), "")</f>
        <v>#NAME?</v>
      </c>
      <c r="AIF57" s="738" t="e">
        <f t="shared" ref="AIF57" ca="1" si="913" xml:space="preserve"> _xlfn.IFNA( IF( ISBLANK( (VLOOKUP($B$57, $B$8:$BNY$53, COLUMN((AIE56)), FALSE)) ), "", VLOOKUP($B$57, $B$8:$BNY$53, COLUMN((AIE56)), FALSE) ), "")</f>
        <v>#NAME?</v>
      </c>
      <c r="AIG57" s="738" t="e">
        <f t="shared" ref="AIG57" ca="1" si="914" xml:space="preserve"> _xlfn.IFNA( IF( ISBLANK( (VLOOKUP($B$57, $B$8:$BNY$53, COLUMN((AIF56)), FALSE)) ), "", VLOOKUP($B$57, $B$8:$BNY$53, COLUMN((AIF56)), FALSE) ), "")</f>
        <v>#NAME?</v>
      </c>
      <c r="AIH57" s="738" t="e">
        <f t="shared" ref="AIH57" ca="1" si="915" xml:space="preserve"> _xlfn.IFNA( IF( ISBLANK( (VLOOKUP($B$57, $B$8:$BNY$53, COLUMN((AIG56)), FALSE)) ), "", VLOOKUP($B$57, $B$8:$BNY$53, COLUMN((AIG56)), FALSE) ), "")</f>
        <v>#NAME?</v>
      </c>
      <c r="AII57" s="738" t="e">
        <f t="shared" ref="AII57" ca="1" si="916" xml:space="preserve"> _xlfn.IFNA( IF( ISBLANK( (VLOOKUP($B$57, $B$8:$BNY$53, COLUMN((AIH56)), FALSE)) ), "", VLOOKUP($B$57, $B$8:$BNY$53, COLUMN((AIH56)), FALSE) ), "")</f>
        <v>#NAME?</v>
      </c>
      <c r="AIJ57" s="738" t="e">
        <f t="shared" ref="AIJ57" ca="1" si="917" xml:space="preserve"> _xlfn.IFNA( IF( ISBLANK( (VLOOKUP($B$57, $B$8:$BNY$53, COLUMN((AII56)), FALSE)) ), "", VLOOKUP($B$57, $B$8:$BNY$53, COLUMN((AII56)), FALSE) ), "")</f>
        <v>#NAME?</v>
      </c>
      <c r="AIK57" s="738" t="e">
        <f t="shared" ref="AIK57" ca="1" si="918" xml:space="preserve"> _xlfn.IFNA( IF( ISBLANK( (VLOOKUP($B$57, $B$8:$BNY$53, COLUMN((AIJ56)), FALSE)) ), "", VLOOKUP($B$57, $B$8:$BNY$53, COLUMN((AIJ56)), FALSE) ), "")</f>
        <v>#NAME?</v>
      </c>
      <c r="AIL57" s="738" t="e">
        <f t="shared" ref="AIL57" ca="1" si="919" xml:space="preserve"> _xlfn.IFNA( IF( ISBLANK( (VLOOKUP($B$57, $B$8:$BNY$53, COLUMN((AIK56)), FALSE)) ), "", VLOOKUP($B$57, $B$8:$BNY$53, COLUMN((AIK56)), FALSE) ), "")</f>
        <v>#NAME?</v>
      </c>
      <c r="AIM57" s="738" t="e">
        <f t="shared" ref="AIM57" ca="1" si="920" xml:space="preserve"> _xlfn.IFNA( IF( ISBLANK( (VLOOKUP($B$57, $B$8:$BNY$53, COLUMN((AIL56)), FALSE)) ), "", VLOOKUP($B$57, $B$8:$BNY$53, COLUMN((AIL56)), FALSE) ), "")</f>
        <v>#NAME?</v>
      </c>
      <c r="AIN57" s="738" t="e">
        <f t="shared" ref="AIN57" ca="1" si="921" xml:space="preserve"> _xlfn.IFNA( IF( ISBLANK( (VLOOKUP($B$57, $B$8:$BNY$53, COLUMN((AIM56)), FALSE)) ), "", VLOOKUP($B$57, $B$8:$BNY$53, COLUMN((AIM56)), FALSE) ), "")</f>
        <v>#NAME?</v>
      </c>
      <c r="AIO57" s="738" t="e">
        <f t="shared" ref="AIO57" ca="1" si="922" xml:space="preserve"> _xlfn.IFNA( IF( ISBLANK( (VLOOKUP($B$57, $B$8:$BNY$53, COLUMN((AIN56)), FALSE)) ), "", VLOOKUP($B$57, $B$8:$BNY$53, COLUMN((AIN56)), FALSE) ), "")</f>
        <v>#NAME?</v>
      </c>
      <c r="AIP57" s="738" t="e">
        <f t="shared" ref="AIP57" ca="1" si="923" xml:space="preserve"> _xlfn.IFNA( IF( ISBLANK( (VLOOKUP($B$57, $B$8:$BNY$53, COLUMN((AIO56)), FALSE)) ), "", VLOOKUP($B$57, $B$8:$BNY$53, COLUMN((AIO56)), FALSE) ), "")</f>
        <v>#NAME?</v>
      </c>
      <c r="AIQ57" s="738" t="e">
        <f t="shared" ref="AIQ57" ca="1" si="924" xml:space="preserve"> _xlfn.IFNA( IF( ISBLANK( (VLOOKUP($B$57, $B$8:$BNY$53, COLUMN((AIP56)), FALSE)) ), "", VLOOKUP($B$57, $B$8:$BNY$53, COLUMN((AIP56)), FALSE) ), "")</f>
        <v>#NAME?</v>
      </c>
      <c r="AIR57" s="738" t="e">
        <f t="shared" ref="AIR57" ca="1" si="925" xml:space="preserve"> _xlfn.IFNA( IF( ISBLANK( (VLOOKUP($B$57, $B$8:$BNY$53, COLUMN((AIQ56)), FALSE)) ), "", VLOOKUP($B$57, $B$8:$BNY$53, COLUMN((AIQ56)), FALSE) ), "")</f>
        <v>#NAME?</v>
      </c>
      <c r="AIS57" s="738" t="e">
        <f t="shared" ref="AIS57" ca="1" si="926" xml:space="preserve"> _xlfn.IFNA( IF( ISBLANK( (VLOOKUP($B$57, $B$8:$BNY$53, COLUMN((AIR56)), FALSE)) ), "", VLOOKUP($B$57, $B$8:$BNY$53, COLUMN((AIR56)), FALSE) ), "")</f>
        <v>#NAME?</v>
      </c>
      <c r="AIT57" s="738" t="e">
        <f t="shared" ref="AIT57" ca="1" si="927" xml:space="preserve"> _xlfn.IFNA( IF( ISBLANK( (VLOOKUP($B$57, $B$8:$BNY$53, COLUMN((AIS56)), FALSE)) ), "", VLOOKUP($B$57, $B$8:$BNY$53, COLUMN((AIS56)), FALSE) ), "")</f>
        <v>#NAME?</v>
      </c>
      <c r="AIU57" s="738" t="e">
        <f t="shared" ref="AIU57" ca="1" si="928" xml:space="preserve"> _xlfn.IFNA( IF( ISBLANK( (VLOOKUP($B$57, $B$8:$BNY$53, COLUMN((AIT56)), FALSE)) ), "", VLOOKUP($B$57, $B$8:$BNY$53, COLUMN((AIT56)), FALSE) ), "")</f>
        <v>#NAME?</v>
      </c>
      <c r="AIV57" s="738" t="e">
        <f t="shared" ref="AIV57" ca="1" si="929" xml:space="preserve"> _xlfn.IFNA( IF( ISBLANK( (VLOOKUP($B$57, $B$8:$BNY$53, COLUMN((AIU56)), FALSE)) ), "", VLOOKUP($B$57, $B$8:$BNY$53, COLUMN((AIU56)), FALSE) ), "")</f>
        <v>#NAME?</v>
      </c>
      <c r="AIW57" s="738" t="e">
        <f t="shared" ref="AIW57" ca="1" si="930" xml:space="preserve"> _xlfn.IFNA( IF( ISBLANK( (VLOOKUP($B$57, $B$8:$BNY$53, COLUMN((AIV56)), FALSE)) ), "", VLOOKUP($B$57, $B$8:$BNY$53, COLUMN((AIV56)), FALSE) ), "")</f>
        <v>#NAME?</v>
      </c>
      <c r="AIX57" s="738" t="e">
        <f t="shared" ref="AIX57" ca="1" si="931" xml:space="preserve"> _xlfn.IFNA( IF( ISBLANK( (VLOOKUP($B$57, $B$8:$BNY$53, COLUMN((AIW56)), FALSE)) ), "", VLOOKUP($B$57, $B$8:$BNY$53, COLUMN((AIW56)), FALSE) ), "")</f>
        <v>#NAME?</v>
      </c>
      <c r="AIY57" s="738" t="e">
        <f t="shared" ref="AIY57" ca="1" si="932" xml:space="preserve"> _xlfn.IFNA( IF( ISBLANK( (VLOOKUP($B$57, $B$8:$BNY$53, COLUMN((AIX56)), FALSE)) ), "", VLOOKUP($B$57, $B$8:$BNY$53, COLUMN((AIX56)), FALSE) ), "")</f>
        <v>#NAME?</v>
      </c>
      <c r="AIZ57" s="738" t="e">
        <f t="shared" ref="AIZ57" ca="1" si="933" xml:space="preserve"> _xlfn.IFNA( IF( ISBLANK( (VLOOKUP($B$57, $B$8:$BNY$53, COLUMN((AIY56)), FALSE)) ), "", VLOOKUP($B$57, $B$8:$BNY$53, COLUMN((AIY56)), FALSE) ), "")</f>
        <v>#NAME?</v>
      </c>
      <c r="AJA57" s="738" t="e">
        <f t="shared" ref="AJA57" ca="1" si="934" xml:space="preserve"> _xlfn.IFNA( IF( ISBLANK( (VLOOKUP($B$57, $B$8:$BNY$53, COLUMN((AIZ56)), FALSE)) ), "", VLOOKUP($B$57, $B$8:$BNY$53, COLUMN((AIZ56)), FALSE) ), "")</f>
        <v>#NAME?</v>
      </c>
      <c r="AJB57" s="738" t="e">
        <f t="shared" ref="AJB57" ca="1" si="935" xml:space="preserve"> _xlfn.IFNA( IF( ISBLANK( (VLOOKUP($B$57, $B$8:$BNY$53, COLUMN((AJA56)), FALSE)) ), "", VLOOKUP($B$57, $B$8:$BNY$53, COLUMN((AJA56)), FALSE) ), "")</f>
        <v>#NAME?</v>
      </c>
      <c r="AJC57" s="738" t="e">
        <f t="shared" ref="AJC57" ca="1" si="936" xml:space="preserve"> _xlfn.IFNA( IF( ISBLANK( (VLOOKUP($B$57, $B$8:$BNY$53, COLUMN((AJB56)), FALSE)) ), "", VLOOKUP($B$57, $B$8:$BNY$53, COLUMN((AJB56)), FALSE) ), "")</f>
        <v>#NAME?</v>
      </c>
      <c r="AJD57" s="738" t="e">
        <f t="shared" ref="AJD57" ca="1" si="937" xml:space="preserve"> _xlfn.IFNA( IF( ISBLANK( (VLOOKUP($B$57, $B$8:$BNY$53, COLUMN((AJC56)), FALSE)) ), "", VLOOKUP($B$57, $B$8:$BNY$53, COLUMN((AJC56)), FALSE) ), "")</f>
        <v>#NAME?</v>
      </c>
      <c r="AJE57" s="738" t="e">
        <f t="shared" ref="AJE57" ca="1" si="938" xml:space="preserve"> _xlfn.IFNA( IF( ISBLANK( (VLOOKUP($B$57, $B$8:$BNY$53, COLUMN((AJD56)), FALSE)) ), "", VLOOKUP($B$57, $B$8:$BNY$53, COLUMN((AJD56)), FALSE) ), "")</f>
        <v>#NAME?</v>
      </c>
      <c r="AJF57" s="738" t="e">
        <f t="shared" ref="AJF57" ca="1" si="939" xml:space="preserve"> _xlfn.IFNA( IF( ISBLANK( (VLOOKUP($B$57, $B$8:$BNY$53, COLUMN((AJE56)), FALSE)) ), "", VLOOKUP($B$57, $B$8:$BNY$53, COLUMN((AJE56)), FALSE) ), "")</f>
        <v>#NAME?</v>
      </c>
      <c r="AJG57" s="738" t="e">
        <f t="shared" ref="AJG57" ca="1" si="940" xml:space="preserve"> _xlfn.IFNA( IF( ISBLANK( (VLOOKUP($B$57, $B$8:$BNY$53, COLUMN((AJF56)), FALSE)) ), "", VLOOKUP($B$57, $B$8:$BNY$53, COLUMN((AJF56)), FALSE) ), "")</f>
        <v>#NAME?</v>
      </c>
      <c r="AJH57" s="738" t="e">
        <f t="shared" ref="AJH57" ca="1" si="941" xml:space="preserve"> _xlfn.IFNA( IF( ISBLANK( (VLOOKUP($B$57, $B$8:$BNY$53, COLUMN((AJG56)), FALSE)) ), "", VLOOKUP($B$57, $B$8:$BNY$53, COLUMN((AJG56)), FALSE) ), "")</f>
        <v>#NAME?</v>
      </c>
      <c r="AJI57" s="738" t="e">
        <f t="shared" ref="AJI57" ca="1" si="942" xml:space="preserve"> _xlfn.IFNA( IF( ISBLANK( (VLOOKUP($B$57, $B$8:$BNY$53, COLUMN((AJH56)), FALSE)) ), "", VLOOKUP($B$57, $B$8:$BNY$53, COLUMN((AJH56)), FALSE) ), "")</f>
        <v>#NAME?</v>
      </c>
      <c r="AJJ57" s="738" t="e">
        <f t="shared" ref="AJJ57" ca="1" si="943" xml:space="preserve"> _xlfn.IFNA( IF( ISBLANK( (VLOOKUP($B$57, $B$8:$BNY$53, COLUMN((AJI56)), FALSE)) ), "", VLOOKUP($B$57, $B$8:$BNY$53, COLUMN((AJI56)), FALSE) ), "")</f>
        <v>#NAME?</v>
      </c>
      <c r="AJK57" s="738" t="e">
        <f t="shared" ref="AJK57" ca="1" si="944" xml:space="preserve"> _xlfn.IFNA( IF( ISBLANK( (VLOOKUP($B$57, $B$8:$BNY$53, COLUMN((AJJ56)), FALSE)) ), "", VLOOKUP($B$57, $B$8:$BNY$53, COLUMN((AJJ56)), FALSE) ), "")</f>
        <v>#NAME?</v>
      </c>
      <c r="AJL57" s="738" t="e">
        <f t="shared" ref="AJL57" ca="1" si="945" xml:space="preserve"> _xlfn.IFNA( IF( ISBLANK( (VLOOKUP($B$57, $B$8:$BNY$53, COLUMN((AJK56)), FALSE)) ), "", VLOOKUP($B$57, $B$8:$BNY$53, COLUMN((AJK56)), FALSE) ), "")</f>
        <v>#NAME?</v>
      </c>
      <c r="AJM57" s="738" t="e">
        <f t="shared" ref="AJM57" ca="1" si="946" xml:space="preserve"> _xlfn.IFNA( IF( ISBLANK( (VLOOKUP($B$57, $B$8:$BNY$53, COLUMN((AJL56)), FALSE)) ), "", VLOOKUP($B$57, $B$8:$BNY$53, COLUMN((AJL56)), FALSE) ), "")</f>
        <v>#NAME?</v>
      </c>
      <c r="AJN57" s="738" t="e">
        <f t="shared" ref="AJN57" ca="1" si="947" xml:space="preserve"> _xlfn.IFNA( IF( ISBLANK( (VLOOKUP($B$57, $B$8:$BNY$53, COLUMN((AJM56)), FALSE)) ), "", VLOOKUP($B$57, $B$8:$BNY$53, COLUMN((AJM56)), FALSE) ), "")</f>
        <v>#NAME?</v>
      </c>
      <c r="AJO57" s="738" t="e">
        <f t="shared" ref="AJO57" ca="1" si="948" xml:space="preserve"> _xlfn.IFNA( IF( ISBLANK( (VLOOKUP($B$57, $B$8:$BNY$53, COLUMN((AJN56)), FALSE)) ), "", VLOOKUP($B$57, $B$8:$BNY$53, COLUMN((AJN56)), FALSE) ), "")</f>
        <v>#NAME?</v>
      </c>
      <c r="AJP57" s="738" t="e">
        <f t="shared" ref="AJP57" ca="1" si="949" xml:space="preserve"> _xlfn.IFNA( IF( ISBLANK( (VLOOKUP($B$57, $B$8:$BNY$53, COLUMN((AJO56)), FALSE)) ), "", VLOOKUP($B$57, $B$8:$BNY$53, COLUMN((AJO56)), FALSE) ), "")</f>
        <v>#NAME?</v>
      </c>
      <c r="AJQ57" s="738" t="e">
        <f t="shared" ref="AJQ57" ca="1" si="950" xml:space="preserve"> _xlfn.IFNA( IF( ISBLANK( (VLOOKUP($B$57, $B$8:$BNY$53, COLUMN((AJP56)), FALSE)) ), "", VLOOKUP($B$57, $B$8:$BNY$53, COLUMN((AJP56)), FALSE) ), "")</f>
        <v>#NAME?</v>
      </c>
      <c r="AJR57" s="738" t="e">
        <f t="shared" ref="AJR57" ca="1" si="951" xml:space="preserve"> _xlfn.IFNA( IF( ISBLANK( (VLOOKUP($B$57, $B$8:$BNY$53, COLUMN((AJQ56)), FALSE)) ), "", VLOOKUP($B$57, $B$8:$BNY$53, COLUMN((AJQ56)), FALSE) ), "")</f>
        <v>#NAME?</v>
      </c>
      <c r="AJS57" s="738" t="e">
        <f t="shared" ref="AJS57" ca="1" si="952" xml:space="preserve"> _xlfn.IFNA( IF( ISBLANK( (VLOOKUP($B$57, $B$8:$BNY$53, COLUMN((AJR56)), FALSE)) ), "", VLOOKUP($B$57, $B$8:$BNY$53, COLUMN((AJR56)), FALSE) ), "")</f>
        <v>#NAME?</v>
      </c>
      <c r="AJT57" s="738" t="e">
        <f t="shared" ref="AJT57" ca="1" si="953" xml:space="preserve"> _xlfn.IFNA( IF( ISBLANK( (VLOOKUP($B$57, $B$8:$BNY$53, COLUMN((AJS56)), FALSE)) ), "", VLOOKUP($B$57, $B$8:$BNY$53, COLUMN((AJS56)), FALSE) ), "")</f>
        <v>#NAME?</v>
      </c>
      <c r="AJU57" s="738" t="e">
        <f t="shared" ref="AJU57" ca="1" si="954" xml:space="preserve"> _xlfn.IFNA( IF( ISBLANK( (VLOOKUP($B$57, $B$8:$BNY$53, COLUMN((AJT56)), FALSE)) ), "", VLOOKUP($B$57, $B$8:$BNY$53, COLUMN((AJT56)), FALSE) ), "")</f>
        <v>#NAME?</v>
      </c>
      <c r="AJV57" s="738" t="e">
        <f t="shared" ref="AJV57" ca="1" si="955" xml:space="preserve"> _xlfn.IFNA( IF( ISBLANK( (VLOOKUP($B$57, $B$8:$BNY$53, COLUMN((AJU56)), FALSE)) ), "", VLOOKUP($B$57, $B$8:$BNY$53, COLUMN((AJU56)), FALSE) ), "")</f>
        <v>#NAME?</v>
      </c>
      <c r="AJW57" s="738" t="e">
        <f t="shared" ref="AJW57" ca="1" si="956" xml:space="preserve"> _xlfn.IFNA( IF( ISBLANK( (VLOOKUP($B$57, $B$8:$BNY$53, COLUMN((AJV56)), FALSE)) ), "", VLOOKUP($B$57, $B$8:$BNY$53, COLUMN((AJV56)), FALSE) ), "")</f>
        <v>#NAME?</v>
      </c>
      <c r="AJX57" s="738" t="e">
        <f t="shared" ref="AJX57" ca="1" si="957" xml:space="preserve"> _xlfn.IFNA( IF( ISBLANK( (VLOOKUP($B$57, $B$8:$BNY$53, COLUMN((AJW56)), FALSE)) ), "", VLOOKUP($B$57, $B$8:$BNY$53, COLUMN((AJW56)), FALSE) ), "")</f>
        <v>#NAME?</v>
      </c>
      <c r="AJY57" s="738" t="e">
        <f t="shared" ref="AJY57" ca="1" si="958" xml:space="preserve"> _xlfn.IFNA( IF( ISBLANK( (VLOOKUP($B$57, $B$8:$BNY$53, COLUMN((AJX56)), FALSE)) ), "", VLOOKUP($B$57, $B$8:$BNY$53, COLUMN((AJX56)), FALSE) ), "")</f>
        <v>#NAME?</v>
      </c>
      <c r="AJZ57" s="738" t="e">
        <f t="shared" ref="AJZ57" ca="1" si="959" xml:space="preserve"> _xlfn.IFNA( IF( ISBLANK( (VLOOKUP($B$57, $B$8:$BNY$53, COLUMN((AJY56)), FALSE)) ), "", VLOOKUP($B$57, $B$8:$BNY$53, COLUMN((AJY56)), FALSE) ), "")</f>
        <v>#NAME?</v>
      </c>
      <c r="AKA57" s="738" t="e">
        <f t="shared" ref="AKA57" ca="1" si="960" xml:space="preserve"> _xlfn.IFNA( IF( ISBLANK( (VLOOKUP($B$57, $B$8:$BNY$53, COLUMN((AJZ56)), FALSE)) ), "", VLOOKUP($B$57, $B$8:$BNY$53, COLUMN((AJZ56)), FALSE) ), "")</f>
        <v>#NAME?</v>
      </c>
      <c r="AKB57" s="738" t="e">
        <f t="shared" ref="AKB57" ca="1" si="961" xml:space="preserve"> _xlfn.IFNA( IF( ISBLANK( (VLOOKUP($B$57, $B$8:$BNY$53, COLUMN((AKA56)), FALSE)) ), "", VLOOKUP($B$57, $B$8:$BNY$53, COLUMN((AKA56)), FALSE) ), "")</f>
        <v>#NAME?</v>
      </c>
      <c r="AKC57" s="738" t="e">
        <f t="shared" ref="AKC57" ca="1" si="962" xml:space="preserve"> _xlfn.IFNA( IF( ISBLANK( (VLOOKUP($B$57, $B$8:$BNY$53, COLUMN((AKB56)), FALSE)) ), "", VLOOKUP($B$57, $B$8:$BNY$53, COLUMN((AKB56)), FALSE) ), "")</f>
        <v>#NAME?</v>
      </c>
      <c r="AKD57" s="738" t="e">
        <f t="shared" ref="AKD57" ca="1" si="963" xml:space="preserve"> _xlfn.IFNA( IF( ISBLANK( (VLOOKUP($B$57, $B$8:$BNY$53, COLUMN((AKC56)), FALSE)) ), "", VLOOKUP($B$57, $B$8:$BNY$53, COLUMN((AKC56)), FALSE) ), "")</f>
        <v>#NAME?</v>
      </c>
      <c r="AKE57" s="738" t="e">
        <f t="shared" ref="AKE57" ca="1" si="964" xml:space="preserve"> _xlfn.IFNA( IF( ISBLANK( (VLOOKUP($B$57, $B$8:$BNY$53, COLUMN((AKD56)), FALSE)) ), "", VLOOKUP($B$57, $B$8:$BNY$53, COLUMN((AKD56)), FALSE) ), "")</f>
        <v>#NAME?</v>
      </c>
      <c r="AKF57" s="738" t="e">
        <f t="shared" ref="AKF57" ca="1" si="965" xml:space="preserve"> _xlfn.IFNA( IF( ISBLANK( (VLOOKUP($B$57, $B$8:$BNY$53, COLUMN((AKE56)), FALSE)) ), "", VLOOKUP($B$57, $B$8:$BNY$53, COLUMN((AKE56)), FALSE) ), "")</f>
        <v>#NAME?</v>
      </c>
      <c r="AKG57" s="738" t="e">
        <f t="shared" ref="AKG57" ca="1" si="966" xml:space="preserve"> _xlfn.IFNA( IF( ISBLANK( (VLOOKUP($B$57, $B$8:$BNY$53, COLUMN((AKF56)), FALSE)) ), "", VLOOKUP($B$57, $B$8:$BNY$53, COLUMN((AKF56)), FALSE) ), "")</f>
        <v>#NAME?</v>
      </c>
      <c r="AKH57" s="738" t="e">
        <f t="shared" ref="AKH57" ca="1" si="967" xml:space="preserve"> _xlfn.IFNA( IF( ISBLANK( (VLOOKUP($B$57, $B$8:$BNY$53, COLUMN((AKG56)), FALSE)) ), "", VLOOKUP($B$57, $B$8:$BNY$53, COLUMN((AKG56)), FALSE) ), "")</f>
        <v>#NAME?</v>
      </c>
      <c r="AKI57" s="738" t="e">
        <f t="shared" ref="AKI57" ca="1" si="968" xml:space="preserve"> _xlfn.IFNA( IF( ISBLANK( (VLOOKUP($B$57, $B$8:$BNY$53, COLUMN((AKH56)), FALSE)) ), "", VLOOKUP($B$57, $B$8:$BNY$53, COLUMN((AKH56)), FALSE) ), "")</f>
        <v>#NAME?</v>
      </c>
      <c r="AKJ57" s="738" t="e">
        <f t="shared" ref="AKJ57" ca="1" si="969" xml:space="preserve"> _xlfn.IFNA( IF( ISBLANK( (VLOOKUP($B$57, $B$8:$BNY$53, COLUMN((AKI56)), FALSE)) ), "", VLOOKUP($B$57, $B$8:$BNY$53, COLUMN((AKI56)), FALSE) ), "")</f>
        <v>#NAME?</v>
      </c>
      <c r="AKK57" s="738" t="e">
        <f t="shared" ref="AKK57" ca="1" si="970" xml:space="preserve"> _xlfn.IFNA( IF( ISBLANK( (VLOOKUP($B$57, $B$8:$BNY$53, COLUMN((AKJ56)), FALSE)) ), "", VLOOKUP($B$57, $B$8:$BNY$53, COLUMN((AKJ56)), FALSE) ), "")</f>
        <v>#NAME?</v>
      </c>
      <c r="AKL57" s="738" t="e">
        <f t="shared" ref="AKL57" ca="1" si="971" xml:space="preserve"> _xlfn.IFNA( IF( ISBLANK( (VLOOKUP($B$57, $B$8:$BNY$53, COLUMN((AKK56)), FALSE)) ), "", VLOOKUP($B$57, $B$8:$BNY$53, COLUMN((AKK56)), FALSE) ), "")</f>
        <v>#NAME?</v>
      </c>
      <c r="AKM57" s="738" t="e">
        <f t="shared" ref="AKM57" ca="1" si="972" xml:space="preserve"> _xlfn.IFNA( IF( ISBLANK( (VLOOKUP($B$57, $B$8:$BNY$53, COLUMN((AKL56)), FALSE)) ), "", VLOOKUP($B$57, $B$8:$BNY$53, COLUMN((AKL56)), FALSE) ), "")</f>
        <v>#NAME?</v>
      </c>
      <c r="AKN57" s="738" t="e">
        <f t="shared" ref="AKN57" ca="1" si="973" xml:space="preserve"> _xlfn.IFNA( IF( ISBLANK( (VLOOKUP($B$57, $B$8:$BNY$53, COLUMN((AKM56)), FALSE)) ), "", VLOOKUP($B$57, $B$8:$BNY$53, COLUMN((AKM56)), FALSE) ), "")</f>
        <v>#NAME?</v>
      </c>
      <c r="AKO57" s="738" t="e">
        <f t="shared" ref="AKO57" ca="1" si="974" xml:space="preserve"> _xlfn.IFNA( IF( ISBLANK( (VLOOKUP($B$57, $B$8:$BNY$53, COLUMN((AKN56)), FALSE)) ), "", VLOOKUP($B$57, $B$8:$BNY$53, COLUMN((AKN56)), FALSE) ), "")</f>
        <v>#NAME?</v>
      </c>
      <c r="AKP57" s="738" t="e">
        <f t="shared" ref="AKP57" ca="1" si="975" xml:space="preserve"> _xlfn.IFNA( IF( ISBLANK( (VLOOKUP($B$57, $B$8:$BNY$53, COLUMN((AKO56)), FALSE)) ), "", VLOOKUP($B$57, $B$8:$BNY$53, COLUMN((AKO56)), FALSE) ), "")</f>
        <v>#NAME?</v>
      </c>
      <c r="AKQ57" s="738" t="e">
        <f t="shared" ref="AKQ57" ca="1" si="976" xml:space="preserve"> _xlfn.IFNA( IF( ISBLANK( (VLOOKUP($B$57, $B$8:$BNY$53, COLUMN((AKP56)), FALSE)) ), "", VLOOKUP($B$57, $B$8:$BNY$53, COLUMN((AKP56)), FALSE) ), "")</f>
        <v>#NAME?</v>
      </c>
      <c r="AKR57" s="738" t="e">
        <f t="shared" ref="AKR57" ca="1" si="977" xml:space="preserve"> _xlfn.IFNA( IF( ISBLANK( (VLOOKUP($B$57, $B$8:$BNY$53, COLUMN((AKQ56)), FALSE)) ), "", VLOOKUP($B$57, $B$8:$BNY$53, COLUMN((AKQ56)), FALSE) ), "")</f>
        <v>#NAME?</v>
      </c>
      <c r="AKS57" s="738" t="e">
        <f t="shared" ref="AKS57" ca="1" si="978" xml:space="preserve"> _xlfn.IFNA( IF( ISBLANK( (VLOOKUP($B$57, $B$8:$BNY$53, COLUMN((AKR56)), FALSE)) ), "", VLOOKUP($B$57, $B$8:$BNY$53, COLUMN((AKR56)), FALSE) ), "")</f>
        <v>#NAME?</v>
      </c>
      <c r="AKT57" s="738" t="e">
        <f t="shared" ref="AKT57" ca="1" si="979" xml:space="preserve"> _xlfn.IFNA( IF( ISBLANK( (VLOOKUP($B$57, $B$8:$BNY$53, COLUMN((AKS56)), FALSE)) ), "", VLOOKUP($B$57, $B$8:$BNY$53, COLUMN((AKS56)), FALSE) ), "")</f>
        <v>#NAME?</v>
      </c>
      <c r="AKU57" s="738" t="e">
        <f t="shared" ref="AKU57" ca="1" si="980" xml:space="preserve"> _xlfn.IFNA( IF( ISBLANK( (VLOOKUP($B$57, $B$8:$BNY$53, COLUMN((AKT56)), FALSE)) ), "", VLOOKUP($B$57, $B$8:$BNY$53, COLUMN((AKT56)), FALSE) ), "")</f>
        <v>#NAME?</v>
      </c>
      <c r="AKV57" s="738" t="e">
        <f t="shared" ref="AKV57" ca="1" si="981" xml:space="preserve"> _xlfn.IFNA( IF( ISBLANK( (VLOOKUP($B$57, $B$8:$BNY$53, COLUMN((AKU56)), FALSE)) ), "", VLOOKUP($B$57, $B$8:$BNY$53, COLUMN((AKU56)), FALSE) ), "")</f>
        <v>#NAME?</v>
      </c>
      <c r="AKW57" s="738" t="e">
        <f t="shared" ref="AKW57" ca="1" si="982" xml:space="preserve"> _xlfn.IFNA( IF( ISBLANK( (VLOOKUP($B$57, $B$8:$BNY$53, COLUMN((AKV56)), FALSE)) ), "", VLOOKUP($B$57, $B$8:$BNY$53, COLUMN((AKV56)), FALSE) ), "")</f>
        <v>#NAME?</v>
      </c>
      <c r="AKX57" s="738" t="e">
        <f t="shared" ref="AKX57" ca="1" si="983" xml:space="preserve"> _xlfn.IFNA( IF( ISBLANK( (VLOOKUP($B$57, $B$8:$BNY$53, COLUMN((AKW56)), FALSE)) ), "", VLOOKUP($B$57, $B$8:$BNY$53, COLUMN((AKW56)), FALSE) ), "")</f>
        <v>#NAME?</v>
      </c>
      <c r="AKY57" s="738" t="e">
        <f t="shared" ref="AKY57" ca="1" si="984" xml:space="preserve"> _xlfn.IFNA( IF( ISBLANK( (VLOOKUP($B$57, $B$8:$BNY$53, COLUMN((AKX56)), FALSE)) ), "", VLOOKUP($B$57, $B$8:$BNY$53, COLUMN((AKX56)), FALSE) ), "")</f>
        <v>#NAME?</v>
      </c>
      <c r="AKZ57" s="738" t="e">
        <f t="shared" ref="AKZ57" ca="1" si="985" xml:space="preserve"> _xlfn.IFNA( IF( ISBLANK( (VLOOKUP($B$57, $B$8:$BNY$53, COLUMN((AKY56)), FALSE)) ), "", VLOOKUP($B$57, $B$8:$BNY$53, COLUMN((AKY56)), FALSE) ), "")</f>
        <v>#NAME?</v>
      </c>
      <c r="ALA57" s="738" t="e">
        <f t="shared" ref="ALA57" ca="1" si="986" xml:space="preserve"> _xlfn.IFNA( IF( ISBLANK( (VLOOKUP($B$57, $B$8:$BNY$53, COLUMN((AKZ56)), FALSE)) ), "", VLOOKUP($B$57, $B$8:$BNY$53, COLUMN((AKZ56)), FALSE) ), "")</f>
        <v>#NAME?</v>
      </c>
      <c r="ALB57" s="738" t="e">
        <f t="shared" ref="ALB57" ca="1" si="987" xml:space="preserve"> _xlfn.IFNA( IF( ISBLANK( (VLOOKUP($B$57, $B$8:$BNY$53, COLUMN((ALA56)), FALSE)) ), "", VLOOKUP($B$57, $B$8:$BNY$53, COLUMN((ALA56)), FALSE) ), "")</f>
        <v>#NAME?</v>
      </c>
      <c r="ALC57" s="738" t="e">
        <f t="shared" ref="ALC57" ca="1" si="988" xml:space="preserve"> _xlfn.IFNA( IF( ISBLANK( (VLOOKUP($B$57, $B$8:$BNY$53, COLUMN((ALB56)), FALSE)) ), "", VLOOKUP($B$57, $B$8:$BNY$53, COLUMN((ALB56)), FALSE) ), "")</f>
        <v>#NAME?</v>
      </c>
      <c r="ALD57" s="738" t="e">
        <f t="shared" ref="ALD57" ca="1" si="989" xml:space="preserve"> _xlfn.IFNA( IF( ISBLANK( (VLOOKUP($B$57, $B$8:$BNY$53, COLUMN((ALC56)), FALSE)) ), "", VLOOKUP($B$57, $B$8:$BNY$53, COLUMN((ALC56)), FALSE) ), "")</f>
        <v>#NAME?</v>
      </c>
      <c r="ALE57" s="738" t="e">
        <f t="shared" ref="ALE57" ca="1" si="990" xml:space="preserve"> _xlfn.IFNA( IF( ISBLANK( (VLOOKUP($B$57, $B$8:$BNY$53, COLUMN((ALD56)), FALSE)) ), "", VLOOKUP($B$57, $B$8:$BNY$53, COLUMN((ALD56)), FALSE) ), "")</f>
        <v>#NAME?</v>
      </c>
      <c r="ALF57" s="738" t="e">
        <f t="shared" ref="ALF57" ca="1" si="991" xml:space="preserve"> _xlfn.IFNA( IF( ISBLANK( (VLOOKUP($B$57, $B$8:$BNY$53, COLUMN((ALE56)), FALSE)) ), "", VLOOKUP($B$57, $B$8:$BNY$53, COLUMN((ALE56)), FALSE) ), "")</f>
        <v>#NAME?</v>
      </c>
      <c r="ALG57" s="738" t="e">
        <f t="shared" ref="ALG57" ca="1" si="992" xml:space="preserve"> _xlfn.IFNA( IF( ISBLANK( (VLOOKUP($B$57, $B$8:$BNY$53, COLUMN((ALF56)), FALSE)) ), "", VLOOKUP($B$57, $B$8:$BNY$53, COLUMN((ALF56)), FALSE) ), "")</f>
        <v>#NAME?</v>
      </c>
      <c r="ALH57" s="738" t="e">
        <f t="shared" ref="ALH57" ca="1" si="993" xml:space="preserve"> _xlfn.IFNA( IF( ISBLANK( (VLOOKUP($B$57, $B$8:$BNY$53, COLUMN((ALG56)), FALSE)) ), "", VLOOKUP($B$57, $B$8:$BNY$53, COLUMN((ALG56)), FALSE) ), "")</f>
        <v>#NAME?</v>
      </c>
      <c r="ALI57" s="738" t="e">
        <f t="shared" ref="ALI57" ca="1" si="994" xml:space="preserve"> _xlfn.IFNA( IF( ISBLANK( (VLOOKUP($B$57, $B$8:$BNY$53, COLUMN((ALH56)), FALSE)) ), "", VLOOKUP($B$57, $B$8:$BNY$53, COLUMN((ALH56)), FALSE) ), "")</f>
        <v>#NAME?</v>
      </c>
      <c r="ALJ57" s="738" t="e">
        <f t="shared" ref="ALJ57" ca="1" si="995" xml:space="preserve"> _xlfn.IFNA( IF( ISBLANK( (VLOOKUP($B$57, $B$8:$BNY$53, COLUMN((ALI56)), FALSE)) ), "", VLOOKUP($B$57, $B$8:$BNY$53, COLUMN((ALI56)), FALSE) ), "")</f>
        <v>#NAME?</v>
      </c>
      <c r="ALK57" s="738" t="e">
        <f t="shared" ref="ALK57" ca="1" si="996" xml:space="preserve"> _xlfn.IFNA( IF( ISBLANK( (VLOOKUP($B$57, $B$8:$BNY$53, COLUMN((ALJ56)), FALSE)) ), "", VLOOKUP($B$57, $B$8:$BNY$53, COLUMN((ALJ56)), FALSE) ), "")</f>
        <v>#NAME?</v>
      </c>
      <c r="ALL57" s="738" t="e">
        <f t="shared" ref="ALL57" ca="1" si="997" xml:space="preserve"> _xlfn.IFNA( IF( ISBLANK( (VLOOKUP($B$57, $B$8:$BNY$53, COLUMN((ALK56)), FALSE)) ), "", VLOOKUP($B$57, $B$8:$BNY$53, COLUMN((ALK56)), FALSE) ), "")</f>
        <v>#NAME?</v>
      </c>
      <c r="ALM57" s="738" t="e">
        <f t="shared" ref="ALM57" ca="1" si="998" xml:space="preserve"> _xlfn.IFNA( IF( ISBLANK( (VLOOKUP($B$57, $B$8:$BNY$53, COLUMN((ALL56)), FALSE)) ), "", VLOOKUP($B$57, $B$8:$BNY$53, COLUMN((ALL56)), FALSE) ), "")</f>
        <v>#NAME?</v>
      </c>
      <c r="ALN57" s="738" t="e">
        <f t="shared" ref="ALN57" ca="1" si="999" xml:space="preserve"> _xlfn.IFNA( IF( ISBLANK( (VLOOKUP($B$57, $B$8:$BNY$53, COLUMN((ALM56)), FALSE)) ), "", VLOOKUP($B$57, $B$8:$BNY$53, COLUMN((ALM56)), FALSE) ), "")</f>
        <v>#NAME?</v>
      </c>
      <c r="ALO57" s="738" t="e">
        <f t="shared" ref="ALO57" ca="1" si="1000" xml:space="preserve"> _xlfn.IFNA( IF( ISBLANK( (VLOOKUP($B$57, $B$8:$BNY$53, COLUMN((ALN56)), FALSE)) ), "", VLOOKUP($B$57, $B$8:$BNY$53, COLUMN((ALN56)), FALSE) ), "")</f>
        <v>#NAME?</v>
      </c>
      <c r="ALP57" s="738" t="e">
        <f t="shared" ref="ALP57" ca="1" si="1001" xml:space="preserve"> _xlfn.IFNA( IF( ISBLANK( (VLOOKUP($B$57, $B$8:$BNY$53, COLUMN((ALO56)), FALSE)) ), "", VLOOKUP($B$57, $B$8:$BNY$53, COLUMN((ALO56)), FALSE) ), "")</f>
        <v>#NAME?</v>
      </c>
      <c r="ALQ57" s="738" t="e">
        <f t="shared" ref="ALQ57" ca="1" si="1002" xml:space="preserve"> _xlfn.IFNA( IF( ISBLANK( (VLOOKUP($B$57, $B$8:$BNY$53, COLUMN((ALP56)), FALSE)) ), "", VLOOKUP($B$57, $B$8:$BNY$53, COLUMN((ALP56)), FALSE) ), "")</f>
        <v>#NAME?</v>
      </c>
      <c r="ALR57" s="738" t="e">
        <f t="shared" ref="ALR57" ca="1" si="1003" xml:space="preserve"> _xlfn.IFNA( IF( ISBLANK( (VLOOKUP($B$57, $B$8:$BNY$53, COLUMN((ALQ56)), FALSE)) ), "", VLOOKUP($B$57, $B$8:$BNY$53, COLUMN((ALQ56)), FALSE) ), "")</f>
        <v>#NAME?</v>
      </c>
      <c r="ALS57" s="738" t="e">
        <f t="shared" ref="ALS57" ca="1" si="1004" xml:space="preserve"> _xlfn.IFNA( IF( ISBLANK( (VLOOKUP($B$57, $B$8:$BNY$53, COLUMN((ALR56)), FALSE)) ), "", VLOOKUP($B$57, $B$8:$BNY$53, COLUMN((ALR56)), FALSE) ), "")</f>
        <v>#NAME?</v>
      </c>
      <c r="ALT57" s="738" t="e">
        <f t="shared" ref="ALT57" ca="1" si="1005" xml:space="preserve"> _xlfn.IFNA( IF( ISBLANK( (VLOOKUP($B$57, $B$8:$BNY$53, COLUMN((ALS56)), FALSE)) ), "", VLOOKUP($B$57, $B$8:$BNY$53, COLUMN((ALS56)), FALSE) ), "")</f>
        <v>#NAME?</v>
      </c>
      <c r="ALU57" s="738" t="e">
        <f t="shared" ref="ALU57" ca="1" si="1006" xml:space="preserve"> _xlfn.IFNA( IF( ISBLANK( (VLOOKUP($B$57, $B$8:$BNY$53, COLUMN((ALT56)), FALSE)) ), "", VLOOKUP($B$57, $B$8:$BNY$53, COLUMN((ALT56)), FALSE) ), "")</f>
        <v>#NAME?</v>
      </c>
      <c r="ALV57" s="738" t="e">
        <f t="shared" ref="ALV57" ca="1" si="1007" xml:space="preserve"> _xlfn.IFNA( IF( ISBLANK( (VLOOKUP($B$57, $B$8:$BNY$53, COLUMN((ALU56)), FALSE)) ), "", VLOOKUP($B$57, $B$8:$BNY$53, COLUMN((ALU56)), FALSE) ), "")</f>
        <v>#NAME?</v>
      </c>
      <c r="ALW57" s="738" t="e">
        <f t="shared" ref="ALW57" ca="1" si="1008" xml:space="preserve"> _xlfn.IFNA( IF( ISBLANK( (VLOOKUP($B$57, $B$8:$BNY$53, COLUMN((ALV56)), FALSE)) ), "", VLOOKUP($B$57, $B$8:$BNY$53, COLUMN((ALV56)), FALSE) ), "")</f>
        <v>#NAME?</v>
      </c>
      <c r="ALX57" s="738" t="e">
        <f t="shared" ref="ALX57" ca="1" si="1009" xml:space="preserve"> _xlfn.IFNA( IF( ISBLANK( (VLOOKUP($B$57, $B$8:$BNY$53, COLUMN((ALW56)), FALSE)) ), "", VLOOKUP($B$57, $B$8:$BNY$53, COLUMN((ALW56)), FALSE) ), "")</f>
        <v>#NAME?</v>
      </c>
      <c r="ALY57" s="738" t="e">
        <f t="shared" ref="ALY57" ca="1" si="1010" xml:space="preserve"> _xlfn.IFNA( IF( ISBLANK( (VLOOKUP($B$57, $B$8:$BNY$53, COLUMN((ALX56)), FALSE)) ), "", VLOOKUP($B$57, $B$8:$BNY$53, COLUMN((ALX56)), FALSE) ), "")</f>
        <v>#NAME?</v>
      </c>
      <c r="ALZ57" s="738" t="e">
        <f t="shared" ref="ALZ57" ca="1" si="1011" xml:space="preserve"> _xlfn.IFNA( IF( ISBLANK( (VLOOKUP($B$57, $B$8:$BNY$53, COLUMN((ALY56)), FALSE)) ), "", VLOOKUP($B$57, $B$8:$BNY$53, COLUMN((ALY56)), FALSE) ), "")</f>
        <v>#NAME?</v>
      </c>
      <c r="AMA57" s="738" t="e">
        <f t="shared" ref="AMA57" ca="1" si="1012" xml:space="preserve"> _xlfn.IFNA( IF( ISBLANK( (VLOOKUP($B$57, $B$8:$BNY$53, COLUMN((ALZ56)), FALSE)) ), "", VLOOKUP($B$57, $B$8:$BNY$53, COLUMN((ALZ56)), FALSE) ), "")</f>
        <v>#NAME?</v>
      </c>
      <c r="AMB57" s="738" t="e">
        <f t="shared" ref="AMB57" ca="1" si="1013" xml:space="preserve"> _xlfn.IFNA( IF( ISBLANK( (VLOOKUP($B$57, $B$8:$BNY$53, COLUMN((AMA56)), FALSE)) ), "", VLOOKUP($B$57, $B$8:$BNY$53, COLUMN((AMA56)), FALSE) ), "")</f>
        <v>#NAME?</v>
      </c>
      <c r="AMC57" s="738" t="e">
        <f t="shared" ref="AMC57" ca="1" si="1014" xml:space="preserve"> _xlfn.IFNA( IF( ISBLANK( (VLOOKUP($B$57, $B$8:$BNY$53, COLUMN((AMB56)), FALSE)) ), "", VLOOKUP($B$57, $B$8:$BNY$53, COLUMN((AMB56)), FALSE) ), "")</f>
        <v>#NAME?</v>
      </c>
      <c r="AMD57" s="738" t="e">
        <f t="shared" ref="AMD57" ca="1" si="1015" xml:space="preserve"> _xlfn.IFNA( IF( ISBLANK( (VLOOKUP($B$57, $B$8:$BNY$53, COLUMN((AMC56)), FALSE)) ), "", VLOOKUP($B$57, $B$8:$BNY$53, COLUMN((AMC56)), FALSE) ), "")</f>
        <v>#NAME?</v>
      </c>
      <c r="AME57" s="738" t="e">
        <f t="shared" ref="AME57" ca="1" si="1016" xml:space="preserve"> _xlfn.IFNA( IF( ISBLANK( (VLOOKUP($B$57, $B$8:$BNY$53, COLUMN((AMD56)), FALSE)) ), "", VLOOKUP($B$57, $B$8:$BNY$53, COLUMN((AMD56)), FALSE) ), "")</f>
        <v>#NAME?</v>
      </c>
      <c r="AMF57" s="738" t="e">
        <f t="shared" ref="AMF57" ca="1" si="1017" xml:space="preserve"> _xlfn.IFNA( IF( ISBLANK( (VLOOKUP($B$57, $B$8:$BNY$53, COLUMN((AME56)), FALSE)) ), "", VLOOKUP($B$57, $B$8:$BNY$53, COLUMN((AME56)), FALSE) ), "")</f>
        <v>#NAME?</v>
      </c>
      <c r="AMG57" s="738" t="e">
        <f t="shared" ref="AMG57" ca="1" si="1018" xml:space="preserve"> _xlfn.IFNA( IF( ISBLANK( (VLOOKUP($B$57, $B$8:$BNY$53, COLUMN((AMF56)), FALSE)) ), "", VLOOKUP($B$57, $B$8:$BNY$53, COLUMN((AMF56)), FALSE) ), "")</f>
        <v>#NAME?</v>
      </c>
      <c r="AMH57" s="738" t="e">
        <f t="shared" ref="AMH57" ca="1" si="1019" xml:space="preserve"> _xlfn.IFNA( IF( ISBLANK( (VLOOKUP($B$57, $B$8:$BNY$53, COLUMN((AMG56)), FALSE)) ), "", VLOOKUP($B$57, $B$8:$BNY$53, COLUMN((AMG56)), FALSE) ), "")</f>
        <v>#NAME?</v>
      </c>
      <c r="AMI57" s="738" t="e">
        <f t="shared" ref="AMI57" ca="1" si="1020" xml:space="preserve"> _xlfn.IFNA( IF( ISBLANK( (VLOOKUP($B$57, $B$8:$BNY$53, COLUMN((AMH56)), FALSE)) ), "", VLOOKUP($B$57, $B$8:$BNY$53, COLUMN((AMH56)), FALSE) ), "")</f>
        <v>#NAME?</v>
      </c>
      <c r="AMJ57" s="738" t="e">
        <f t="shared" ref="AMJ57" ca="1" si="1021" xml:space="preserve"> _xlfn.IFNA( IF( ISBLANK( (VLOOKUP($B$57, $B$8:$BNY$53, COLUMN((AMI56)), FALSE)) ), "", VLOOKUP($B$57, $B$8:$BNY$53, COLUMN((AMI56)), FALSE) ), "")</f>
        <v>#NAME?</v>
      </c>
      <c r="AMK57" s="738" t="e">
        <f t="shared" ref="AMK57" ca="1" si="1022" xml:space="preserve"> _xlfn.IFNA( IF( ISBLANK( (VLOOKUP($B$57, $B$8:$BNY$53, COLUMN((AMJ56)), FALSE)) ), "", VLOOKUP($B$57, $B$8:$BNY$53, COLUMN((AMJ56)), FALSE) ), "")</f>
        <v>#NAME?</v>
      </c>
      <c r="AML57" s="738" t="e">
        <f t="shared" ref="AML57" ca="1" si="1023" xml:space="preserve"> _xlfn.IFNA( IF( ISBLANK( (VLOOKUP($B$57, $B$8:$BNY$53, COLUMN((AMK56)), FALSE)) ), "", VLOOKUP($B$57, $B$8:$BNY$53, COLUMN((AMK56)), FALSE) ), "")</f>
        <v>#NAME?</v>
      </c>
      <c r="AMM57" s="738" t="e">
        <f t="shared" ref="AMM57" ca="1" si="1024" xml:space="preserve"> _xlfn.IFNA( IF( ISBLANK( (VLOOKUP($B$57, $B$8:$BNY$53, COLUMN((AML56)), FALSE)) ), "", VLOOKUP($B$57, $B$8:$BNY$53, COLUMN((AML56)), FALSE) ), "")</f>
        <v>#NAME?</v>
      </c>
      <c r="AMN57" s="738" t="e">
        <f t="shared" ref="AMN57" ca="1" si="1025" xml:space="preserve"> _xlfn.IFNA( IF( ISBLANK( (VLOOKUP($B$57, $B$8:$BNY$53, COLUMN((AMM56)), FALSE)) ), "", VLOOKUP($B$57, $B$8:$BNY$53, COLUMN((AMM56)), FALSE) ), "")</f>
        <v>#NAME?</v>
      </c>
      <c r="AMO57" s="738" t="e">
        <f t="shared" ref="AMO57" ca="1" si="1026" xml:space="preserve"> _xlfn.IFNA( IF( ISBLANK( (VLOOKUP($B$57, $B$8:$BNY$53, COLUMN((AMN56)), FALSE)) ), "", VLOOKUP($B$57, $B$8:$BNY$53, COLUMN((AMN56)), FALSE) ), "")</f>
        <v>#NAME?</v>
      </c>
      <c r="AMP57" s="738" t="e">
        <f t="shared" ref="AMP57" ca="1" si="1027" xml:space="preserve"> _xlfn.IFNA( IF( ISBLANK( (VLOOKUP($B$57, $B$8:$BNY$53, COLUMN((AMO56)), FALSE)) ), "", VLOOKUP($B$57, $B$8:$BNY$53, COLUMN((AMO56)), FALSE) ), "")</f>
        <v>#NAME?</v>
      </c>
      <c r="AMQ57" s="738" t="e">
        <f t="shared" ref="AMQ57" ca="1" si="1028" xml:space="preserve"> _xlfn.IFNA( IF( ISBLANK( (VLOOKUP($B$57, $B$8:$BNY$53, COLUMN((AMP56)), FALSE)) ), "", VLOOKUP($B$57, $B$8:$BNY$53, COLUMN((AMP56)), FALSE) ), "")</f>
        <v>#NAME?</v>
      </c>
      <c r="AMR57" s="738" t="e">
        <f t="shared" ref="AMR57" ca="1" si="1029" xml:space="preserve"> _xlfn.IFNA( IF( ISBLANK( (VLOOKUP($B$57, $B$8:$BNY$53, COLUMN((AMQ56)), FALSE)) ), "", VLOOKUP($B$57, $B$8:$BNY$53, COLUMN((AMQ56)), FALSE) ), "")</f>
        <v>#NAME?</v>
      </c>
      <c r="AMS57" s="738" t="e">
        <f t="shared" ref="AMS57" ca="1" si="1030" xml:space="preserve"> _xlfn.IFNA( IF( ISBLANK( (VLOOKUP($B$57, $B$8:$BNY$53, COLUMN((AMR56)), FALSE)) ), "", VLOOKUP($B$57, $B$8:$BNY$53, COLUMN((AMR56)), FALSE) ), "")</f>
        <v>#NAME?</v>
      </c>
      <c r="AMT57" s="738" t="e">
        <f t="shared" ref="AMT57" ca="1" si="1031" xml:space="preserve"> _xlfn.IFNA( IF( ISBLANK( (VLOOKUP($B$57, $B$8:$BNY$53, COLUMN((AMS56)), FALSE)) ), "", VLOOKUP($B$57, $B$8:$BNY$53, COLUMN((AMS56)), FALSE) ), "")</f>
        <v>#NAME?</v>
      </c>
      <c r="AMU57" s="738" t="e">
        <f t="shared" ref="AMU57" ca="1" si="1032" xml:space="preserve"> _xlfn.IFNA( IF( ISBLANK( (VLOOKUP($B$57, $B$8:$BNY$53, COLUMN((AMT56)), FALSE)) ), "", VLOOKUP($B$57, $B$8:$BNY$53, COLUMN((AMT56)), FALSE) ), "")</f>
        <v>#NAME?</v>
      </c>
      <c r="AMV57" s="738" t="e">
        <f t="shared" ref="AMV57" ca="1" si="1033" xml:space="preserve"> _xlfn.IFNA( IF( ISBLANK( (VLOOKUP($B$57, $B$8:$BNY$53, COLUMN((AMU56)), FALSE)) ), "", VLOOKUP($B$57, $B$8:$BNY$53, COLUMN((AMU56)), FALSE) ), "")</f>
        <v>#NAME?</v>
      </c>
      <c r="AMW57" s="738" t="e">
        <f t="shared" ref="AMW57" ca="1" si="1034" xml:space="preserve"> _xlfn.IFNA( IF( ISBLANK( (VLOOKUP($B$57, $B$8:$BNY$53, COLUMN((AMV56)), FALSE)) ), "", VLOOKUP($B$57, $B$8:$BNY$53, COLUMN((AMV56)), FALSE) ), "")</f>
        <v>#NAME?</v>
      </c>
      <c r="AMX57" s="738" t="e">
        <f t="shared" ref="AMX57" ca="1" si="1035" xml:space="preserve"> _xlfn.IFNA( IF( ISBLANK( (VLOOKUP($B$57, $B$8:$BNY$53, COLUMN((AMW56)), FALSE)) ), "", VLOOKUP($B$57, $B$8:$BNY$53, COLUMN((AMW56)), FALSE) ), "")</f>
        <v>#NAME?</v>
      </c>
      <c r="AMY57" s="738" t="e">
        <f t="shared" ref="AMY57" ca="1" si="1036" xml:space="preserve"> _xlfn.IFNA( IF( ISBLANK( (VLOOKUP($B$57, $B$8:$BNY$53, COLUMN((AMX56)), FALSE)) ), "", VLOOKUP($B$57, $B$8:$BNY$53, COLUMN((AMX56)), FALSE) ), "")</f>
        <v>#NAME?</v>
      </c>
      <c r="AMZ57" s="738" t="e">
        <f t="shared" ref="AMZ57" ca="1" si="1037" xml:space="preserve"> _xlfn.IFNA( IF( ISBLANK( (VLOOKUP($B$57, $B$8:$BNY$53, COLUMN((AMY56)), FALSE)) ), "", VLOOKUP($B$57, $B$8:$BNY$53, COLUMN((AMY56)), FALSE) ), "")</f>
        <v>#NAME?</v>
      </c>
      <c r="ANA57" s="738" t="e">
        <f t="shared" ref="ANA57" ca="1" si="1038" xml:space="preserve"> _xlfn.IFNA( IF( ISBLANK( (VLOOKUP($B$57, $B$8:$BNY$53, COLUMN((AMZ56)), FALSE)) ), "", VLOOKUP($B$57, $B$8:$BNY$53, COLUMN((AMZ56)), FALSE) ), "")</f>
        <v>#NAME?</v>
      </c>
      <c r="ANB57" s="738" t="e">
        <f t="shared" ref="ANB57" ca="1" si="1039" xml:space="preserve"> _xlfn.IFNA( IF( ISBLANK( (VLOOKUP($B$57, $B$8:$BNY$53, COLUMN((ANA56)), FALSE)) ), "", VLOOKUP($B$57, $B$8:$BNY$53, COLUMN((ANA56)), FALSE) ), "")</f>
        <v>#NAME?</v>
      </c>
      <c r="ANC57" s="738" t="e">
        <f t="shared" ref="ANC57" ca="1" si="1040" xml:space="preserve"> _xlfn.IFNA( IF( ISBLANK( (VLOOKUP($B$57, $B$8:$BNY$53, COLUMN((ANB56)), FALSE)) ), "", VLOOKUP($B$57, $B$8:$BNY$53, COLUMN((ANB56)), FALSE) ), "")</f>
        <v>#NAME?</v>
      </c>
      <c r="AND57" s="738" t="e">
        <f t="shared" ref="AND57" ca="1" si="1041" xml:space="preserve"> _xlfn.IFNA( IF( ISBLANK( (VLOOKUP($B$57, $B$8:$BNY$53, COLUMN((ANC56)), FALSE)) ), "", VLOOKUP($B$57, $B$8:$BNY$53, COLUMN((ANC56)), FALSE) ), "")</f>
        <v>#NAME?</v>
      </c>
      <c r="ANE57" s="738" t="e">
        <f t="shared" ref="ANE57" ca="1" si="1042" xml:space="preserve"> _xlfn.IFNA( IF( ISBLANK( (VLOOKUP($B$57, $B$8:$BNY$53, COLUMN((AND56)), FALSE)) ), "", VLOOKUP($B$57, $B$8:$BNY$53, COLUMN((AND56)), FALSE) ), "")</f>
        <v>#NAME?</v>
      </c>
      <c r="ANF57" s="738" t="e">
        <f t="shared" ref="ANF57" ca="1" si="1043" xml:space="preserve"> _xlfn.IFNA( IF( ISBLANK( (VLOOKUP($B$57, $B$8:$BNY$53, COLUMN((ANE56)), FALSE)) ), "", VLOOKUP($B$57, $B$8:$BNY$53, COLUMN((ANE56)), FALSE) ), "")</f>
        <v>#NAME?</v>
      </c>
      <c r="ANG57" s="738" t="e">
        <f t="shared" ref="ANG57" ca="1" si="1044" xml:space="preserve"> _xlfn.IFNA( IF( ISBLANK( (VLOOKUP($B$57, $B$8:$BNY$53, COLUMN((ANF56)), FALSE)) ), "", VLOOKUP($B$57, $B$8:$BNY$53, COLUMN((ANF56)), FALSE) ), "")</f>
        <v>#NAME?</v>
      </c>
      <c r="ANH57" s="738" t="e">
        <f t="shared" ref="ANH57" ca="1" si="1045" xml:space="preserve"> _xlfn.IFNA( IF( ISBLANK( (VLOOKUP($B$57, $B$8:$BNY$53, COLUMN((ANG56)), FALSE)) ), "", VLOOKUP($B$57, $B$8:$BNY$53, COLUMN((ANG56)), FALSE) ), "")</f>
        <v>#NAME?</v>
      </c>
      <c r="ANI57" s="738" t="e">
        <f t="shared" ref="ANI57" ca="1" si="1046" xml:space="preserve"> _xlfn.IFNA( IF( ISBLANK( (VLOOKUP($B$57, $B$8:$BNY$53, COLUMN((ANH56)), FALSE)) ), "", VLOOKUP($B$57, $B$8:$BNY$53, COLUMN((ANH56)), FALSE) ), "")</f>
        <v>#NAME?</v>
      </c>
      <c r="ANJ57" s="738" t="e">
        <f t="shared" ref="ANJ57" ca="1" si="1047" xml:space="preserve"> _xlfn.IFNA( IF( ISBLANK( (VLOOKUP($B$57, $B$8:$BNY$53, COLUMN((ANI56)), FALSE)) ), "", VLOOKUP($B$57, $B$8:$BNY$53, COLUMN((ANI56)), FALSE) ), "")</f>
        <v>#NAME?</v>
      </c>
      <c r="ANK57" s="738" t="e">
        <f t="shared" ref="ANK57" ca="1" si="1048" xml:space="preserve"> _xlfn.IFNA( IF( ISBLANK( (VLOOKUP($B$57, $B$8:$BNY$53, COLUMN((ANJ56)), FALSE)) ), "", VLOOKUP($B$57, $B$8:$BNY$53, COLUMN((ANJ56)), FALSE) ), "")</f>
        <v>#NAME?</v>
      </c>
      <c r="ANL57" s="738" t="e">
        <f t="shared" ref="ANL57" ca="1" si="1049" xml:space="preserve"> _xlfn.IFNA( IF( ISBLANK( (VLOOKUP($B$57, $B$8:$BNY$53, COLUMN((ANK56)), FALSE)) ), "", VLOOKUP($B$57, $B$8:$BNY$53, COLUMN((ANK56)), FALSE) ), "")</f>
        <v>#NAME?</v>
      </c>
      <c r="ANM57" s="738" t="e">
        <f t="shared" ref="ANM57" ca="1" si="1050" xml:space="preserve"> _xlfn.IFNA( IF( ISBLANK( (VLOOKUP($B$57, $B$8:$BNY$53, COLUMN((ANL56)), FALSE)) ), "", VLOOKUP($B$57, $B$8:$BNY$53, COLUMN((ANL56)), FALSE) ), "")</f>
        <v>#NAME?</v>
      </c>
      <c r="ANN57" s="738" t="e">
        <f t="shared" ref="ANN57" ca="1" si="1051" xml:space="preserve"> _xlfn.IFNA( IF( ISBLANK( (VLOOKUP($B$57, $B$8:$BNY$53, COLUMN((ANM56)), FALSE)) ), "", VLOOKUP($B$57, $B$8:$BNY$53, COLUMN((ANM56)), FALSE) ), "")</f>
        <v>#NAME?</v>
      </c>
      <c r="ANO57" s="738" t="e">
        <f t="shared" ref="ANO57" ca="1" si="1052" xml:space="preserve"> _xlfn.IFNA( IF( ISBLANK( (VLOOKUP($B$57, $B$8:$BNY$53, COLUMN((ANN56)), FALSE)) ), "", VLOOKUP($B$57, $B$8:$BNY$53, COLUMN((ANN56)), FALSE) ), "")</f>
        <v>#NAME?</v>
      </c>
      <c r="ANP57" s="738" t="e">
        <f t="shared" ref="ANP57" ca="1" si="1053" xml:space="preserve"> _xlfn.IFNA( IF( ISBLANK( (VLOOKUP($B$57, $B$8:$BNY$53, COLUMN((ANO56)), FALSE)) ), "", VLOOKUP($B$57, $B$8:$BNY$53, COLUMN((ANO56)), FALSE) ), "")</f>
        <v>#NAME?</v>
      </c>
      <c r="ANQ57" s="738" t="e">
        <f t="shared" ref="ANQ57" ca="1" si="1054" xml:space="preserve"> _xlfn.IFNA( IF( ISBLANK( (VLOOKUP($B$57, $B$8:$BNY$53, COLUMN((ANP56)), FALSE)) ), "", VLOOKUP($B$57, $B$8:$BNY$53, COLUMN((ANP56)), FALSE) ), "")</f>
        <v>#NAME?</v>
      </c>
      <c r="ANR57" s="738" t="e">
        <f t="shared" ref="ANR57" ca="1" si="1055" xml:space="preserve"> _xlfn.IFNA( IF( ISBLANK( (VLOOKUP($B$57, $B$8:$BNY$53, COLUMN((ANQ56)), FALSE)) ), "", VLOOKUP($B$57, $B$8:$BNY$53, COLUMN((ANQ56)), FALSE) ), "")</f>
        <v>#NAME?</v>
      </c>
      <c r="ANS57" s="738" t="e">
        <f t="shared" ref="ANS57" ca="1" si="1056" xml:space="preserve"> _xlfn.IFNA( IF( ISBLANK( (VLOOKUP($B$57, $B$8:$BNY$53, COLUMN((ANR56)), FALSE)) ), "", VLOOKUP($B$57, $B$8:$BNY$53, COLUMN((ANR56)), FALSE) ), "")</f>
        <v>#NAME?</v>
      </c>
      <c r="ANT57" s="738" t="e">
        <f t="shared" ref="ANT57" ca="1" si="1057" xml:space="preserve"> _xlfn.IFNA( IF( ISBLANK( (VLOOKUP($B$57, $B$8:$BNY$53, COLUMN((ANS56)), FALSE)) ), "", VLOOKUP($B$57, $B$8:$BNY$53, COLUMN((ANS56)), FALSE) ), "")</f>
        <v>#NAME?</v>
      </c>
      <c r="ANU57" s="738" t="e">
        <f t="shared" ref="ANU57" ca="1" si="1058" xml:space="preserve"> _xlfn.IFNA( IF( ISBLANK( (VLOOKUP($B$57, $B$8:$BNY$53, COLUMN((ANT56)), FALSE)) ), "", VLOOKUP($B$57, $B$8:$BNY$53, COLUMN((ANT56)), FALSE) ), "")</f>
        <v>#NAME?</v>
      </c>
      <c r="ANV57" s="738" t="e">
        <f t="shared" ref="ANV57" ca="1" si="1059" xml:space="preserve"> _xlfn.IFNA( IF( ISBLANK( (VLOOKUP($B$57, $B$8:$BNY$53, COLUMN((ANU56)), FALSE)) ), "", VLOOKUP($B$57, $B$8:$BNY$53, COLUMN((ANU56)), FALSE) ), "")</f>
        <v>#NAME?</v>
      </c>
      <c r="ANW57" s="738" t="e">
        <f t="shared" ref="ANW57" ca="1" si="1060" xml:space="preserve"> _xlfn.IFNA( IF( ISBLANK( (VLOOKUP($B$57, $B$8:$BNY$53, COLUMN((ANV56)), FALSE)) ), "", VLOOKUP($B$57, $B$8:$BNY$53, COLUMN((ANV56)), FALSE) ), "")</f>
        <v>#NAME?</v>
      </c>
      <c r="ANX57" s="738" t="e">
        <f t="shared" ref="ANX57" ca="1" si="1061" xml:space="preserve"> _xlfn.IFNA( IF( ISBLANK( (VLOOKUP($B$57, $B$8:$BNY$53, COLUMN((ANW56)), FALSE)) ), "", VLOOKUP($B$57, $B$8:$BNY$53, COLUMN((ANW56)), FALSE) ), "")</f>
        <v>#NAME?</v>
      </c>
      <c r="ANY57" s="738" t="e">
        <f t="shared" ref="ANY57" ca="1" si="1062" xml:space="preserve"> _xlfn.IFNA( IF( ISBLANK( (VLOOKUP($B$57, $B$8:$BNY$53, COLUMN((ANX56)), FALSE)) ), "", VLOOKUP($B$57, $B$8:$BNY$53, COLUMN((ANX56)), FALSE) ), "")</f>
        <v>#NAME?</v>
      </c>
      <c r="ANZ57" s="738" t="e">
        <f t="shared" ref="ANZ57" ca="1" si="1063" xml:space="preserve"> _xlfn.IFNA( IF( ISBLANK( (VLOOKUP($B$57, $B$8:$BNY$53, COLUMN((ANY56)), FALSE)) ), "", VLOOKUP($B$57, $B$8:$BNY$53, COLUMN((ANY56)), FALSE) ), "")</f>
        <v>#NAME?</v>
      </c>
      <c r="AOA57" s="738" t="e">
        <f t="shared" ref="AOA57" ca="1" si="1064" xml:space="preserve"> _xlfn.IFNA( IF( ISBLANK( (VLOOKUP($B$57, $B$8:$BNY$53, COLUMN((ANZ56)), FALSE)) ), "", VLOOKUP($B$57, $B$8:$BNY$53, COLUMN((ANZ56)), FALSE) ), "")</f>
        <v>#NAME?</v>
      </c>
      <c r="AOB57" s="738" t="e">
        <f t="shared" ref="AOB57" ca="1" si="1065" xml:space="preserve"> _xlfn.IFNA( IF( ISBLANK( (VLOOKUP($B$57, $B$8:$BNY$53, COLUMN((AOA56)), FALSE)) ), "", VLOOKUP($B$57, $B$8:$BNY$53, COLUMN((AOA56)), FALSE) ), "")</f>
        <v>#NAME?</v>
      </c>
      <c r="AOC57" s="738" t="e">
        <f t="shared" ref="AOC57" ca="1" si="1066" xml:space="preserve"> _xlfn.IFNA( IF( ISBLANK( (VLOOKUP($B$57, $B$8:$BNY$53, COLUMN((AOB56)), FALSE)) ), "", VLOOKUP($B$57, $B$8:$BNY$53, COLUMN((AOB56)), FALSE) ), "")</f>
        <v>#NAME?</v>
      </c>
      <c r="AOD57" s="738" t="e">
        <f t="shared" ref="AOD57" ca="1" si="1067" xml:space="preserve"> _xlfn.IFNA( IF( ISBLANK( (VLOOKUP($B$57, $B$8:$BNY$53, COLUMN((AOC56)), FALSE)) ), "", VLOOKUP($B$57, $B$8:$BNY$53, COLUMN((AOC56)), FALSE) ), "")</f>
        <v>#NAME?</v>
      </c>
      <c r="AOE57" s="738" t="e">
        <f t="shared" ref="AOE57" ca="1" si="1068" xml:space="preserve"> _xlfn.IFNA( IF( ISBLANK( (VLOOKUP($B$57, $B$8:$BNY$53, COLUMN((AOD56)), FALSE)) ), "", VLOOKUP($B$57, $B$8:$BNY$53, COLUMN((AOD56)), FALSE) ), "")</f>
        <v>#NAME?</v>
      </c>
      <c r="AOF57" s="738" t="e">
        <f t="shared" ref="AOF57" ca="1" si="1069" xml:space="preserve"> _xlfn.IFNA( IF( ISBLANK( (VLOOKUP($B$57, $B$8:$BNY$53, COLUMN((AOE56)), FALSE)) ), "", VLOOKUP($B$57, $B$8:$BNY$53, COLUMN((AOE56)), FALSE) ), "")</f>
        <v>#NAME?</v>
      </c>
      <c r="AOG57" s="738" t="e">
        <f t="shared" ref="AOG57" ca="1" si="1070" xml:space="preserve"> _xlfn.IFNA( IF( ISBLANK( (VLOOKUP($B$57, $B$8:$BNY$53, COLUMN((AOF56)), FALSE)) ), "", VLOOKUP($B$57, $B$8:$BNY$53, COLUMN((AOF56)), FALSE) ), "")</f>
        <v>#NAME?</v>
      </c>
      <c r="AOH57" s="738" t="e">
        <f t="shared" ref="AOH57" ca="1" si="1071" xml:space="preserve"> _xlfn.IFNA( IF( ISBLANK( (VLOOKUP($B$57, $B$8:$BNY$53, COLUMN((AOG56)), FALSE)) ), "", VLOOKUP($B$57, $B$8:$BNY$53, COLUMN((AOG56)), FALSE) ), "")</f>
        <v>#NAME?</v>
      </c>
      <c r="AOI57" s="738" t="e">
        <f t="shared" ref="AOI57" ca="1" si="1072" xml:space="preserve"> _xlfn.IFNA( IF( ISBLANK( (VLOOKUP($B$57, $B$8:$BNY$53, COLUMN((AOH56)), FALSE)) ), "", VLOOKUP($B$57, $B$8:$BNY$53, COLUMN((AOH56)), FALSE) ), "")</f>
        <v>#NAME?</v>
      </c>
      <c r="AOJ57" s="738" t="e">
        <f t="shared" ref="AOJ57" ca="1" si="1073" xml:space="preserve"> _xlfn.IFNA( IF( ISBLANK( (VLOOKUP($B$57, $B$8:$BNY$53, COLUMN((AOI56)), FALSE)) ), "", VLOOKUP($B$57, $B$8:$BNY$53, COLUMN((AOI56)), FALSE) ), "")</f>
        <v>#NAME?</v>
      </c>
      <c r="AOK57" s="738" t="e">
        <f t="shared" ref="AOK57" ca="1" si="1074" xml:space="preserve"> _xlfn.IFNA( IF( ISBLANK( (VLOOKUP($B$57, $B$8:$BNY$53, COLUMN((AOJ56)), FALSE)) ), "", VLOOKUP($B$57, $B$8:$BNY$53, COLUMN((AOJ56)), FALSE) ), "")</f>
        <v>#NAME?</v>
      </c>
      <c r="AOL57" s="738" t="e">
        <f t="shared" ref="AOL57" ca="1" si="1075" xml:space="preserve"> _xlfn.IFNA( IF( ISBLANK( (VLOOKUP($B$57, $B$8:$BNY$53, COLUMN((AOK56)), FALSE)) ), "", VLOOKUP($B$57, $B$8:$BNY$53, COLUMN((AOK56)), FALSE) ), "")</f>
        <v>#NAME?</v>
      </c>
      <c r="AOM57" s="738" t="e">
        <f t="shared" ref="AOM57" ca="1" si="1076" xml:space="preserve"> _xlfn.IFNA( IF( ISBLANK( (VLOOKUP($B$57, $B$8:$BNY$53, COLUMN((AOL56)), FALSE)) ), "", VLOOKUP($B$57, $B$8:$BNY$53, COLUMN((AOL56)), FALSE) ), "")</f>
        <v>#NAME?</v>
      </c>
      <c r="AON57" s="738" t="e">
        <f t="shared" ref="AON57" ca="1" si="1077" xml:space="preserve"> _xlfn.IFNA( IF( ISBLANK( (VLOOKUP($B$57, $B$8:$BNY$53, COLUMN((AOM56)), FALSE)) ), "", VLOOKUP($B$57, $B$8:$BNY$53, COLUMN((AOM56)), FALSE) ), "")</f>
        <v>#NAME?</v>
      </c>
      <c r="AOO57" s="738" t="e">
        <f t="shared" ref="AOO57" ca="1" si="1078" xml:space="preserve"> _xlfn.IFNA( IF( ISBLANK( (VLOOKUP($B$57, $B$8:$BNY$53, COLUMN((AON56)), FALSE)) ), "", VLOOKUP($B$57, $B$8:$BNY$53, COLUMN((AON56)), FALSE) ), "")</f>
        <v>#NAME?</v>
      </c>
      <c r="AOP57" s="738" t="e">
        <f t="shared" ref="AOP57" ca="1" si="1079" xml:space="preserve"> _xlfn.IFNA( IF( ISBLANK( (VLOOKUP($B$57, $B$8:$BNY$53, COLUMN((AOO56)), FALSE)) ), "", VLOOKUP($B$57, $B$8:$BNY$53, COLUMN((AOO56)), FALSE) ), "")</f>
        <v>#NAME?</v>
      </c>
      <c r="AOQ57" s="738" t="e">
        <f t="shared" ref="AOQ57" ca="1" si="1080" xml:space="preserve"> _xlfn.IFNA( IF( ISBLANK( (VLOOKUP($B$57, $B$8:$BNY$53, COLUMN((AOP56)), FALSE)) ), "", VLOOKUP($B$57, $B$8:$BNY$53, COLUMN((AOP56)), FALSE) ), "")</f>
        <v>#NAME?</v>
      </c>
      <c r="AOR57" s="738" t="e">
        <f t="shared" ref="AOR57" ca="1" si="1081" xml:space="preserve"> _xlfn.IFNA( IF( ISBLANK( (VLOOKUP($B$57, $B$8:$BNY$53, COLUMN((AOQ56)), FALSE)) ), "", VLOOKUP($B$57, $B$8:$BNY$53, COLUMN((AOQ56)), FALSE) ), "")</f>
        <v>#NAME?</v>
      </c>
      <c r="AOS57" s="738" t="e">
        <f t="shared" ref="AOS57" ca="1" si="1082" xml:space="preserve"> _xlfn.IFNA( IF( ISBLANK( (VLOOKUP($B$57, $B$8:$BNY$53, COLUMN((AOR56)), FALSE)) ), "", VLOOKUP($B$57, $B$8:$BNY$53, COLUMN((AOR56)), FALSE) ), "")</f>
        <v>#NAME?</v>
      </c>
      <c r="AOT57" s="738" t="e">
        <f t="shared" ref="AOT57" ca="1" si="1083" xml:space="preserve"> _xlfn.IFNA( IF( ISBLANK( (VLOOKUP($B$57, $B$8:$BNY$53, COLUMN((AOS56)), FALSE)) ), "", VLOOKUP($B$57, $B$8:$BNY$53, COLUMN((AOS56)), FALSE) ), "")</f>
        <v>#NAME?</v>
      </c>
      <c r="AOU57" s="738" t="e">
        <f t="shared" ref="AOU57" ca="1" si="1084" xml:space="preserve"> _xlfn.IFNA( IF( ISBLANK( (VLOOKUP($B$57, $B$8:$BNY$53, COLUMN((AOT56)), FALSE)) ), "", VLOOKUP($B$57, $B$8:$BNY$53, COLUMN((AOT56)), FALSE) ), "")</f>
        <v>#NAME?</v>
      </c>
      <c r="AOV57" s="738" t="e">
        <f t="shared" ref="AOV57" ca="1" si="1085" xml:space="preserve"> _xlfn.IFNA( IF( ISBLANK( (VLOOKUP($B$57, $B$8:$BNY$53, COLUMN((AOU56)), FALSE)) ), "", VLOOKUP($B$57, $B$8:$BNY$53, COLUMN((AOU56)), FALSE) ), "")</f>
        <v>#NAME?</v>
      </c>
      <c r="AOW57" s="738" t="e">
        <f t="shared" ref="AOW57" ca="1" si="1086" xml:space="preserve"> _xlfn.IFNA( IF( ISBLANK( (VLOOKUP($B$57, $B$8:$BNY$53, COLUMN((AOV56)), FALSE)) ), "", VLOOKUP($B$57, $B$8:$BNY$53, COLUMN((AOV56)), FALSE) ), "")</f>
        <v>#NAME?</v>
      </c>
      <c r="AOX57" s="738" t="e">
        <f t="shared" ref="AOX57" ca="1" si="1087" xml:space="preserve"> _xlfn.IFNA( IF( ISBLANK( (VLOOKUP($B$57, $B$8:$BNY$53, COLUMN((AOW56)), FALSE)) ), "", VLOOKUP($B$57, $B$8:$BNY$53, COLUMN((AOW56)), FALSE) ), "")</f>
        <v>#NAME?</v>
      </c>
      <c r="AOY57" s="738" t="e">
        <f t="shared" ref="AOY57" ca="1" si="1088" xml:space="preserve"> _xlfn.IFNA( IF( ISBLANK( (VLOOKUP($B$57, $B$8:$BNY$53, COLUMN((AOX56)), FALSE)) ), "", VLOOKUP($B$57, $B$8:$BNY$53, COLUMN((AOX56)), FALSE) ), "")</f>
        <v>#NAME?</v>
      </c>
      <c r="AOZ57" s="738" t="e">
        <f t="shared" ref="AOZ57" ca="1" si="1089" xml:space="preserve"> _xlfn.IFNA( IF( ISBLANK( (VLOOKUP($B$57, $B$8:$BNY$53, COLUMN((AOY56)), FALSE)) ), "", VLOOKUP($B$57, $B$8:$BNY$53, COLUMN((AOY56)), FALSE) ), "")</f>
        <v>#NAME?</v>
      </c>
      <c r="APA57" s="738" t="e">
        <f t="shared" ref="APA57" ca="1" si="1090" xml:space="preserve"> _xlfn.IFNA( IF( ISBLANK( (VLOOKUP($B$57, $B$8:$BNY$53, COLUMN((AOZ56)), FALSE)) ), "", VLOOKUP($B$57, $B$8:$BNY$53, COLUMN((AOZ56)), FALSE) ), "")</f>
        <v>#NAME?</v>
      </c>
      <c r="APB57" s="738" t="e">
        <f t="shared" ref="APB57" ca="1" si="1091" xml:space="preserve"> _xlfn.IFNA( IF( ISBLANK( (VLOOKUP($B$57, $B$8:$BNY$53, COLUMN((APA56)), FALSE)) ), "", VLOOKUP($B$57, $B$8:$BNY$53, COLUMN((APA56)), FALSE) ), "")</f>
        <v>#NAME?</v>
      </c>
      <c r="APC57" s="738" t="e">
        <f t="shared" ref="APC57" ca="1" si="1092" xml:space="preserve"> _xlfn.IFNA( IF( ISBLANK( (VLOOKUP($B$57, $B$8:$BNY$53, COLUMN((APB56)), FALSE)) ), "", VLOOKUP($B$57, $B$8:$BNY$53, COLUMN((APB56)), FALSE) ), "")</f>
        <v>#NAME?</v>
      </c>
      <c r="APD57" s="738" t="e">
        <f t="shared" ref="APD57" ca="1" si="1093" xml:space="preserve"> _xlfn.IFNA( IF( ISBLANK( (VLOOKUP($B$57, $B$8:$BNY$53, COLUMN((APC56)), FALSE)) ), "", VLOOKUP($B$57, $B$8:$BNY$53, COLUMN((APC56)), FALSE) ), "")</f>
        <v>#NAME?</v>
      </c>
      <c r="APE57" s="738" t="e">
        <f t="shared" ref="APE57" ca="1" si="1094" xml:space="preserve"> _xlfn.IFNA( IF( ISBLANK( (VLOOKUP($B$57, $B$8:$BNY$53, COLUMN((APD56)), FALSE)) ), "", VLOOKUP($B$57, $B$8:$BNY$53, COLUMN((APD56)), FALSE) ), "")</f>
        <v>#NAME?</v>
      </c>
      <c r="APF57" s="738" t="e">
        <f t="shared" ref="APF57" ca="1" si="1095" xml:space="preserve"> _xlfn.IFNA( IF( ISBLANK( (VLOOKUP($B$57, $B$8:$BNY$53, COLUMN((APE56)), FALSE)) ), "", VLOOKUP($B$57, $B$8:$BNY$53, COLUMN((APE56)), FALSE) ), "")</f>
        <v>#NAME?</v>
      </c>
      <c r="APG57" s="738" t="e">
        <f t="shared" ref="APG57" ca="1" si="1096" xml:space="preserve"> _xlfn.IFNA( IF( ISBLANK( (VLOOKUP($B$57, $B$8:$BNY$53, COLUMN((APF56)), FALSE)) ), "", VLOOKUP($B$57, $B$8:$BNY$53, COLUMN((APF56)), FALSE) ), "")</f>
        <v>#NAME?</v>
      </c>
      <c r="APH57" s="738" t="e">
        <f t="shared" ref="APH57" ca="1" si="1097" xml:space="preserve"> _xlfn.IFNA( IF( ISBLANK( (VLOOKUP($B$57, $B$8:$BNY$53, COLUMN((APG56)), FALSE)) ), "", VLOOKUP($B$57, $B$8:$BNY$53, COLUMN((APG56)), FALSE) ), "")</f>
        <v>#NAME?</v>
      </c>
      <c r="API57" s="738" t="e">
        <f t="shared" ref="API57" ca="1" si="1098" xml:space="preserve"> _xlfn.IFNA( IF( ISBLANK( (VLOOKUP($B$57, $B$8:$BNY$53, COLUMN((APH56)), FALSE)) ), "", VLOOKUP($B$57, $B$8:$BNY$53, COLUMN((APH56)), FALSE) ), "")</f>
        <v>#NAME?</v>
      </c>
      <c r="APJ57" s="738" t="e">
        <f t="shared" ref="APJ57" ca="1" si="1099" xml:space="preserve"> _xlfn.IFNA( IF( ISBLANK( (VLOOKUP($B$57, $B$8:$BNY$53, COLUMN((API56)), FALSE)) ), "", VLOOKUP($B$57, $B$8:$BNY$53, COLUMN((API56)), FALSE) ), "")</f>
        <v>#NAME?</v>
      </c>
      <c r="APK57" s="738" t="e">
        <f t="shared" ref="APK57" ca="1" si="1100" xml:space="preserve"> _xlfn.IFNA( IF( ISBLANK( (VLOOKUP($B$57, $B$8:$BNY$53, COLUMN((APJ56)), FALSE)) ), "", VLOOKUP($B$57, $B$8:$BNY$53, COLUMN((APJ56)), FALSE) ), "")</f>
        <v>#NAME?</v>
      </c>
      <c r="APL57" s="738" t="e">
        <f t="shared" ref="APL57" ca="1" si="1101" xml:space="preserve"> _xlfn.IFNA( IF( ISBLANK( (VLOOKUP($B$57, $B$8:$BNY$53, COLUMN((APK56)), FALSE)) ), "", VLOOKUP($B$57, $B$8:$BNY$53, COLUMN((APK56)), FALSE) ), "")</f>
        <v>#NAME?</v>
      </c>
      <c r="APM57" s="738" t="e">
        <f t="shared" ref="APM57" ca="1" si="1102" xml:space="preserve"> _xlfn.IFNA( IF( ISBLANK( (VLOOKUP($B$57, $B$8:$BNY$53, COLUMN((APL56)), FALSE)) ), "", VLOOKUP($B$57, $B$8:$BNY$53, COLUMN((APL56)), FALSE) ), "")</f>
        <v>#NAME?</v>
      </c>
      <c r="APN57" s="738" t="e">
        <f t="shared" ref="APN57" ca="1" si="1103" xml:space="preserve"> _xlfn.IFNA( IF( ISBLANK( (VLOOKUP($B$57, $B$8:$BNY$53, COLUMN((APM56)), FALSE)) ), "", VLOOKUP($B$57, $B$8:$BNY$53, COLUMN((APM56)), FALSE) ), "")</f>
        <v>#NAME?</v>
      </c>
      <c r="APO57" s="738" t="e">
        <f t="shared" ref="APO57" ca="1" si="1104" xml:space="preserve"> _xlfn.IFNA( IF( ISBLANK( (VLOOKUP($B$57, $B$8:$BNY$53, COLUMN((APN56)), FALSE)) ), "", VLOOKUP($B$57, $B$8:$BNY$53, COLUMN((APN56)), FALSE) ), "")</f>
        <v>#NAME?</v>
      </c>
      <c r="APP57" s="738" t="e">
        <f t="shared" ref="APP57" ca="1" si="1105" xml:space="preserve"> _xlfn.IFNA( IF( ISBLANK( (VLOOKUP($B$57, $B$8:$BNY$53, COLUMN((APO56)), FALSE)) ), "", VLOOKUP($B$57, $B$8:$BNY$53, COLUMN((APO56)), FALSE) ), "")</f>
        <v>#NAME?</v>
      </c>
      <c r="APQ57" s="738" t="e">
        <f t="shared" ref="APQ57" ca="1" si="1106" xml:space="preserve"> _xlfn.IFNA( IF( ISBLANK( (VLOOKUP($B$57, $B$8:$BNY$53, COLUMN((APP56)), FALSE)) ), "", VLOOKUP($B$57, $B$8:$BNY$53, COLUMN((APP56)), FALSE) ), "")</f>
        <v>#NAME?</v>
      </c>
      <c r="APR57" s="738" t="e">
        <f t="shared" ref="APR57" ca="1" si="1107" xml:space="preserve"> _xlfn.IFNA( IF( ISBLANK( (VLOOKUP($B$57, $B$8:$BNY$53, COLUMN((APQ56)), FALSE)) ), "", VLOOKUP($B$57, $B$8:$BNY$53, COLUMN((APQ56)), FALSE) ), "")</f>
        <v>#NAME?</v>
      </c>
      <c r="APS57" s="738" t="e">
        <f t="shared" ref="APS57" ca="1" si="1108" xml:space="preserve"> _xlfn.IFNA( IF( ISBLANK( (VLOOKUP($B$57, $B$8:$BNY$53, COLUMN((APR56)), FALSE)) ), "", VLOOKUP($B$57, $B$8:$BNY$53, COLUMN((APR56)), FALSE) ), "")</f>
        <v>#NAME?</v>
      </c>
      <c r="APT57" s="738" t="e">
        <f t="shared" ref="APT57" ca="1" si="1109" xml:space="preserve"> _xlfn.IFNA( IF( ISBLANK( (VLOOKUP($B$57, $B$8:$BNY$53, COLUMN((APS56)), FALSE)) ), "", VLOOKUP($B$57, $B$8:$BNY$53, COLUMN((APS56)), FALSE) ), "")</f>
        <v>#NAME?</v>
      </c>
      <c r="APU57" s="738" t="e">
        <f t="shared" ref="APU57" ca="1" si="1110" xml:space="preserve"> _xlfn.IFNA( IF( ISBLANK( (VLOOKUP($B$57, $B$8:$BNY$53, COLUMN((APT56)), FALSE)) ), "", VLOOKUP($B$57, $B$8:$BNY$53, COLUMN((APT56)), FALSE) ), "")</f>
        <v>#NAME?</v>
      </c>
      <c r="APV57" s="738" t="e">
        <f t="shared" ref="APV57" ca="1" si="1111" xml:space="preserve"> _xlfn.IFNA( IF( ISBLANK( (VLOOKUP($B$57, $B$8:$BNY$53, COLUMN((APU56)), FALSE)) ), "", VLOOKUP($B$57, $B$8:$BNY$53, COLUMN((APU56)), FALSE) ), "")</f>
        <v>#NAME?</v>
      </c>
      <c r="APW57" s="738" t="e">
        <f t="shared" ref="APW57" ca="1" si="1112" xml:space="preserve"> _xlfn.IFNA( IF( ISBLANK( (VLOOKUP($B$57, $B$8:$BNY$53, COLUMN((APV56)), FALSE)) ), "", VLOOKUP($B$57, $B$8:$BNY$53, COLUMN((APV56)), FALSE) ), "")</f>
        <v>#NAME?</v>
      </c>
      <c r="APX57" s="738" t="e">
        <f t="shared" ref="APX57" ca="1" si="1113" xml:space="preserve"> _xlfn.IFNA( IF( ISBLANK( (VLOOKUP($B$57, $B$8:$BNY$53, COLUMN((APW56)), FALSE)) ), "", VLOOKUP($B$57, $B$8:$BNY$53, COLUMN((APW56)), FALSE) ), "")</f>
        <v>#NAME?</v>
      </c>
      <c r="APY57" s="738" t="e">
        <f t="shared" ref="APY57" ca="1" si="1114" xml:space="preserve"> _xlfn.IFNA( IF( ISBLANK( (VLOOKUP($B$57, $B$8:$BNY$53, COLUMN((APX56)), FALSE)) ), "", VLOOKUP($B$57, $B$8:$BNY$53, COLUMN((APX56)), FALSE) ), "")</f>
        <v>#NAME?</v>
      </c>
      <c r="APZ57" s="738" t="e">
        <f t="shared" ref="APZ57" ca="1" si="1115" xml:space="preserve"> _xlfn.IFNA( IF( ISBLANK( (VLOOKUP($B$57, $B$8:$BNY$53, COLUMN((APY56)), FALSE)) ), "", VLOOKUP($B$57, $B$8:$BNY$53, COLUMN((APY56)), FALSE) ), "")</f>
        <v>#NAME?</v>
      </c>
      <c r="AQA57" s="738" t="e">
        <f t="shared" ref="AQA57" ca="1" si="1116" xml:space="preserve"> _xlfn.IFNA( IF( ISBLANK( (VLOOKUP($B$57, $B$8:$BNY$53, COLUMN((APZ56)), FALSE)) ), "", VLOOKUP($B$57, $B$8:$BNY$53, COLUMN((APZ56)), FALSE) ), "")</f>
        <v>#NAME?</v>
      </c>
      <c r="AQB57" s="738" t="e">
        <f t="shared" ref="AQB57" ca="1" si="1117" xml:space="preserve"> _xlfn.IFNA( IF( ISBLANK( (VLOOKUP($B$57, $B$8:$BNY$53, COLUMN((AQA56)), FALSE)) ), "", VLOOKUP($B$57, $B$8:$BNY$53, COLUMN((AQA56)), FALSE) ), "")</f>
        <v>#NAME?</v>
      </c>
      <c r="AQC57" s="738" t="e">
        <f t="shared" ref="AQC57" ca="1" si="1118" xml:space="preserve"> _xlfn.IFNA( IF( ISBLANK( (VLOOKUP($B$57, $B$8:$BNY$53, COLUMN((AQB56)), FALSE)) ), "", VLOOKUP($B$57, $B$8:$BNY$53, COLUMN((AQB56)), FALSE) ), "")</f>
        <v>#NAME?</v>
      </c>
      <c r="AQD57" s="738" t="e">
        <f t="shared" ref="AQD57" ca="1" si="1119" xml:space="preserve"> _xlfn.IFNA( IF( ISBLANK( (VLOOKUP($B$57, $B$8:$BNY$53, COLUMN((AQC56)), FALSE)) ), "", VLOOKUP($B$57, $B$8:$BNY$53, COLUMN((AQC56)), FALSE) ), "")</f>
        <v>#NAME?</v>
      </c>
      <c r="AQE57" s="738" t="e">
        <f t="shared" ref="AQE57" ca="1" si="1120" xml:space="preserve"> _xlfn.IFNA( IF( ISBLANK( (VLOOKUP($B$57, $B$8:$BNY$53, COLUMN((AQD56)), FALSE)) ), "", VLOOKUP($B$57, $B$8:$BNY$53, COLUMN((AQD56)), FALSE) ), "")</f>
        <v>#NAME?</v>
      </c>
      <c r="AQF57" s="738" t="e">
        <f t="shared" ref="AQF57" ca="1" si="1121" xml:space="preserve"> _xlfn.IFNA( IF( ISBLANK( (VLOOKUP($B$57, $B$8:$BNY$53, COLUMN((AQE56)), FALSE)) ), "", VLOOKUP($B$57, $B$8:$BNY$53, COLUMN((AQE56)), FALSE) ), "")</f>
        <v>#NAME?</v>
      </c>
      <c r="AQG57" s="738" t="e">
        <f t="shared" ref="AQG57" ca="1" si="1122" xml:space="preserve"> _xlfn.IFNA( IF( ISBLANK( (VLOOKUP($B$57, $B$8:$BNY$53, COLUMN((AQF56)), FALSE)) ), "", VLOOKUP($B$57, $B$8:$BNY$53, COLUMN((AQF56)), FALSE) ), "")</f>
        <v>#NAME?</v>
      </c>
      <c r="AQH57" s="738" t="e">
        <f t="shared" ref="AQH57" ca="1" si="1123" xml:space="preserve"> _xlfn.IFNA( IF( ISBLANK( (VLOOKUP($B$57, $B$8:$BNY$53, COLUMN((AQG56)), FALSE)) ), "", VLOOKUP($B$57, $B$8:$BNY$53, COLUMN((AQG56)), FALSE) ), "")</f>
        <v>#NAME?</v>
      </c>
      <c r="AQI57" s="738" t="e">
        <f t="shared" ref="AQI57" ca="1" si="1124" xml:space="preserve"> _xlfn.IFNA( IF( ISBLANK( (VLOOKUP($B$57, $B$8:$BNY$53, COLUMN((AQH56)), FALSE)) ), "", VLOOKUP($B$57, $B$8:$BNY$53, COLUMN((AQH56)), FALSE) ), "")</f>
        <v>#NAME?</v>
      </c>
      <c r="AQJ57" s="738" t="e">
        <f t="shared" ref="AQJ57" ca="1" si="1125" xml:space="preserve"> _xlfn.IFNA( IF( ISBLANK( (VLOOKUP($B$57, $B$8:$BNY$53, COLUMN((AQI56)), FALSE)) ), "", VLOOKUP($B$57, $B$8:$BNY$53, COLUMN((AQI56)), FALSE) ), "")</f>
        <v>#NAME?</v>
      </c>
      <c r="AQK57" s="738" t="e">
        <f t="shared" ref="AQK57" ca="1" si="1126" xml:space="preserve"> _xlfn.IFNA( IF( ISBLANK( (VLOOKUP($B$57, $B$8:$BNY$53, COLUMN((AQJ56)), FALSE)) ), "", VLOOKUP($B$57, $B$8:$BNY$53, COLUMN((AQJ56)), FALSE) ), "")</f>
        <v>#NAME?</v>
      </c>
      <c r="AQL57" s="738" t="e">
        <f t="shared" ref="AQL57" ca="1" si="1127" xml:space="preserve"> _xlfn.IFNA( IF( ISBLANK( (VLOOKUP($B$57, $B$8:$BNY$53, COLUMN((AQK56)), FALSE)) ), "", VLOOKUP($B$57, $B$8:$BNY$53, COLUMN((AQK56)), FALSE) ), "")</f>
        <v>#NAME?</v>
      </c>
      <c r="AQM57" s="738" t="e">
        <f t="shared" ref="AQM57" ca="1" si="1128" xml:space="preserve"> _xlfn.IFNA( IF( ISBLANK( (VLOOKUP($B$57, $B$8:$BNY$53, COLUMN((AQL56)), FALSE)) ), "", VLOOKUP($B$57, $B$8:$BNY$53, COLUMN((AQL56)), FALSE) ), "")</f>
        <v>#NAME?</v>
      </c>
      <c r="AQN57" s="738" t="e">
        <f t="shared" ref="AQN57" ca="1" si="1129" xml:space="preserve"> _xlfn.IFNA( IF( ISBLANK( (VLOOKUP($B$57, $B$8:$BNY$53, COLUMN((AQM56)), FALSE)) ), "", VLOOKUP($B$57, $B$8:$BNY$53, COLUMN((AQM56)), FALSE) ), "")</f>
        <v>#NAME?</v>
      </c>
      <c r="AQO57" s="738" t="e">
        <f t="shared" ref="AQO57" ca="1" si="1130" xml:space="preserve"> _xlfn.IFNA( IF( ISBLANK( (VLOOKUP($B$57, $B$8:$BNY$53, COLUMN((AQN56)), FALSE)) ), "", VLOOKUP($B$57, $B$8:$BNY$53, COLUMN((AQN56)), FALSE) ), "")</f>
        <v>#NAME?</v>
      </c>
      <c r="AQP57" s="738" t="e">
        <f t="shared" ref="AQP57" ca="1" si="1131" xml:space="preserve"> _xlfn.IFNA( IF( ISBLANK( (VLOOKUP($B$57, $B$8:$BNY$53, COLUMN((AQO56)), FALSE)) ), "", VLOOKUP($B$57, $B$8:$BNY$53, COLUMN((AQO56)), FALSE) ), "")</f>
        <v>#NAME?</v>
      </c>
      <c r="AQQ57" s="738" t="e">
        <f t="shared" ref="AQQ57" ca="1" si="1132" xml:space="preserve"> _xlfn.IFNA( IF( ISBLANK( (VLOOKUP($B$57, $B$8:$BNY$53, COLUMN((AQP56)), FALSE)) ), "", VLOOKUP($B$57, $B$8:$BNY$53, COLUMN((AQP56)), FALSE) ), "")</f>
        <v>#NAME?</v>
      </c>
      <c r="AQR57" s="738" t="e">
        <f t="shared" ref="AQR57" ca="1" si="1133" xml:space="preserve"> _xlfn.IFNA( IF( ISBLANK( (VLOOKUP($B$57, $B$8:$BNY$53, COLUMN((AQQ56)), FALSE)) ), "", VLOOKUP($B$57, $B$8:$BNY$53, COLUMN((AQQ56)), FALSE) ), "")</f>
        <v>#NAME?</v>
      </c>
      <c r="AQS57" s="738" t="e">
        <f t="shared" ref="AQS57" ca="1" si="1134" xml:space="preserve"> _xlfn.IFNA( IF( ISBLANK( (VLOOKUP($B$57, $B$8:$BNY$53, COLUMN((AQR56)), FALSE)) ), "", VLOOKUP($B$57, $B$8:$BNY$53, COLUMN((AQR56)), FALSE) ), "")</f>
        <v>#NAME?</v>
      </c>
      <c r="AQT57" s="738" t="e">
        <f t="shared" ref="AQT57" ca="1" si="1135" xml:space="preserve"> _xlfn.IFNA( IF( ISBLANK( (VLOOKUP($B$57, $B$8:$BNY$53, COLUMN((AQS56)), FALSE)) ), "", VLOOKUP($B$57, $B$8:$BNY$53, COLUMN((AQS56)), FALSE) ), "")</f>
        <v>#NAME?</v>
      </c>
      <c r="AQU57" s="738" t="e">
        <f t="shared" ref="AQU57" ca="1" si="1136" xml:space="preserve"> _xlfn.IFNA( IF( ISBLANK( (VLOOKUP($B$57, $B$8:$BNY$53, COLUMN((AQT56)), FALSE)) ), "", VLOOKUP($B$57, $B$8:$BNY$53, COLUMN((AQT56)), FALSE) ), "")</f>
        <v>#NAME?</v>
      </c>
      <c r="AQV57" s="738" t="e">
        <f t="shared" ref="AQV57" ca="1" si="1137" xml:space="preserve"> _xlfn.IFNA( IF( ISBLANK( (VLOOKUP($B$57, $B$8:$BNY$53, COLUMN((AQU56)), FALSE)) ), "", VLOOKUP($B$57, $B$8:$BNY$53, COLUMN((AQU56)), FALSE) ), "")</f>
        <v>#NAME?</v>
      </c>
      <c r="AQW57" s="738" t="e">
        <f t="shared" ref="AQW57" ca="1" si="1138" xml:space="preserve"> _xlfn.IFNA( IF( ISBLANK( (VLOOKUP($B$57, $B$8:$BNY$53, COLUMN((AQV56)), FALSE)) ), "", VLOOKUP($B$57, $B$8:$BNY$53, COLUMN((AQV56)), FALSE) ), "")</f>
        <v>#NAME?</v>
      </c>
      <c r="AQX57" s="738" t="e">
        <f t="shared" ref="AQX57" ca="1" si="1139" xml:space="preserve"> _xlfn.IFNA( IF( ISBLANK( (VLOOKUP($B$57, $B$8:$BNY$53, COLUMN((AQW56)), FALSE)) ), "", VLOOKUP($B$57, $B$8:$BNY$53, COLUMN((AQW56)), FALSE) ), "")</f>
        <v>#NAME?</v>
      </c>
      <c r="AQY57" s="738" t="e">
        <f t="shared" ref="AQY57" ca="1" si="1140" xml:space="preserve"> _xlfn.IFNA( IF( ISBLANK( (VLOOKUP($B$57, $B$8:$BNY$53, COLUMN((AQX56)), FALSE)) ), "", VLOOKUP($B$57, $B$8:$BNY$53, COLUMN((AQX56)), FALSE) ), "")</f>
        <v>#NAME?</v>
      </c>
      <c r="AQZ57" s="738" t="e">
        <f t="shared" ref="AQZ57" ca="1" si="1141" xml:space="preserve"> _xlfn.IFNA( IF( ISBLANK( (VLOOKUP($B$57, $B$8:$BNY$53, COLUMN((AQY56)), FALSE)) ), "", VLOOKUP($B$57, $B$8:$BNY$53, COLUMN((AQY56)), FALSE) ), "")</f>
        <v>#NAME?</v>
      </c>
      <c r="ARA57" s="738" t="e">
        <f t="shared" ref="ARA57" ca="1" si="1142" xml:space="preserve"> _xlfn.IFNA( IF( ISBLANK( (VLOOKUP($B$57, $B$8:$BNY$53, COLUMN((AQZ56)), FALSE)) ), "", VLOOKUP($B$57, $B$8:$BNY$53, COLUMN((AQZ56)), FALSE) ), "")</f>
        <v>#NAME?</v>
      </c>
      <c r="ARB57" s="738" t="e">
        <f t="shared" ref="ARB57" ca="1" si="1143" xml:space="preserve"> _xlfn.IFNA( IF( ISBLANK( (VLOOKUP($B$57, $B$8:$BNY$53, COLUMN((ARA56)), FALSE)) ), "", VLOOKUP($B$57, $B$8:$BNY$53, COLUMN((ARA56)), FALSE) ), "")</f>
        <v>#NAME?</v>
      </c>
      <c r="ARC57" s="738" t="e">
        <f t="shared" ref="ARC57" ca="1" si="1144" xml:space="preserve"> _xlfn.IFNA( IF( ISBLANK( (VLOOKUP($B$57, $B$8:$BNY$53, COLUMN((ARB56)), FALSE)) ), "", VLOOKUP($B$57, $B$8:$BNY$53, COLUMN((ARB56)), FALSE) ), "")</f>
        <v>#NAME?</v>
      </c>
      <c r="ARD57" s="738" t="e">
        <f t="shared" ref="ARD57" ca="1" si="1145" xml:space="preserve"> _xlfn.IFNA( IF( ISBLANK( (VLOOKUP($B$57, $B$8:$BNY$53, COLUMN((ARC56)), FALSE)) ), "", VLOOKUP($B$57, $B$8:$BNY$53, COLUMN((ARC56)), FALSE) ), "")</f>
        <v>#NAME?</v>
      </c>
      <c r="ARE57" s="738" t="e">
        <f t="shared" ref="ARE57" ca="1" si="1146" xml:space="preserve"> _xlfn.IFNA( IF( ISBLANK( (VLOOKUP($B$57, $B$8:$BNY$53, COLUMN((ARD56)), FALSE)) ), "", VLOOKUP($B$57, $B$8:$BNY$53, COLUMN((ARD56)), FALSE) ), "")</f>
        <v>#NAME?</v>
      </c>
      <c r="ARF57" s="738" t="e">
        <f t="shared" ref="ARF57" ca="1" si="1147" xml:space="preserve"> _xlfn.IFNA( IF( ISBLANK( (VLOOKUP($B$57, $B$8:$BNY$53, COLUMN((ARE56)), FALSE)) ), "", VLOOKUP($B$57, $B$8:$BNY$53, COLUMN((ARE56)), FALSE) ), "")</f>
        <v>#NAME?</v>
      </c>
      <c r="ARG57" s="738" t="e">
        <f t="shared" ref="ARG57" ca="1" si="1148" xml:space="preserve"> _xlfn.IFNA( IF( ISBLANK( (VLOOKUP($B$57, $B$8:$BNY$53, COLUMN((ARF56)), FALSE)) ), "", VLOOKUP($B$57, $B$8:$BNY$53, COLUMN((ARF56)), FALSE) ), "")</f>
        <v>#NAME?</v>
      </c>
      <c r="ARH57" s="738" t="e">
        <f t="shared" ref="ARH57" ca="1" si="1149" xml:space="preserve"> _xlfn.IFNA( IF( ISBLANK( (VLOOKUP($B$57, $B$8:$BNY$53, COLUMN((ARG56)), FALSE)) ), "", VLOOKUP($B$57, $B$8:$BNY$53, COLUMN((ARG56)), FALSE) ), "")</f>
        <v>#NAME?</v>
      </c>
      <c r="ARI57" s="738" t="e">
        <f t="shared" ref="ARI57" ca="1" si="1150" xml:space="preserve"> _xlfn.IFNA( IF( ISBLANK( (VLOOKUP($B$57, $B$8:$BNY$53, COLUMN((ARH56)), FALSE)) ), "", VLOOKUP($B$57, $B$8:$BNY$53, COLUMN((ARH56)), FALSE) ), "")</f>
        <v>#NAME?</v>
      </c>
      <c r="ARJ57" s="738" t="e">
        <f t="shared" ref="ARJ57" ca="1" si="1151" xml:space="preserve"> _xlfn.IFNA( IF( ISBLANK( (VLOOKUP($B$57, $B$8:$BNY$53, COLUMN((ARI56)), FALSE)) ), "", VLOOKUP($B$57, $B$8:$BNY$53, COLUMN((ARI56)), FALSE) ), "")</f>
        <v>#NAME?</v>
      </c>
      <c r="ARK57" s="738" t="e">
        <f t="shared" ref="ARK57" ca="1" si="1152" xml:space="preserve"> _xlfn.IFNA( IF( ISBLANK( (VLOOKUP($B$57, $B$8:$BNY$53, COLUMN((ARJ56)), FALSE)) ), "", VLOOKUP($B$57, $B$8:$BNY$53, COLUMN((ARJ56)), FALSE) ), "")</f>
        <v>#NAME?</v>
      </c>
      <c r="ARL57" s="738" t="e">
        <f t="shared" ref="ARL57" ca="1" si="1153" xml:space="preserve"> _xlfn.IFNA( IF( ISBLANK( (VLOOKUP($B$57, $B$8:$BNY$53, COLUMN((ARK56)), FALSE)) ), "", VLOOKUP($B$57, $B$8:$BNY$53, COLUMN((ARK56)), FALSE) ), "")</f>
        <v>#NAME?</v>
      </c>
      <c r="ARM57" s="738" t="e">
        <f t="shared" ref="ARM57" ca="1" si="1154" xml:space="preserve"> _xlfn.IFNA( IF( ISBLANK( (VLOOKUP($B$57, $B$8:$BNY$53, COLUMN((ARL56)), FALSE)) ), "", VLOOKUP($B$57, $B$8:$BNY$53, COLUMN((ARL56)), FALSE) ), "")</f>
        <v>#NAME?</v>
      </c>
      <c r="ARN57" s="738" t="e">
        <f t="shared" ref="ARN57" ca="1" si="1155" xml:space="preserve"> _xlfn.IFNA( IF( ISBLANK( (VLOOKUP($B$57, $B$8:$BNY$53, COLUMN((ARM56)), FALSE)) ), "", VLOOKUP($B$57, $B$8:$BNY$53, COLUMN((ARM56)), FALSE) ), "")</f>
        <v>#NAME?</v>
      </c>
      <c r="ARO57" s="738" t="e">
        <f t="shared" ref="ARO57" ca="1" si="1156" xml:space="preserve"> _xlfn.IFNA( IF( ISBLANK( (VLOOKUP($B$57, $B$8:$BNY$53, COLUMN((ARN56)), FALSE)) ), "", VLOOKUP($B$57, $B$8:$BNY$53, COLUMN((ARN56)), FALSE) ), "")</f>
        <v>#NAME?</v>
      </c>
      <c r="ARP57" s="738" t="e">
        <f t="shared" ref="ARP57" ca="1" si="1157" xml:space="preserve"> _xlfn.IFNA( IF( ISBLANK( (VLOOKUP($B$57, $B$8:$BNY$53, COLUMN((ARO56)), FALSE)) ), "", VLOOKUP($B$57, $B$8:$BNY$53, COLUMN((ARO56)), FALSE) ), "")</f>
        <v>#NAME?</v>
      </c>
      <c r="ARQ57" s="738" t="e">
        <f t="shared" ref="ARQ57" ca="1" si="1158" xml:space="preserve"> _xlfn.IFNA( IF( ISBLANK( (VLOOKUP($B$57, $B$8:$BNY$53, COLUMN((ARP56)), FALSE)) ), "", VLOOKUP($B$57, $B$8:$BNY$53, COLUMN((ARP56)), FALSE) ), "")</f>
        <v>#NAME?</v>
      </c>
      <c r="ARR57" s="738" t="e">
        <f t="shared" ref="ARR57" ca="1" si="1159" xml:space="preserve"> _xlfn.IFNA( IF( ISBLANK( (VLOOKUP($B$57, $B$8:$BNY$53, COLUMN((ARQ56)), FALSE)) ), "", VLOOKUP($B$57, $B$8:$BNY$53, COLUMN((ARQ56)), FALSE) ), "")</f>
        <v>#NAME?</v>
      </c>
      <c r="ARS57" s="738" t="e">
        <f t="shared" ref="ARS57" ca="1" si="1160" xml:space="preserve"> _xlfn.IFNA( IF( ISBLANK( (VLOOKUP($B$57, $B$8:$BNY$53, COLUMN((ARR56)), FALSE)) ), "", VLOOKUP($B$57, $B$8:$BNY$53, COLUMN((ARR56)), FALSE) ), "")</f>
        <v>#NAME?</v>
      </c>
      <c r="ART57" s="738" t="e">
        <f t="shared" ref="ART57" ca="1" si="1161" xml:space="preserve"> _xlfn.IFNA( IF( ISBLANK( (VLOOKUP($B$57, $B$8:$BNY$53, COLUMN((ARS56)), FALSE)) ), "", VLOOKUP($B$57, $B$8:$BNY$53, COLUMN((ARS56)), FALSE) ), "")</f>
        <v>#NAME?</v>
      </c>
      <c r="ARU57" s="738" t="e">
        <f t="shared" ref="ARU57" ca="1" si="1162" xml:space="preserve"> _xlfn.IFNA( IF( ISBLANK( (VLOOKUP($B$57, $B$8:$BNY$53, COLUMN((ART56)), FALSE)) ), "", VLOOKUP($B$57, $B$8:$BNY$53, COLUMN((ART56)), FALSE) ), "")</f>
        <v>#NAME?</v>
      </c>
      <c r="ARV57" s="738" t="e">
        <f t="shared" ref="ARV57" ca="1" si="1163" xml:space="preserve"> _xlfn.IFNA( IF( ISBLANK( (VLOOKUP($B$57, $B$8:$BNY$53, COLUMN((ARU56)), FALSE)) ), "", VLOOKUP($B$57, $B$8:$BNY$53, COLUMN((ARU56)), FALSE) ), "")</f>
        <v>#NAME?</v>
      </c>
      <c r="ARW57" s="738" t="e">
        <f t="shared" ref="ARW57" ca="1" si="1164" xml:space="preserve"> _xlfn.IFNA( IF( ISBLANK( (VLOOKUP($B$57, $B$8:$BNY$53, COLUMN((ARV56)), FALSE)) ), "", VLOOKUP($B$57, $B$8:$BNY$53, COLUMN((ARV56)), FALSE) ), "")</f>
        <v>#NAME?</v>
      </c>
      <c r="ARX57" s="738" t="e">
        <f t="shared" ref="ARX57" ca="1" si="1165" xml:space="preserve"> _xlfn.IFNA( IF( ISBLANK( (VLOOKUP($B$57, $B$8:$BNY$53, COLUMN((ARW56)), FALSE)) ), "", VLOOKUP($B$57, $B$8:$BNY$53, COLUMN((ARW56)), FALSE) ), "")</f>
        <v>#NAME?</v>
      </c>
      <c r="ARY57" s="738" t="e">
        <f t="shared" ref="ARY57" ca="1" si="1166" xml:space="preserve"> _xlfn.IFNA( IF( ISBLANK( (VLOOKUP($B$57, $B$8:$BNY$53, COLUMN((ARX56)), FALSE)) ), "", VLOOKUP($B$57, $B$8:$BNY$53, COLUMN((ARX56)), FALSE) ), "")</f>
        <v>#NAME?</v>
      </c>
      <c r="ARZ57" s="738" t="e">
        <f t="shared" ref="ARZ57" ca="1" si="1167" xml:space="preserve"> _xlfn.IFNA( IF( ISBLANK( (VLOOKUP($B$57, $B$8:$BNY$53, COLUMN((ARY56)), FALSE)) ), "", VLOOKUP($B$57, $B$8:$BNY$53, COLUMN((ARY56)), FALSE) ), "")</f>
        <v>#NAME?</v>
      </c>
      <c r="ASA57" s="738" t="e">
        <f t="shared" ref="ASA57" ca="1" si="1168" xml:space="preserve"> _xlfn.IFNA( IF( ISBLANK( (VLOOKUP($B$57, $B$8:$BNY$53, COLUMN((ARZ56)), FALSE)) ), "", VLOOKUP($B$57, $B$8:$BNY$53, COLUMN((ARZ56)), FALSE) ), "")</f>
        <v>#NAME?</v>
      </c>
      <c r="ASB57" s="738" t="e">
        <f t="shared" ref="ASB57" ca="1" si="1169" xml:space="preserve"> _xlfn.IFNA( IF( ISBLANK( (VLOOKUP($B$57, $B$8:$BNY$53, COLUMN((ASA56)), FALSE)) ), "", VLOOKUP($B$57, $B$8:$BNY$53, COLUMN((ASA56)), FALSE) ), "")</f>
        <v>#NAME?</v>
      </c>
      <c r="ASC57" s="738" t="e">
        <f t="shared" ref="ASC57" ca="1" si="1170" xml:space="preserve"> _xlfn.IFNA( IF( ISBLANK( (VLOOKUP($B$57, $B$8:$BNY$53, COLUMN((ASB56)), FALSE)) ), "", VLOOKUP($B$57, $B$8:$BNY$53, COLUMN((ASB56)), FALSE) ), "")</f>
        <v>#NAME?</v>
      </c>
      <c r="ASD57" s="738" t="e">
        <f t="shared" ref="ASD57" ca="1" si="1171" xml:space="preserve"> _xlfn.IFNA( IF( ISBLANK( (VLOOKUP($B$57, $B$8:$BNY$53, COLUMN((ASC56)), FALSE)) ), "", VLOOKUP($B$57, $B$8:$BNY$53, COLUMN((ASC56)), FALSE) ), "")</f>
        <v>#NAME?</v>
      </c>
      <c r="ASE57" s="738" t="e">
        <f t="shared" ref="ASE57" ca="1" si="1172" xml:space="preserve"> _xlfn.IFNA( IF( ISBLANK( (VLOOKUP($B$57, $B$8:$BNY$53, COLUMN((ASD56)), FALSE)) ), "", VLOOKUP($B$57, $B$8:$BNY$53, COLUMN((ASD56)), FALSE) ), "")</f>
        <v>#NAME?</v>
      </c>
      <c r="ASF57" s="738" t="e">
        <f t="shared" ref="ASF57" ca="1" si="1173" xml:space="preserve"> _xlfn.IFNA( IF( ISBLANK( (VLOOKUP($B$57, $B$8:$BNY$53, COLUMN((ASE56)), FALSE)) ), "", VLOOKUP($B$57, $B$8:$BNY$53, COLUMN((ASE56)), FALSE) ), "")</f>
        <v>#NAME?</v>
      </c>
      <c r="ASG57" s="738" t="e">
        <f t="shared" ref="ASG57" ca="1" si="1174" xml:space="preserve"> _xlfn.IFNA( IF( ISBLANK( (VLOOKUP($B$57, $B$8:$BNY$53, COLUMN((ASF56)), FALSE)) ), "", VLOOKUP($B$57, $B$8:$BNY$53, COLUMN((ASF56)), FALSE) ), "")</f>
        <v>#NAME?</v>
      </c>
      <c r="ASH57" s="738" t="e">
        <f t="shared" ref="ASH57" ca="1" si="1175" xml:space="preserve"> _xlfn.IFNA( IF( ISBLANK( (VLOOKUP($B$57, $B$8:$BNY$53, COLUMN((ASG56)), FALSE)) ), "", VLOOKUP($B$57, $B$8:$BNY$53, COLUMN((ASG56)), FALSE) ), "")</f>
        <v>#NAME?</v>
      </c>
      <c r="ASI57" s="738" t="e">
        <f t="shared" ref="ASI57" ca="1" si="1176" xml:space="preserve"> _xlfn.IFNA( IF( ISBLANK( (VLOOKUP($B$57, $B$8:$BNY$53, COLUMN((ASH56)), FALSE)) ), "", VLOOKUP($B$57, $B$8:$BNY$53, COLUMN((ASH56)), FALSE) ), "")</f>
        <v>#NAME?</v>
      </c>
      <c r="ASJ57" s="738" t="e">
        <f t="shared" ref="ASJ57" ca="1" si="1177" xml:space="preserve"> _xlfn.IFNA( IF( ISBLANK( (VLOOKUP($B$57, $B$8:$BNY$53, COLUMN((ASI56)), FALSE)) ), "", VLOOKUP($B$57, $B$8:$BNY$53, COLUMN((ASI56)), FALSE) ), "")</f>
        <v>#NAME?</v>
      </c>
      <c r="ASK57" s="738" t="e">
        <f t="shared" ref="ASK57" ca="1" si="1178" xml:space="preserve"> _xlfn.IFNA( IF( ISBLANK( (VLOOKUP($B$57, $B$8:$BNY$53, COLUMN((ASJ56)), FALSE)) ), "", VLOOKUP($B$57, $B$8:$BNY$53, COLUMN((ASJ56)), FALSE) ), "")</f>
        <v>#NAME?</v>
      </c>
      <c r="ASL57" s="738" t="e">
        <f t="shared" ref="ASL57" ca="1" si="1179" xml:space="preserve"> _xlfn.IFNA( IF( ISBLANK( (VLOOKUP($B$57, $B$8:$BNY$53, COLUMN((ASK56)), FALSE)) ), "", VLOOKUP($B$57, $B$8:$BNY$53, COLUMN((ASK56)), FALSE) ), "")</f>
        <v>#NAME?</v>
      </c>
      <c r="ASM57" s="738" t="e">
        <f t="shared" ref="ASM57" ca="1" si="1180" xml:space="preserve"> _xlfn.IFNA( IF( ISBLANK( (VLOOKUP($B$57, $B$8:$BNY$53, COLUMN((ASL56)), FALSE)) ), "", VLOOKUP($B$57, $B$8:$BNY$53, COLUMN((ASL56)), FALSE) ), "")</f>
        <v>#NAME?</v>
      </c>
      <c r="ASN57" s="738" t="e">
        <f t="shared" ref="ASN57" ca="1" si="1181" xml:space="preserve"> _xlfn.IFNA( IF( ISBLANK( (VLOOKUP($B$57, $B$8:$BNY$53, COLUMN((ASM56)), FALSE)) ), "", VLOOKUP($B$57, $B$8:$BNY$53, COLUMN((ASM56)), FALSE) ), "")</f>
        <v>#NAME?</v>
      </c>
      <c r="ASO57" s="738" t="e">
        <f t="shared" ref="ASO57" ca="1" si="1182" xml:space="preserve"> _xlfn.IFNA( IF( ISBLANK( (VLOOKUP($B$57, $B$8:$BNY$53, COLUMN((ASN56)), FALSE)) ), "", VLOOKUP($B$57, $B$8:$BNY$53, COLUMN((ASN56)), FALSE) ), "")</f>
        <v>#NAME?</v>
      </c>
      <c r="ASP57" s="738" t="e">
        <f t="shared" ref="ASP57" ca="1" si="1183" xml:space="preserve"> _xlfn.IFNA( IF( ISBLANK( (VLOOKUP($B$57, $B$8:$BNY$53, COLUMN((ASO56)), FALSE)) ), "", VLOOKUP($B$57, $B$8:$BNY$53, COLUMN((ASO56)), FALSE) ), "")</f>
        <v>#NAME?</v>
      </c>
      <c r="ASQ57" s="738" t="e">
        <f t="shared" ref="ASQ57" ca="1" si="1184" xml:space="preserve"> _xlfn.IFNA( IF( ISBLANK( (VLOOKUP($B$57, $B$8:$BNY$53, COLUMN((ASP56)), FALSE)) ), "", VLOOKUP($B$57, $B$8:$BNY$53, COLUMN((ASP56)), FALSE) ), "")</f>
        <v>#NAME?</v>
      </c>
      <c r="ASR57" s="738" t="e">
        <f t="shared" ref="ASR57" ca="1" si="1185" xml:space="preserve"> _xlfn.IFNA( IF( ISBLANK( (VLOOKUP($B$57, $B$8:$BNY$53, COLUMN((ASQ56)), FALSE)) ), "", VLOOKUP($B$57, $B$8:$BNY$53, COLUMN((ASQ56)), FALSE) ), "")</f>
        <v>#NAME?</v>
      </c>
      <c r="ASS57" s="738" t="e">
        <f t="shared" ref="ASS57" ca="1" si="1186" xml:space="preserve"> _xlfn.IFNA( IF( ISBLANK( (VLOOKUP($B$57, $B$8:$BNY$53, COLUMN((ASR56)), FALSE)) ), "", VLOOKUP($B$57, $B$8:$BNY$53, COLUMN((ASR56)), FALSE) ), "")</f>
        <v>#NAME?</v>
      </c>
      <c r="AST57" s="738" t="e">
        <f t="shared" ref="AST57" ca="1" si="1187" xml:space="preserve"> _xlfn.IFNA( IF( ISBLANK( (VLOOKUP($B$57, $B$8:$BNY$53, COLUMN((ASS56)), FALSE)) ), "", VLOOKUP($B$57, $B$8:$BNY$53, COLUMN((ASS56)), FALSE) ), "")</f>
        <v>#NAME?</v>
      </c>
      <c r="ASU57" s="738" t="e">
        <f t="shared" ref="ASU57" ca="1" si="1188" xml:space="preserve"> _xlfn.IFNA( IF( ISBLANK( (VLOOKUP($B$57, $B$8:$BNY$53, COLUMN((AST56)), FALSE)) ), "", VLOOKUP($B$57, $B$8:$BNY$53, COLUMN((AST56)), FALSE) ), "")</f>
        <v>#NAME?</v>
      </c>
      <c r="ASV57" s="738" t="e">
        <f t="shared" ref="ASV57" ca="1" si="1189" xml:space="preserve"> _xlfn.IFNA( IF( ISBLANK( (VLOOKUP($B$57, $B$8:$BNY$53, COLUMN((ASU56)), FALSE)) ), "", VLOOKUP($B$57, $B$8:$BNY$53, COLUMN((ASU56)), FALSE) ), "")</f>
        <v>#NAME?</v>
      </c>
      <c r="ASW57" s="738" t="e">
        <f t="shared" ref="ASW57" ca="1" si="1190" xml:space="preserve"> _xlfn.IFNA( IF( ISBLANK( (VLOOKUP($B$57, $B$8:$BNY$53, COLUMN((ASV56)), FALSE)) ), "", VLOOKUP($B$57, $B$8:$BNY$53, COLUMN((ASV56)), FALSE) ), "")</f>
        <v>#NAME?</v>
      </c>
      <c r="ASX57" s="738" t="e">
        <f t="shared" ref="ASX57" ca="1" si="1191" xml:space="preserve"> _xlfn.IFNA( IF( ISBLANK( (VLOOKUP($B$57, $B$8:$BNY$53, COLUMN((ASW56)), FALSE)) ), "", VLOOKUP($B$57, $B$8:$BNY$53, COLUMN((ASW56)), FALSE) ), "")</f>
        <v>#NAME?</v>
      </c>
      <c r="ASY57" s="738" t="e">
        <f t="shared" ref="ASY57" ca="1" si="1192" xml:space="preserve"> _xlfn.IFNA( IF( ISBLANK( (VLOOKUP($B$57, $B$8:$BNY$53, COLUMN((ASX56)), FALSE)) ), "", VLOOKUP($B$57, $B$8:$BNY$53, COLUMN((ASX56)), FALSE) ), "")</f>
        <v>#NAME?</v>
      </c>
      <c r="ASZ57" s="738" t="e">
        <f t="shared" ref="ASZ57" ca="1" si="1193" xml:space="preserve"> _xlfn.IFNA( IF( ISBLANK( (VLOOKUP($B$57, $B$8:$BNY$53, COLUMN((ASY56)), FALSE)) ), "", VLOOKUP($B$57, $B$8:$BNY$53, COLUMN((ASY56)), FALSE) ), "")</f>
        <v>#NAME?</v>
      </c>
      <c r="ATA57" s="738" t="e">
        <f t="shared" ref="ATA57" ca="1" si="1194" xml:space="preserve"> _xlfn.IFNA( IF( ISBLANK( (VLOOKUP($B$57, $B$8:$BNY$53, COLUMN((ASZ56)), FALSE)) ), "", VLOOKUP($B$57, $B$8:$BNY$53, COLUMN((ASZ56)), FALSE) ), "")</f>
        <v>#NAME?</v>
      </c>
      <c r="ATB57" s="738" t="e">
        <f t="shared" ref="ATB57" ca="1" si="1195" xml:space="preserve"> _xlfn.IFNA( IF( ISBLANK( (VLOOKUP($B$57, $B$8:$BNY$53, COLUMN((ATA56)), FALSE)) ), "", VLOOKUP($B$57, $B$8:$BNY$53, COLUMN((ATA56)), FALSE) ), "")</f>
        <v>#NAME?</v>
      </c>
      <c r="ATC57" s="738" t="e">
        <f t="shared" ref="ATC57" ca="1" si="1196" xml:space="preserve"> _xlfn.IFNA( IF( ISBLANK( (VLOOKUP($B$57, $B$8:$BNY$53, COLUMN((ATB56)), FALSE)) ), "", VLOOKUP($B$57, $B$8:$BNY$53, COLUMN((ATB56)), FALSE) ), "")</f>
        <v>#NAME?</v>
      </c>
      <c r="ATD57" s="738" t="e">
        <f t="shared" ref="ATD57" ca="1" si="1197" xml:space="preserve"> _xlfn.IFNA( IF( ISBLANK( (VLOOKUP($B$57, $B$8:$BNY$53, COLUMN((ATC56)), FALSE)) ), "", VLOOKUP($B$57, $B$8:$BNY$53, COLUMN((ATC56)), FALSE) ), "")</f>
        <v>#NAME?</v>
      </c>
      <c r="ATE57" s="738" t="e">
        <f t="shared" ref="ATE57" ca="1" si="1198" xml:space="preserve"> _xlfn.IFNA( IF( ISBLANK( (VLOOKUP($B$57, $B$8:$BNY$53, COLUMN((ATD56)), FALSE)) ), "", VLOOKUP($B$57, $B$8:$BNY$53, COLUMN((ATD56)), FALSE) ), "")</f>
        <v>#NAME?</v>
      </c>
      <c r="ATF57" s="738" t="e">
        <f t="shared" ref="ATF57" ca="1" si="1199" xml:space="preserve"> _xlfn.IFNA( IF( ISBLANK( (VLOOKUP($B$57, $B$8:$BNY$53, COLUMN((ATE56)), FALSE)) ), "", VLOOKUP($B$57, $B$8:$BNY$53, COLUMN((ATE56)), FALSE) ), "")</f>
        <v>#NAME?</v>
      </c>
      <c r="ATG57" s="738" t="e">
        <f t="shared" ref="ATG57" ca="1" si="1200" xml:space="preserve"> _xlfn.IFNA( IF( ISBLANK( (VLOOKUP($B$57, $B$8:$BNY$53, COLUMN((ATF56)), FALSE)) ), "", VLOOKUP($B$57, $B$8:$BNY$53, COLUMN((ATF56)), FALSE) ), "")</f>
        <v>#NAME?</v>
      </c>
      <c r="ATH57" s="738" t="e">
        <f t="shared" ref="ATH57" ca="1" si="1201" xml:space="preserve"> _xlfn.IFNA( IF( ISBLANK( (VLOOKUP($B$57, $B$8:$BNY$53, COLUMN((ATG56)), FALSE)) ), "", VLOOKUP($B$57, $B$8:$BNY$53, COLUMN((ATG56)), FALSE) ), "")</f>
        <v>#NAME?</v>
      </c>
      <c r="ATI57" s="738" t="e">
        <f t="shared" ref="ATI57" ca="1" si="1202" xml:space="preserve"> _xlfn.IFNA( IF( ISBLANK( (VLOOKUP($B$57, $B$8:$BNY$53, COLUMN((ATH56)), FALSE)) ), "", VLOOKUP($B$57, $B$8:$BNY$53, COLUMN((ATH56)), FALSE) ), "")</f>
        <v>#NAME?</v>
      </c>
      <c r="ATJ57" s="738" t="e">
        <f t="shared" ref="ATJ57" ca="1" si="1203" xml:space="preserve"> _xlfn.IFNA( IF( ISBLANK( (VLOOKUP($B$57, $B$8:$BNY$53, COLUMN((ATI56)), FALSE)) ), "", VLOOKUP($B$57, $B$8:$BNY$53, COLUMN((ATI56)), FALSE) ), "")</f>
        <v>#NAME?</v>
      </c>
      <c r="ATK57" s="738" t="e">
        <f t="shared" ref="ATK57" ca="1" si="1204" xml:space="preserve"> _xlfn.IFNA( IF( ISBLANK( (VLOOKUP($B$57, $B$8:$BNY$53, COLUMN((ATJ56)), FALSE)) ), "", VLOOKUP($B$57, $B$8:$BNY$53, COLUMN((ATJ56)), FALSE) ), "")</f>
        <v>#NAME?</v>
      </c>
      <c r="ATL57" s="738" t="e">
        <f t="shared" ref="ATL57" ca="1" si="1205" xml:space="preserve"> _xlfn.IFNA( IF( ISBLANK( (VLOOKUP($B$57, $B$8:$BNY$53, COLUMN((ATK56)), FALSE)) ), "", VLOOKUP($B$57, $B$8:$BNY$53, COLUMN((ATK56)), FALSE) ), "")</f>
        <v>#NAME?</v>
      </c>
      <c r="ATM57" s="738" t="e">
        <f t="shared" ref="ATM57" ca="1" si="1206" xml:space="preserve"> _xlfn.IFNA( IF( ISBLANK( (VLOOKUP($B$57, $B$8:$BNY$53, COLUMN((ATL56)), FALSE)) ), "", VLOOKUP($B$57, $B$8:$BNY$53, COLUMN((ATL56)), FALSE) ), "")</f>
        <v>#NAME?</v>
      </c>
      <c r="ATN57" s="738" t="e">
        <f t="shared" ref="ATN57" ca="1" si="1207" xml:space="preserve"> _xlfn.IFNA( IF( ISBLANK( (VLOOKUP($B$57, $B$8:$BNY$53, COLUMN((ATM56)), FALSE)) ), "", VLOOKUP($B$57, $B$8:$BNY$53, COLUMN((ATM56)), FALSE) ), "")</f>
        <v>#NAME?</v>
      </c>
      <c r="ATO57" s="738" t="e">
        <f t="shared" ref="ATO57" ca="1" si="1208" xml:space="preserve"> _xlfn.IFNA( IF( ISBLANK( (VLOOKUP($B$57, $B$8:$BNY$53, COLUMN((ATN56)), FALSE)) ), "", VLOOKUP($B$57, $B$8:$BNY$53, COLUMN((ATN56)), FALSE) ), "")</f>
        <v>#NAME?</v>
      </c>
      <c r="ATP57" s="738" t="e">
        <f t="shared" ref="ATP57" ca="1" si="1209" xml:space="preserve"> _xlfn.IFNA( IF( ISBLANK( (VLOOKUP($B$57, $B$8:$BNY$53, COLUMN((ATO56)), FALSE)) ), "", VLOOKUP($B$57, $B$8:$BNY$53, COLUMN((ATO56)), FALSE) ), "")</f>
        <v>#NAME?</v>
      </c>
      <c r="ATQ57" s="738" t="e">
        <f t="shared" ref="ATQ57" ca="1" si="1210" xml:space="preserve"> _xlfn.IFNA( IF( ISBLANK( (VLOOKUP($B$57, $B$8:$BNY$53, COLUMN((ATP56)), FALSE)) ), "", VLOOKUP($B$57, $B$8:$BNY$53, COLUMN((ATP56)), FALSE) ), "")</f>
        <v>#NAME?</v>
      </c>
      <c r="ATR57" s="738" t="e">
        <f t="shared" ref="ATR57" ca="1" si="1211" xml:space="preserve"> _xlfn.IFNA( IF( ISBLANK( (VLOOKUP($B$57, $B$8:$BNY$53, COLUMN((ATQ56)), FALSE)) ), "", VLOOKUP($B$57, $B$8:$BNY$53, COLUMN((ATQ56)), FALSE) ), "")</f>
        <v>#NAME?</v>
      </c>
      <c r="ATS57" s="738" t="e">
        <f t="shared" ref="ATS57" ca="1" si="1212" xml:space="preserve"> _xlfn.IFNA( IF( ISBLANK( (VLOOKUP($B$57, $B$8:$BNY$53, COLUMN((ATR56)), FALSE)) ), "", VLOOKUP($B$57, $B$8:$BNY$53, COLUMN((ATR56)), FALSE) ), "")</f>
        <v>#NAME?</v>
      </c>
      <c r="ATT57" s="738" t="e">
        <f t="shared" ref="ATT57" ca="1" si="1213" xml:space="preserve"> _xlfn.IFNA( IF( ISBLANK( (VLOOKUP($B$57, $B$8:$BNY$53, COLUMN((ATS56)), FALSE)) ), "", VLOOKUP($B$57, $B$8:$BNY$53, COLUMN((ATS56)), FALSE) ), "")</f>
        <v>#NAME?</v>
      </c>
      <c r="ATU57" s="738" t="e">
        <f t="shared" ref="ATU57" ca="1" si="1214" xml:space="preserve"> _xlfn.IFNA( IF( ISBLANK( (VLOOKUP($B$57, $B$8:$BNY$53, COLUMN((ATT56)), FALSE)) ), "", VLOOKUP($B$57, $B$8:$BNY$53, COLUMN((ATT56)), FALSE) ), "")</f>
        <v>#NAME?</v>
      </c>
      <c r="ATV57" s="738" t="e">
        <f t="shared" ref="ATV57" ca="1" si="1215" xml:space="preserve"> _xlfn.IFNA( IF( ISBLANK( (VLOOKUP($B$57, $B$8:$BNY$53, COLUMN((ATU56)), FALSE)) ), "", VLOOKUP($B$57, $B$8:$BNY$53, COLUMN((ATU56)), FALSE) ), "")</f>
        <v>#NAME?</v>
      </c>
      <c r="ATW57" s="738" t="e">
        <f t="shared" ref="ATW57" ca="1" si="1216" xml:space="preserve"> _xlfn.IFNA( IF( ISBLANK( (VLOOKUP($B$57, $B$8:$BNY$53, COLUMN((ATV56)), FALSE)) ), "", VLOOKUP($B$57, $B$8:$BNY$53, COLUMN((ATV56)), FALSE) ), "")</f>
        <v>#NAME?</v>
      </c>
      <c r="ATX57" s="738" t="e">
        <f t="shared" ref="ATX57" ca="1" si="1217" xml:space="preserve"> _xlfn.IFNA( IF( ISBLANK( (VLOOKUP($B$57, $B$8:$BNY$53, COLUMN((ATW56)), FALSE)) ), "", VLOOKUP($B$57, $B$8:$BNY$53, COLUMN((ATW56)), FALSE) ), "")</f>
        <v>#NAME?</v>
      </c>
      <c r="ATY57" s="738" t="e">
        <f t="shared" ref="ATY57" ca="1" si="1218" xml:space="preserve"> _xlfn.IFNA( IF( ISBLANK( (VLOOKUP($B$57, $B$8:$BNY$53, COLUMN((ATX56)), FALSE)) ), "", VLOOKUP($B$57, $B$8:$BNY$53, COLUMN((ATX56)), FALSE) ), "")</f>
        <v>#NAME?</v>
      </c>
      <c r="ATZ57" s="738" t="e">
        <f t="shared" ref="ATZ57" ca="1" si="1219" xml:space="preserve"> _xlfn.IFNA( IF( ISBLANK( (VLOOKUP($B$57, $B$8:$BNY$53, COLUMN((ATY56)), FALSE)) ), "", VLOOKUP($B$57, $B$8:$BNY$53, COLUMN((ATY56)), FALSE) ), "")</f>
        <v>#NAME?</v>
      </c>
      <c r="AUA57" s="738" t="e">
        <f t="shared" ref="AUA57" ca="1" si="1220" xml:space="preserve"> _xlfn.IFNA( IF( ISBLANK( (VLOOKUP($B$57, $B$8:$BNY$53, COLUMN((ATZ56)), FALSE)) ), "", VLOOKUP($B$57, $B$8:$BNY$53, COLUMN((ATZ56)), FALSE) ), "")</f>
        <v>#NAME?</v>
      </c>
      <c r="AUB57" s="738" t="e">
        <f t="shared" ref="AUB57" ca="1" si="1221" xml:space="preserve"> _xlfn.IFNA( IF( ISBLANK( (VLOOKUP($B$57, $B$8:$BNY$53, COLUMN((AUA56)), FALSE)) ), "", VLOOKUP($B$57, $B$8:$BNY$53, COLUMN((AUA56)), FALSE) ), "")</f>
        <v>#NAME?</v>
      </c>
      <c r="AUC57" s="738" t="e">
        <f t="shared" ref="AUC57" ca="1" si="1222" xml:space="preserve"> _xlfn.IFNA( IF( ISBLANK( (VLOOKUP($B$57, $B$8:$BNY$53, COLUMN((AUB56)), FALSE)) ), "", VLOOKUP($B$57, $B$8:$BNY$53, COLUMN((AUB56)), FALSE) ), "")</f>
        <v>#NAME?</v>
      </c>
      <c r="AUD57" s="738" t="e">
        <f t="shared" ref="AUD57" ca="1" si="1223" xml:space="preserve"> _xlfn.IFNA( IF( ISBLANK( (VLOOKUP($B$57, $B$8:$BNY$53, COLUMN((AUC56)), FALSE)) ), "", VLOOKUP($B$57, $B$8:$BNY$53, COLUMN((AUC56)), FALSE) ), "")</f>
        <v>#NAME?</v>
      </c>
      <c r="AUE57" s="738" t="e">
        <f t="shared" ref="AUE57" ca="1" si="1224" xml:space="preserve"> _xlfn.IFNA( IF( ISBLANK( (VLOOKUP($B$57, $B$8:$BNY$53, COLUMN((AUD56)), FALSE)) ), "", VLOOKUP($B$57, $B$8:$BNY$53, COLUMN((AUD56)), FALSE) ), "")</f>
        <v>#NAME?</v>
      </c>
      <c r="AUF57" s="738" t="e">
        <f t="shared" ref="AUF57" ca="1" si="1225" xml:space="preserve"> _xlfn.IFNA( IF( ISBLANK( (VLOOKUP($B$57, $B$8:$BNY$53, COLUMN((AUE56)), FALSE)) ), "", VLOOKUP($B$57, $B$8:$BNY$53, COLUMN((AUE56)), FALSE) ), "")</f>
        <v>#NAME?</v>
      </c>
      <c r="AUG57" s="738" t="e">
        <f t="shared" ref="AUG57" ca="1" si="1226" xml:space="preserve"> _xlfn.IFNA( IF( ISBLANK( (VLOOKUP($B$57, $B$8:$BNY$53, COLUMN((AUF56)), FALSE)) ), "", VLOOKUP($B$57, $B$8:$BNY$53, COLUMN((AUF56)), FALSE) ), "")</f>
        <v>#NAME?</v>
      </c>
      <c r="AUH57" s="738" t="e">
        <f t="shared" ref="AUH57" ca="1" si="1227" xml:space="preserve"> _xlfn.IFNA( IF( ISBLANK( (VLOOKUP($B$57, $B$8:$BNY$53, COLUMN((AUG56)), FALSE)) ), "", VLOOKUP($B$57, $B$8:$BNY$53, COLUMN((AUG56)), FALSE) ), "")</f>
        <v>#NAME?</v>
      </c>
      <c r="AUI57" s="738" t="e">
        <f t="shared" ref="AUI57" ca="1" si="1228" xml:space="preserve"> _xlfn.IFNA( IF( ISBLANK( (VLOOKUP($B$57, $B$8:$BNY$53, COLUMN((AUH56)), FALSE)) ), "", VLOOKUP($B$57, $B$8:$BNY$53, COLUMN((AUH56)), FALSE) ), "")</f>
        <v>#NAME?</v>
      </c>
      <c r="AUJ57" s="738" t="e">
        <f t="shared" ref="AUJ57" ca="1" si="1229" xml:space="preserve"> _xlfn.IFNA( IF( ISBLANK( (VLOOKUP($B$57, $B$8:$BNY$53, COLUMN((AUI56)), FALSE)) ), "", VLOOKUP($B$57, $B$8:$BNY$53, COLUMN((AUI56)), FALSE) ), "")</f>
        <v>#NAME?</v>
      </c>
      <c r="AUK57" s="738" t="e">
        <f t="shared" ref="AUK57" ca="1" si="1230" xml:space="preserve"> _xlfn.IFNA( IF( ISBLANK( (VLOOKUP($B$57, $B$8:$BNY$53, COLUMN((AUJ56)), FALSE)) ), "", VLOOKUP($B$57, $B$8:$BNY$53, COLUMN((AUJ56)), FALSE) ), "")</f>
        <v>#NAME?</v>
      </c>
      <c r="AUL57" s="738" t="e">
        <f t="shared" ref="AUL57" ca="1" si="1231" xml:space="preserve"> _xlfn.IFNA( IF( ISBLANK( (VLOOKUP($B$57, $B$8:$BNY$53, COLUMN((AUK56)), FALSE)) ), "", VLOOKUP($B$57, $B$8:$BNY$53, COLUMN((AUK56)), FALSE) ), "")</f>
        <v>#NAME?</v>
      </c>
      <c r="AUM57" s="738" t="e">
        <f t="shared" ref="AUM57" ca="1" si="1232" xml:space="preserve"> _xlfn.IFNA( IF( ISBLANK( (VLOOKUP($B$57, $B$8:$BNY$53, COLUMN((AUL56)), FALSE)) ), "", VLOOKUP($B$57, $B$8:$BNY$53, COLUMN((AUL56)), FALSE) ), "")</f>
        <v>#NAME?</v>
      </c>
      <c r="AUN57" s="738" t="e">
        <f t="shared" ref="AUN57" ca="1" si="1233" xml:space="preserve"> _xlfn.IFNA( IF( ISBLANK( (VLOOKUP($B$57, $B$8:$BNY$53, COLUMN((AUM56)), FALSE)) ), "", VLOOKUP($B$57, $B$8:$BNY$53, COLUMN((AUM56)), FALSE) ), "")</f>
        <v>#NAME?</v>
      </c>
      <c r="AUO57" s="738" t="e">
        <f t="shared" ref="AUO57" ca="1" si="1234" xml:space="preserve"> _xlfn.IFNA( IF( ISBLANK( (VLOOKUP($B$57, $B$8:$BNY$53, COLUMN((AUN56)), FALSE)) ), "", VLOOKUP($B$57, $B$8:$BNY$53, COLUMN((AUN56)), FALSE) ), "")</f>
        <v>#NAME?</v>
      </c>
      <c r="AUP57" s="738" t="e">
        <f t="shared" ref="AUP57" ca="1" si="1235" xml:space="preserve"> _xlfn.IFNA( IF( ISBLANK( (VLOOKUP($B$57, $B$8:$BNY$53, COLUMN((AUO56)), FALSE)) ), "", VLOOKUP($B$57, $B$8:$BNY$53, COLUMN((AUO56)), FALSE) ), "")</f>
        <v>#NAME?</v>
      </c>
      <c r="AUQ57" s="738" t="e">
        <f t="shared" ref="AUQ57" ca="1" si="1236" xml:space="preserve"> _xlfn.IFNA( IF( ISBLANK( (VLOOKUP($B$57, $B$8:$BNY$53, COLUMN((AUP56)), FALSE)) ), "", VLOOKUP($B$57, $B$8:$BNY$53, COLUMN((AUP56)), FALSE) ), "")</f>
        <v>#NAME?</v>
      </c>
      <c r="AUR57" s="738" t="e">
        <f t="shared" ref="AUR57" ca="1" si="1237" xml:space="preserve"> _xlfn.IFNA( IF( ISBLANK( (VLOOKUP($B$57, $B$8:$BNY$53, COLUMN((AUQ56)), FALSE)) ), "", VLOOKUP($B$57, $B$8:$BNY$53, COLUMN((AUQ56)), FALSE) ), "")</f>
        <v>#NAME?</v>
      </c>
      <c r="AUS57" s="738" t="e">
        <f t="shared" ref="AUS57" ca="1" si="1238" xml:space="preserve"> _xlfn.IFNA( IF( ISBLANK( (VLOOKUP($B$57, $B$8:$BNY$53, COLUMN((AUR56)), FALSE)) ), "", VLOOKUP($B$57, $B$8:$BNY$53, COLUMN((AUR56)), FALSE) ), "")</f>
        <v>#NAME?</v>
      </c>
      <c r="AUT57" s="738" t="e">
        <f t="shared" ref="AUT57" ca="1" si="1239" xml:space="preserve"> _xlfn.IFNA( IF( ISBLANK( (VLOOKUP($B$57, $B$8:$BNY$53, COLUMN((AUS56)), FALSE)) ), "", VLOOKUP($B$57, $B$8:$BNY$53, COLUMN((AUS56)), FALSE) ), "")</f>
        <v>#NAME?</v>
      </c>
      <c r="AUU57" s="738" t="e">
        <f t="shared" ref="AUU57" ca="1" si="1240" xml:space="preserve"> _xlfn.IFNA( IF( ISBLANK( (VLOOKUP($B$57, $B$8:$BNY$53, COLUMN((AUT56)), FALSE)) ), "", VLOOKUP($B$57, $B$8:$BNY$53, COLUMN((AUT56)), FALSE) ), "")</f>
        <v>#NAME?</v>
      </c>
      <c r="AUV57" s="738" t="e">
        <f t="shared" ref="AUV57" ca="1" si="1241" xml:space="preserve"> _xlfn.IFNA( IF( ISBLANK( (VLOOKUP($B$57, $B$8:$BNY$53, COLUMN((AUU56)), FALSE)) ), "", VLOOKUP($B$57, $B$8:$BNY$53, COLUMN((AUU56)), FALSE) ), "")</f>
        <v>#NAME?</v>
      </c>
      <c r="AUW57" s="738" t="e">
        <f t="shared" ref="AUW57" ca="1" si="1242" xml:space="preserve"> _xlfn.IFNA( IF( ISBLANK( (VLOOKUP($B$57, $B$8:$BNY$53, COLUMN((AUV56)), FALSE)) ), "", VLOOKUP($B$57, $B$8:$BNY$53, COLUMN((AUV56)), FALSE) ), "")</f>
        <v>#NAME?</v>
      </c>
      <c r="AUX57" s="738" t="e">
        <f t="shared" ref="AUX57" ca="1" si="1243" xml:space="preserve"> _xlfn.IFNA( IF( ISBLANK( (VLOOKUP($B$57, $B$8:$BNY$53, COLUMN((AUW56)), FALSE)) ), "", VLOOKUP($B$57, $B$8:$BNY$53, COLUMN((AUW56)), FALSE) ), "")</f>
        <v>#NAME?</v>
      </c>
      <c r="AUY57" s="738" t="e">
        <f t="shared" ref="AUY57" ca="1" si="1244" xml:space="preserve"> _xlfn.IFNA( IF( ISBLANK( (VLOOKUP($B$57, $B$8:$BNY$53, COLUMN((AUX56)), FALSE)) ), "", VLOOKUP($B$57, $B$8:$BNY$53, COLUMN((AUX56)), FALSE) ), "")</f>
        <v>#NAME?</v>
      </c>
      <c r="AUZ57" s="738" t="e">
        <f t="shared" ref="AUZ57" ca="1" si="1245" xml:space="preserve"> _xlfn.IFNA( IF( ISBLANK( (VLOOKUP($B$57, $B$8:$BNY$53, COLUMN((AUY56)), FALSE)) ), "", VLOOKUP($B$57, $B$8:$BNY$53, COLUMN((AUY56)), FALSE) ), "")</f>
        <v>#NAME?</v>
      </c>
      <c r="AVA57" s="738" t="e">
        <f t="shared" ref="AVA57" ca="1" si="1246" xml:space="preserve"> _xlfn.IFNA( IF( ISBLANK( (VLOOKUP($B$57, $B$8:$BNY$53, COLUMN((AUZ56)), FALSE)) ), "", VLOOKUP($B$57, $B$8:$BNY$53, COLUMN((AUZ56)), FALSE) ), "")</f>
        <v>#NAME?</v>
      </c>
      <c r="AVB57" s="738" t="e">
        <f t="shared" ref="AVB57" ca="1" si="1247" xml:space="preserve"> _xlfn.IFNA( IF( ISBLANK( (VLOOKUP($B$57, $B$8:$BNY$53, COLUMN((AVA56)), FALSE)) ), "", VLOOKUP($B$57, $B$8:$BNY$53, COLUMN((AVA56)), FALSE) ), "")</f>
        <v>#NAME?</v>
      </c>
      <c r="AVC57" s="738" t="e">
        <f t="shared" ref="AVC57" ca="1" si="1248" xml:space="preserve"> _xlfn.IFNA( IF( ISBLANK( (VLOOKUP($B$57, $B$8:$BNY$53, COLUMN((AVB56)), FALSE)) ), "", VLOOKUP($B$57, $B$8:$BNY$53, COLUMN((AVB56)), FALSE) ), "")</f>
        <v>#NAME?</v>
      </c>
      <c r="AVD57" s="738" t="e">
        <f t="shared" ref="AVD57" ca="1" si="1249" xml:space="preserve"> _xlfn.IFNA( IF( ISBLANK( (VLOOKUP($B$57, $B$8:$BNY$53, COLUMN((AVC56)), FALSE)) ), "", VLOOKUP($B$57, $B$8:$BNY$53, COLUMN((AVC56)), FALSE) ), "")</f>
        <v>#NAME?</v>
      </c>
      <c r="AVE57" s="738" t="e">
        <f t="shared" ref="AVE57" ca="1" si="1250" xml:space="preserve"> _xlfn.IFNA( IF( ISBLANK( (VLOOKUP($B$57, $B$8:$BNY$53, COLUMN((AVD56)), FALSE)) ), "", VLOOKUP($B$57, $B$8:$BNY$53, COLUMN((AVD56)), FALSE) ), "")</f>
        <v>#NAME?</v>
      </c>
      <c r="AVF57" s="738" t="e">
        <f t="shared" ref="AVF57" ca="1" si="1251" xml:space="preserve"> _xlfn.IFNA( IF( ISBLANK( (VLOOKUP($B$57, $B$8:$BNY$53, COLUMN((AVE56)), FALSE)) ), "", VLOOKUP($B$57, $B$8:$BNY$53, COLUMN((AVE56)), FALSE) ), "")</f>
        <v>#NAME?</v>
      </c>
      <c r="AVG57" s="738" t="e">
        <f t="shared" ref="AVG57" ca="1" si="1252" xml:space="preserve"> _xlfn.IFNA( IF( ISBLANK( (VLOOKUP($B$57, $B$8:$BNY$53, COLUMN((AVF56)), FALSE)) ), "", VLOOKUP($B$57, $B$8:$BNY$53, COLUMN((AVF56)), FALSE) ), "")</f>
        <v>#NAME?</v>
      </c>
      <c r="AVH57" s="738" t="e">
        <f t="shared" ref="AVH57" ca="1" si="1253" xml:space="preserve"> _xlfn.IFNA( IF( ISBLANK( (VLOOKUP($B$57, $B$8:$BNY$53, COLUMN((AVG56)), FALSE)) ), "", VLOOKUP($B$57, $B$8:$BNY$53, COLUMN((AVG56)), FALSE) ), "")</f>
        <v>#NAME?</v>
      </c>
      <c r="AVI57" s="738" t="e">
        <f t="shared" ref="AVI57" ca="1" si="1254" xml:space="preserve"> _xlfn.IFNA( IF( ISBLANK( (VLOOKUP($B$57, $B$8:$BNY$53, COLUMN((AVH56)), FALSE)) ), "", VLOOKUP($B$57, $B$8:$BNY$53, COLUMN((AVH56)), FALSE) ), "")</f>
        <v>#NAME?</v>
      </c>
      <c r="AVJ57" s="738" t="e">
        <f t="shared" ref="AVJ57" ca="1" si="1255" xml:space="preserve"> _xlfn.IFNA( IF( ISBLANK( (VLOOKUP($B$57, $B$8:$BNY$53, COLUMN((AVI56)), FALSE)) ), "", VLOOKUP($B$57, $B$8:$BNY$53, COLUMN((AVI56)), FALSE) ), "")</f>
        <v>#NAME?</v>
      </c>
      <c r="AVK57" s="738" t="e">
        <f t="shared" ref="AVK57" ca="1" si="1256" xml:space="preserve"> _xlfn.IFNA( IF( ISBLANK( (VLOOKUP($B$57, $B$8:$BNY$53, COLUMN((AVJ56)), FALSE)) ), "", VLOOKUP($B$57, $B$8:$BNY$53, COLUMN((AVJ56)), FALSE) ), "")</f>
        <v>#NAME?</v>
      </c>
      <c r="AVL57" s="738" t="e">
        <f t="shared" ref="AVL57" ca="1" si="1257" xml:space="preserve"> _xlfn.IFNA( IF( ISBLANK( (VLOOKUP($B$57, $B$8:$BNY$53, COLUMN((AVK56)), FALSE)) ), "", VLOOKUP($B$57, $B$8:$BNY$53, COLUMN((AVK56)), FALSE) ), "")</f>
        <v>#NAME?</v>
      </c>
      <c r="AVM57" s="738" t="e">
        <f t="shared" ref="AVM57" ca="1" si="1258" xml:space="preserve"> _xlfn.IFNA( IF( ISBLANK( (VLOOKUP($B$57, $B$8:$BNY$53, COLUMN((AVL56)), FALSE)) ), "", VLOOKUP($B$57, $B$8:$BNY$53, COLUMN((AVL56)), FALSE) ), "")</f>
        <v>#NAME?</v>
      </c>
      <c r="AVN57" s="738" t="e">
        <f t="shared" ref="AVN57" ca="1" si="1259" xml:space="preserve"> _xlfn.IFNA( IF( ISBLANK( (VLOOKUP($B$57, $B$8:$BNY$53, COLUMN((AVM56)), FALSE)) ), "", VLOOKUP($B$57, $B$8:$BNY$53, COLUMN((AVM56)), FALSE) ), "")</f>
        <v>#NAME?</v>
      </c>
      <c r="AVO57" s="738" t="e">
        <f t="shared" ref="AVO57" ca="1" si="1260" xml:space="preserve"> _xlfn.IFNA( IF( ISBLANK( (VLOOKUP($B$57, $B$8:$BNY$53, COLUMN((AVN56)), FALSE)) ), "", VLOOKUP($B$57, $B$8:$BNY$53, COLUMN((AVN56)), FALSE) ), "")</f>
        <v>#NAME?</v>
      </c>
      <c r="AVP57" s="738" t="e">
        <f t="shared" ref="AVP57" ca="1" si="1261" xml:space="preserve"> _xlfn.IFNA( IF( ISBLANK( (VLOOKUP($B$57, $B$8:$BNY$53, COLUMN((AVO56)), FALSE)) ), "", VLOOKUP($B$57, $B$8:$BNY$53, COLUMN((AVO56)), FALSE) ), "")</f>
        <v>#NAME?</v>
      </c>
      <c r="AVQ57" s="738" t="e">
        <f t="shared" ref="AVQ57" ca="1" si="1262" xml:space="preserve"> _xlfn.IFNA( IF( ISBLANK( (VLOOKUP($B$57, $B$8:$BNY$53, COLUMN((AVP56)), FALSE)) ), "", VLOOKUP($B$57, $B$8:$BNY$53, COLUMN((AVP56)), FALSE) ), "")</f>
        <v>#NAME?</v>
      </c>
      <c r="AVR57" s="738" t="e">
        <f t="shared" ref="AVR57" ca="1" si="1263" xml:space="preserve"> _xlfn.IFNA( IF( ISBLANK( (VLOOKUP($B$57, $B$8:$BNY$53, COLUMN((AVQ56)), FALSE)) ), "", VLOOKUP($B$57, $B$8:$BNY$53, COLUMN((AVQ56)), FALSE) ), "")</f>
        <v>#NAME?</v>
      </c>
      <c r="AVS57" s="738" t="e">
        <f t="shared" ref="AVS57" ca="1" si="1264" xml:space="preserve"> _xlfn.IFNA( IF( ISBLANK( (VLOOKUP($B$57, $B$8:$BNY$53, COLUMN((AVR56)), FALSE)) ), "", VLOOKUP($B$57, $B$8:$BNY$53, COLUMN((AVR56)), FALSE) ), "")</f>
        <v>#NAME?</v>
      </c>
      <c r="AVT57" s="738" t="e">
        <f t="shared" ref="AVT57" ca="1" si="1265" xml:space="preserve"> _xlfn.IFNA( IF( ISBLANK( (VLOOKUP($B$57, $B$8:$BNY$53, COLUMN((AVS56)), FALSE)) ), "", VLOOKUP($B$57, $B$8:$BNY$53, COLUMN((AVS56)), FALSE) ), "")</f>
        <v>#NAME?</v>
      </c>
      <c r="AVU57" s="738" t="e">
        <f t="shared" ref="AVU57" ca="1" si="1266" xml:space="preserve"> _xlfn.IFNA( IF( ISBLANK( (VLOOKUP($B$57, $B$8:$BNY$53, COLUMN((AVT56)), FALSE)) ), "", VLOOKUP($B$57, $B$8:$BNY$53, COLUMN((AVT56)), FALSE) ), "")</f>
        <v>#NAME?</v>
      </c>
      <c r="AVV57" s="738" t="e">
        <f t="shared" ref="AVV57" ca="1" si="1267" xml:space="preserve"> _xlfn.IFNA( IF( ISBLANK( (VLOOKUP($B$57, $B$8:$BNY$53, COLUMN((AVU56)), FALSE)) ), "", VLOOKUP($B$57, $B$8:$BNY$53, COLUMN((AVU56)), FALSE) ), "")</f>
        <v>#NAME?</v>
      </c>
      <c r="AVW57" s="738" t="e">
        <f t="shared" ref="AVW57" ca="1" si="1268" xml:space="preserve"> _xlfn.IFNA( IF( ISBLANK( (VLOOKUP($B$57, $B$8:$BNY$53, COLUMN((AVV56)), FALSE)) ), "", VLOOKUP($B$57, $B$8:$BNY$53, COLUMN((AVV56)), FALSE) ), "")</f>
        <v>#NAME?</v>
      </c>
      <c r="AVX57" s="738" t="e">
        <f t="shared" ref="AVX57" ca="1" si="1269" xml:space="preserve"> _xlfn.IFNA( IF( ISBLANK( (VLOOKUP($B$57, $B$8:$BNY$53, COLUMN((AVW56)), FALSE)) ), "", VLOOKUP($B$57, $B$8:$BNY$53, COLUMN((AVW56)), FALSE) ), "")</f>
        <v>#NAME?</v>
      </c>
      <c r="AVY57" s="738" t="e">
        <f t="shared" ref="AVY57" ca="1" si="1270" xml:space="preserve"> _xlfn.IFNA( IF( ISBLANK( (VLOOKUP($B$57, $B$8:$BNY$53, COLUMN((AVX56)), FALSE)) ), "", VLOOKUP($B$57, $B$8:$BNY$53, COLUMN((AVX56)), FALSE) ), "")</f>
        <v>#NAME?</v>
      </c>
      <c r="AVZ57" s="738" t="e">
        <f t="shared" ref="AVZ57" ca="1" si="1271" xml:space="preserve"> _xlfn.IFNA( IF( ISBLANK( (VLOOKUP($B$57, $B$8:$BNY$53, COLUMN((AVY56)), FALSE)) ), "", VLOOKUP($B$57, $B$8:$BNY$53, COLUMN((AVY56)), FALSE) ), "")</f>
        <v>#NAME?</v>
      </c>
      <c r="AWA57" s="738" t="e">
        <f t="shared" ref="AWA57" ca="1" si="1272" xml:space="preserve"> _xlfn.IFNA( IF( ISBLANK( (VLOOKUP($B$57, $B$8:$BNY$53, COLUMN((AVZ56)), FALSE)) ), "", VLOOKUP($B$57, $B$8:$BNY$53, COLUMN((AVZ56)), FALSE) ), "")</f>
        <v>#NAME?</v>
      </c>
      <c r="AWB57" s="738" t="e">
        <f t="shared" ref="AWB57" ca="1" si="1273" xml:space="preserve"> _xlfn.IFNA( IF( ISBLANK( (VLOOKUP($B$57, $B$8:$BNY$53, COLUMN((AWA56)), FALSE)) ), "", VLOOKUP($B$57, $B$8:$BNY$53, COLUMN((AWA56)), FALSE) ), "")</f>
        <v>#NAME?</v>
      </c>
      <c r="AWC57" s="738" t="e">
        <f t="shared" ref="AWC57" ca="1" si="1274" xml:space="preserve"> _xlfn.IFNA( IF( ISBLANK( (VLOOKUP($B$57, $B$8:$BNY$53, COLUMN((AWB56)), FALSE)) ), "", VLOOKUP($B$57, $B$8:$BNY$53, COLUMN((AWB56)), FALSE) ), "")</f>
        <v>#NAME?</v>
      </c>
      <c r="AWD57" s="738" t="e">
        <f t="shared" ref="AWD57" ca="1" si="1275" xml:space="preserve"> _xlfn.IFNA( IF( ISBLANK( (VLOOKUP($B$57, $B$8:$BNY$53, COLUMN((AWC56)), FALSE)) ), "", VLOOKUP($B$57, $B$8:$BNY$53, COLUMN((AWC56)), FALSE) ), "")</f>
        <v>#NAME?</v>
      </c>
      <c r="AWE57" s="738" t="e">
        <f t="shared" ref="AWE57" ca="1" si="1276" xml:space="preserve"> _xlfn.IFNA( IF( ISBLANK( (VLOOKUP($B$57, $B$8:$BNY$53, COLUMN((AWD56)), FALSE)) ), "", VLOOKUP($B$57, $B$8:$BNY$53, COLUMN((AWD56)), FALSE) ), "")</f>
        <v>#NAME?</v>
      </c>
      <c r="AWF57" s="738" t="e">
        <f t="shared" ref="AWF57" ca="1" si="1277" xml:space="preserve"> _xlfn.IFNA( IF( ISBLANK( (VLOOKUP($B$57, $B$8:$BNY$53, COLUMN((AWE56)), FALSE)) ), "", VLOOKUP($B$57, $B$8:$BNY$53, COLUMN((AWE56)), FALSE) ), "")</f>
        <v>#NAME?</v>
      </c>
      <c r="AWG57" s="738" t="e">
        <f t="shared" ref="AWG57" ca="1" si="1278" xml:space="preserve"> _xlfn.IFNA( IF( ISBLANK( (VLOOKUP($B$57, $B$8:$BNY$53, COLUMN((AWF56)), FALSE)) ), "", VLOOKUP($B$57, $B$8:$BNY$53, COLUMN((AWF56)), FALSE) ), "")</f>
        <v>#NAME?</v>
      </c>
      <c r="AWH57" s="738" t="e">
        <f t="shared" ref="AWH57" ca="1" si="1279" xml:space="preserve"> _xlfn.IFNA( IF( ISBLANK( (VLOOKUP($B$57, $B$8:$BNY$53, COLUMN((AWG56)), FALSE)) ), "", VLOOKUP($B$57, $B$8:$BNY$53, COLUMN((AWG56)), FALSE) ), "")</f>
        <v>#NAME?</v>
      </c>
      <c r="AWI57" s="738" t="e">
        <f t="shared" ref="AWI57" ca="1" si="1280" xml:space="preserve"> _xlfn.IFNA( IF( ISBLANK( (VLOOKUP($B$57, $B$8:$BNY$53, COLUMN((AWH56)), FALSE)) ), "", VLOOKUP($B$57, $B$8:$BNY$53, COLUMN((AWH56)), FALSE) ), "")</f>
        <v>#NAME?</v>
      </c>
      <c r="AWJ57" s="738" t="e">
        <f t="shared" ref="AWJ57" ca="1" si="1281" xml:space="preserve"> _xlfn.IFNA( IF( ISBLANK( (VLOOKUP($B$57, $B$8:$BNY$53, COLUMN((AWI56)), FALSE)) ), "", VLOOKUP($B$57, $B$8:$BNY$53, COLUMN((AWI56)), FALSE) ), "")</f>
        <v>#NAME?</v>
      </c>
      <c r="AWK57" s="738" t="e">
        <f t="shared" ref="AWK57" ca="1" si="1282" xml:space="preserve"> _xlfn.IFNA( IF( ISBLANK( (VLOOKUP($B$57, $B$8:$BNY$53, COLUMN((AWJ56)), FALSE)) ), "", VLOOKUP($B$57, $B$8:$BNY$53, COLUMN((AWJ56)), FALSE) ), "")</f>
        <v>#NAME?</v>
      </c>
      <c r="AWL57" s="738" t="e">
        <f t="shared" ref="AWL57" ca="1" si="1283" xml:space="preserve"> _xlfn.IFNA( IF( ISBLANK( (VLOOKUP($B$57, $B$8:$BNY$53, COLUMN((AWK56)), FALSE)) ), "", VLOOKUP($B$57, $B$8:$BNY$53, COLUMN((AWK56)), FALSE) ), "")</f>
        <v>#NAME?</v>
      </c>
      <c r="AWM57" s="738" t="e">
        <f t="shared" ref="AWM57" ca="1" si="1284" xml:space="preserve"> _xlfn.IFNA( IF( ISBLANK( (VLOOKUP($B$57, $B$8:$BNY$53, COLUMN((AWL56)), FALSE)) ), "", VLOOKUP($B$57, $B$8:$BNY$53, COLUMN((AWL56)), FALSE) ), "")</f>
        <v>#NAME?</v>
      </c>
      <c r="AWN57" s="738" t="e">
        <f t="shared" ref="AWN57" ca="1" si="1285" xml:space="preserve"> _xlfn.IFNA( IF( ISBLANK( (VLOOKUP($B$57, $B$8:$BNY$53, COLUMN((AWM56)), FALSE)) ), "", VLOOKUP($B$57, $B$8:$BNY$53, COLUMN((AWM56)), FALSE) ), "")</f>
        <v>#NAME?</v>
      </c>
      <c r="AWO57" s="738" t="e">
        <f t="shared" ref="AWO57" ca="1" si="1286" xml:space="preserve"> _xlfn.IFNA( IF( ISBLANK( (VLOOKUP($B$57, $B$8:$BNY$53, COLUMN((AWN56)), FALSE)) ), "", VLOOKUP($B$57, $B$8:$BNY$53, COLUMN((AWN56)), FALSE) ), "")</f>
        <v>#NAME?</v>
      </c>
      <c r="AWP57" s="738" t="e">
        <f t="shared" ref="AWP57" ca="1" si="1287" xml:space="preserve"> _xlfn.IFNA( IF( ISBLANK( (VLOOKUP($B$57, $B$8:$BNY$53, COLUMN((AWO56)), FALSE)) ), "", VLOOKUP($B$57, $B$8:$BNY$53, COLUMN((AWO56)), FALSE) ), "")</f>
        <v>#NAME?</v>
      </c>
      <c r="AWQ57" s="738" t="e">
        <f t="shared" ref="AWQ57" ca="1" si="1288" xml:space="preserve"> _xlfn.IFNA( IF( ISBLANK( (VLOOKUP($B$57, $B$8:$BNY$53, COLUMN((AWP56)), FALSE)) ), "", VLOOKUP($B$57, $B$8:$BNY$53, COLUMN((AWP56)), FALSE) ), "")</f>
        <v>#NAME?</v>
      </c>
      <c r="AWR57" s="738" t="e">
        <f t="shared" ref="AWR57" ca="1" si="1289" xml:space="preserve"> _xlfn.IFNA( IF( ISBLANK( (VLOOKUP($B$57, $B$8:$BNY$53, COLUMN((AWQ56)), FALSE)) ), "", VLOOKUP($B$57, $B$8:$BNY$53, COLUMN((AWQ56)), FALSE) ), "")</f>
        <v>#NAME?</v>
      </c>
      <c r="AWS57" s="738" t="e">
        <f t="shared" ref="AWS57" ca="1" si="1290" xml:space="preserve"> _xlfn.IFNA( IF( ISBLANK( (VLOOKUP($B$57, $B$8:$BNY$53, COLUMN((AWR56)), FALSE)) ), "", VLOOKUP($B$57, $B$8:$BNY$53, COLUMN((AWR56)), FALSE) ), "")</f>
        <v>#NAME?</v>
      </c>
      <c r="AWT57" s="738" t="e">
        <f t="shared" ref="AWT57" ca="1" si="1291" xml:space="preserve"> _xlfn.IFNA( IF( ISBLANK( (VLOOKUP($B$57, $B$8:$BNY$53, COLUMN((AWS56)), FALSE)) ), "", VLOOKUP($B$57, $B$8:$BNY$53, COLUMN((AWS56)), FALSE) ), "")</f>
        <v>#NAME?</v>
      </c>
      <c r="AWU57" s="738" t="e">
        <f t="shared" ref="AWU57" ca="1" si="1292" xml:space="preserve"> _xlfn.IFNA( IF( ISBLANK( (VLOOKUP($B$57, $B$8:$BNY$53, COLUMN((AWT56)), FALSE)) ), "", VLOOKUP($B$57, $B$8:$BNY$53, COLUMN((AWT56)), FALSE) ), "")</f>
        <v>#NAME?</v>
      </c>
      <c r="AWV57" s="738" t="e">
        <f t="shared" ref="AWV57" ca="1" si="1293" xml:space="preserve"> _xlfn.IFNA( IF( ISBLANK( (VLOOKUP($B$57, $B$8:$BNY$53, COLUMN((AWU56)), FALSE)) ), "", VLOOKUP($B$57, $B$8:$BNY$53, COLUMN((AWU56)), FALSE) ), "")</f>
        <v>#NAME?</v>
      </c>
      <c r="AWW57" s="738" t="e">
        <f t="shared" ref="AWW57" ca="1" si="1294" xml:space="preserve"> _xlfn.IFNA( IF( ISBLANK( (VLOOKUP($B$57, $B$8:$BNY$53, COLUMN((AWV56)), FALSE)) ), "", VLOOKUP($B$57, $B$8:$BNY$53, COLUMN((AWV56)), FALSE) ), "")</f>
        <v>#NAME?</v>
      </c>
      <c r="AWX57" s="738" t="e">
        <f t="shared" ref="AWX57" ca="1" si="1295" xml:space="preserve"> _xlfn.IFNA( IF( ISBLANK( (VLOOKUP($B$57, $B$8:$BNY$53, COLUMN((AWW56)), FALSE)) ), "", VLOOKUP($B$57, $B$8:$BNY$53, COLUMN((AWW56)), FALSE) ), "")</f>
        <v>#NAME?</v>
      </c>
      <c r="AWY57" s="738" t="e">
        <f t="shared" ref="AWY57" ca="1" si="1296" xml:space="preserve"> _xlfn.IFNA( IF( ISBLANK( (VLOOKUP($B$57, $B$8:$BNY$53, COLUMN((AWX56)), FALSE)) ), "", VLOOKUP($B$57, $B$8:$BNY$53, COLUMN((AWX56)), FALSE) ), "")</f>
        <v>#NAME?</v>
      </c>
      <c r="AWZ57" s="738" t="e">
        <f t="shared" ref="AWZ57" ca="1" si="1297" xml:space="preserve"> _xlfn.IFNA( IF( ISBLANK( (VLOOKUP($B$57, $B$8:$BNY$53, COLUMN((AWY56)), FALSE)) ), "", VLOOKUP($B$57, $B$8:$BNY$53, COLUMN((AWY56)), FALSE) ), "")</f>
        <v>#NAME?</v>
      </c>
      <c r="AXA57" s="738" t="e">
        <f t="shared" ref="AXA57" ca="1" si="1298" xml:space="preserve"> _xlfn.IFNA( IF( ISBLANK( (VLOOKUP($B$57, $B$8:$BNY$53, COLUMN((AWZ56)), FALSE)) ), "", VLOOKUP($B$57, $B$8:$BNY$53, COLUMN((AWZ56)), FALSE) ), "")</f>
        <v>#NAME?</v>
      </c>
      <c r="AXB57" s="738" t="e">
        <f t="shared" ref="AXB57" ca="1" si="1299" xml:space="preserve"> _xlfn.IFNA( IF( ISBLANK( (VLOOKUP($B$57, $B$8:$BNY$53, COLUMN((AXA56)), FALSE)) ), "", VLOOKUP($B$57, $B$8:$BNY$53, COLUMN((AXA56)), FALSE) ), "")</f>
        <v>#NAME?</v>
      </c>
      <c r="AXC57" s="738" t="e">
        <f t="shared" ref="AXC57" ca="1" si="1300" xml:space="preserve"> _xlfn.IFNA( IF( ISBLANK( (VLOOKUP($B$57, $B$8:$BNY$53, COLUMN((AXB56)), FALSE)) ), "", VLOOKUP($B$57, $B$8:$BNY$53, COLUMN((AXB56)), FALSE) ), "")</f>
        <v>#NAME?</v>
      </c>
      <c r="AXD57" s="738" t="e">
        <f t="shared" ref="AXD57" ca="1" si="1301" xml:space="preserve"> _xlfn.IFNA( IF( ISBLANK( (VLOOKUP($B$57, $B$8:$BNY$53, COLUMN((AXC56)), FALSE)) ), "", VLOOKUP($B$57, $B$8:$BNY$53, COLUMN((AXC56)), FALSE) ), "")</f>
        <v>#NAME?</v>
      </c>
      <c r="AXE57" s="738" t="e">
        <f t="shared" ref="AXE57" ca="1" si="1302" xml:space="preserve"> _xlfn.IFNA( IF( ISBLANK( (VLOOKUP($B$57, $B$8:$BNY$53, COLUMN((AXD56)), FALSE)) ), "", VLOOKUP($B$57, $B$8:$BNY$53, COLUMN((AXD56)), FALSE) ), "")</f>
        <v>#NAME?</v>
      </c>
      <c r="AXF57" s="738" t="e">
        <f t="shared" ref="AXF57" ca="1" si="1303" xml:space="preserve"> _xlfn.IFNA( IF( ISBLANK( (VLOOKUP($B$57, $B$8:$BNY$53, COLUMN((AXE56)), FALSE)) ), "", VLOOKUP($B$57, $B$8:$BNY$53, COLUMN((AXE56)), FALSE) ), "")</f>
        <v>#NAME?</v>
      </c>
      <c r="AXG57" s="738" t="e">
        <f t="shared" ref="AXG57" ca="1" si="1304" xml:space="preserve"> _xlfn.IFNA( IF( ISBLANK( (VLOOKUP($B$57, $B$8:$BNY$53, COLUMN((AXF56)), FALSE)) ), "", VLOOKUP($B$57, $B$8:$BNY$53, COLUMN((AXF56)), FALSE) ), "")</f>
        <v>#NAME?</v>
      </c>
      <c r="AXH57" s="738" t="e">
        <f t="shared" ref="AXH57" ca="1" si="1305" xml:space="preserve"> _xlfn.IFNA( IF( ISBLANK( (VLOOKUP($B$57, $B$8:$BNY$53, COLUMN((AXG56)), FALSE)) ), "", VLOOKUP($B$57, $B$8:$BNY$53, COLUMN((AXG56)), FALSE) ), "")</f>
        <v>#NAME?</v>
      </c>
      <c r="AXI57" s="738" t="e">
        <f t="shared" ref="AXI57" ca="1" si="1306" xml:space="preserve"> _xlfn.IFNA( IF( ISBLANK( (VLOOKUP($B$57, $B$8:$BNY$53, COLUMN((AXH56)), FALSE)) ), "", VLOOKUP($B$57, $B$8:$BNY$53, COLUMN((AXH56)), FALSE) ), "")</f>
        <v>#NAME?</v>
      </c>
      <c r="AXJ57" s="738" t="e">
        <f t="shared" ref="AXJ57" ca="1" si="1307" xml:space="preserve"> _xlfn.IFNA( IF( ISBLANK( (VLOOKUP($B$57, $B$8:$BNY$53, COLUMN((AXI56)), FALSE)) ), "", VLOOKUP($B$57, $B$8:$BNY$53, COLUMN((AXI56)), FALSE) ), "")</f>
        <v>#NAME?</v>
      </c>
      <c r="AXK57" s="738" t="e">
        <f t="shared" ref="AXK57" ca="1" si="1308" xml:space="preserve"> _xlfn.IFNA( IF( ISBLANK( (VLOOKUP($B$57, $B$8:$BNY$53, COLUMN((AXJ56)), FALSE)) ), "", VLOOKUP($B$57, $B$8:$BNY$53, COLUMN((AXJ56)), FALSE) ), "")</f>
        <v>#NAME?</v>
      </c>
      <c r="AXL57" s="738" t="e">
        <f t="shared" ref="AXL57" ca="1" si="1309" xml:space="preserve"> _xlfn.IFNA( IF( ISBLANK( (VLOOKUP($B$57, $B$8:$BNY$53, COLUMN((AXK56)), FALSE)) ), "", VLOOKUP($B$57, $B$8:$BNY$53, COLUMN((AXK56)), FALSE) ), "")</f>
        <v>#NAME?</v>
      </c>
      <c r="AXM57" s="738" t="e">
        <f t="shared" ref="AXM57" ca="1" si="1310" xml:space="preserve"> _xlfn.IFNA( IF( ISBLANK( (VLOOKUP($B$57, $B$8:$BNY$53, COLUMN((AXL56)), FALSE)) ), "", VLOOKUP($B$57, $B$8:$BNY$53, COLUMN((AXL56)), FALSE) ), "")</f>
        <v>#NAME?</v>
      </c>
      <c r="AXN57" s="738" t="e">
        <f t="shared" ref="AXN57" ca="1" si="1311" xml:space="preserve"> _xlfn.IFNA( IF( ISBLANK( (VLOOKUP($B$57, $B$8:$BNY$53, COLUMN((AXM56)), FALSE)) ), "", VLOOKUP($B$57, $B$8:$BNY$53, COLUMN((AXM56)), FALSE) ), "")</f>
        <v>#NAME?</v>
      </c>
      <c r="AXO57" s="738" t="e">
        <f t="shared" ref="AXO57" ca="1" si="1312" xml:space="preserve"> _xlfn.IFNA( IF( ISBLANK( (VLOOKUP($B$57, $B$8:$BNY$53, COLUMN((AXN56)), FALSE)) ), "", VLOOKUP($B$57, $B$8:$BNY$53, COLUMN((AXN56)), FALSE) ), "")</f>
        <v>#NAME?</v>
      </c>
      <c r="AXP57" s="738" t="e">
        <f t="shared" ref="AXP57" ca="1" si="1313" xml:space="preserve"> _xlfn.IFNA( IF( ISBLANK( (VLOOKUP($B$57, $B$8:$BNY$53, COLUMN((AXO56)), FALSE)) ), "", VLOOKUP($B$57, $B$8:$BNY$53, COLUMN((AXO56)), FALSE) ), "")</f>
        <v>#NAME?</v>
      </c>
      <c r="AXQ57" s="738" t="e">
        <f t="shared" ref="AXQ57" ca="1" si="1314" xml:space="preserve"> _xlfn.IFNA( IF( ISBLANK( (VLOOKUP($B$57, $B$8:$BNY$53, COLUMN((AXP56)), FALSE)) ), "", VLOOKUP($B$57, $B$8:$BNY$53, COLUMN((AXP56)), FALSE) ), "")</f>
        <v>#NAME?</v>
      </c>
      <c r="AXR57" s="738" t="e">
        <f t="shared" ref="AXR57" ca="1" si="1315" xml:space="preserve"> _xlfn.IFNA( IF( ISBLANK( (VLOOKUP($B$57, $B$8:$BNY$53, COLUMN((AXQ56)), FALSE)) ), "", VLOOKUP($B$57, $B$8:$BNY$53, COLUMN((AXQ56)), FALSE) ), "")</f>
        <v>#NAME?</v>
      </c>
      <c r="AXS57" s="738" t="e">
        <f t="shared" ref="AXS57" ca="1" si="1316" xml:space="preserve"> _xlfn.IFNA( IF( ISBLANK( (VLOOKUP($B$57, $B$8:$BNY$53, COLUMN((AXR56)), FALSE)) ), "", VLOOKUP($B$57, $B$8:$BNY$53, COLUMN((AXR56)), FALSE) ), "")</f>
        <v>#NAME?</v>
      </c>
      <c r="AXT57" s="738" t="e">
        <f t="shared" ref="AXT57" ca="1" si="1317" xml:space="preserve"> _xlfn.IFNA( IF( ISBLANK( (VLOOKUP($B$57, $B$8:$BNY$53, COLUMN((AXS56)), FALSE)) ), "", VLOOKUP($B$57, $B$8:$BNY$53, COLUMN((AXS56)), FALSE) ), "")</f>
        <v>#NAME?</v>
      </c>
      <c r="AXU57" s="738" t="e">
        <f t="shared" ref="AXU57" ca="1" si="1318" xml:space="preserve"> _xlfn.IFNA( IF( ISBLANK( (VLOOKUP($B$57, $B$8:$BNY$53, COLUMN((AXT56)), FALSE)) ), "", VLOOKUP($B$57, $B$8:$BNY$53, COLUMN((AXT56)), FALSE) ), "")</f>
        <v>#NAME?</v>
      </c>
      <c r="AXV57" s="738" t="e">
        <f t="shared" ref="AXV57" ca="1" si="1319" xml:space="preserve"> _xlfn.IFNA( IF( ISBLANK( (VLOOKUP($B$57, $B$8:$BNY$53, COLUMN((AXU56)), FALSE)) ), "", VLOOKUP($B$57, $B$8:$BNY$53, COLUMN((AXU56)), FALSE) ), "")</f>
        <v>#NAME?</v>
      </c>
      <c r="AXW57" s="738" t="e">
        <f t="shared" ref="AXW57" ca="1" si="1320" xml:space="preserve"> _xlfn.IFNA( IF( ISBLANK( (VLOOKUP($B$57, $B$8:$BNY$53, COLUMN((AXV56)), FALSE)) ), "", VLOOKUP($B$57, $B$8:$BNY$53, COLUMN((AXV56)), FALSE) ), "")</f>
        <v>#NAME?</v>
      </c>
      <c r="AXX57" s="738" t="e">
        <f t="shared" ref="AXX57" ca="1" si="1321" xml:space="preserve"> _xlfn.IFNA( IF( ISBLANK( (VLOOKUP($B$57, $B$8:$BNY$53, COLUMN((AXW56)), FALSE)) ), "", VLOOKUP($B$57, $B$8:$BNY$53, COLUMN((AXW56)), FALSE) ), "")</f>
        <v>#NAME?</v>
      </c>
      <c r="AXY57" s="738" t="e">
        <f t="shared" ref="AXY57" ca="1" si="1322" xml:space="preserve"> _xlfn.IFNA( IF( ISBLANK( (VLOOKUP($B$57, $B$8:$BNY$53, COLUMN((AXX56)), FALSE)) ), "", VLOOKUP($B$57, $B$8:$BNY$53, COLUMN((AXX56)), FALSE) ), "")</f>
        <v>#NAME?</v>
      </c>
      <c r="AXZ57" s="738" t="e">
        <f t="shared" ref="AXZ57" ca="1" si="1323" xml:space="preserve"> _xlfn.IFNA( IF( ISBLANK( (VLOOKUP($B$57, $B$8:$BNY$53, COLUMN((AXY56)), FALSE)) ), "", VLOOKUP($B$57, $B$8:$BNY$53, COLUMN((AXY56)), FALSE) ), "")</f>
        <v>#NAME?</v>
      </c>
      <c r="AYA57" s="738" t="e">
        <f t="shared" ref="AYA57" ca="1" si="1324" xml:space="preserve"> _xlfn.IFNA( IF( ISBLANK( (VLOOKUP($B$57, $B$8:$BNY$53, COLUMN((AXZ56)), FALSE)) ), "", VLOOKUP($B$57, $B$8:$BNY$53, COLUMN((AXZ56)), FALSE) ), "")</f>
        <v>#NAME?</v>
      </c>
      <c r="AYB57" s="738" t="e">
        <f t="shared" ref="AYB57" ca="1" si="1325" xml:space="preserve"> _xlfn.IFNA( IF( ISBLANK( (VLOOKUP($B$57, $B$8:$BNY$53, COLUMN((AYA56)), FALSE)) ), "", VLOOKUP($B$57, $B$8:$BNY$53, COLUMN((AYA56)), FALSE) ), "")</f>
        <v>#NAME?</v>
      </c>
      <c r="AYC57" s="738" t="e">
        <f t="shared" ref="AYC57" ca="1" si="1326" xml:space="preserve"> _xlfn.IFNA( IF( ISBLANK( (VLOOKUP($B$57, $B$8:$BNY$53, COLUMN((AYB56)), FALSE)) ), "", VLOOKUP($B$57, $B$8:$BNY$53, COLUMN((AYB56)), FALSE) ), "")</f>
        <v>#NAME?</v>
      </c>
      <c r="AYD57" s="738" t="e">
        <f t="shared" ref="AYD57" ca="1" si="1327" xml:space="preserve"> _xlfn.IFNA( IF( ISBLANK( (VLOOKUP($B$57, $B$8:$BNY$53, COLUMN((AYC56)), FALSE)) ), "", VLOOKUP($B$57, $B$8:$BNY$53, COLUMN((AYC56)), FALSE) ), "")</f>
        <v>#NAME?</v>
      </c>
      <c r="AYE57" s="738" t="e">
        <f t="shared" ref="AYE57" ca="1" si="1328" xml:space="preserve"> _xlfn.IFNA( IF( ISBLANK( (VLOOKUP($B$57, $B$8:$BNY$53, COLUMN((AYD56)), FALSE)) ), "", VLOOKUP($B$57, $B$8:$BNY$53, COLUMN((AYD56)), FALSE) ), "")</f>
        <v>#NAME?</v>
      </c>
      <c r="AYF57" s="738" t="e">
        <f t="shared" ref="AYF57" ca="1" si="1329" xml:space="preserve"> _xlfn.IFNA( IF( ISBLANK( (VLOOKUP($B$57, $B$8:$BNY$53, COLUMN((AYE56)), FALSE)) ), "", VLOOKUP($B$57, $B$8:$BNY$53, COLUMN((AYE56)), FALSE) ), "")</f>
        <v>#NAME?</v>
      </c>
      <c r="AYG57" s="738" t="e">
        <f t="shared" ref="AYG57" ca="1" si="1330" xml:space="preserve"> _xlfn.IFNA( IF( ISBLANK( (VLOOKUP($B$57, $B$8:$BNY$53, COLUMN((AYF56)), FALSE)) ), "", VLOOKUP($B$57, $B$8:$BNY$53, COLUMN((AYF56)), FALSE) ), "")</f>
        <v>#NAME?</v>
      </c>
      <c r="AYH57" s="738" t="e">
        <f t="shared" ref="AYH57" ca="1" si="1331" xml:space="preserve"> _xlfn.IFNA( IF( ISBLANK( (VLOOKUP($B$57, $B$8:$BNY$53, COLUMN((AYG56)), FALSE)) ), "", VLOOKUP($B$57, $B$8:$BNY$53, COLUMN((AYG56)), FALSE) ), "")</f>
        <v>#NAME?</v>
      </c>
      <c r="AYI57" s="738" t="e">
        <f t="shared" ref="AYI57" ca="1" si="1332" xml:space="preserve"> _xlfn.IFNA( IF( ISBLANK( (VLOOKUP($B$57, $B$8:$BNY$53, COLUMN((AYH56)), FALSE)) ), "", VLOOKUP($B$57, $B$8:$BNY$53, COLUMN((AYH56)), FALSE) ), "")</f>
        <v>#NAME?</v>
      </c>
      <c r="AYJ57" s="738" t="e">
        <f t="shared" ref="AYJ57" ca="1" si="1333" xml:space="preserve"> _xlfn.IFNA( IF( ISBLANK( (VLOOKUP($B$57, $B$8:$BNY$53, COLUMN((AYI56)), FALSE)) ), "", VLOOKUP($B$57, $B$8:$BNY$53, COLUMN((AYI56)), FALSE) ), "")</f>
        <v>#NAME?</v>
      </c>
      <c r="AYK57" s="738" t="e">
        <f t="shared" ref="AYK57" ca="1" si="1334" xml:space="preserve"> _xlfn.IFNA( IF( ISBLANK( (VLOOKUP($B$57, $B$8:$BNY$53, COLUMN((AYJ56)), FALSE)) ), "", VLOOKUP($B$57, $B$8:$BNY$53, COLUMN((AYJ56)), FALSE) ), "")</f>
        <v>#NAME?</v>
      </c>
      <c r="AYL57" s="738" t="e">
        <f t="shared" ref="AYL57" ca="1" si="1335" xml:space="preserve"> _xlfn.IFNA( IF( ISBLANK( (VLOOKUP($B$57, $B$8:$BNY$53, COLUMN((AYK56)), FALSE)) ), "", VLOOKUP($B$57, $B$8:$BNY$53, COLUMN((AYK56)), FALSE) ), "")</f>
        <v>#NAME?</v>
      </c>
      <c r="AYM57" s="738" t="e">
        <f t="shared" ref="AYM57" ca="1" si="1336" xml:space="preserve"> _xlfn.IFNA( IF( ISBLANK( (VLOOKUP($B$57, $B$8:$BNY$53, COLUMN((AYL56)), FALSE)) ), "", VLOOKUP($B$57, $B$8:$BNY$53, COLUMN((AYL56)), FALSE) ), "")</f>
        <v>#NAME?</v>
      </c>
      <c r="AYN57" s="738" t="e">
        <f t="shared" ref="AYN57" ca="1" si="1337" xml:space="preserve"> _xlfn.IFNA( IF( ISBLANK( (VLOOKUP($B$57, $B$8:$BNY$53, COLUMN((AYM56)), FALSE)) ), "", VLOOKUP($B$57, $B$8:$BNY$53, COLUMN((AYM56)), FALSE) ), "")</f>
        <v>#NAME?</v>
      </c>
      <c r="AYO57" s="738" t="e">
        <f t="shared" ref="AYO57" ca="1" si="1338" xml:space="preserve"> _xlfn.IFNA( IF( ISBLANK( (VLOOKUP($B$57, $B$8:$BNY$53, COLUMN((AYN56)), FALSE)) ), "", VLOOKUP($B$57, $B$8:$BNY$53, COLUMN((AYN56)), FALSE) ), "")</f>
        <v>#NAME?</v>
      </c>
      <c r="AYP57" s="738" t="e">
        <f t="shared" ref="AYP57" ca="1" si="1339" xml:space="preserve"> _xlfn.IFNA( IF( ISBLANK( (VLOOKUP($B$57, $B$8:$BNY$53, COLUMN((AYO56)), FALSE)) ), "", VLOOKUP($B$57, $B$8:$BNY$53, COLUMN((AYO56)), FALSE) ), "")</f>
        <v>#NAME?</v>
      </c>
      <c r="AYQ57" s="738" t="e">
        <f t="shared" ref="AYQ57" ca="1" si="1340" xml:space="preserve"> _xlfn.IFNA( IF( ISBLANK( (VLOOKUP($B$57, $B$8:$BNY$53, COLUMN((AYP56)), FALSE)) ), "", VLOOKUP($B$57, $B$8:$BNY$53, COLUMN((AYP56)), FALSE) ), "")</f>
        <v>#NAME?</v>
      </c>
      <c r="AYR57" s="738" t="e">
        <f t="shared" ref="AYR57" ca="1" si="1341" xml:space="preserve"> _xlfn.IFNA( IF( ISBLANK( (VLOOKUP($B$57, $B$8:$BNY$53, COLUMN((AYQ56)), FALSE)) ), "", VLOOKUP($B$57, $B$8:$BNY$53, COLUMN((AYQ56)), FALSE) ), "")</f>
        <v>#NAME?</v>
      </c>
      <c r="AYS57" s="738" t="e">
        <f t="shared" ref="AYS57" ca="1" si="1342" xml:space="preserve"> _xlfn.IFNA( IF( ISBLANK( (VLOOKUP($B$57, $B$8:$BNY$53, COLUMN((AYR56)), FALSE)) ), "", VLOOKUP($B$57, $B$8:$BNY$53, COLUMN((AYR56)), FALSE) ), "")</f>
        <v>#NAME?</v>
      </c>
      <c r="AYT57" s="738" t="e">
        <f t="shared" ref="AYT57" ca="1" si="1343" xml:space="preserve"> _xlfn.IFNA( IF( ISBLANK( (VLOOKUP($B$57, $B$8:$BNY$53, COLUMN((AYS56)), FALSE)) ), "", VLOOKUP($B$57, $B$8:$BNY$53, COLUMN((AYS56)), FALSE) ), "")</f>
        <v>#NAME?</v>
      </c>
      <c r="AYU57" s="738" t="e">
        <f t="shared" ref="AYU57" ca="1" si="1344" xml:space="preserve"> _xlfn.IFNA( IF( ISBLANK( (VLOOKUP($B$57, $B$8:$BNY$53, COLUMN((AYT56)), FALSE)) ), "", VLOOKUP($B$57, $B$8:$BNY$53, COLUMN((AYT56)), FALSE) ), "")</f>
        <v>#NAME?</v>
      </c>
      <c r="AYV57" s="738" t="e">
        <f t="shared" ref="AYV57" ca="1" si="1345" xml:space="preserve"> _xlfn.IFNA( IF( ISBLANK( (VLOOKUP($B$57, $B$8:$BNY$53, COLUMN((AYU56)), FALSE)) ), "", VLOOKUP($B$57, $B$8:$BNY$53, COLUMN((AYU56)), FALSE) ), "")</f>
        <v>#NAME?</v>
      </c>
      <c r="AYW57" s="738" t="e">
        <f t="shared" ref="AYW57" ca="1" si="1346" xml:space="preserve"> _xlfn.IFNA( IF( ISBLANK( (VLOOKUP($B$57, $B$8:$BNY$53, COLUMN((AYV56)), FALSE)) ), "", VLOOKUP($B$57, $B$8:$BNY$53, COLUMN((AYV56)), FALSE) ), "")</f>
        <v>#NAME?</v>
      </c>
      <c r="AYX57" s="738" t="e">
        <f t="shared" ref="AYX57" ca="1" si="1347" xml:space="preserve"> _xlfn.IFNA( IF( ISBLANK( (VLOOKUP($B$57, $B$8:$BNY$53, COLUMN((AYW56)), FALSE)) ), "", VLOOKUP($B$57, $B$8:$BNY$53, COLUMN((AYW56)), FALSE) ), "")</f>
        <v>#NAME?</v>
      </c>
      <c r="AYY57" s="738" t="e">
        <f t="shared" ref="AYY57" ca="1" si="1348" xml:space="preserve"> _xlfn.IFNA( IF( ISBLANK( (VLOOKUP($B$57, $B$8:$BNY$53, COLUMN((AYX56)), FALSE)) ), "", VLOOKUP($B$57, $B$8:$BNY$53, COLUMN((AYX56)), FALSE) ), "")</f>
        <v>#NAME?</v>
      </c>
      <c r="AYZ57" s="738" t="e">
        <f t="shared" ref="AYZ57" ca="1" si="1349" xml:space="preserve"> _xlfn.IFNA( IF( ISBLANK( (VLOOKUP($B$57, $B$8:$BNY$53, COLUMN((AYY56)), FALSE)) ), "", VLOOKUP($B$57, $B$8:$BNY$53, COLUMN((AYY56)), FALSE) ), "")</f>
        <v>#NAME?</v>
      </c>
      <c r="AZA57" s="738" t="e">
        <f t="shared" ref="AZA57" ca="1" si="1350" xml:space="preserve"> _xlfn.IFNA( IF( ISBLANK( (VLOOKUP($B$57, $B$8:$BNY$53, COLUMN((AYZ56)), FALSE)) ), "", VLOOKUP($B$57, $B$8:$BNY$53, COLUMN((AYZ56)), FALSE) ), "")</f>
        <v>#NAME?</v>
      </c>
      <c r="AZB57" s="738" t="e">
        <f t="shared" ref="AZB57" ca="1" si="1351" xml:space="preserve"> _xlfn.IFNA( IF( ISBLANK( (VLOOKUP($B$57, $B$8:$BNY$53, COLUMN((AZA56)), FALSE)) ), "", VLOOKUP($B$57, $B$8:$BNY$53, COLUMN((AZA56)), FALSE) ), "")</f>
        <v>#NAME?</v>
      </c>
      <c r="AZC57" s="738" t="e">
        <f t="shared" ref="AZC57" ca="1" si="1352" xml:space="preserve"> _xlfn.IFNA( IF( ISBLANK( (VLOOKUP($B$57, $B$8:$BNY$53, COLUMN((AZB56)), FALSE)) ), "", VLOOKUP($B$57, $B$8:$BNY$53, COLUMN((AZB56)), FALSE) ), "")</f>
        <v>#NAME?</v>
      </c>
      <c r="AZD57" s="738" t="e">
        <f t="shared" ref="AZD57" ca="1" si="1353" xml:space="preserve"> _xlfn.IFNA( IF( ISBLANK( (VLOOKUP($B$57, $B$8:$BNY$53, COLUMN((AZC56)), FALSE)) ), "", VLOOKUP($B$57, $B$8:$BNY$53, COLUMN((AZC56)), FALSE) ), "")</f>
        <v>#NAME?</v>
      </c>
      <c r="AZE57" s="738" t="e">
        <f t="shared" ref="AZE57" ca="1" si="1354" xml:space="preserve"> _xlfn.IFNA( IF( ISBLANK( (VLOOKUP($B$57, $B$8:$BNY$53, COLUMN((AZD56)), FALSE)) ), "", VLOOKUP($B$57, $B$8:$BNY$53, COLUMN((AZD56)), FALSE) ), "")</f>
        <v>#NAME?</v>
      </c>
      <c r="AZF57" s="738" t="e">
        <f t="shared" ref="AZF57" ca="1" si="1355" xml:space="preserve"> _xlfn.IFNA( IF( ISBLANK( (VLOOKUP($B$57, $B$8:$BNY$53, COLUMN((AZE56)), FALSE)) ), "", VLOOKUP($B$57, $B$8:$BNY$53, COLUMN((AZE56)), FALSE) ), "")</f>
        <v>#NAME?</v>
      </c>
      <c r="AZG57" s="738" t="e">
        <f t="shared" ref="AZG57" ca="1" si="1356" xml:space="preserve"> _xlfn.IFNA( IF( ISBLANK( (VLOOKUP($B$57, $B$8:$BNY$53, COLUMN((AZF56)), FALSE)) ), "", VLOOKUP($B$57, $B$8:$BNY$53, COLUMN((AZF56)), FALSE) ), "")</f>
        <v>#NAME?</v>
      </c>
      <c r="AZH57" s="738" t="e">
        <f t="shared" ref="AZH57" ca="1" si="1357" xml:space="preserve"> _xlfn.IFNA( IF( ISBLANK( (VLOOKUP($B$57, $B$8:$BNY$53, COLUMN((AZG56)), FALSE)) ), "", VLOOKUP($B$57, $B$8:$BNY$53, COLUMN((AZG56)), FALSE) ), "")</f>
        <v>#NAME?</v>
      </c>
      <c r="AZI57" s="738" t="e">
        <f t="shared" ref="AZI57" ca="1" si="1358" xml:space="preserve"> _xlfn.IFNA( IF( ISBLANK( (VLOOKUP($B$57, $B$8:$BNY$53, COLUMN((AZH56)), FALSE)) ), "", VLOOKUP($B$57, $B$8:$BNY$53, COLUMN((AZH56)), FALSE) ), "")</f>
        <v>#NAME?</v>
      </c>
      <c r="AZJ57" s="738" t="e">
        <f t="shared" ref="AZJ57" ca="1" si="1359" xml:space="preserve"> _xlfn.IFNA( IF( ISBLANK( (VLOOKUP($B$57, $B$8:$BNY$53, COLUMN((AZI56)), FALSE)) ), "", VLOOKUP($B$57, $B$8:$BNY$53, COLUMN((AZI56)), FALSE) ), "")</f>
        <v>#NAME?</v>
      </c>
      <c r="AZK57" s="738" t="e">
        <f t="shared" ref="AZK57" ca="1" si="1360" xml:space="preserve"> _xlfn.IFNA( IF( ISBLANK( (VLOOKUP($B$57, $B$8:$BNY$53, COLUMN((AZJ56)), FALSE)) ), "", VLOOKUP($B$57, $B$8:$BNY$53, COLUMN((AZJ56)), FALSE) ), "")</f>
        <v>#NAME?</v>
      </c>
      <c r="AZL57" s="738" t="e">
        <f t="shared" ref="AZL57" ca="1" si="1361" xml:space="preserve"> _xlfn.IFNA( IF( ISBLANK( (VLOOKUP($B$57, $B$8:$BNY$53, COLUMN((AZK56)), FALSE)) ), "", VLOOKUP($B$57, $B$8:$BNY$53, COLUMN((AZK56)), FALSE) ), "")</f>
        <v>#NAME?</v>
      </c>
      <c r="AZM57" s="738" t="e">
        <f t="shared" ref="AZM57" ca="1" si="1362" xml:space="preserve"> _xlfn.IFNA( IF( ISBLANK( (VLOOKUP($B$57, $B$8:$BNY$53, COLUMN((AZL56)), FALSE)) ), "", VLOOKUP($B$57, $B$8:$BNY$53, COLUMN((AZL56)), FALSE) ), "")</f>
        <v>#NAME?</v>
      </c>
      <c r="AZN57" s="738" t="e">
        <f t="shared" ref="AZN57" ca="1" si="1363" xml:space="preserve"> _xlfn.IFNA( IF( ISBLANK( (VLOOKUP($B$57, $B$8:$BNY$53, COLUMN((AZM56)), FALSE)) ), "", VLOOKUP($B$57, $B$8:$BNY$53, COLUMN((AZM56)), FALSE) ), "")</f>
        <v>#NAME?</v>
      </c>
      <c r="AZO57" s="738" t="e">
        <f t="shared" ref="AZO57" ca="1" si="1364" xml:space="preserve"> _xlfn.IFNA( IF( ISBLANK( (VLOOKUP($B$57, $B$8:$BNY$53, COLUMN((AZN56)), FALSE)) ), "", VLOOKUP($B$57, $B$8:$BNY$53, COLUMN((AZN56)), FALSE) ), "")</f>
        <v>#NAME?</v>
      </c>
      <c r="AZP57" s="738" t="e">
        <f t="shared" ref="AZP57" ca="1" si="1365" xml:space="preserve"> _xlfn.IFNA( IF( ISBLANK( (VLOOKUP($B$57, $B$8:$BNY$53, COLUMN((AZO56)), FALSE)) ), "", VLOOKUP($B$57, $B$8:$BNY$53, COLUMN((AZO56)), FALSE) ), "")</f>
        <v>#NAME?</v>
      </c>
      <c r="AZQ57" s="738" t="e">
        <f t="shared" ref="AZQ57" ca="1" si="1366" xml:space="preserve"> _xlfn.IFNA( IF( ISBLANK( (VLOOKUP($B$57, $B$8:$BNY$53, COLUMN((AZP56)), FALSE)) ), "", VLOOKUP($B$57, $B$8:$BNY$53, COLUMN((AZP56)), FALSE) ), "")</f>
        <v>#NAME?</v>
      </c>
      <c r="AZR57" s="738" t="e">
        <f t="shared" ref="AZR57" ca="1" si="1367" xml:space="preserve"> _xlfn.IFNA( IF( ISBLANK( (VLOOKUP($B$57, $B$8:$BNY$53, COLUMN((AZQ56)), FALSE)) ), "", VLOOKUP($B$57, $B$8:$BNY$53, COLUMN((AZQ56)), FALSE) ), "")</f>
        <v>#NAME?</v>
      </c>
      <c r="AZS57" s="738" t="e">
        <f t="shared" ref="AZS57" ca="1" si="1368" xml:space="preserve"> _xlfn.IFNA( IF( ISBLANK( (VLOOKUP($B$57, $B$8:$BNY$53, COLUMN((AZR56)), FALSE)) ), "", VLOOKUP($B$57, $B$8:$BNY$53, COLUMN((AZR56)), FALSE) ), "")</f>
        <v>#NAME?</v>
      </c>
      <c r="AZT57" s="738" t="e">
        <f t="shared" ref="AZT57" ca="1" si="1369" xml:space="preserve"> _xlfn.IFNA( IF( ISBLANK( (VLOOKUP($B$57, $B$8:$BNY$53, COLUMN((AZS56)), FALSE)) ), "", VLOOKUP($B$57, $B$8:$BNY$53, COLUMN((AZS56)), FALSE) ), "")</f>
        <v>#NAME?</v>
      </c>
      <c r="AZU57" s="738" t="e">
        <f t="shared" ref="AZU57" ca="1" si="1370" xml:space="preserve"> _xlfn.IFNA( IF( ISBLANK( (VLOOKUP($B$57, $B$8:$BNY$53, COLUMN((AZT56)), FALSE)) ), "", VLOOKUP($B$57, $B$8:$BNY$53, COLUMN((AZT56)), FALSE) ), "")</f>
        <v>#NAME?</v>
      </c>
      <c r="AZV57" s="738" t="e">
        <f t="shared" ref="AZV57" ca="1" si="1371" xml:space="preserve"> _xlfn.IFNA( IF( ISBLANK( (VLOOKUP($B$57, $B$8:$BNY$53, COLUMN((AZU56)), FALSE)) ), "", VLOOKUP($B$57, $B$8:$BNY$53, COLUMN((AZU56)), FALSE) ), "")</f>
        <v>#NAME?</v>
      </c>
      <c r="AZW57" s="738" t="e">
        <f t="shared" ref="AZW57" ca="1" si="1372" xml:space="preserve"> _xlfn.IFNA( IF( ISBLANK( (VLOOKUP($B$57, $B$8:$BNY$53, COLUMN((AZV56)), FALSE)) ), "", VLOOKUP($B$57, $B$8:$BNY$53, COLUMN((AZV56)), FALSE) ), "")</f>
        <v>#NAME?</v>
      </c>
      <c r="AZX57" s="738" t="e">
        <f t="shared" ref="AZX57" ca="1" si="1373" xml:space="preserve"> _xlfn.IFNA( IF( ISBLANK( (VLOOKUP($B$57, $B$8:$BNY$53, COLUMN((AZW56)), FALSE)) ), "", VLOOKUP($B$57, $B$8:$BNY$53, COLUMN((AZW56)), FALSE) ), "")</f>
        <v>#NAME?</v>
      </c>
      <c r="AZY57" s="738" t="e">
        <f t="shared" ref="AZY57" ca="1" si="1374" xml:space="preserve"> _xlfn.IFNA( IF( ISBLANK( (VLOOKUP($B$57, $B$8:$BNY$53, COLUMN((AZX56)), FALSE)) ), "", VLOOKUP($B$57, $B$8:$BNY$53, COLUMN((AZX56)), FALSE) ), "")</f>
        <v>#NAME?</v>
      </c>
      <c r="AZZ57" s="738" t="e">
        <f t="shared" ref="AZZ57" ca="1" si="1375" xml:space="preserve"> _xlfn.IFNA( IF( ISBLANK( (VLOOKUP($B$57, $B$8:$BNY$53, COLUMN((AZY56)), FALSE)) ), "", VLOOKUP($B$57, $B$8:$BNY$53, COLUMN((AZY56)), FALSE) ), "")</f>
        <v>#NAME?</v>
      </c>
      <c r="BAA57" s="738" t="e">
        <f t="shared" ref="BAA57" ca="1" si="1376" xml:space="preserve"> _xlfn.IFNA( IF( ISBLANK( (VLOOKUP($B$57, $B$8:$BNY$53, COLUMN((AZZ56)), FALSE)) ), "", VLOOKUP($B$57, $B$8:$BNY$53, COLUMN((AZZ56)), FALSE) ), "")</f>
        <v>#NAME?</v>
      </c>
      <c r="BAB57" s="738" t="e">
        <f t="shared" ref="BAB57" ca="1" si="1377" xml:space="preserve"> _xlfn.IFNA( IF( ISBLANK( (VLOOKUP($B$57, $B$8:$BNY$53, COLUMN((BAA56)), FALSE)) ), "", VLOOKUP($B$57, $B$8:$BNY$53, COLUMN((BAA56)), FALSE) ), "")</f>
        <v>#NAME?</v>
      </c>
      <c r="BAC57" s="738" t="e">
        <f t="shared" ref="BAC57" ca="1" si="1378" xml:space="preserve"> _xlfn.IFNA( IF( ISBLANK( (VLOOKUP($B$57, $B$8:$BNY$53, COLUMN((BAB56)), FALSE)) ), "", VLOOKUP($B$57, $B$8:$BNY$53, COLUMN((BAB56)), FALSE) ), "")</f>
        <v>#NAME?</v>
      </c>
      <c r="BAD57" s="738" t="e">
        <f t="shared" ref="BAD57" ca="1" si="1379" xml:space="preserve"> _xlfn.IFNA( IF( ISBLANK( (VLOOKUP($B$57, $B$8:$BNY$53, COLUMN((BAC56)), FALSE)) ), "", VLOOKUP($B$57, $B$8:$BNY$53, COLUMN((BAC56)), FALSE) ), "")</f>
        <v>#NAME?</v>
      </c>
      <c r="BAE57" s="738" t="e">
        <f t="shared" ref="BAE57" ca="1" si="1380" xml:space="preserve"> _xlfn.IFNA( IF( ISBLANK( (VLOOKUP($B$57, $B$8:$BNY$53, COLUMN((BAD56)), FALSE)) ), "", VLOOKUP($B$57, $B$8:$BNY$53, COLUMN((BAD56)), FALSE) ), "")</f>
        <v>#NAME?</v>
      </c>
      <c r="BAF57" s="738" t="e">
        <f t="shared" ref="BAF57" ca="1" si="1381" xml:space="preserve"> _xlfn.IFNA( IF( ISBLANK( (VLOOKUP($B$57, $B$8:$BNY$53, COLUMN((BAE56)), FALSE)) ), "", VLOOKUP($B$57, $B$8:$BNY$53, COLUMN((BAE56)), FALSE) ), "")</f>
        <v>#NAME?</v>
      </c>
      <c r="BAG57" s="738" t="e">
        <f t="shared" ref="BAG57" ca="1" si="1382" xml:space="preserve"> _xlfn.IFNA( IF( ISBLANK( (VLOOKUP($B$57, $B$8:$BNY$53, COLUMN((BAF56)), FALSE)) ), "", VLOOKUP($B$57, $B$8:$BNY$53, COLUMN((BAF56)), FALSE) ), "")</f>
        <v>#NAME?</v>
      </c>
      <c r="BAH57" s="738" t="e">
        <f t="shared" ref="BAH57" ca="1" si="1383" xml:space="preserve"> _xlfn.IFNA( IF( ISBLANK( (VLOOKUP($B$57, $B$8:$BNY$53, COLUMN((BAG56)), FALSE)) ), "", VLOOKUP($B$57, $B$8:$BNY$53, COLUMN((BAG56)), FALSE) ), "")</f>
        <v>#NAME?</v>
      </c>
      <c r="BAI57" s="738" t="e">
        <f t="shared" ref="BAI57" ca="1" si="1384" xml:space="preserve"> _xlfn.IFNA( IF( ISBLANK( (VLOOKUP($B$57, $B$8:$BNY$53, COLUMN((BAH56)), FALSE)) ), "", VLOOKUP($B$57, $B$8:$BNY$53, COLUMN((BAH56)), FALSE) ), "")</f>
        <v>#NAME?</v>
      </c>
      <c r="BAJ57" s="738" t="e">
        <f t="shared" ref="BAJ57" ca="1" si="1385" xml:space="preserve"> _xlfn.IFNA( IF( ISBLANK( (VLOOKUP($B$57, $B$8:$BNY$53, COLUMN((BAI56)), FALSE)) ), "", VLOOKUP($B$57, $B$8:$BNY$53, COLUMN((BAI56)), FALSE) ), "")</f>
        <v>#NAME?</v>
      </c>
      <c r="BAK57" s="738" t="e">
        <f t="shared" ref="BAK57" ca="1" si="1386" xml:space="preserve"> _xlfn.IFNA( IF( ISBLANK( (VLOOKUP($B$57, $B$8:$BNY$53, COLUMN((BAJ56)), FALSE)) ), "", VLOOKUP($B$57, $B$8:$BNY$53, COLUMN((BAJ56)), FALSE) ), "")</f>
        <v>#NAME?</v>
      </c>
      <c r="BAL57" s="738" t="e">
        <f t="shared" ref="BAL57" ca="1" si="1387" xml:space="preserve"> _xlfn.IFNA( IF( ISBLANK( (VLOOKUP($B$57, $B$8:$BNY$53, COLUMN((BAK56)), FALSE)) ), "", VLOOKUP($B$57, $B$8:$BNY$53, COLUMN((BAK56)), FALSE) ), "")</f>
        <v>#NAME?</v>
      </c>
      <c r="BAM57" s="738" t="e">
        <f t="shared" ref="BAM57" ca="1" si="1388" xml:space="preserve"> _xlfn.IFNA( IF( ISBLANK( (VLOOKUP($B$57, $B$8:$BNY$53, COLUMN((BAL56)), FALSE)) ), "", VLOOKUP($B$57, $B$8:$BNY$53, COLUMN((BAL56)), FALSE) ), "")</f>
        <v>#NAME?</v>
      </c>
      <c r="BAN57" s="738" t="e">
        <f t="shared" ref="BAN57" ca="1" si="1389" xml:space="preserve"> _xlfn.IFNA( IF( ISBLANK( (VLOOKUP($B$57, $B$8:$BNY$53, COLUMN((BAM56)), FALSE)) ), "", VLOOKUP($B$57, $B$8:$BNY$53, COLUMN((BAM56)), FALSE) ), "")</f>
        <v>#NAME?</v>
      </c>
      <c r="BAO57" s="738" t="e">
        <f t="shared" ref="BAO57" ca="1" si="1390" xml:space="preserve"> _xlfn.IFNA( IF( ISBLANK( (VLOOKUP($B$57, $B$8:$BNY$53, COLUMN((BAN56)), FALSE)) ), "", VLOOKUP($B$57, $B$8:$BNY$53, COLUMN((BAN56)), FALSE) ), "")</f>
        <v>#NAME?</v>
      </c>
      <c r="BAP57" s="738" t="e">
        <f t="shared" ref="BAP57" ca="1" si="1391" xml:space="preserve"> _xlfn.IFNA( IF( ISBLANK( (VLOOKUP($B$57, $B$8:$BNY$53, COLUMN((BAO56)), FALSE)) ), "", VLOOKUP($B$57, $B$8:$BNY$53, COLUMN((BAO56)), FALSE) ), "")</f>
        <v>#NAME?</v>
      </c>
      <c r="BAQ57" s="738" t="e">
        <f t="shared" ref="BAQ57" ca="1" si="1392" xml:space="preserve"> _xlfn.IFNA( IF( ISBLANK( (VLOOKUP($B$57, $B$8:$BNY$53, COLUMN((BAP56)), FALSE)) ), "", VLOOKUP($B$57, $B$8:$BNY$53, COLUMN((BAP56)), FALSE) ), "")</f>
        <v>#NAME?</v>
      </c>
      <c r="BAR57" s="738" t="e">
        <f t="shared" ref="BAR57" ca="1" si="1393" xml:space="preserve"> _xlfn.IFNA( IF( ISBLANK( (VLOOKUP($B$57, $B$8:$BNY$53, COLUMN((BAQ56)), FALSE)) ), "", VLOOKUP($B$57, $B$8:$BNY$53, COLUMN((BAQ56)), FALSE) ), "")</f>
        <v>#NAME?</v>
      </c>
      <c r="BAS57" s="738" t="e">
        <f t="shared" ref="BAS57" ca="1" si="1394" xml:space="preserve"> _xlfn.IFNA( IF( ISBLANK( (VLOOKUP($B$57, $B$8:$BNY$53, COLUMN((BAR56)), FALSE)) ), "", VLOOKUP($B$57, $B$8:$BNY$53, COLUMN((BAR56)), FALSE) ), "")</f>
        <v>#NAME?</v>
      </c>
      <c r="BAT57" s="738" t="e">
        <f t="shared" ref="BAT57" ca="1" si="1395" xml:space="preserve"> _xlfn.IFNA( IF( ISBLANK( (VLOOKUP($B$57, $B$8:$BNY$53, COLUMN((BAS56)), FALSE)) ), "", VLOOKUP($B$57, $B$8:$BNY$53, COLUMN((BAS56)), FALSE) ), "")</f>
        <v>#NAME?</v>
      </c>
      <c r="BAU57" s="738" t="e">
        <f t="shared" ref="BAU57" ca="1" si="1396" xml:space="preserve"> _xlfn.IFNA( IF( ISBLANK( (VLOOKUP($B$57, $B$8:$BNY$53, COLUMN((BAT56)), FALSE)) ), "", VLOOKUP($B$57, $B$8:$BNY$53, COLUMN((BAT56)), FALSE) ), "")</f>
        <v>#NAME?</v>
      </c>
      <c r="BAV57" s="738" t="e">
        <f t="shared" ref="BAV57" ca="1" si="1397" xml:space="preserve"> _xlfn.IFNA( IF( ISBLANK( (VLOOKUP($B$57, $B$8:$BNY$53, COLUMN((BAU56)), FALSE)) ), "", VLOOKUP($B$57, $B$8:$BNY$53, COLUMN((BAU56)), FALSE) ), "")</f>
        <v>#NAME?</v>
      </c>
      <c r="BAW57" s="738" t="e">
        <f t="shared" ref="BAW57" ca="1" si="1398" xml:space="preserve"> _xlfn.IFNA( IF( ISBLANK( (VLOOKUP($B$57, $B$8:$BNY$53, COLUMN((BAV56)), FALSE)) ), "", VLOOKUP($B$57, $B$8:$BNY$53, COLUMN((BAV56)), FALSE) ), "")</f>
        <v>#NAME?</v>
      </c>
      <c r="BAX57" s="738" t="e">
        <f t="shared" ref="BAX57" ca="1" si="1399" xml:space="preserve"> _xlfn.IFNA( IF( ISBLANK( (VLOOKUP($B$57, $B$8:$BNY$53, COLUMN((BAW56)), FALSE)) ), "", VLOOKUP($B$57, $B$8:$BNY$53, COLUMN((BAW56)), FALSE) ), "")</f>
        <v>#NAME?</v>
      </c>
      <c r="BAY57" s="738" t="e">
        <f t="shared" ref="BAY57" ca="1" si="1400" xml:space="preserve"> _xlfn.IFNA( IF( ISBLANK( (VLOOKUP($B$57, $B$8:$BNY$53, COLUMN((BAX56)), FALSE)) ), "", VLOOKUP($B$57, $B$8:$BNY$53, COLUMN((BAX56)), FALSE) ), "")</f>
        <v>#NAME?</v>
      </c>
      <c r="BAZ57" s="738" t="e">
        <f t="shared" ref="BAZ57" ca="1" si="1401" xml:space="preserve"> _xlfn.IFNA( IF( ISBLANK( (VLOOKUP($B$57, $B$8:$BNY$53, COLUMN((BAY56)), FALSE)) ), "", VLOOKUP($B$57, $B$8:$BNY$53, COLUMN((BAY56)), FALSE) ), "")</f>
        <v>#NAME?</v>
      </c>
      <c r="BBA57" s="738" t="e">
        <f t="shared" ref="BBA57" ca="1" si="1402" xml:space="preserve"> _xlfn.IFNA( IF( ISBLANK( (VLOOKUP($B$57, $B$8:$BNY$53, COLUMN((BAZ56)), FALSE)) ), "", VLOOKUP($B$57, $B$8:$BNY$53, COLUMN((BAZ56)), FALSE) ), "")</f>
        <v>#NAME?</v>
      </c>
      <c r="BBB57" s="738" t="e">
        <f t="shared" ref="BBB57" ca="1" si="1403" xml:space="preserve"> _xlfn.IFNA( IF( ISBLANK( (VLOOKUP($B$57, $B$8:$BNY$53, COLUMN((BBA56)), FALSE)) ), "", VLOOKUP($B$57, $B$8:$BNY$53, COLUMN((BBA56)), FALSE) ), "")</f>
        <v>#NAME?</v>
      </c>
      <c r="BBC57" s="738" t="e">
        <f t="shared" ref="BBC57" ca="1" si="1404" xml:space="preserve"> _xlfn.IFNA( IF( ISBLANK( (VLOOKUP($B$57, $B$8:$BNY$53, COLUMN((BBB56)), FALSE)) ), "", VLOOKUP($B$57, $B$8:$BNY$53, COLUMN((BBB56)), FALSE) ), "")</f>
        <v>#NAME?</v>
      </c>
      <c r="BBD57" s="738" t="e">
        <f t="shared" ref="BBD57" ca="1" si="1405" xml:space="preserve"> _xlfn.IFNA( IF( ISBLANK( (VLOOKUP($B$57, $B$8:$BNY$53, COLUMN((BBC56)), FALSE)) ), "", VLOOKUP($B$57, $B$8:$BNY$53, COLUMN((BBC56)), FALSE) ), "")</f>
        <v>#NAME?</v>
      </c>
      <c r="BBE57" s="738" t="e">
        <f t="shared" ref="BBE57" ca="1" si="1406" xml:space="preserve"> _xlfn.IFNA( IF( ISBLANK( (VLOOKUP($B$57, $B$8:$BNY$53, COLUMN((BBD56)), FALSE)) ), "", VLOOKUP($B$57, $B$8:$BNY$53, COLUMN((BBD56)), FALSE) ), "")</f>
        <v>#NAME?</v>
      </c>
      <c r="BBF57" s="738" t="e">
        <f t="shared" ref="BBF57" ca="1" si="1407" xml:space="preserve"> _xlfn.IFNA( IF( ISBLANK( (VLOOKUP($B$57, $B$8:$BNY$53, COLUMN((BBE56)), FALSE)) ), "", VLOOKUP($B$57, $B$8:$BNY$53, COLUMN((BBE56)), FALSE) ), "")</f>
        <v>#NAME?</v>
      </c>
      <c r="BBG57" s="738" t="e">
        <f t="shared" ref="BBG57" ca="1" si="1408" xml:space="preserve"> _xlfn.IFNA( IF( ISBLANK( (VLOOKUP($B$57, $B$8:$BNY$53, COLUMN((BBF56)), FALSE)) ), "", VLOOKUP($B$57, $B$8:$BNY$53, COLUMN((BBF56)), FALSE) ), "")</f>
        <v>#NAME?</v>
      </c>
      <c r="BBH57" s="738" t="e">
        <f t="shared" ref="BBH57" ca="1" si="1409" xml:space="preserve"> _xlfn.IFNA( IF( ISBLANK( (VLOOKUP($B$57, $B$8:$BNY$53, COLUMN((BBG56)), FALSE)) ), "", VLOOKUP($B$57, $B$8:$BNY$53, COLUMN((BBG56)), FALSE) ), "")</f>
        <v>#NAME?</v>
      </c>
      <c r="BBI57" s="738" t="e">
        <f t="shared" ref="BBI57" ca="1" si="1410" xml:space="preserve"> _xlfn.IFNA( IF( ISBLANK( (VLOOKUP($B$57, $B$8:$BNY$53, COLUMN((BBH56)), FALSE)) ), "", VLOOKUP($B$57, $B$8:$BNY$53, COLUMN((BBH56)), FALSE) ), "")</f>
        <v>#NAME?</v>
      </c>
      <c r="BBJ57" s="738" t="e">
        <f t="shared" ref="BBJ57" ca="1" si="1411" xml:space="preserve"> _xlfn.IFNA( IF( ISBLANK( (VLOOKUP($B$57, $B$8:$BNY$53, COLUMN((BBI56)), FALSE)) ), "", VLOOKUP($B$57, $B$8:$BNY$53, COLUMN((BBI56)), FALSE) ), "")</f>
        <v>#NAME?</v>
      </c>
      <c r="BBK57" s="738" t="e">
        <f t="shared" ref="BBK57" ca="1" si="1412" xml:space="preserve"> _xlfn.IFNA( IF( ISBLANK( (VLOOKUP($B$57, $B$8:$BNY$53, COLUMN((BBJ56)), FALSE)) ), "", VLOOKUP($B$57, $B$8:$BNY$53, COLUMN((BBJ56)), FALSE) ), "")</f>
        <v>#NAME?</v>
      </c>
      <c r="BBL57" s="738" t="e">
        <f t="shared" ref="BBL57" ca="1" si="1413" xml:space="preserve"> _xlfn.IFNA( IF( ISBLANK( (VLOOKUP($B$57, $B$8:$BNY$53, COLUMN((BBK56)), FALSE)) ), "", VLOOKUP($B$57, $B$8:$BNY$53, COLUMN((BBK56)), FALSE) ), "")</f>
        <v>#NAME?</v>
      </c>
      <c r="BBM57" s="738" t="e">
        <f t="shared" ref="BBM57" ca="1" si="1414" xml:space="preserve"> _xlfn.IFNA( IF( ISBLANK( (VLOOKUP($B$57, $B$8:$BNY$53, COLUMN((BBL56)), FALSE)) ), "", VLOOKUP($B$57, $B$8:$BNY$53, COLUMN((BBL56)), FALSE) ), "")</f>
        <v>#NAME?</v>
      </c>
      <c r="BBN57" s="738" t="e">
        <f t="shared" ref="BBN57" ca="1" si="1415" xml:space="preserve"> _xlfn.IFNA( IF( ISBLANK( (VLOOKUP($B$57, $B$8:$BNY$53, COLUMN((BBM56)), FALSE)) ), "", VLOOKUP($B$57, $B$8:$BNY$53, COLUMN((BBM56)), FALSE) ), "")</f>
        <v>#NAME?</v>
      </c>
      <c r="BBO57" s="738" t="e">
        <f t="shared" ref="BBO57" ca="1" si="1416" xml:space="preserve"> _xlfn.IFNA( IF( ISBLANK( (VLOOKUP($B$57, $B$8:$BNY$53, COLUMN((BBN56)), FALSE)) ), "", VLOOKUP($B$57, $B$8:$BNY$53, COLUMN((BBN56)), FALSE) ), "")</f>
        <v>#NAME?</v>
      </c>
      <c r="BBP57" s="738" t="e">
        <f t="shared" ref="BBP57" ca="1" si="1417" xml:space="preserve"> _xlfn.IFNA( IF( ISBLANK( (VLOOKUP($B$57, $B$8:$BNY$53, COLUMN((BBO56)), FALSE)) ), "", VLOOKUP($B$57, $B$8:$BNY$53, COLUMN((BBO56)), FALSE) ), "")</f>
        <v>#NAME?</v>
      </c>
      <c r="BBQ57" s="738" t="e">
        <f t="shared" ref="BBQ57" ca="1" si="1418" xml:space="preserve"> _xlfn.IFNA( IF( ISBLANK( (VLOOKUP($B$57, $B$8:$BNY$53, COLUMN((BBP56)), FALSE)) ), "", VLOOKUP($B$57, $B$8:$BNY$53, COLUMN((BBP56)), FALSE) ), "")</f>
        <v>#NAME?</v>
      </c>
      <c r="BBR57" s="738" t="e">
        <f t="shared" ref="BBR57" ca="1" si="1419" xml:space="preserve"> _xlfn.IFNA( IF( ISBLANK( (VLOOKUP($B$57, $B$8:$BNY$53, COLUMN((BBQ56)), FALSE)) ), "", VLOOKUP($B$57, $B$8:$BNY$53, COLUMN((BBQ56)), FALSE) ), "")</f>
        <v>#NAME?</v>
      </c>
      <c r="BBS57" s="738" t="e">
        <f t="shared" ref="BBS57" ca="1" si="1420" xml:space="preserve"> _xlfn.IFNA( IF( ISBLANK( (VLOOKUP($B$57, $B$8:$BNY$53, COLUMN((BBR56)), FALSE)) ), "", VLOOKUP($B$57, $B$8:$BNY$53, COLUMN((BBR56)), FALSE) ), "")</f>
        <v>#NAME?</v>
      </c>
      <c r="BBT57" s="738" t="e">
        <f t="shared" ref="BBT57" ca="1" si="1421" xml:space="preserve"> _xlfn.IFNA( IF( ISBLANK( (VLOOKUP($B$57, $B$8:$BNY$53, COLUMN((BBS56)), FALSE)) ), "", VLOOKUP($B$57, $B$8:$BNY$53, COLUMN((BBS56)), FALSE) ), "")</f>
        <v>#NAME?</v>
      </c>
      <c r="BBU57" s="738" t="e">
        <f t="shared" ref="BBU57" ca="1" si="1422" xml:space="preserve"> _xlfn.IFNA( IF( ISBLANK( (VLOOKUP($B$57, $B$8:$BNY$53, COLUMN((BBT56)), FALSE)) ), "", VLOOKUP($B$57, $B$8:$BNY$53, COLUMN((BBT56)), FALSE) ), "")</f>
        <v>#NAME?</v>
      </c>
      <c r="BBV57" s="738" t="e">
        <f t="shared" ref="BBV57" ca="1" si="1423" xml:space="preserve"> _xlfn.IFNA( IF( ISBLANK( (VLOOKUP($B$57, $B$8:$BNY$53, COLUMN((BBU56)), FALSE)) ), "", VLOOKUP($B$57, $B$8:$BNY$53, COLUMN((BBU56)), FALSE) ), "")</f>
        <v>#NAME?</v>
      </c>
      <c r="BBW57" s="738" t="e">
        <f t="shared" ref="BBW57" ca="1" si="1424" xml:space="preserve"> _xlfn.IFNA( IF( ISBLANK( (VLOOKUP($B$57, $B$8:$BNY$53, COLUMN((BBV56)), FALSE)) ), "", VLOOKUP($B$57, $B$8:$BNY$53, COLUMN((BBV56)), FALSE) ), "")</f>
        <v>#NAME?</v>
      </c>
      <c r="BBX57" s="738" t="e">
        <f t="shared" ref="BBX57" ca="1" si="1425" xml:space="preserve"> _xlfn.IFNA( IF( ISBLANK( (VLOOKUP($B$57, $B$8:$BNY$53, COLUMN((BBW56)), FALSE)) ), "", VLOOKUP($B$57, $B$8:$BNY$53, COLUMN((BBW56)), FALSE) ), "")</f>
        <v>#NAME?</v>
      </c>
      <c r="BBY57" s="738" t="e">
        <f t="shared" ref="BBY57" ca="1" si="1426" xml:space="preserve"> _xlfn.IFNA( IF( ISBLANK( (VLOOKUP($B$57, $B$8:$BNY$53, COLUMN((BBX56)), FALSE)) ), "", VLOOKUP($B$57, $B$8:$BNY$53, COLUMN((BBX56)), FALSE) ), "")</f>
        <v>#NAME?</v>
      </c>
      <c r="BBZ57" s="738" t="e">
        <f t="shared" ref="BBZ57" ca="1" si="1427" xml:space="preserve"> _xlfn.IFNA( IF( ISBLANK( (VLOOKUP($B$57, $B$8:$BNY$53, COLUMN((BBY56)), FALSE)) ), "", VLOOKUP($B$57, $B$8:$BNY$53, COLUMN((BBY56)), FALSE) ), "")</f>
        <v>#NAME?</v>
      </c>
      <c r="BCA57" s="738" t="e">
        <f t="shared" ref="BCA57" ca="1" si="1428" xml:space="preserve"> _xlfn.IFNA( IF( ISBLANK( (VLOOKUP($B$57, $B$8:$BNY$53, COLUMN((BBZ56)), FALSE)) ), "", VLOOKUP($B$57, $B$8:$BNY$53, COLUMN((BBZ56)), FALSE) ), "")</f>
        <v>#NAME?</v>
      </c>
      <c r="BCB57" s="738" t="e">
        <f t="shared" ref="BCB57" ca="1" si="1429" xml:space="preserve"> _xlfn.IFNA( IF( ISBLANK( (VLOOKUP($B$57, $B$8:$BNY$53, COLUMN((BCA56)), FALSE)) ), "", VLOOKUP($B$57, $B$8:$BNY$53, COLUMN((BCA56)), FALSE) ), "")</f>
        <v>#NAME?</v>
      </c>
      <c r="BCC57" s="738" t="e">
        <f t="shared" ref="BCC57" ca="1" si="1430" xml:space="preserve"> _xlfn.IFNA( IF( ISBLANK( (VLOOKUP($B$57, $B$8:$BNY$53, COLUMN((BCB56)), FALSE)) ), "", VLOOKUP($B$57, $B$8:$BNY$53, COLUMN((BCB56)), FALSE) ), "")</f>
        <v>#NAME?</v>
      </c>
      <c r="BCD57" s="738" t="e">
        <f t="shared" ref="BCD57" ca="1" si="1431" xml:space="preserve"> _xlfn.IFNA( IF( ISBLANK( (VLOOKUP($B$57, $B$8:$BNY$53, COLUMN((BCC56)), FALSE)) ), "", VLOOKUP($B$57, $B$8:$BNY$53, COLUMN((BCC56)), FALSE) ), "")</f>
        <v>#NAME?</v>
      </c>
      <c r="BCE57" s="738" t="e">
        <f t="shared" ref="BCE57" ca="1" si="1432" xml:space="preserve"> _xlfn.IFNA( IF( ISBLANK( (VLOOKUP($B$57, $B$8:$BNY$53, COLUMN((BCD56)), FALSE)) ), "", VLOOKUP($B$57, $B$8:$BNY$53, COLUMN((BCD56)), FALSE) ), "")</f>
        <v>#NAME?</v>
      </c>
      <c r="BCF57" s="738" t="e">
        <f t="shared" ref="BCF57" ca="1" si="1433" xml:space="preserve"> _xlfn.IFNA( IF( ISBLANK( (VLOOKUP($B$57, $B$8:$BNY$53, COLUMN((BCE56)), FALSE)) ), "", VLOOKUP($B$57, $B$8:$BNY$53, COLUMN((BCE56)), FALSE) ), "")</f>
        <v>#NAME?</v>
      </c>
      <c r="BCG57" s="738" t="e">
        <f t="shared" ref="BCG57" ca="1" si="1434" xml:space="preserve"> _xlfn.IFNA( IF( ISBLANK( (VLOOKUP($B$57, $B$8:$BNY$53, COLUMN((BCF56)), FALSE)) ), "", VLOOKUP($B$57, $B$8:$BNY$53, COLUMN((BCF56)), FALSE) ), "")</f>
        <v>#NAME?</v>
      </c>
      <c r="BCH57" s="738" t="e">
        <f t="shared" ref="BCH57" ca="1" si="1435" xml:space="preserve"> _xlfn.IFNA( IF( ISBLANK( (VLOOKUP($B$57, $B$8:$BNY$53, COLUMN((BCG56)), FALSE)) ), "", VLOOKUP($B$57, $B$8:$BNY$53, COLUMN((BCG56)), FALSE) ), "")</f>
        <v>#NAME?</v>
      </c>
      <c r="BCI57" s="738" t="e">
        <f t="shared" ref="BCI57" ca="1" si="1436" xml:space="preserve"> _xlfn.IFNA( IF( ISBLANK( (VLOOKUP($B$57, $B$8:$BNY$53, COLUMN((BCH56)), FALSE)) ), "", VLOOKUP($B$57, $B$8:$BNY$53, COLUMN((BCH56)), FALSE) ), "")</f>
        <v>#NAME?</v>
      </c>
      <c r="BCJ57" s="738" t="e">
        <f t="shared" ref="BCJ57" ca="1" si="1437" xml:space="preserve"> _xlfn.IFNA( IF( ISBLANK( (VLOOKUP($B$57, $B$8:$BNY$53, COLUMN((BCI56)), FALSE)) ), "", VLOOKUP($B$57, $B$8:$BNY$53, COLUMN((BCI56)), FALSE) ), "")</f>
        <v>#NAME?</v>
      </c>
      <c r="BCK57" s="738" t="e">
        <f t="shared" ref="BCK57" ca="1" si="1438" xml:space="preserve"> _xlfn.IFNA( IF( ISBLANK( (VLOOKUP($B$57, $B$8:$BNY$53, COLUMN((BCJ56)), FALSE)) ), "", VLOOKUP($B$57, $B$8:$BNY$53, COLUMN((BCJ56)), FALSE) ), "")</f>
        <v>#NAME?</v>
      </c>
      <c r="BCL57" s="738" t="e">
        <f t="shared" ref="BCL57" ca="1" si="1439" xml:space="preserve"> _xlfn.IFNA( IF( ISBLANK( (VLOOKUP($B$57, $B$8:$BNY$53, COLUMN((BCK56)), FALSE)) ), "", VLOOKUP($B$57, $B$8:$BNY$53, COLUMN((BCK56)), FALSE) ), "")</f>
        <v>#NAME?</v>
      </c>
      <c r="BCM57" s="738" t="e">
        <f t="shared" ref="BCM57" ca="1" si="1440" xml:space="preserve"> _xlfn.IFNA( IF( ISBLANK( (VLOOKUP($B$57, $B$8:$BNY$53, COLUMN((BCL56)), FALSE)) ), "", VLOOKUP($B$57, $B$8:$BNY$53, COLUMN((BCL56)), FALSE) ), "")</f>
        <v>#NAME?</v>
      </c>
      <c r="BCN57" s="738" t="e">
        <f t="shared" ref="BCN57" ca="1" si="1441" xml:space="preserve"> _xlfn.IFNA( IF( ISBLANK( (VLOOKUP($B$57, $B$8:$BNY$53, COLUMN((BCM56)), FALSE)) ), "", VLOOKUP($B$57, $B$8:$BNY$53, COLUMN((BCM56)), FALSE) ), "")</f>
        <v>#NAME?</v>
      </c>
      <c r="BCO57" s="738" t="e">
        <f t="shared" ref="BCO57" ca="1" si="1442" xml:space="preserve"> _xlfn.IFNA( IF( ISBLANK( (VLOOKUP($B$57, $B$8:$BNY$53, COLUMN((BCN56)), FALSE)) ), "", VLOOKUP($B$57, $B$8:$BNY$53, COLUMN((BCN56)), FALSE) ), "")</f>
        <v>#NAME?</v>
      </c>
      <c r="BCP57" s="738" t="e">
        <f t="shared" ref="BCP57" ca="1" si="1443" xml:space="preserve"> _xlfn.IFNA( IF( ISBLANK( (VLOOKUP($B$57, $B$8:$BNY$53, COLUMN((BCO56)), FALSE)) ), "", VLOOKUP($B$57, $B$8:$BNY$53, COLUMN((BCO56)), FALSE) ), "")</f>
        <v>#NAME?</v>
      </c>
      <c r="BCQ57" s="738" t="e">
        <f t="shared" ref="BCQ57" ca="1" si="1444" xml:space="preserve"> _xlfn.IFNA( IF( ISBLANK( (VLOOKUP($B$57, $B$8:$BNY$53, COLUMN((BCP56)), FALSE)) ), "", VLOOKUP($B$57, $B$8:$BNY$53, COLUMN((BCP56)), FALSE) ), "")</f>
        <v>#NAME?</v>
      </c>
      <c r="BCR57" s="738" t="e">
        <f t="shared" ref="BCR57" ca="1" si="1445" xml:space="preserve"> _xlfn.IFNA( IF( ISBLANK( (VLOOKUP($B$57, $B$8:$BNY$53, COLUMN((BCQ56)), FALSE)) ), "", VLOOKUP($B$57, $B$8:$BNY$53, COLUMN((BCQ56)), FALSE) ), "")</f>
        <v>#NAME?</v>
      </c>
      <c r="BCS57" s="738" t="e">
        <f t="shared" ref="BCS57" ca="1" si="1446" xml:space="preserve"> _xlfn.IFNA( IF( ISBLANK( (VLOOKUP($B$57, $B$8:$BNY$53, COLUMN((BCR56)), FALSE)) ), "", VLOOKUP($B$57, $B$8:$BNY$53, COLUMN((BCR56)), FALSE) ), "")</f>
        <v>#NAME?</v>
      </c>
      <c r="BCT57" s="738" t="e">
        <f t="shared" ref="BCT57" ca="1" si="1447" xml:space="preserve"> _xlfn.IFNA( IF( ISBLANK( (VLOOKUP($B$57, $B$8:$BNY$53, COLUMN((BCS56)), FALSE)) ), "", VLOOKUP($B$57, $B$8:$BNY$53, COLUMN((BCS56)), FALSE) ), "")</f>
        <v>#NAME?</v>
      </c>
      <c r="BCU57" s="738" t="e">
        <f t="shared" ref="BCU57" ca="1" si="1448" xml:space="preserve"> _xlfn.IFNA( IF( ISBLANK( (VLOOKUP($B$57, $B$8:$BNY$53, COLUMN((BCT56)), FALSE)) ), "", VLOOKUP($B$57, $B$8:$BNY$53, COLUMN((BCT56)), FALSE) ), "")</f>
        <v>#NAME?</v>
      </c>
      <c r="BCV57" s="738" t="e">
        <f t="shared" ref="BCV57" ca="1" si="1449" xml:space="preserve"> _xlfn.IFNA( IF( ISBLANK( (VLOOKUP($B$57, $B$8:$BNY$53, COLUMN((BCU56)), FALSE)) ), "", VLOOKUP($B$57, $B$8:$BNY$53, COLUMN((BCU56)), FALSE) ), "")</f>
        <v>#NAME?</v>
      </c>
      <c r="BCW57" s="738" t="e">
        <f t="shared" ref="BCW57" ca="1" si="1450" xml:space="preserve"> _xlfn.IFNA( IF( ISBLANK( (VLOOKUP($B$57, $B$8:$BNY$53, COLUMN((BCV56)), FALSE)) ), "", VLOOKUP($B$57, $B$8:$BNY$53, COLUMN((BCV56)), FALSE) ), "")</f>
        <v>#NAME?</v>
      </c>
      <c r="BCX57" s="738" t="e">
        <f t="shared" ref="BCX57" ca="1" si="1451" xml:space="preserve"> _xlfn.IFNA( IF( ISBLANK( (VLOOKUP($B$57, $B$8:$BNY$53, COLUMN((BCW56)), FALSE)) ), "", VLOOKUP($B$57, $B$8:$BNY$53, COLUMN((BCW56)), FALSE) ), "")</f>
        <v>#NAME?</v>
      </c>
      <c r="BCY57" s="738" t="e">
        <f t="shared" ref="BCY57" ca="1" si="1452" xml:space="preserve"> _xlfn.IFNA( IF( ISBLANK( (VLOOKUP($B$57, $B$8:$BNY$53, COLUMN((BCX56)), FALSE)) ), "", VLOOKUP($B$57, $B$8:$BNY$53, COLUMN((BCX56)), FALSE) ), "")</f>
        <v>#NAME?</v>
      </c>
      <c r="BCZ57" s="738" t="e">
        <f t="shared" ref="BCZ57" ca="1" si="1453" xml:space="preserve"> _xlfn.IFNA( IF( ISBLANK( (VLOOKUP($B$57, $B$8:$BNY$53, COLUMN((BCY56)), FALSE)) ), "", VLOOKUP($B$57, $B$8:$BNY$53, COLUMN((BCY56)), FALSE) ), "")</f>
        <v>#NAME?</v>
      </c>
      <c r="BDA57" s="738" t="e">
        <f t="shared" ref="BDA57" ca="1" si="1454" xml:space="preserve"> _xlfn.IFNA( IF( ISBLANK( (VLOOKUP($B$57, $B$8:$BNY$53, COLUMN((BCZ56)), FALSE)) ), "", VLOOKUP($B$57, $B$8:$BNY$53, COLUMN((BCZ56)), FALSE) ), "")</f>
        <v>#NAME?</v>
      </c>
      <c r="BDB57" s="738" t="e">
        <f t="shared" ref="BDB57" ca="1" si="1455" xml:space="preserve"> _xlfn.IFNA( IF( ISBLANK( (VLOOKUP($B$57, $B$8:$BNY$53, COLUMN((BDA56)), FALSE)) ), "", VLOOKUP($B$57, $B$8:$BNY$53, COLUMN((BDA56)), FALSE) ), "")</f>
        <v>#NAME?</v>
      </c>
      <c r="BDC57" s="738" t="e">
        <f t="shared" ref="BDC57" ca="1" si="1456" xml:space="preserve"> _xlfn.IFNA( IF( ISBLANK( (VLOOKUP($B$57, $B$8:$BNY$53, COLUMN((BDB56)), FALSE)) ), "", VLOOKUP($B$57, $B$8:$BNY$53, COLUMN((BDB56)), FALSE) ), "")</f>
        <v>#NAME?</v>
      </c>
      <c r="BDD57" s="738" t="e">
        <f t="shared" ref="BDD57" ca="1" si="1457" xml:space="preserve"> _xlfn.IFNA( IF( ISBLANK( (VLOOKUP($B$57, $B$8:$BNY$53, COLUMN((BDC56)), FALSE)) ), "", VLOOKUP($B$57, $B$8:$BNY$53, COLUMN((BDC56)), FALSE) ), "")</f>
        <v>#NAME?</v>
      </c>
      <c r="BDE57" s="738" t="e">
        <f t="shared" ref="BDE57" ca="1" si="1458" xml:space="preserve"> _xlfn.IFNA( IF( ISBLANK( (VLOOKUP($B$57, $B$8:$BNY$53, COLUMN((BDD56)), FALSE)) ), "", VLOOKUP($B$57, $B$8:$BNY$53, COLUMN((BDD56)), FALSE) ), "")</f>
        <v>#NAME?</v>
      </c>
      <c r="BDF57" s="738" t="e">
        <f t="shared" ref="BDF57" ca="1" si="1459" xml:space="preserve"> _xlfn.IFNA( IF( ISBLANK( (VLOOKUP($B$57, $B$8:$BNY$53, COLUMN((BDE56)), FALSE)) ), "", VLOOKUP($B$57, $B$8:$BNY$53, COLUMN((BDE56)), FALSE) ), "")</f>
        <v>#NAME?</v>
      </c>
      <c r="BDG57" s="738" t="e">
        <f t="shared" ref="BDG57" ca="1" si="1460" xml:space="preserve"> _xlfn.IFNA( IF( ISBLANK( (VLOOKUP($B$57, $B$8:$BNY$53, COLUMN((BDF56)), FALSE)) ), "", VLOOKUP($B$57, $B$8:$BNY$53, COLUMN((BDF56)), FALSE) ), "")</f>
        <v>#NAME?</v>
      </c>
      <c r="BDH57" s="738" t="e">
        <f t="shared" ref="BDH57" ca="1" si="1461" xml:space="preserve"> _xlfn.IFNA( IF( ISBLANK( (VLOOKUP($B$57, $B$8:$BNY$53, COLUMN((BDG56)), FALSE)) ), "", VLOOKUP($B$57, $B$8:$BNY$53, COLUMN((BDG56)), FALSE) ), "")</f>
        <v>#NAME?</v>
      </c>
      <c r="BDI57" s="738" t="e">
        <f t="shared" ref="BDI57" ca="1" si="1462" xml:space="preserve"> _xlfn.IFNA( IF( ISBLANK( (VLOOKUP($B$57, $B$8:$BNY$53, COLUMN((BDH56)), FALSE)) ), "", VLOOKUP($B$57, $B$8:$BNY$53, COLUMN((BDH56)), FALSE) ), "")</f>
        <v>#NAME?</v>
      </c>
      <c r="BDJ57" s="738" t="e">
        <f t="shared" ref="BDJ57" ca="1" si="1463" xml:space="preserve"> _xlfn.IFNA( IF( ISBLANK( (VLOOKUP($B$57, $B$8:$BNY$53, COLUMN((BDI56)), FALSE)) ), "", VLOOKUP($B$57, $B$8:$BNY$53, COLUMN((BDI56)), FALSE) ), "")</f>
        <v>#NAME?</v>
      </c>
      <c r="BDK57" s="738" t="e">
        <f t="shared" ref="BDK57" ca="1" si="1464" xml:space="preserve"> _xlfn.IFNA( IF( ISBLANK( (VLOOKUP($B$57, $B$8:$BNY$53, COLUMN((BDJ56)), FALSE)) ), "", VLOOKUP($B$57, $B$8:$BNY$53, COLUMN((BDJ56)), FALSE) ), "")</f>
        <v>#NAME?</v>
      </c>
      <c r="BDL57" s="738" t="e">
        <f t="shared" ref="BDL57" ca="1" si="1465" xml:space="preserve"> _xlfn.IFNA( IF( ISBLANK( (VLOOKUP($B$57, $B$8:$BNY$53, COLUMN((BDK56)), FALSE)) ), "", VLOOKUP($B$57, $B$8:$BNY$53, COLUMN((BDK56)), FALSE) ), "")</f>
        <v>#NAME?</v>
      </c>
      <c r="BDM57" s="738" t="e">
        <f t="shared" ref="BDM57" ca="1" si="1466" xml:space="preserve"> _xlfn.IFNA( IF( ISBLANK( (VLOOKUP($B$57, $B$8:$BNY$53, COLUMN((BDL56)), FALSE)) ), "", VLOOKUP($B$57, $B$8:$BNY$53, COLUMN((BDL56)), FALSE) ), "")</f>
        <v>#NAME?</v>
      </c>
      <c r="BDN57" s="738" t="e">
        <f t="shared" ref="BDN57" ca="1" si="1467" xml:space="preserve"> _xlfn.IFNA( IF( ISBLANK( (VLOOKUP($B$57, $B$8:$BNY$53, COLUMN((BDM56)), FALSE)) ), "", VLOOKUP($B$57, $B$8:$BNY$53, COLUMN((BDM56)), FALSE) ), "")</f>
        <v>#NAME?</v>
      </c>
      <c r="BDO57" s="738" t="e">
        <f t="shared" ref="BDO57" ca="1" si="1468" xml:space="preserve"> _xlfn.IFNA( IF( ISBLANK( (VLOOKUP($B$57, $B$8:$BNY$53, COLUMN((BDN56)), FALSE)) ), "", VLOOKUP($B$57, $B$8:$BNY$53, COLUMN((BDN56)), FALSE) ), "")</f>
        <v>#NAME?</v>
      </c>
      <c r="BDP57" s="738" t="e">
        <f t="shared" ref="BDP57" ca="1" si="1469" xml:space="preserve"> _xlfn.IFNA( IF( ISBLANK( (VLOOKUP($B$57, $B$8:$BNY$53, COLUMN((BDO56)), FALSE)) ), "", VLOOKUP($B$57, $B$8:$BNY$53, COLUMN((BDO56)), FALSE) ), "")</f>
        <v>#NAME?</v>
      </c>
      <c r="BDQ57" s="738" t="e">
        <f t="shared" ref="BDQ57" ca="1" si="1470" xml:space="preserve"> _xlfn.IFNA( IF( ISBLANK( (VLOOKUP($B$57, $B$8:$BNY$53, COLUMN((BDP56)), FALSE)) ), "", VLOOKUP($B$57, $B$8:$BNY$53, COLUMN((BDP56)), FALSE) ), "")</f>
        <v>#NAME?</v>
      </c>
      <c r="BDR57" s="738" t="e">
        <f t="shared" ref="BDR57" ca="1" si="1471" xml:space="preserve"> _xlfn.IFNA( IF( ISBLANK( (VLOOKUP($B$57, $B$8:$BNY$53, COLUMN((BDQ56)), FALSE)) ), "", VLOOKUP($B$57, $B$8:$BNY$53, COLUMN((BDQ56)), FALSE) ), "")</f>
        <v>#NAME?</v>
      </c>
      <c r="BDS57" s="738" t="e">
        <f t="shared" ref="BDS57" ca="1" si="1472" xml:space="preserve"> _xlfn.IFNA( IF( ISBLANK( (VLOOKUP($B$57, $B$8:$BNY$53, COLUMN((BDR56)), FALSE)) ), "", VLOOKUP($B$57, $B$8:$BNY$53, COLUMN((BDR56)), FALSE) ), "")</f>
        <v>#NAME?</v>
      </c>
      <c r="BDT57" s="738" t="e">
        <f t="shared" ref="BDT57" ca="1" si="1473" xml:space="preserve"> _xlfn.IFNA( IF( ISBLANK( (VLOOKUP($B$57, $B$8:$BNY$53, COLUMN((BDS56)), FALSE)) ), "", VLOOKUP($B$57, $B$8:$BNY$53, COLUMN((BDS56)), FALSE) ), "")</f>
        <v>#NAME?</v>
      </c>
      <c r="BDU57" s="738" t="e">
        <f t="shared" ref="BDU57" ca="1" si="1474" xml:space="preserve"> _xlfn.IFNA( IF( ISBLANK( (VLOOKUP($B$57, $B$8:$BNY$53, COLUMN((BDT56)), FALSE)) ), "", VLOOKUP($B$57, $B$8:$BNY$53, COLUMN((BDT56)), FALSE) ), "")</f>
        <v>#NAME?</v>
      </c>
      <c r="BDV57" s="738" t="e">
        <f t="shared" ref="BDV57" ca="1" si="1475" xml:space="preserve"> _xlfn.IFNA( IF( ISBLANK( (VLOOKUP($B$57, $B$8:$BNY$53, COLUMN((BDU56)), FALSE)) ), "", VLOOKUP($B$57, $B$8:$BNY$53, COLUMN((BDU56)), FALSE) ), "")</f>
        <v>#NAME?</v>
      </c>
      <c r="BDW57" s="738" t="e">
        <f t="shared" ref="BDW57" ca="1" si="1476" xml:space="preserve"> _xlfn.IFNA( IF( ISBLANK( (VLOOKUP($B$57, $B$8:$BNY$53, COLUMN((BDV56)), FALSE)) ), "", VLOOKUP($B$57, $B$8:$BNY$53, COLUMN((BDV56)), FALSE) ), "")</f>
        <v>#NAME?</v>
      </c>
      <c r="BDX57" s="738" t="e">
        <f t="shared" ref="BDX57" ca="1" si="1477" xml:space="preserve"> _xlfn.IFNA( IF( ISBLANK( (VLOOKUP($B$57, $B$8:$BNY$53, COLUMN((BDW56)), FALSE)) ), "", VLOOKUP($B$57, $B$8:$BNY$53, COLUMN((BDW56)), FALSE) ), "")</f>
        <v>#NAME?</v>
      </c>
      <c r="BDY57" s="738" t="e">
        <f t="shared" ref="BDY57" ca="1" si="1478" xml:space="preserve"> _xlfn.IFNA( IF( ISBLANK( (VLOOKUP($B$57, $B$8:$BNY$53, COLUMN((BDX56)), FALSE)) ), "", VLOOKUP($B$57, $B$8:$BNY$53, COLUMN((BDX56)), FALSE) ), "")</f>
        <v>#NAME?</v>
      </c>
      <c r="BDZ57" s="738" t="e">
        <f t="shared" ref="BDZ57" ca="1" si="1479" xml:space="preserve"> _xlfn.IFNA( IF( ISBLANK( (VLOOKUP($B$57, $B$8:$BNY$53, COLUMN((BDY56)), FALSE)) ), "", VLOOKUP($B$57, $B$8:$BNY$53, COLUMN((BDY56)), FALSE) ), "")</f>
        <v>#NAME?</v>
      </c>
      <c r="BEA57" s="738" t="e">
        <f t="shared" ref="BEA57" ca="1" si="1480" xml:space="preserve"> _xlfn.IFNA( IF( ISBLANK( (VLOOKUP($B$57, $B$8:$BNY$53, COLUMN((BDZ56)), FALSE)) ), "", VLOOKUP($B$57, $B$8:$BNY$53, COLUMN((BDZ56)), FALSE) ), "")</f>
        <v>#NAME?</v>
      </c>
      <c r="BEB57" s="738" t="e">
        <f t="shared" ref="BEB57" ca="1" si="1481" xml:space="preserve"> _xlfn.IFNA( IF( ISBLANK( (VLOOKUP($B$57, $B$8:$BNY$53, COLUMN((BEA56)), FALSE)) ), "", VLOOKUP($B$57, $B$8:$BNY$53, COLUMN((BEA56)), FALSE) ), "")</f>
        <v>#NAME?</v>
      </c>
      <c r="BEC57" s="738" t="e">
        <f t="shared" ref="BEC57" ca="1" si="1482" xml:space="preserve"> _xlfn.IFNA( IF( ISBLANK( (VLOOKUP($B$57, $B$8:$BNY$53, COLUMN((BEB56)), FALSE)) ), "", VLOOKUP($B$57, $B$8:$BNY$53, COLUMN((BEB56)), FALSE) ), "")</f>
        <v>#NAME?</v>
      </c>
      <c r="BED57" s="738" t="e">
        <f t="shared" ref="BED57" ca="1" si="1483" xml:space="preserve"> _xlfn.IFNA( IF( ISBLANK( (VLOOKUP($B$57, $B$8:$BNY$53, COLUMN((BEC56)), FALSE)) ), "", VLOOKUP($B$57, $B$8:$BNY$53, COLUMN((BEC56)), FALSE) ), "")</f>
        <v>#NAME?</v>
      </c>
      <c r="BEE57" s="738" t="e">
        <f t="shared" ref="BEE57" ca="1" si="1484" xml:space="preserve"> _xlfn.IFNA( IF( ISBLANK( (VLOOKUP($B$57, $B$8:$BNY$53, COLUMN((BED56)), FALSE)) ), "", VLOOKUP($B$57, $B$8:$BNY$53, COLUMN((BED56)), FALSE) ), "")</f>
        <v>#NAME?</v>
      </c>
      <c r="BEF57" s="738" t="e">
        <f t="shared" ref="BEF57" ca="1" si="1485" xml:space="preserve"> _xlfn.IFNA( IF( ISBLANK( (VLOOKUP($B$57, $B$8:$BNY$53, COLUMN((BEE56)), FALSE)) ), "", VLOOKUP($B$57, $B$8:$BNY$53, COLUMN((BEE56)), FALSE) ), "")</f>
        <v>#NAME?</v>
      </c>
      <c r="BEG57" s="738" t="e">
        <f t="shared" ref="BEG57" ca="1" si="1486" xml:space="preserve"> _xlfn.IFNA( IF( ISBLANK( (VLOOKUP($B$57, $B$8:$BNY$53, COLUMN((BEF56)), FALSE)) ), "", VLOOKUP($B$57, $B$8:$BNY$53, COLUMN((BEF56)), FALSE) ), "")</f>
        <v>#NAME?</v>
      </c>
      <c r="BEH57" s="738" t="e">
        <f t="shared" ref="BEH57" ca="1" si="1487" xml:space="preserve"> _xlfn.IFNA( IF( ISBLANK( (VLOOKUP($B$57, $B$8:$BNY$53, COLUMN((BEG56)), FALSE)) ), "", VLOOKUP($B$57, $B$8:$BNY$53, COLUMN((BEG56)), FALSE) ), "")</f>
        <v>#NAME?</v>
      </c>
      <c r="BEI57" s="738" t="e">
        <f t="shared" ref="BEI57" ca="1" si="1488" xml:space="preserve"> _xlfn.IFNA( IF( ISBLANK( (VLOOKUP($B$57, $B$8:$BNY$53, COLUMN((BEH56)), FALSE)) ), "", VLOOKUP($B$57, $B$8:$BNY$53, COLUMN((BEH56)), FALSE) ), "")</f>
        <v>#NAME?</v>
      </c>
      <c r="BEJ57" s="738" t="e">
        <f t="shared" ref="BEJ57" ca="1" si="1489" xml:space="preserve"> _xlfn.IFNA( IF( ISBLANK( (VLOOKUP($B$57, $B$8:$BNY$53, COLUMN((BEI56)), FALSE)) ), "", VLOOKUP($B$57, $B$8:$BNY$53, COLUMN((BEI56)), FALSE) ), "")</f>
        <v>#NAME?</v>
      </c>
      <c r="BEK57" s="738" t="e">
        <f t="shared" ref="BEK57" ca="1" si="1490" xml:space="preserve"> _xlfn.IFNA( IF( ISBLANK( (VLOOKUP($B$57, $B$8:$BNY$53, COLUMN((BEJ56)), FALSE)) ), "", VLOOKUP($B$57, $B$8:$BNY$53, COLUMN((BEJ56)), FALSE) ), "")</f>
        <v>#NAME?</v>
      </c>
      <c r="BEL57" s="738" t="e">
        <f t="shared" ref="BEL57" ca="1" si="1491" xml:space="preserve"> _xlfn.IFNA( IF( ISBLANK( (VLOOKUP($B$57, $B$8:$BNY$53, COLUMN((BEK56)), FALSE)) ), "", VLOOKUP($B$57, $B$8:$BNY$53, COLUMN((BEK56)), FALSE) ), "")</f>
        <v>#NAME?</v>
      </c>
      <c r="BEM57" s="738" t="e">
        <f t="shared" ref="BEM57" ca="1" si="1492" xml:space="preserve"> _xlfn.IFNA( IF( ISBLANK( (VLOOKUP($B$57, $B$8:$BNY$53, COLUMN((BEL56)), FALSE)) ), "", VLOOKUP($B$57, $B$8:$BNY$53, COLUMN((BEL56)), FALSE) ), "")</f>
        <v>#NAME?</v>
      </c>
      <c r="BEN57" s="738" t="e">
        <f t="shared" ref="BEN57" ca="1" si="1493" xml:space="preserve"> _xlfn.IFNA( IF( ISBLANK( (VLOOKUP($B$57, $B$8:$BNY$53, COLUMN((BEM56)), FALSE)) ), "", VLOOKUP($B$57, $B$8:$BNY$53, COLUMN((BEM56)), FALSE) ), "")</f>
        <v>#NAME?</v>
      </c>
      <c r="BEO57" s="738" t="e">
        <f t="shared" ref="BEO57" ca="1" si="1494" xml:space="preserve"> _xlfn.IFNA( IF( ISBLANK( (VLOOKUP($B$57, $B$8:$BNY$53, COLUMN((BEN56)), FALSE)) ), "", VLOOKUP($B$57, $B$8:$BNY$53, COLUMN((BEN56)), FALSE) ), "")</f>
        <v>#NAME?</v>
      </c>
      <c r="BEP57" s="738" t="e">
        <f t="shared" ref="BEP57" ca="1" si="1495" xml:space="preserve"> _xlfn.IFNA( IF( ISBLANK( (VLOOKUP($B$57, $B$8:$BNY$53, COLUMN((BEO56)), FALSE)) ), "", VLOOKUP($B$57, $B$8:$BNY$53, COLUMN((BEO56)), FALSE) ), "")</f>
        <v>#NAME?</v>
      </c>
      <c r="BEQ57" s="738" t="e">
        <f t="shared" ref="BEQ57" ca="1" si="1496" xml:space="preserve"> _xlfn.IFNA( IF( ISBLANK( (VLOOKUP($B$57, $B$8:$BNY$53, COLUMN((BEP56)), FALSE)) ), "", VLOOKUP($B$57, $B$8:$BNY$53, COLUMN((BEP56)), FALSE) ), "")</f>
        <v>#NAME?</v>
      </c>
      <c r="BER57" s="738" t="e">
        <f t="shared" ref="BER57" ca="1" si="1497" xml:space="preserve"> _xlfn.IFNA( IF( ISBLANK( (VLOOKUP($B$57, $B$8:$BNY$53, COLUMN((BEQ56)), FALSE)) ), "", VLOOKUP($B$57, $B$8:$BNY$53, COLUMN((BEQ56)), FALSE) ), "")</f>
        <v>#NAME?</v>
      </c>
      <c r="BES57" s="738" t="e">
        <f t="shared" ref="BES57" ca="1" si="1498" xml:space="preserve"> _xlfn.IFNA( IF( ISBLANK( (VLOOKUP($B$57, $B$8:$BNY$53, COLUMN((BER56)), FALSE)) ), "", VLOOKUP($B$57, $B$8:$BNY$53, COLUMN((BER56)), FALSE) ), "")</f>
        <v>#NAME?</v>
      </c>
      <c r="BET57" s="738" t="e">
        <f t="shared" ref="BET57" ca="1" si="1499" xml:space="preserve"> _xlfn.IFNA( IF( ISBLANK( (VLOOKUP($B$57, $B$8:$BNY$53, COLUMN((BES56)), FALSE)) ), "", VLOOKUP($B$57, $B$8:$BNY$53, COLUMN((BES56)), FALSE) ), "")</f>
        <v>#NAME?</v>
      </c>
      <c r="BEU57" s="738" t="e">
        <f t="shared" ref="BEU57" ca="1" si="1500" xml:space="preserve"> _xlfn.IFNA( IF( ISBLANK( (VLOOKUP($B$57, $B$8:$BNY$53, COLUMN((BET56)), FALSE)) ), "", VLOOKUP($B$57, $B$8:$BNY$53, COLUMN((BET56)), FALSE) ), "")</f>
        <v>#NAME?</v>
      </c>
      <c r="BEV57" s="738" t="e">
        <f t="shared" ref="BEV57" ca="1" si="1501" xml:space="preserve"> _xlfn.IFNA( IF( ISBLANK( (VLOOKUP($B$57, $B$8:$BNY$53, COLUMN((BEU56)), FALSE)) ), "", VLOOKUP($B$57, $B$8:$BNY$53, COLUMN((BEU56)), FALSE) ), "")</f>
        <v>#NAME?</v>
      </c>
      <c r="BEW57" s="738" t="e">
        <f t="shared" ref="BEW57" ca="1" si="1502" xml:space="preserve"> _xlfn.IFNA( IF( ISBLANK( (VLOOKUP($B$57, $B$8:$BNY$53, COLUMN((BEV56)), FALSE)) ), "", VLOOKUP($B$57, $B$8:$BNY$53, COLUMN((BEV56)), FALSE) ), "")</f>
        <v>#NAME?</v>
      </c>
      <c r="BEX57" s="738" t="e">
        <f t="shared" ref="BEX57" ca="1" si="1503" xml:space="preserve"> _xlfn.IFNA( IF( ISBLANK( (VLOOKUP($B$57, $B$8:$BNY$53, COLUMN((BEW56)), FALSE)) ), "", VLOOKUP($B$57, $B$8:$BNY$53, COLUMN((BEW56)), FALSE) ), "")</f>
        <v>#NAME?</v>
      </c>
      <c r="BEY57" s="738" t="e">
        <f t="shared" ref="BEY57" ca="1" si="1504" xml:space="preserve"> _xlfn.IFNA( IF( ISBLANK( (VLOOKUP($B$57, $B$8:$BNY$53, COLUMN((BEX56)), FALSE)) ), "", VLOOKUP($B$57, $B$8:$BNY$53, COLUMN((BEX56)), FALSE) ), "")</f>
        <v>#NAME?</v>
      </c>
      <c r="BEZ57" s="738" t="e">
        <f t="shared" ref="BEZ57" ca="1" si="1505" xml:space="preserve"> _xlfn.IFNA( IF( ISBLANK( (VLOOKUP($B$57, $B$8:$BNY$53, COLUMN((BEY56)), FALSE)) ), "", VLOOKUP($B$57, $B$8:$BNY$53, COLUMN((BEY56)), FALSE) ), "")</f>
        <v>#NAME?</v>
      </c>
      <c r="BFA57" s="738" t="e">
        <f t="shared" ref="BFA57" ca="1" si="1506" xml:space="preserve"> _xlfn.IFNA( IF( ISBLANK( (VLOOKUP($B$57, $B$8:$BNY$53, COLUMN((BEZ56)), FALSE)) ), "", VLOOKUP($B$57, $B$8:$BNY$53, COLUMN((BEZ56)), FALSE) ), "")</f>
        <v>#NAME?</v>
      </c>
      <c r="BFB57" s="738" t="e">
        <f t="shared" ref="BFB57" ca="1" si="1507" xml:space="preserve"> _xlfn.IFNA( IF( ISBLANK( (VLOOKUP($B$57, $B$8:$BNY$53, COLUMN((BFA56)), FALSE)) ), "", VLOOKUP($B$57, $B$8:$BNY$53, COLUMN((BFA56)), FALSE) ), "")</f>
        <v>#NAME?</v>
      </c>
      <c r="BFC57" s="738" t="e">
        <f t="shared" ref="BFC57" ca="1" si="1508" xml:space="preserve"> _xlfn.IFNA( IF( ISBLANK( (VLOOKUP($B$57, $B$8:$BNY$53, COLUMN((BFB56)), FALSE)) ), "", VLOOKUP($B$57, $B$8:$BNY$53, COLUMN((BFB56)), FALSE) ), "")</f>
        <v>#NAME?</v>
      </c>
      <c r="BFD57" s="738" t="e">
        <f t="shared" ref="BFD57" ca="1" si="1509" xml:space="preserve"> _xlfn.IFNA( IF( ISBLANK( (VLOOKUP($B$57, $B$8:$BNY$53, COLUMN((BFC56)), FALSE)) ), "", VLOOKUP($B$57, $B$8:$BNY$53, COLUMN((BFC56)), FALSE) ), "")</f>
        <v>#NAME?</v>
      </c>
      <c r="BFE57" s="738" t="e">
        <f t="shared" ref="BFE57" ca="1" si="1510" xml:space="preserve"> _xlfn.IFNA( IF( ISBLANK( (VLOOKUP($B$57, $B$8:$BNY$53, COLUMN((BFD56)), FALSE)) ), "", VLOOKUP($B$57, $B$8:$BNY$53, COLUMN((BFD56)), FALSE) ), "")</f>
        <v>#NAME?</v>
      </c>
      <c r="BFF57" s="738" t="e">
        <f t="shared" ref="BFF57" ca="1" si="1511" xml:space="preserve"> _xlfn.IFNA( IF( ISBLANK( (VLOOKUP($B$57, $B$8:$BNY$53, COLUMN((BFE56)), FALSE)) ), "", VLOOKUP($B$57, $B$8:$BNY$53, COLUMN((BFE56)), FALSE) ), "")</f>
        <v>#NAME?</v>
      </c>
      <c r="BFG57" s="738" t="e">
        <f t="shared" ref="BFG57" ca="1" si="1512" xml:space="preserve"> _xlfn.IFNA( IF( ISBLANK( (VLOOKUP($B$57, $B$8:$BNY$53, COLUMN((BFF56)), FALSE)) ), "", VLOOKUP($B$57, $B$8:$BNY$53, COLUMN((BFF56)), FALSE) ), "")</f>
        <v>#NAME?</v>
      </c>
      <c r="BFH57" s="738" t="e">
        <f t="shared" ref="BFH57" ca="1" si="1513" xml:space="preserve"> _xlfn.IFNA( IF( ISBLANK( (VLOOKUP($B$57, $B$8:$BNY$53, COLUMN((BFG56)), FALSE)) ), "", VLOOKUP($B$57, $B$8:$BNY$53, COLUMN((BFG56)), FALSE) ), "")</f>
        <v>#NAME?</v>
      </c>
      <c r="BFI57" s="738" t="e">
        <f t="shared" ref="BFI57" ca="1" si="1514" xml:space="preserve"> _xlfn.IFNA( IF( ISBLANK( (VLOOKUP($B$57, $B$8:$BNY$53, COLUMN((BFH56)), FALSE)) ), "", VLOOKUP($B$57, $B$8:$BNY$53, COLUMN((BFH56)), FALSE) ), "")</f>
        <v>#NAME?</v>
      </c>
      <c r="BFJ57" s="738" t="e">
        <f t="shared" ref="BFJ57" ca="1" si="1515" xml:space="preserve"> _xlfn.IFNA( IF( ISBLANK( (VLOOKUP($B$57, $B$8:$BNY$53, COLUMN((BFI56)), FALSE)) ), "", VLOOKUP($B$57, $B$8:$BNY$53, COLUMN((BFI56)), FALSE) ), "")</f>
        <v>#NAME?</v>
      </c>
      <c r="BFK57" s="738" t="e">
        <f t="shared" ref="BFK57" ca="1" si="1516" xml:space="preserve"> _xlfn.IFNA( IF( ISBLANK( (VLOOKUP($B$57, $B$8:$BNY$53, COLUMN((BFJ56)), FALSE)) ), "", VLOOKUP($B$57, $B$8:$BNY$53, COLUMN((BFJ56)), FALSE) ), "")</f>
        <v>#NAME?</v>
      </c>
      <c r="BFL57" s="738" t="e">
        <f t="shared" ref="BFL57" ca="1" si="1517" xml:space="preserve"> _xlfn.IFNA( IF( ISBLANK( (VLOOKUP($B$57, $B$8:$BNY$53, COLUMN((BFK56)), FALSE)) ), "", VLOOKUP($B$57, $B$8:$BNY$53, COLUMN((BFK56)), FALSE) ), "")</f>
        <v>#NAME?</v>
      </c>
      <c r="BFM57" s="738" t="e">
        <f t="shared" ref="BFM57" ca="1" si="1518" xml:space="preserve"> _xlfn.IFNA( IF( ISBLANK( (VLOOKUP($B$57, $B$8:$BNY$53, COLUMN((BFL56)), FALSE)) ), "", VLOOKUP($B$57, $B$8:$BNY$53, COLUMN((BFL56)), FALSE) ), "")</f>
        <v>#NAME?</v>
      </c>
      <c r="BFN57" s="738" t="e">
        <f t="shared" ref="BFN57" ca="1" si="1519" xml:space="preserve"> _xlfn.IFNA( IF( ISBLANK( (VLOOKUP($B$57, $B$8:$BNY$53, COLUMN((BFM56)), FALSE)) ), "", VLOOKUP($B$57, $B$8:$BNY$53, COLUMN((BFM56)), FALSE) ), "")</f>
        <v>#NAME?</v>
      </c>
      <c r="BFO57" s="738" t="e">
        <f t="shared" ref="BFO57" ca="1" si="1520" xml:space="preserve"> _xlfn.IFNA( IF( ISBLANK( (VLOOKUP($B$57, $B$8:$BNY$53, COLUMN((BFN56)), FALSE)) ), "", VLOOKUP($B$57, $B$8:$BNY$53, COLUMN((BFN56)), FALSE) ), "")</f>
        <v>#NAME?</v>
      </c>
      <c r="BFP57" s="738" t="e">
        <f t="shared" ref="BFP57" ca="1" si="1521" xml:space="preserve"> _xlfn.IFNA( IF( ISBLANK( (VLOOKUP($B$57, $B$8:$BNY$53, COLUMN((BFO56)), FALSE)) ), "", VLOOKUP($B$57, $B$8:$BNY$53, COLUMN((BFO56)), FALSE) ), "")</f>
        <v>#NAME?</v>
      </c>
      <c r="BFQ57" s="738" t="e">
        <f t="shared" ref="BFQ57" ca="1" si="1522" xml:space="preserve"> _xlfn.IFNA( IF( ISBLANK( (VLOOKUP($B$57, $B$8:$BNY$53, COLUMN((BFP56)), FALSE)) ), "", VLOOKUP($B$57, $B$8:$BNY$53, COLUMN((BFP56)), FALSE) ), "")</f>
        <v>#NAME?</v>
      </c>
      <c r="BFR57" s="738" t="e">
        <f t="shared" ref="BFR57" ca="1" si="1523" xml:space="preserve"> _xlfn.IFNA( IF( ISBLANK( (VLOOKUP($B$57, $B$8:$BNY$53, COLUMN((BFQ56)), FALSE)) ), "", VLOOKUP($B$57, $B$8:$BNY$53, COLUMN((BFQ56)), FALSE) ), "")</f>
        <v>#NAME?</v>
      </c>
      <c r="BFS57" s="738" t="e">
        <f t="shared" ref="BFS57" ca="1" si="1524" xml:space="preserve"> _xlfn.IFNA( IF( ISBLANK( (VLOOKUP($B$57, $B$8:$BNY$53, COLUMN((BFR56)), FALSE)) ), "", VLOOKUP($B$57, $B$8:$BNY$53, COLUMN((BFR56)), FALSE) ), "")</f>
        <v>#NAME?</v>
      </c>
      <c r="BFT57" s="738" t="e">
        <f t="shared" ref="BFT57" ca="1" si="1525" xml:space="preserve"> _xlfn.IFNA( IF( ISBLANK( (VLOOKUP($B$57, $B$8:$BNY$53, COLUMN((BFS56)), FALSE)) ), "", VLOOKUP($B$57, $B$8:$BNY$53, COLUMN((BFS56)), FALSE) ), "")</f>
        <v>#NAME?</v>
      </c>
      <c r="BFU57" s="738" t="e">
        <f t="shared" ref="BFU57" ca="1" si="1526" xml:space="preserve"> _xlfn.IFNA( IF( ISBLANK( (VLOOKUP($B$57, $B$8:$BNY$53, COLUMN((BFT56)), FALSE)) ), "", VLOOKUP($B$57, $B$8:$BNY$53, COLUMN((BFT56)), FALSE) ), "")</f>
        <v>#NAME?</v>
      </c>
      <c r="BFV57" s="738" t="e">
        <f t="shared" ref="BFV57" ca="1" si="1527" xml:space="preserve"> _xlfn.IFNA( IF( ISBLANK( (VLOOKUP($B$57, $B$8:$BNY$53, COLUMN((BFU56)), FALSE)) ), "", VLOOKUP($B$57, $B$8:$BNY$53, COLUMN((BFU56)), FALSE) ), "")</f>
        <v>#NAME?</v>
      </c>
      <c r="BFW57" s="738" t="e">
        <f t="shared" ref="BFW57" ca="1" si="1528" xml:space="preserve"> _xlfn.IFNA( IF( ISBLANK( (VLOOKUP($B$57, $B$8:$BNY$53, COLUMN((BFV56)), FALSE)) ), "", VLOOKUP($B$57, $B$8:$BNY$53, COLUMN((BFV56)), FALSE) ), "")</f>
        <v>#NAME?</v>
      </c>
      <c r="BFX57" s="738" t="e">
        <f t="shared" ref="BFX57" ca="1" si="1529" xml:space="preserve"> _xlfn.IFNA( IF( ISBLANK( (VLOOKUP($B$57, $B$8:$BNY$53, COLUMN((BFW56)), FALSE)) ), "", VLOOKUP($B$57, $B$8:$BNY$53, COLUMN((BFW56)), FALSE) ), "")</f>
        <v>#NAME?</v>
      </c>
      <c r="BFY57" s="738" t="e">
        <f t="shared" ref="BFY57" ca="1" si="1530" xml:space="preserve"> _xlfn.IFNA( IF( ISBLANK( (VLOOKUP($B$57, $B$8:$BNY$53, COLUMN((BFX56)), FALSE)) ), "", VLOOKUP($B$57, $B$8:$BNY$53, COLUMN((BFX56)), FALSE) ), "")</f>
        <v>#NAME?</v>
      </c>
      <c r="BFZ57" s="738" t="e">
        <f t="shared" ref="BFZ57" ca="1" si="1531" xml:space="preserve"> _xlfn.IFNA( IF( ISBLANK( (VLOOKUP($B$57, $B$8:$BNY$53, COLUMN((BFY56)), FALSE)) ), "", VLOOKUP($B$57, $B$8:$BNY$53, COLUMN((BFY56)), FALSE) ), "")</f>
        <v>#NAME?</v>
      </c>
      <c r="BGA57" s="738" t="e">
        <f t="shared" ref="BGA57" ca="1" si="1532" xml:space="preserve"> _xlfn.IFNA( IF( ISBLANK( (VLOOKUP($B$57, $B$8:$BNY$53, COLUMN((BFZ56)), FALSE)) ), "", VLOOKUP($B$57, $B$8:$BNY$53, COLUMN((BFZ56)), FALSE) ), "")</f>
        <v>#NAME?</v>
      </c>
      <c r="BGB57" s="738" t="e">
        <f t="shared" ref="BGB57" ca="1" si="1533" xml:space="preserve"> _xlfn.IFNA( IF( ISBLANK( (VLOOKUP($B$57, $B$8:$BNY$53, COLUMN((BGA56)), FALSE)) ), "", VLOOKUP($B$57, $B$8:$BNY$53, COLUMN((BGA56)), FALSE) ), "")</f>
        <v>#NAME?</v>
      </c>
      <c r="BGC57" s="738" t="e">
        <f t="shared" ref="BGC57" ca="1" si="1534" xml:space="preserve"> _xlfn.IFNA( IF( ISBLANK( (VLOOKUP($B$57, $B$8:$BNY$53, COLUMN((BGB56)), FALSE)) ), "", VLOOKUP($B$57, $B$8:$BNY$53, COLUMN((BGB56)), FALSE) ), "")</f>
        <v>#NAME?</v>
      </c>
      <c r="BGD57" s="738" t="e">
        <f t="shared" ref="BGD57" ca="1" si="1535" xml:space="preserve"> _xlfn.IFNA( IF( ISBLANK( (VLOOKUP($B$57, $B$8:$BNY$53, COLUMN((BGC56)), FALSE)) ), "", VLOOKUP($B$57, $B$8:$BNY$53, COLUMN((BGC56)), FALSE) ), "")</f>
        <v>#NAME?</v>
      </c>
      <c r="BGE57" s="738" t="e">
        <f t="shared" ref="BGE57" ca="1" si="1536" xml:space="preserve"> _xlfn.IFNA( IF( ISBLANK( (VLOOKUP($B$57, $B$8:$BNY$53, COLUMN((BGD56)), FALSE)) ), "", VLOOKUP($B$57, $B$8:$BNY$53, COLUMN((BGD56)), FALSE) ), "")</f>
        <v>#NAME?</v>
      </c>
      <c r="BGF57" s="738" t="e">
        <f t="shared" ref="BGF57" ca="1" si="1537" xml:space="preserve"> _xlfn.IFNA( IF( ISBLANK( (VLOOKUP($B$57, $B$8:$BNY$53, COLUMN((BGE56)), FALSE)) ), "", VLOOKUP($B$57, $B$8:$BNY$53, COLUMN((BGE56)), FALSE) ), "")</f>
        <v>#NAME?</v>
      </c>
      <c r="BGG57" s="738" t="e">
        <f t="shared" ref="BGG57" ca="1" si="1538" xml:space="preserve"> _xlfn.IFNA( IF( ISBLANK( (VLOOKUP($B$57, $B$8:$BNY$53, COLUMN((BGF56)), FALSE)) ), "", VLOOKUP($B$57, $B$8:$BNY$53, COLUMN((BGF56)), FALSE) ), "")</f>
        <v>#NAME?</v>
      </c>
      <c r="BGH57" s="738" t="e">
        <f t="shared" ref="BGH57" ca="1" si="1539" xml:space="preserve"> _xlfn.IFNA( IF( ISBLANK( (VLOOKUP($B$57, $B$8:$BNY$53, COLUMN((BGG56)), FALSE)) ), "", VLOOKUP($B$57, $B$8:$BNY$53, COLUMN((BGG56)), FALSE) ), "")</f>
        <v>#NAME?</v>
      </c>
      <c r="BGI57" s="738" t="e">
        <f t="shared" ref="BGI57" ca="1" si="1540" xml:space="preserve"> _xlfn.IFNA( IF( ISBLANK( (VLOOKUP($B$57, $B$8:$BNY$53, COLUMN((BGH56)), FALSE)) ), "", VLOOKUP($B$57, $B$8:$BNY$53, COLUMN((BGH56)), FALSE) ), "")</f>
        <v>#NAME?</v>
      </c>
      <c r="BGJ57" s="738" t="e">
        <f t="shared" ref="BGJ57" ca="1" si="1541" xml:space="preserve"> _xlfn.IFNA( IF( ISBLANK( (VLOOKUP($B$57, $B$8:$BNY$53, COLUMN((BGI56)), FALSE)) ), "", VLOOKUP($B$57, $B$8:$BNY$53, COLUMN((BGI56)), FALSE) ), "")</f>
        <v>#NAME?</v>
      </c>
      <c r="BGK57" s="738" t="e">
        <f t="shared" ref="BGK57" ca="1" si="1542" xml:space="preserve"> _xlfn.IFNA( IF( ISBLANK( (VLOOKUP($B$57, $B$8:$BNY$53, COLUMN((BGJ56)), FALSE)) ), "", VLOOKUP($B$57, $B$8:$BNY$53, COLUMN((BGJ56)), FALSE) ), "")</f>
        <v>#NAME?</v>
      </c>
      <c r="BGL57" s="738" t="e">
        <f t="shared" ref="BGL57" ca="1" si="1543" xml:space="preserve"> _xlfn.IFNA( IF( ISBLANK( (VLOOKUP($B$57, $B$8:$BNY$53, COLUMN((BGK56)), FALSE)) ), "", VLOOKUP($B$57, $B$8:$BNY$53, COLUMN((BGK56)), FALSE) ), "")</f>
        <v>#NAME?</v>
      </c>
      <c r="BGM57" s="738" t="e">
        <f t="shared" ref="BGM57" ca="1" si="1544" xml:space="preserve"> _xlfn.IFNA( IF( ISBLANK( (VLOOKUP($B$57, $B$8:$BNY$53, COLUMN((BGL56)), FALSE)) ), "", VLOOKUP($B$57, $B$8:$BNY$53, COLUMN((BGL56)), FALSE) ), "")</f>
        <v>#NAME?</v>
      </c>
      <c r="BGN57" s="738" t="e">
        <f t="shared" ref="BGN57" ca="1" si="1545" xml:space="preserve"> _xlfn.IFNA( IF( ISBLANK( (VLOOKUP($B$57, $B$8:$BNY$53, COLUMN((BGM56)), FALSE)) ), "", VLOOKUP($B$57, $B$8:$BNY$53, COLUMN((BGM56)), FALSE) ), "")</f>
        <v>#NAME?</v>
      </c>
      <c r="BGO57" s="738" t="e">
        <f t="shared" ref="BGO57" ca="1" si="1546" xml:space="preserve"> _xlfn.IFNA( IF( ISBLANK( (VLOOKUP($B$57, $B$8:$BNY$53, COLUMN((BGN56)), FALSE)) ), "", VLOOKUP($B$57, $B$8:$BNY$53, COLUMN((BGN56)), FALSE) ), "")</f>
        <v>#NAME?</v>
      </c>
      <c r="BGP57" s="738" t="e">
        <f t="shared" ref="BGP57" ca="1" si="1547" xml:space="preserve"> _xlfn.IFNA( IF( ISBLANK( (VLOOKUP($B$57, $B$8:$BNY$53, COLUMN((BGO56)), FALSE)) ), "", VLOOKUP($B$57, $B$8:$BNY$53, COLUMN((BGO56)), FALSE) ), "")</f>
        <v>#NAME?</v>
      </c>
      <c r="BGQ57" s="738" t="e">
        <f t="shared" ref="BGQ57" ca="1" si="1548" xml:space="preserve"> _xlfn.IFNA( IF( ISBLANK( (VLOOKUP($B$57, $B$8:$BNY$53, COLUMN((BGP56)), FALSE)) ), "", VLOOKUP($B$57, $B$8:$BNY$53, COLUMN((BGP56)), FALSE) ), "")</f>
        <v>#NAME?</v>
      </c>
      <c r="BGR57" s="738" t="e">
        <f t="shared" ref="BGR57" ca="1" si="1549" xml:space="preserve"> _xlfn.IFNA( IF( ISBLANK( (VLOOKUP($B$57, $B$8:$BNY$53, COLUMN((BGQ56)), FALSE)) ), "", VLOOKUP($B$57, $B$8:$BNY$53, COLUMN((BGQ56)), FALSE) ), "")</f>
        <v>#NAME?</v>
      </c>
      <c r="BGS57" s="738" t="e">
        <f t="shared" ref="BGS57" ca="1" si="1550" xml:space="preserve"> _xlfn.IFNA( IF( ISBLANK( (VLOOKUP($B$57, $B$8:$BNY$53, COLUMN((BGR56)), FALSE)) ), "", VLOOKUP($B$57, $B$8:$BNY$53, COLUMN((BGR56)), FALSE) ), "")</f>
        <v>#NAME?</v>
      </c>
      <c r="BGT57" s="738" t="e">
        <f t="shared" ref="BGT57" ca="1" si="1551" xml:space="preserve"> _xlfn.IFNA( IF( ISBLANK( (VLOOKUP($B$57, $B$8:$BNY$53, COLUMN((BGS56)), FALSE)) ), "", VLOOKUP($B$57, $B$8:$BNY$53, COLUMN((BGS56)), FALSE) ), "")</f>
        <v>#NAME?</v>
      </c>
      <c r="BGU57" s="738" t="e">
        <f t="shared" ref="BGU57" ca="1" si="1552" xml:space="preserve"> _xlfn.IFNA( IF( ISBLANK( (VLOOKUP($B$57, $B$8:$BNY$53, COLUMN((BGT56)), FALSE)) ), "", VLOOKUP($B$57, $B$8:$BNY$53, COLUMN((BGT56)), FALSE) ), "")</f>
        <v>#NAME?</v>
      </c>
      <c r="BGV57" s="738" t="e">
        <f t="shared" ref="BGV57" ca="1" si="1553" xml:space="preserve"> _xlfn.IFNA( IF( ISBLANK( (VLOOKUP($B$57, $B$8:$BNY$53, COLUMN((BGU56)), FALSE)) ), "", VLOOKUP($B$57, $B$8:$BNY$53, COLUMN((BGU56)), FALSE) ), "")</f>
        <v>#NAME?</v>
      </c>
      <c r="BGW57" s="738" t="e">
        <f t="shared" ref="BGW57" ca="1" si="1554" xml:space="preserve"> _xlfn.IFNA( IF( ISBLANK( (VLOOKUP($B$57, $B$8:$BNY$53, COLUMN((BGV56)), FALSE)) ), "", VLOOKUP($B$57, $B$8:$BNY$53, COLUMN((BGV56)), FALSE) ), "")</f>
        <v>#NAME?</v>
      </c>
      <c r="BGX57" s="738" t="e">
        <f t="shared" ref="BGX57" ca="1" si="1555" xml:space="preserve"> _xlfn.IFNA( IF( ISBLANK( (VLOOKUP($B$57, $B$8:$BNY$53, COLUMN((BGW56)), FALSE)) ), "", VLOOKUP($B$57, $B$8:$BNY$53, COLUMN((BGW56)), FALSE) ), "")</f>
        <v>#NAME?</v>
      </c>
      <c r="BGY57" s="738" t="e">
        <f t="shared" ref="BGY57" ca="1" si="1556" xml:space="preserve"> _xlfn.IFNA( IF( ISBLANK( (VLOOKUP($B$57, $B$8:$BNY$53, COLUMN((BGX56)), FALSE)) ), "", VLOOKUP($B$57, $B$8:$BNY$53, COLUMN((BGX56)), FALSE) ), "")</f>
        <v>#NAME?</v>
      </c>
      <c r="BGZ57" s="738" t="e">
        <f t="shared" ref="BGZ57" ca="1" si="1557" xml:space="preserve"> _xlfn.IFNA( IF( ISBLANK( (VLOOKUP($B$57, $B$8:$BNY$53, COLUMN((BGY56)), FALSE)) ), "", VLOOKUP($B$57, $B$8:$BNY$53, COLUMN((BGY56)), FALSE) ), "")</f>
        <v>#NAME?</v>
      </c>
      <c r="BHA57" s="738" t="e">
        <f t="shared" ref="BHA57" ca="1" si="1558" xml:space="preserve"> _xlfn.IFNA( IF( ISBLANK( (VLOOKUP($B$57, $B$8:$BNY$53, COLUMN((BGZ56)), FALSE)) ), "", VLOOKUP($B$57, $B$8:$BNY$53, COLUMN((BGZ56)), FALSE) ), "")</f>
        <v>#NAME?</v>
      </c>
      <c r="BHB57" s="738" t="e">
        <f t="shared" ref="BHB57" ca="1" si="1559" xml:space="preserve"> _xlfn.IFNA( IF( ISBLANK( (VLOOKUP($B$57, $B$8:$BNY$53, COLUMN((BHA56)), FALSE)) ), "", VLOOKUP($B$57, $B$8:$BNY$53, COLUMN((BHA56)), FALSE) ), "")</f>
        <v>#NAME?</v>
      </c>
      <c r="BHC57" s="738" t="e">
        <f t="shared" ref="BHC57" ca="1" si="1560" xml:space="preserve"> _xlfn.IFNA( IF( ISBLANK( (VLOOKUP($B$57, $B$8:$BNY$53, COLUMN((BHB56)), FALSE)) ), "", VLOOKUP($B$57, $B$8:$BNY$53, COLUMN((BHB56)), FALSE) ), "")</f>
        <v>#NAME?</v>
      </c>
      <c r="BHD57" s="738" t="e">
        <f t="shared" ref="BHD57" ca="1" si="1561" xml:space="preserve"> _xlfn.IFNA( IF( ISBLANK( (VLOOKUP($B$57, $B$8:$BNY$53, COLUMN((BHC56)), FALSE)) ), "", VLOOKUP($B$57, $B$8:$BNY$53, COLUMN((BHC56)), FALSE) ), "")</f>
        <v>#NAME?</v>
      </c>
      <c r="BHE57" s="738" t="e">
        <f t="shared" ref="BHE57" ca="1" si="1562" xml:space="preserve"> _xlfn.IFNA( IF( ISBLANK( (VLOOKUP($B$57, $B$8:$BNY$53, COLUMN((BHD56)), FALSE)) ), "", VLOOKUP($B$57, $B$8:$BNY$53, COLUMN((BHD56)), FALSE) ), "")</f>
        <v>#NAME?</v>
      </c>
      <c r="BHF57" s="738" t="e">
        <f t="shared" ref="BHF57" ca="1" si="1563" xml:space="preserve"> _xlfn.IFNA( IF( ISBLANK( (VLOOKUP($B$57, $B$8:$BNY$53, COLUMN((BHE56)), FALSE)) ), "", VLOOKUP($B$57, $B$8:$BNY$53, COLUMN((BHE56)), FALSE) ), "")</f>
        <v>#NAME?</v>
      </c>
      <c r="BHG57" s="738" t="e">
        <f t="shared" ref="BHG57" ca="1" si="1564" xml:space="preserve"> _xlfn.IFNA( IF( ISBLANK( (VLOOKUP($B$57, $B$8:$BNY$53, COLUMN((BHF56)), FALSE)) ), "", VLOOKUP($B$57, $B$8:$BNY$53, COLUMN((BHF56)), FALSE) ), "")</f>
        <v>#NAME?</v>
      </c>
      <c r="BHH57" s="738" t="e">
        <f t="shared" ref="BHH57" ca="1" si="1565" xml:space="preserve"> _xlfn.IFNA( IF( ISBLANK( (VLOOKUP($B$57, $B$8:$BNY$53, COLUMN((BHG56)), FALSE)) ), "", VLOOKUP($B$57, $B$8:$BNY$53, COLUMN((BHG56)), FALSE) ), "")</f>
        <v>#NAME?</v>
      </c>
      <c r="BHI57" s="738" t="e">
        <f t="shared" ref="BHI57" ca="1" si="1566" xml:space="preserve"> _xlfn.IFNA( IF( ISBLANK( (VLOOKUP($B$57, $B$8:$BNY$53, COLUMN((BHH56)), FALSE)) ), "", VLOOKUP($B$57, $B$8:$BNY$53, COLUMN((BHH56)), FALSE) ), "")</f>
        <v>#NAME?</v>
      </c>
      <c r="BHJ57" s="738" t="e">
        <f t="shared" ref="BHJ57" ca="1" si="1567" xml:space="preserve"> _xlfn.IFNA( IF( ISBLANK( (VLOOKUP($B$57, $B$8:$BNY$53, COLUMN((BHI56)), FALSE)) ), "", VLOOKUP($B$57, $B$8:$BNY$53, COLUMN((BHI56)), FALSE) ), "")</f>
        <v>#NAME?</v>
      </c>
      <c r="BHK57" s="738" t="e">
        <f t="shared" ref="BHK57" ca="1" si="1568" xml:space="preserve"> _xlfn.IFNA( IF( ISBLANK( (VLOOKUP($B$57, $B$8:$BNY$53, COLUMN((BHJ56)), FALSE)) ), "", VLOOKUP($B$57, $B$8:$BNY$53, COLUMN((BHJ56)), FALSE) ), "")</f>
        <v>#NAME?</v>
      </c>
      <c r="BHL57" s="738" t="e">
        <f t="shared" ref="BHL57" ca="1" si="1569" xml:space="preserve"> _xlfn.IFNA( IF( ISBLANK( (VLOOKUP($B$57, $B$8:$BNY$53, COLUMN((BHK56)), FALSE)) ), "", VLOOKUP($B$57, $B$8:$BNY$53, COLUMN((BHK56)), FALSE) ), "")</f>
        <v>#NAME?</v>
      </c>
      <c r="BHM57" s="738" t="e">
        <f t="shared" ref="BHM57" ca="1" si="1570" xml:space="preserve"> _xlfn.IFNA( IF( ISBLANK( (VLOOKUP($B$57, $B$8:$BNY$53, COLUMN((BHL56)), FALSE)) ), "", VLOOKUP($B$57, $B$8:$BNY$53, COLUMN((BHL56)), FALSE) ), "")</f>
        <v>#NAME?</v>
      </c>
      <c r="BHN57" s="738" t="e">
        <f t="shared" ref="BHN57" ca="1" si="1571" xml:space="preserve"> _xlfn.IFNA( IF( ISBLANK( (VLOOKUP($B$57, $B$8:$BNY$53, COLUMN((BHM56)), FALSE)) ), "", VLOOKUP($B$57, $B$8:$BNY$53, COLUMN((BHM56)), FALSE) ), "")</f>
        <v>#NAME?</v>
      </c>
      <c r="BHO57" s="738" t="e">
        <f t="shared" ref="BHO57" ca="1" si="1572" xml:space="preserve"> _xlfn.IFNA( IF( ISBLANK( (VLOOKUP($B$57, $B$8:$BNY$53, COLUMN((BHN56)), FALSE)) ), "", VLOOKUP($B$57, $B$8:$BNY$53, COLUMN((BHN56)), FALSE) ), "")</f>
        <v>#NAME?</v>
      </c>
      <c r="BHP57" s="738" t="e">
        <f t="shared" ref="BHP57" ca="1" si="1573" xml:space="preserve"> _xlfn.IFNA( IF( ISBLANK( (VLOOKUP($B$57, $B$8:$BNY$53, COLUMN((BHO56)), FALSE)) ), "", VLOOKUP($B$57, $B$8:$BNY$53, COLUMN((BHO56)), FALSE) ), "")</f>
        <v>#NAME?</v>
      </c>
      <c r="BHQ57" s="738" t="e">
        <f t="shared" ref="BHQ57" ca="1" si="1574" xml:space="preserve"> _xlfn.IFNA( IF( ISBLANK( (VLOOKUP($B$57, $B$8:$BNY$53, COLUMN((BHP56)), FALSE)) ), "", VLOOKUP($B$57, $B$8:$BNY$53, COLUMN((BHP56)), FALSE) ), "")</f>
        <v>#NAME?</v>
      </c>
      <c r="BHR57" s="738" t="e">
        <f t="shared" ref="BHR57" ca="1" si="1575" xml:space="preserve"> _xlfn.IFNA( IF( ISBLANK( (VLOOKUP($B$57, $B$8:$BNY$53, COLUMN((BHQ56)), FALSE)) ), "", VLOOKUP($B$57, $B$8:$BNY$53, COLUMN((BHQ56)), FALSE) ), "")</f>
        <v>#NAME?</v>
      </c>
      <c r="BHS57" s="738" t="e">
        <f t="shared" ref="BHS57" ca="1" si="1576" xml:space="preserve"> _xlfn.IFNA( IF( ISBLANK( (VLOOKUP($B$57, $B$8:$BNY$53, COLUMN((BHR56)), FALSE)) ), "", VLOOKUP($B$57, $B$8:$BNY$53, COLUMN((BHR56)), FALSE) ), "")</f>
        <v>#NAME?</v>
      </c>
      <c r="BHT57" s="738" t="e">
        <f t="shared" ref="BHT57" ca="1" si="1577" xml:space="preserve"> _xlfn.IFNA( IF( ISBLANK( (VLOOKUP($B$57, $B$8:$BNY$53, COLUMN((BHS56)), FALSE)) ), "", VLOOKUP($B$57, $B$8:$BNY$53, COLUMN((BHS56)), FALSE) ), "")</f>
        <v>#NAME?</v>
      </c>
      <c r="BHU57" s="738" t="e">
        <f t="shared" ref="BHU57" ca="1" si="1578" xml:space="preserve"> _xlfn.IFNA( IF( ISBLANK( (VLOOKUP($B$57, $B$8:$BNY$53, COLUMN((BHT56)), FALSE)) ), "", VLOOKUP($B$57, $B$8:$BNY$53, COLUMN((BHT56)), FALSE) ), "")</f>
        <v>#NAME?</v>
      </c>
      <c r="BHV57" s="738" t="e">
        <f t="shared" ref="BHV57" ca="1" si="1579" xml:space="preserve"> _xlfn.IFNA( IF( ISBLANK( (VLOOKUP($B$57, $B$8:$BNY$53, COLUMN((BHU56)), FALSE)) ), "", VLOOKUP($B$57, $B$8:$BNY$53, COLUMN((BHU56)), FALSE) ), "")</f>
        <v>#NAME?</v>
      </c>
      <c r="BHW57" s="738" t="e">
        <f t="shared" ref="BHW57" ca="1" si="1580" xml:space="preserve"> _xlfn.IFNA( IF( ISBLANK( (VLOOKUP($B$57, $B$8:$BNY$53, COLUMN((BHV56)), FALSE)) ), "", VLOOKUP($B$57, $B$8:$BNY$53, COLUMN((BHV56)), FALSE) ), "")</f>
        <v>#NAME?</v>
      </c>
      <c r="BHX57" s="738" t="e">
        <f t="shared" ref="BHX57" ca="1" si="1581" xml:space="preserve"> _xlfn.IFNA( IF( ISBLANK( (VLOOKUP($B$57, $B$8:$BNY$53, COLUMN((BHW56)), FALSE)) ), "", VLOOKUP($B$57, $B$8:$BNY$53, COLUMN((BHW56)), FALSE) ), "")</f>
        <v>#NAME?</v>
      </c>
      <c r="BHY57" s="738" t="e">
        <f t="shared" ref="BHY57" ca="1" si="1582" xml:space="preserve"> _xlfn.IFNA( IF( ISBLANK( (VLOOKUP($B$57, $B$8:$BNY$53, COLUMN((BHX56)), FALSE)) ), "", VLOOKUP($B$57, $B$8:$BNY$53, COLUMN((BHX56)), FALSE) ), "")</f>
        <v>#NAME?</v>
      </c>
      <c r="BHZ57" s="738" t="e">
        <f t="shared" ref="BHZ57" ca="1" si="1583" xml:space="preserve"> _xlfn.IFNA( IF( ISBLANK( (VLOOKUP($B$57, $B$8:$BNY$53, COLUMN((BHY56)), FALSE)) ), "", VLOOKUP($B$57, $B$8:$BNY$53, COLUMN((BHY56)), FALSE) ), "")</f>
        <v>#NAME?</v>
      </c>
      <c r="BIA57" s="738" t="e">
        <f t="shared" ref="BIA57" ca="1" si="1584" xml:space="preserve"> _xlfn.IFNA( IF( ISBLANK( (VLOOKUP($B$57, $B$8:$BNY$53, COLUMN((BHZ56)), FALSE)) ), "", VLOOKUP($B$57, $B$8:$BNY$53, COLUMN((BHZ56)), FALSE) ), "")</f>
        <v>#NAME?</v>
      </c>
      <c r="BIB57" s="738" t="e">
        <f t="shared" ref="BIB57" ca="1" si="1585" xml:space="preserve"> _xlfn.IFNA( IF( ISBLANK( (VLOOKUP($B$57, $B$8:$BNY$53, COLUMN((BIA56)), FALSE)) ), "", VLOOKUP($B$57, $B$8:$BNY$53, COLUMN((BIA56)), FALSE) ), "")</f>
        <v>#NAME?</v>
      </c>
      <c r="BIC57" s="738" t="e">
        <f t="shared" ref="BIC57" ca="1" si="1586" xml:space="preserve"> _xlfn.IFNA( IF( ISBLANK( (VLOOKUP($B$57, $B$8:$BNY$53, COLUMN((BIB56)), FALSE)) ), "", VLOOKUP($B$57, $B$8:$BNY$53, COLUMN((BIB56)), FALSE) ), "")</f>
        <v>#NAME?</v>
      </c>
      <c r="BID57" s="738" t="e">
        <f t="shared" ref="BID57" ca="1" si="1587" xml:space="preserve"> _xlfn.IFNA( IF( ISBLANK( (VLOOKUP($B$57, $B$8:$BNY$53, COLUMN((BIC56)), FALSE)) ), "", VLOOKUP($B$57, $B$8:$BNY$53, COLUMN((BIC56)), FALSE) ), "")</f>
        <v>#NAME?</v>
      </c>
      <c r="BIE57" s="738" t="e">
        <f t="shared" ref="BIE57" ca="1" si="1588" xml:space="preserve"> _xlfn.IFNA( IF( ISBLANK( (VLOOKUP($B$57, $B$8:$BNY$53, COLUMN((BID56)), FALSE)) ), "", VLOOKUP($B$57, $B$8:$BNY$53, COLUMN((BID56)), FALSE) ), "")</f>
        <v>#NAME?</v>
      </c>
      <c r="BIF57" s="738" t="e">
        <f t="shared" ref="BIF57" ca="1" si="1589" xml:space="preserve"> _xlfn.IFNA( IF( ISBLANK( (VLOOKUP($B$57, $B$8:$BNY$53, COLUMN((BIE56)), FALSE)) ), "", VLOOKUP($B$57, $B$8:$BNY$53, COLUMN((BIE56)), FALSE) ), "")</f>
        <v>#NAME?</v>
      </c>
      <c r="BIG57" s="738" t="e">
        <f t="shared" ref="BIG57" ca="1" si="1590" xml:space="preserve"> _xlfn.IFNA( IF( ISBLANK( (VLOOKUP($B$57, $B$8:$BNY$53, COLUMN((BIF56)), FALSE)) ), "", VLOOKUP($B$57, $B$8:$BNY$53, COLUMN((BIF56)), FALSE) ), "")</f>
        <v>#NAME?</v>
      </c>
      <c r="BIH57" s="738" t="e">
        <f t="shared" ref="BIH57" ca="1" si="1591" xml:space="preserve"> _xlfn.IFNA( IF( ISBLANK( (VLOOKUP($B$57, $B$8:$BNY$53, COLUMN((BIG56)), FALSE)) ), "", VLOOKUP($B$57, $B$8:$BNY$53, COLUMN((BIG56)), FALSE) ), "")</f>
        <v>#NAME?</v>
      </c>
      <c r="BII57" s="738" t="e">
        <f t="shared" ref="BII57" ca="1" si="1592" xml:space="preserve"> _xlfn.IFNA( IF( ISBLANK( (VLOOKUP($B$57, $B$8:$BNY$53, COLUMN((BIH56)), FALSE)) ), "", VLOOKUP($B$57, $B$8:$BNY$53, COLUMN((BIH56)), FALSE) ), "")</f>
        <v>#NAME?</v>
      </c>
      <c r="BIJ57" s="738" t="e">
        <f t="shared" ref="BIJ57" ca="1" si="1593" xml:space="preserve"> _xlfn.IFNA( IF( ISBLANK( (VLOOKUP($B$57, $B$8:$BNY$53, COLUMN((BII56)), FALSE)) ), "", VLOOKUP($B$57, $B$8:$BNY$53, COLUMN((BII56)), FALSE) ), "")</f>
        <v>#NAME?</v>
      </c>
      <c r="BIK57" s="738" t="e">
        <f t="shared" ref="BIK57" ca="1" si="1594" xml:space="preserve"> _xlfn.IFNA( IF( ISBLANK( (VLOOKUP($B$57, $B$8:$BNY$53, COLUMN((BIJ56)), FALSE)) ), "", VLOOKUP($B$57, $B$8:$BNY$53, COLUMN((BIJ56)), FALSE) ), "")</f>
        <v>#NAME?</v>
      </c>
      <c r="BIL57" s="738" t="e">
        <f t="shared" ref="BIL57" ca="1" si="1595" xml:space="preserve"> _xlfn.IFNA( IF( ISBLANK( (VLOOKUP($B$57, $B$8:$BNY$53, COLUMN((BIK56)), FALSE)) ), "", VLOOKUP($B$57, $B$8:$BNY$53, COLUMN((BIK56)), FALSE) ), "")</f>
        <v>#NAME?</v>
      </c>
      <c r="BIM57" s="738" t="e">
        <f t="shared" ref="BIM57" ca="1" si="1596" xml:space="preserve"> _xlfn.IFNA( IF( ISBLANK( (VLOOKUP($B$57, $B$8:$BNY$53, COLUMN((BIL56)), FALSE)) ), "", VLOOKUP($B$57, $B$8:$BNY$53, COLUMN((BIL56)), FALSE) ), "")</f>
        <v>#NAME?</v>
      </c>
      <c r="BIN57" s="738" t="e">
        <f t="shared" ref="BIN57" ca="1" si="1597" xml:space="preserve"> _xlfn.IFNA( IF( ISBLANK( (VLOOKUP($B$57, $B$8:$BNY$53, COLUMN((BIM56)), FALSE)) ), "", VLOOKUP($B$57, $B$8:$BNY$53, COLUMN((BIM56)), FALSE) ), "")</f>
        <v>#NAME?</v>
      </c>
      <c r="BIO57" s="738" t="e">
        <f t="shared" ref="BIO57" ca="1" si="1598" xml:space="preserve"> _xlfn.IFNA( IF( ISBLANK( (VLOOKUP($B$57, $B$8:$BNY$53, COLUMN((BIN56)), FALSE)) ), "", VLOOKUP($B$57, $B$8:$BNY$53, COLUMN((BIN56)), FALSE) ), "")</f>
        <v>#NAME?</v>
      </c>
      <c r="BIP57" s="738" t="e">
        <f t="shared" ref="BIP57" ca="1" si="1599" xml:space="preserve"> _xlfn.IFNA( IF( ISBLANK( (VLOOKUP($B$57, $B$8:$BNY$53, COLUMN((BIO56)), FALSE)) ), "", VLOOKUP($B$57, $B$8:$BNY$53, COLUMN((BIO56)), FALSE) ), "")</f>
        <v>#NAME?</v>
      </c>
      <c r="BIQ57" s="738" t="e">
        <f t="shared" ref="BIQ57" ca="1" si="1600" xml:space="preserve"> _xlfn.IFNA( IF( ISBLANK( (VLOOKUP($B$57, $B$8:$BNY$53, COLUMN((BIP56)), FALSE)) ), "", VLOOKUP($B$57, $B$8:$BNY$53, COLUMN((BIP56)), FALSE) ), "")</f>
        <v>#NAME?</v>
      </c>
      <c r="BIR57" s="738" t="e">
        <f t="shared" ref="BIR57" ca="1" si="1601" xml:space="preserve"> _xlfn.IFNA( IF( ISBLANK( (VLOOKUP($B$57, $B$8:$BNY$53, COLUMN((BIQ56)), FALSE)) ), "", VLOOKUP($B$57, $B$8:$BNY$53, COLUMN((BIQ56)), FALSE) ), "")</f>
        <v>#NAME?</v>
      </c>
      <c r="BIS57" s="738" t="e">
        <f t="shared" ref="BIS57" ca="1" si="1602" xml:space="preserve"> _xlfn.IFNA( IF( ISBLANK( (VLOOKUP($B$57, $B$8:$BNY$53, COLUMN((BIR56)), FALSE)) ), "", VLOOKUP($B$57, $B$8:$BNY$53, COLUMN((BIR56)), FALSE) ), "")</f>
        <v>#NAME?</v>
      </c>
      <c r="BIT57" s="738" t="e">
        <f t="shared" ref="BIT57" ca="1" si="1603" xml:space="preserve"> _xlfn.IFNA( IF( ISBLANK( (VLOOKUP($B$57, $B$8:$BNY$53, COLUMN((BIS56)), FALSE)) ), "", VLOOKUP($B$57, $B$8:$BNY$53, COLUMN((BIS56)), FALSE) ), "")</f>
        <v>#NAME?</v>
      </c>
      <c r="BIU57" s="738" t="e">
        <f t="shared" ref="BIU57" ca="1" si="1604" xml:space="preserve"> _xlfn.IFNA( IF( ISBLANK( (VLOOKUP($B$57, $B$8:$BNY$53, COLUMN((BIT56)), FALSE)) ), "", VLOOKUP($B$57, $B$8:$BNY$53, COLUMN((BIT56)), FALSE) ), "")</f>
        <v>#NAME?</v>
      </c>
      <c r="BIV57" s="738" t="e">
        <f t="shared" ref="BIV57" ca="1" si="1605" xml:space="preserve"> _xlfn.IFNA( IF( ISBLANK( (VLOOKUP($B$57, $B$8:$BNY$53, COLUMN((BIU56)), FALSE)) ), "", VLOOKUP($B$57, $B$8:$BNY$53, COLUMN((BIU56)), FALSE) ), "")</f>
        <v>#NAME?</v>
      </c>
      <c r="BIW57" s="738" t="e">
        <f t="shared" ref="BIW57" ca="1" si="1606" xml:space="preserve"> _xlfn.IFNA( IF( ISBLANK( (VLOOKUP($B$57, $B$8:$BNY$53, COLUMN((BIV56)), FALSE)) ), "", VLOOKUP($B$57, $B$8:$BNY$53, COLUMN((BIV56)), FALSE) ), "")</f>
        <v>#NAME?</v>
      </c>
      <c r="BIX57" s="738" t="e">
        <f t="shared" ref="BIX57" ca="1" si="1607" xml:space="preserve"> _xlfn.IFNA( IF( ISBLANK( (VLOOKUP($B$57, $B$8:$BNY$53, COLUMN((BIW56)), FALSE)) ), "", VLOOKUP($B$57, $B$8:$BNY$53, COLUMN((BIW56)), FALSE) ), "")</f>
        <v>#NAME?</v>
      </c>
      <c r="BIY57" s="738" t="e">
        <f t="shared" ref="BIY57" ca="1" si="1608" xml:space="preserve"> _xlfn.IFNA( IF( ISBLANK( (VLOOKUP($B$57, $B$8:$BNY$53, COLUMN((BIX56)), FALSE)) ), "", VLOOKUP($B$57, $B$8:$BNY$53, COLUMN((BIX56)), FALSE) ), "")</f>
        <v>#NAME?</v>
      </c>
      <c r="BIZ57" s="738" t="e">
        <f t="shared" ref="BIZ57" ca="1" si="1609" xml:space="preserve"> _xlfn.IFNA( IF( ISBLANK( (VLOOKUP($B$57, $B$8:$BNY$53, COLUMN((BIY56)), FALSE)) ), "", VLOOKUP($B$57, $B$8:$BNY$53, COLUMN((BIY56)), FALSE) ), "")</f>
        <v>#NAME?</v>
      </c>
      <c r="BJA57" s="738" t="e">
        <f t="shared" ref="BJA57" ca="1" si="1610" xml:space="preserve"> _xlfn.IFNA( IF( ISBLANK( (VLOOKUP($B$57, $B$8:$BNY$53, COLUMN((BIZ56)), FALSE)) ), "", VLOOKUP($B$57, $B$8:$BNY$53, COLUMN((BIZ56)), FALSE) ), "")</f>
        <v>#NAME?</v>
      </c>
      <c r="BJB57" s="738" t="e">
        <f t="shared" ref="BJB57" ca="1" si="1611" xml:space="preserve"> _xlfn.IFNA( IF( ISBLANK( (VLOOKUP($B$57, $B$8:$BNY$53, COLUMN((BJA56)), FALSE)) ), "", VLOOKUP($B$57, $B$8:$BNY$53, COLUMN((BJA56)), FALSE) ), "")</f>
        <v>#NAME?</v>
      </c>
      <c r="BJC57" s="738" t="e">
        <f t="shared" ref="BJC57" ca="1" si="1612" xml:space="preserve"> _xlfn.IFNA( IF( ISBLANK( (VLOOKUP($B$57, $B$8:$BNY$53, COLUMN((BJB56)), FALSE)) ), "", VLOOKUP($B$57, $B$8:$BNY$53, COLUMN((BJB56)), FALSE) ), "")</f>
        <v>#NAME?</v>
      </c>
      <c r="BJD57" s="738" t="e">
        <f t="shared" ref="BJD57" ca="1" si="1613" xml:space="preserve"> _xlfn.IFNA( IF( ISBLANK( (VLOOKUP($B$57, $B$8:$BNY$53, COLUMN((BJC56)), FALSE)) ), "", VLOOKUP($B$57, $B$8:$BNY$53, COLUMN((BJC56)), FALSE) ), "")</f>
        <v>#NAME?</v>
      </c>
      <c r="BJE57" s="738" t="e">
        <f t="shared" ref="BJE57" ca="1" si="1614" xml:space="preserve"> _xlfn.IFNA( IF( ISBLANK( (VLOOKUP($B$57, $B$8:$BNY$53, COLUMN((BJD56)), FALSE)) ), "", VLOOKUP($B$57, $B$8:$BNY$53, COLUMN((BJD56)), FALSE) ), "")</f>
        <v>#NAME?</v>
      </c>
      <c r="BJF57" s="738" t="e">
        <f t="shared" ref="BJF57" ca="1" si="1615" xml:space="preserve"> _xlfn.IFNA( IF( ISBLANK( (VLOOKUP($B$57, $B$8:$BNY$53, COLUMN((BJE56)), FALSE)) ), "", VLOOKUP($B$57, $B$8:$BNY$53, COLUMN((BJE56)), FALSE) ), "")</f>
        <v>#NAME?</v>
      </c>
      <c r="BJG57" s="738" t="e">
        <f t="shared" ref="BJG57" ca="1" si="1616" xml:space="preserve"> _xlfn.IFNA( IF( ISBLANK( (VLOOKUP($B$57, $B$8:$BNY$53, COLUMN((BJF56)), FALSE)) ), "", VLOOKUP($B$57, $B$8:$BNY$53, COLUMN((BJF56)), FALSE) ), "")</f>
        <v>#NAME?</v>
      </c>
      <c r="BJH57" s="738" t="e">
        <f t="shared" ref="BJH57" ca="1" si="1617" xml:space="preserve"> _xlfn.IFNA( IF( ISBLANK( (VLOOKUP($B$57, $B$8:$BNY$53, COLUMN((BJG56)), FALSE)) ), "", VLOOKUP($B$57, $B$8:$BNY$53, COLUMN((BJG56)), FALSE) ), "")</f>
        <v>#NAME?</v>
      </c>
      <c r="BJI57" s="738" t="e">
        <f t="shared" ref="BJI57" ca="1" si="1618" xml:space="preserve"> _xlfn.IFNA( IF( ISBLANK( (VLOOKUP($B$57, $B$8:$BNY$53, COLUMN((BJH56)), FALSE)) ), "", VLOOKUP($B$57, $B$8:$BNY$53, COLUMN((BJH56)), FALSE) ), "")</f>
        <v>#NAME?</v>
      </c>
      <c r="BJJ57" s="738" t="e">
        <f t="shared" ref="BJJ57" ca="1" si="1619" xml:space="preserve"> _xlfn.IFNA( IF( ISBLANK( (VLOOKUP($B$57, $B$8:$BNY$53, COLUMN((BJI56)), FALSE)) ), "", VLOOKUP($B$57, $B$8:$BNY$53, COLUMN((BJI56)), FALSE) ), "")</f>
        <v>#NAME?</v>
      </c>
      <c r="BJK57" s="738" t="e">
        <f t="shared" ref="BJK57" ca="1" si="1620" xml:space="preserve"> _xlfn.IFNA( IF( ISBLANK( (VLOOKUP($B$57, $B$8:$BNY$53, COLUMN((BJJ56)), FALSE)) ), "", VLOOKUP($B$57, $B$8:$BNY$53, COLUMN((BJJ56)), FALSE) ), "")</f>
        <v>#NAME?</v>
      </c>
      <c r="BJL57" s="738" t="e">
        <f t="shared" ref="BJL57" ca="1" si="1621" xml:space="preserve"> _xlfn.IFNA( IF( ISBLANK( (VLOOKUP($B$57, $B$8:$BNY$53, COLUMN((BJK56)), FALSE)) ), "", VLOOKUP($B$57, $B$8:$BNY$53, COLUMN((BJK56)), FALSE) ), "")</f>
        <v>#NAME?</v>
      </c>
      <c r="BJM57" s="738" t="e">
        <f t="shared" ref="BJM57" ca="1" si="1622" xml:space="preserve"> _xlfn.IFNA( IF( ISBLANK( (VLOOKUP($B$57, $B$8:$BNY$53, COLUMN((BJL56)), FALSE)) ), "", VLOOKUP($B$57, $B$8:$BNY$53, COLUMN((BJL56)), FALSE) ), "")</f>
        <v>#NAME?</v>
      </c>
      <c r="BJN57" s="738" t="e">
        <f t="shared" ref="BJN57" ca="1" si="1623" xml:space="preserve"> _xlfn.IFNA( IF( ISBLANK( (VLOOKUP($B$57, $B$8:$BNY$53, COLUMN((BJM56)), FALSE)) ), "", VLOOKUP($B$57, $B$8:$BNY$53, COLUMN((BJM56)), FALSE) ), "")</f>
        <v>#NAME?</v>
      </c>
      <c r="BJO57" s="738" t="e">
        <f t="shared" ref="BJO57" ca="1" si="1624" xml:space="preserve"> _xlfn.IFNA( IF( ISBLANK( (VLOOKUP($B$57, $B$8:$BNY$53, COLUMN((BJN56)), FALSE)) ), "", VLOOKUP($B$57, $B$8:$BNY$53, COLUMN((BJN56)), FALSE) ), "")</f>
        <v>#NAME?</v>
      </c>
      <c r="BJP57" s="738" t="e">
        <f t="shared" ref="BJP57" ca="1" si="1625" xml:space="preserve"> _xlfn.IFNA( IF( ISBLANK( (VLOOKUP($B$57, $B$8:$BNY$53, COLUMN((BJO56)), FALSE)) ), "", VLOOKUP($B$57, $B$8:$BNY$53, COLUMN((BJO56)), FALSE) ), "")</f>
        <v>#NAME?</v>
      </c>
      <c r="BJQ57" s="738" t="e">
        <f t="shared" ref="BJQ57" ca="1" si="1626" xml:space="preserve"> _xlfn.IFNA( IF( ISBLANK( (VLOOKUP($B$57, $B$8:$BNY$53, COLUMN((BJP56)), FALSE)) ), "", VLOOKUP($B$57, $B$8:$BNY$53, COLUMN((BJP56)), FALSE) ), "")</f>
        <v>#NAME?</v>
      </c>
      <c r="BJR57" s="738" t="e">
        <f t="shared" ref="BJR57" ca="1" si="1627" xml:space="preserve"> _xlfn.IFNA( IF( ISBLANK( (VLOOKUP($B$57, $B$8:$BNY$53, COLUMN((BJQ56)), FALSE)) ), "", VLOOKUP($B$57, $B$8:$BNY$53, COLUMN((BJQ56)), FALSE) ), "")</f>
        <v>#NAME?</v>
      </c>
      <c r="BJS57" s="738" t="e">
        <f t="shared" ref="BJS57" ca="1" si="1628" xml:space="preserve"> _xlfn.IFNA( IF( ISBLANK( (VLOOKUP($B$57, $B$8:$BNY$53, COLUMN((BJR56)), FALSE)) ), "", VLOOKUP($B$57, $B$8:$BNY$53, COLUMN((BJR56)), FALSE) ), "")</f>
        <v>#NAME?</v>
      </c>
      <c r="BJT57" s="738" t="e">
        <f t="shared" ref="BJT57" ca="1" si="1629" xml:space="preserve"> _xlfn.IFNA( IF( ISBLANK( (VLOOKUP($B$57, $B$8:$BNY$53, COLUMN((BJS56)), FALSE)) ), "", VLOOKUP($B$57, $B$8:$BNY$53, COLUMN((BJS56)), FALSE) ), "")</f>
        <v>#NAME?</v>
      </c>
      <c r="BJU57" s="738" t="e">
        <f t="shared" ref="BJU57" ca="1" si="1630" xml:space="preserve"> _xlfn.IFNA( IF( ISBLANK( (VLOOKUP($B$57, $B$8:$BNY$53, COLUMN((BJT56)), FALSE)) ), "", VLOOKUP($B$57, $B$8:$BNY$53, COLUMN((BJT56)), FALSE) ), "")</f>
        <v>#NAME?</v>
      </c>
      <c r="BJV57" s="738" t="e">
        <f t="shared" ref="BJV57" ca="1" si="1631" xml:space="preserve"> _xlfn.IFNA( IF( ISBLANK( (VLOOKUP($B$57, $B$8:$BNY$53, COLUMN((BJU56)), FALSE)) ), "", VLOOKUP($B$57, $B$8:$BNY$53, COLUMN((BJU56)), FALSE) ), "")</f>
        <v>#NAME?</v>
      </c>
      <c r="BJW57" s="738" t="e">
        <f t="shared" ref="BJW57" ca="1" si="1632" xml:space="preserve"> _xlfn.IFNA( IF( ISBLANK( (VLOOKUP($B$57, $B$8:$BNY$53, COLUMN((BJV56)), FALSE)) ), "", VLOOKUP($B$57, $B$8:$BNY$53, COLUMN((BJV56)), FALSE) ), "")</f>
        <v>#NAME?</v>
      </c>
      <c r="BJX57" s="738" t="e">
        <f t="shared" ref="BJX57" ca="1" si="1633" xml:space="preserve"> _xlfn.IFNA( IF( ISBLANK( (VLOOKUP($B$57, $B$8:$BNY$53, COLUMN((BJW56)), FALSE)) ), "", VLOOKUP($B$57, $B$8:$BNY$53, COLUMN((BJW56)), FALSE) ), "")</f>
        <v>#NAME?</v>
      </c>
      <c r="BJY57" s="738" t="e">
        <f t="shared" ref="BJY57" ca="1" si="1634" xml:space="preserve"> _xlfn.IFNA( IF( ISBLANK( (VLOOKUP($B$57, $B$8:$BNY$53, COLUMN((BJX56)), FALSE)) ), "", VLOOKUP($B$57, $B$8:$BNY$53, COLUMN((BJX56)), FALSE) ), "")</f>
        <v>#NAME?</v>
      </c>
      <c r="BJZ57" s="738" t="e">
        <f t="shared" ref="BJZ57" ca="1" si="1635" xml:space="preserve"> _xlfn.IFNA( IF( ISBLANK( (VLOOKUP($B$57, $B$8:$BNY$53, COLUMN((BJY56)), FALSE)) ), "", VLOOKUP($B$57, $B$8:$BNY$53, COLUMN((BJY56)), FALSE) ), "")</f>
        <v>#NAME?</v>
      </c>
      <c r="BKA57" s="738" t="e">
        <f t="shared" ref="BKA57" ca="1" si="1636" xml:space="preserve"> _xlfn.IFNA( IF( ISBLANK( (VLOOKUP($B$57, $B$8:$BNY$53, COLUMN((BJZ56)), FALSE)) ), "", VLOOKUP($B$57, $B$8:$BNY$53, COLUMN((BJZ56)), FALSE) ), "")</f>
        <v>#NAME?</v>
      </c>
      <c r="BKB57" s="738" t="e">
        <f t="shared" ref="BKB57" ca="1" si="1637" xml:space="preserve"> _xlfn.IFNA( IF( ISBLANK( (VLOOKUP($B$57, $B$8:$BNY$53, COLUMN((BKA56)), FALSE)) ), "", VLOOKUP($B$57, $B$8:$BNY$53, COLUMN((BKA56)), FALSE) ), "")</f>
        <v>#NAME?</v>
      </c>
      <c r="BKC57" s="738" t="e">
        <f t="shared" ref="BKC57" ca="1" si="1638" xml:space="preserve"> _xlfn.IFNA( IF( ISBLANK( (VLOOKUP($B$57, $B$8:$BNY$53, COLUMN((BKB56)), FALSE)) ), "", VLOOKUP($B$57, $B$8:$BNY$53, COLUMN((BKB56)), FALSE) ), "")</f>
        <v>#NAME?</v>
      </c>
      <c r="BKD57" s="738" t="e">
        <f t="shared" ref="BKD57" ca="1" si="1639" xml:space="preserve"> _xlfn.IFNA( IF( ISBLANK( (VLOOKUP($B$57, $B$8:$BNY$53, COLUMN((BKC56)), FALSE)) ), "", VLOOKUP($B$57, $B$8:$BNY$53, COLUMN((BKC56)), FALSE) ), "")</f>
        <v>#NAME?</v>
      </c>
      <c r="BKE57" s="738" t="e">
        <f t="shared" ref="BKE57" ca="1" si="1640" xml:space="preserve"> _xlfn.IFNA( IF( ISBLANK( (VLOOKUP($B$57, $B$8:$BNY$53, COLUMN((BKD56)), FALSE)) ), "", VLOOKUP($B$57, $B$8:$BNY$53, COLUMN((BKD56)), FALSE) ), "")</f>
        <v>#NAME?</v>
      </c>
      <c r="BKF57" s="738" t="e">
        <f t="shared" ref="BKF57" ca="1" si="1641" xml:space="preserve"> _xlfn.IFNA( IF( ISBLANK( (VLOOKUP($B$57, $B$8:$BNY$53, COLUMN((BKE56)), FALSE)) ), "", VLOOKUP($B$57, $B$8:$BNY$53, COLUMN((BKE56)), FALSE) ), "")</f>
        <v>#NAME?</v>
      </c>
      <c r="BKG57" s="738" t="e">
        <f t="shared" ref="BKG57" ca="1" si="1642" xml:space="preserve"> _xlfn.IFNA( IF( ISBLANK( (VLOOKUP($B$57, $B$8:$BNY$53, COLUMN((BKF56)), FALSE)) ), "", VLOOKUP($B$57, $B$8:$BNY$53, COLUMN((BKF56)), FALSE) ), "")</f>
        <v>#NAME?</v>
      </c>
      <c r="BKH57" s="738" t="e">
        <f t="shared" ref="BKH57" ca="1" si="1643" xml:space="preserve"> _xlfn.IFNA( IF( ISBLANK( (VLOOKUP($B$57, $B$8:$BNY$53, COLUMN((BKG56)), FALSE)) ), "", VLOOKUP($B$57, $B$8:$BNY$53, COLUMN((BKG56)), FALSE) ), "")</f>
        <v>#NAME?</v>
      </c>
      <c r="BKI57" s="738" t="e">
        <f t="shared" ref="BKI57" ca="1" si="1644" xml:space="preserve"> _xlfn.IFNA( IF( ISBLANK( (VLOOKUP($B$57, $B$8:$BNY$53, COLUMN((BKH56)), FALSE)) ), "", VLOOKUP($B$57, $B$8:$BNY$53, COLUMN((BKH56)), FALSE) ), "")</f>
        <v>#NAME?</v>
      </c>
      <c r="BKJ57" s="738" t="e">
        <f t="shared" ref="BKJ57" ca="1" si="1645" xml:space="preserve"> _xlfn.IFNA( IF( ISBLANK( (VLOOKUP($B$57, $B$8:$BNY$53, COLUMN((BKI56)), FALSE)) ), "", VLOOKUP($B$57, $B$8:$BNY$53, COLUMN((BKI56)), FALSE) ), "")</f>
        <v>#NAME?</v>
      </c>
      <c r="BKK57" s="738" t="e">
        <f t="shared" ref="BKK57" ca="1" si="1646" xml:space="preserve"> _xlfn.IFNA( IF( ISBLANK( (VLOOKUP($B$57, $B$8:$BNY$53, COLUMN((BKJ56)), FALSE)) ), "", VLOOKUP($B$57, $B$8:$BNY$53, COLUMN((BKJ56)), FALSE) ), "")</f>
        <v>#NAME?</v>
      </c>
      <c r="BKL57" s="738" t="e">
        <f t="shared" ref="BKL57" ca="1" si="1647" xml:space="preserve"> _xlfn.IFNA( IF( ISBLANK( (VLOOKUP($B$57, $B$8:$BNY$53, COLUMN((BKK56)), FALSE)) ), "", VLOOKUP($B$57, $B$8:$BNY$53, COLUMN((BKK56)), FALSE) ), "")</f>
        <v>#NAME?</v>
      </c>
      <c r="BKM57" s="738" t="e">
        <f t="shared" ref="BKM57" ca="1" si="1648" xml:space="preserve"> _xlfn.IFNA( IF( ISBLANK( (VLOOKUP($B$57, $B$8:$BNY$53, COLUMN((BKL56)), FALSE)) ), "", VLOOKUP($B$57, $B$8:$BNY$53, COLUMN((BKL56)), FALSE) ), "")</f>
        <v>#NAME?</v>
      </c>
      <c r="BKN57" s="738" t="e">
        <f t="shared" ref="BKN57" ca="1" si="1649" xml:space="preserve"> _xlfn.IFNA( IF( ISBLANK( (VLOOKUP($B$57, $B$8:$BNY$53, COLUMN((BKM56)), FALSE)) ), "", VLOOKUP($B$57, $B$8:$BNY$53, COLUMN((BKM56)), FALSE) ), "")</f>
        <v>#NAME?</v>
      </c>
      <c r="BKO57" s="738" t="e">
        <f t="shared" ref="BKO57" ca="1" si="1650" xml:space="preserve"> _xlfn.IFNA( IF( ISBLANK( (VLOOKUP($B$57, $B$8:$BNY$53, COLUMN((BKN56)), FALSE)) ), "", VLOOKUP($B$57, $B$8:$BNY$53, COLUMN((BKN56)), FALSE) ), "")</f>
        <v>#NAME?</v>
      </c>
      <c r="BKP57" s="738" t="e">
        <f t="shared" ref="BKP57" ca="1" si="1651" xml:space="preserve"> _xlfn.IFNA( IF( ISBLANK( (VLOOKUP($B$57, $B$8:$BNY$53, COLUMN((BKO56)), FALSE)) ), "", VLOOKUP($B$57, $B$8:$BNY$53, COLUMN((BKO56)), FALSE) ), "")</f>
        <v>#NAME?</v>
      </c>
      <c r="BKQ57" s="738" t="e">
        <f t="shared" ref="BKQ57" ca="1" si="1652" xml:space="preserve"> _xlfn.IFNA( IF( ISBLANK( (VLOOKUP($B$57, $B$8:$BNY$53, COLUMN((BKP56)), FALSE)) ), "", VLOOKUP($B$57, $B$8:$BNY$53, COLUMN((BKP56)), FALSE) ), "")</f>
        <v>#NAME?</v>
      </c>
      <c r="BKR57" s="738" t="e">
        <f t="shared" ref="BKR57" ca="1" si="1653" xml:space="preserve"> _xlfn.IFNA( IF( ISBLANK( (VLOOKUP($B$57, $B$8:$BNY$53, COLUMN((BKQ56)), FALSE)) ), "", VLOOKUP($B$57, $B$8:$BNY$53, COLUMN((BKQ56)), FALSE) ), "")</f>
        <v>#NAME?</v>
      </c>
      <c r="BKS57" s="738" t="e">
        <f t="shared" ref="BKS57" ca="1" si="1654" xml:space="preserve"> _xlfn.IFNA( IF( ISBLANK( (VLOOKUP($B$57, $B$8:$BNY$53, COLUMN((BKR56)), FALSE)) ), "", VLOOKUP($B$57, $B$8:$BNY$53, COLUMN((BKR56)), FALSE) ), "")</f>
        <v>#NAME?</v>
      </c>
      <c r="BKT57" s="738" t="e">
        <f t="shared" ref="BKT57" ca="1" si="1655" xml:space="preserve"> _xlfn.IFNA( IF( ISBLANK( (VLOOKUP($B$57, $B$8:$BNY$53, COLUMN((BKS56)), FALSE)) ), "", VLOOKUP($B$57, $B$8:$BNY$53, COLUMN((BKS56)), FALSE) ), "")</f>
        <v>#NAME?</v>
      </c>
      <c r="BKU57" s="738" t="e">
        <f t="shared" ref="BKU57" ca="1" si="1656" xml:space="preserve"> _xlfn.IFNA( IF( ISBLANK( (VLOOKUP($B$57, $B$8:$BNY$53, COLUMN((BKT56)), FALSE)) ), "", VLOOKUP($B$57, $B$8:$BNY$53, COLUMN((BKT56)), FALSE) ), "")</f>
        <v>#NAME?</v>
      </c>
      <c r="BKV57" s="738" t="e">
        <f t="shared" ref="BKV57" ca="1" si="1657" xml:space="preserve"> _xlfn.IFNA( IF( ISBLANK( (VLOOKUP($B$57, $B$8:$BNY$53, COLUMN((BKU56)), FALSE)) ), "", VLOOKUP($B$57, $B$8:$BNY$53, COLUMN((BKU56)), FALSE) ), "")</f>
        <v>#NAME?</v>
      </c>
      <c r="BKW57" s="738" t="e">
        <f t="shared" ref="BKW57" ca="1" si="1658" xml:space="preserve"> _xlfn.IFNA( IF( ISBLANK( (VLOOKUP($B$57, $B$8:$BNY$53, COLUMN((BKV56)), FALSE)) ), "", VLOOKUP($B$57, $B$8:$BNY$53, COLUMN((BKV56)), FALSE) ), "")</f>
        <v>#NAME?</v>
      </c>
      <c r="BKX57" s="738" t="e">
        <f t="shared" ref="BKX57" ca="1" si="1659" xml:space="preserve"> _xlfn.IFNA( IF( ISBLANK( (VLOOKUP($B$57, $B$8:$BNY$53, COLUMN((BKW56)), FALSE)) ), "", VLOOKUP($B$57, $B$8:$BNY$53, COLUMN((BKW56)), FALSE) ), "")</f>
        <v>#NAME?</v>
      </c>
      <c r="BKY57" s="738" t="e">
        <f t="shared" ref="BKY57" ca="1" si="1660" xml:space="preserve"> _xlfn.IFNA( IF( ISBLANK( (VLOOKUP($B$57, $B$8:$BNY$53, COLUMN((BKX56)), FALSE)) ), "", VLOOKUP($B$57, $B$8:$BNY$53, COLUMN((BKX56)), FALSE) ), "")</f>
        <v>#NAME?</v>
      </c>
      <c r="BKZ57" s="738" t="e">
        <f t="shared" ref="BKZ57" ca="1" si="1661" xml:space="preserve"> _xlfn.IFNA( IF( ISBLANK( (VLOOKUP($B$57, $B$8:$BNY$53, COLUMN((BKY56)), FALSE)) ), "", VLOOKUP($B$57, $B$8:$BNY$53, COLUMN((BKY56)), FALSE) ), "")</f>
        <v>#NAME?</v>
      </c>
      <c r="BLA57" s="738" t="e">
        <f t="shared" ref="BLA57" ca="1" si="1662" xml:space="preserve"> _xlfn.IFNA( IF( ISBLANK( (VLOOKUP($B$57, $B$8:$BNY$53, COLUMN((BKZ56)), FALSE)) ), "", VLOOKUP($B$57, $B$8:$BNY$53, COLUMN((BKZ56)), FALSE) ), "")</f>
        <v>#NAME?</v>
      </c>
      <c r="BLB57" s="738" t="e">
        <f t="shared" ref="BLB57" ca="1" si="1663" xml:space="preserve"> _xlfn.IFNA( IF( ISBLANK( (VLOOKUP($B$57, $B$8:$BNY$53, COLUMN((BLA56)), FALSE)) ), "", VLOOKUP($B$57, $B$8:$BNY$53, COLUMN((BLA56)), FALSE) ), "")</f>
        <v>#NAME?</v>
      </c>
      <c r="BLC57" s="738" t="e">
        <f t="shared" ref="BLC57" ca="1" si="1664" xml:space="preserve"> _xlfn.IFNA( IF( ISBLANK( (VLOOKUP($B$57, $B$8:$BNY$53, COLUMN((BLB56)), FALSE)) ), "", VLOOKUP($B$57, $B$8:$BNY$53, COLUMN((BLB56)), FALSE) ), "")</f>
        <v>#NAME?</v>
      </c>
      <c r="BLD57" s="738" t="e">
        <f t="shared" ref="BLD57" ca="1" si="1665" xml:space="preserve"> _xlfn.IFNA( IF( ISBLANK( (VLOOKUP($B$57, $B$8:$BNY$53, COLUMN((BLC56)), FALSE)) ), "", VLOOKUP($B$57, $B$8:$BNY$53, COLUMN((BLC56)), FALSE) ), "")</f>
        <v>#NAME?</v>
      </c>
      <c r="BLE57" s="738" t="e">
        <f t="shared" ref="BLE57" ca="1" si="1666" xml:space="preserve"> _xlfn.IFNA( IF( ISBLANK( (VLOOKUP($B$57, $B$8:$BNY$53, COLUMN((BLD56)), FALSE)) ), "", VLOOKUP($B$57, $B$8:$BNY$53, COLUMN((BLD56)), FALSE) ), "")</f>
        <v>#NAME?</v>
      </c>
      <c r="BLF57" s="738" t="e">
        <f t="shared" ref="BLF57" ca="1" si="1667" xml:space="preserve"> _xlfn.IFNA( IF( ISBLANK( (VLOOKUP($B$57, $B$8:$BNY$53, COLUMN((BLE56)), FALSE)) ), "", VLOOKUP($B$57, $B$8:$BNY$53, COLUMN((BLE56)), FALSE) ), "")</f>
        <v>#NAME?</v>
      </c>
      <c r="BLG57" s="738" t="e">
        <f t="shared" ref="BLG57" ca="1" si="1668" xml:space="preserve"> _xlfn.IFNA( IF( ISBLANK( (VLOOKUP($B$57, $B$8:$BNY$53, COLUMN((BLF56)), FALSE)) ), "", VLOOKUP($B$57, $B$8:$BNY$53, COLUMN((BLF56)), FALSE) ), "")</f>
        <v>#NAME?</v>
      </c>
      <c r="BLH57" s="738" t="e">
        <f t="shared" ref="BLH57" ca="1" si="1669" xml:space="preserve"> _xlfn.IFNA( IF( ISBLANK( (VLOOKUP($B$57, $B$8:$BNY$53, COLUMN((BLG56)), FALSE)) ), "", VLOOKUP($B$57, $B$8:$BNY$53, COLUMN((BLG56)), FALSE) ), "")</f>
        <v>#NAME?</v>
      </c>
      <c r="BLI57" s="738" t="e">
        <f t="shared" ref="BLI57" ca="1" si="1670" xml:space="preserve"> _xlfn.IFNA( IF( ISBLANK( (VLOOKUP($B$57, $B$8:$BNY$53, COLUMN((BLH56)), FALSE)) ), "", VLOOKUP($B$57, $B$8:$BNY$53, COLUMN((BLH56)), FALSE) ), "")</f>
        <v>#NAME?</v>
      </c>
      <c r="BLJ57" s="738" t="e">
        <f t="shared" ref="BLJ57" ca="1" si="1671" xml:space="preserve"> _xlfn.IFNA( IF( ISBLANK( (VLOOKUP($B$57, $B$8:$BNY$53, COLUMN((BLI56)), FALSE)) ), "", VLOOKUP($B$57, $B$8:$BNY$53, COLUMN((BLI56)), FALSE) ), "")</f>
        <v>#NAME?</v>
      </c>
      <c r="BLK57" s="738" t="e">
        <f t="shared" ref="BLK57" ca="1" si="1672" xml:space="preserve"> _xlfn.IFNA( IF( ISBLANK( (VLOOKUP($B$57, $B$8:$BNY$53, COLUMN((BLJ56)), FALSE)) ), "", VLOOKUP($B$57, $B$8:$BNY$53, COLUMN((BLJ56)), FALSE) ), "")</f>
        <v>#NAME?</v>
      </c>
      <c r="BLL57" s="738" t="e">
        <f t="shared" ref="BLL57" ca="1" si="1673" xml:space="preserve"> _xlfn.IFNA( IF( ISBLANK( (VLOOKUP($B$57, $B$8:$BNY$53, COLUMN((BLK56)), FALSE)) ), "", VLOOKUP($B$57, $B$8:$BNY$53, COLUMN((BLK56)), FALSE) ), "")</f>
        <v>#NAME?</v>
      </c>
      <c r="BLM57" s="738" t="e">
        <f t="shared" ref="BLM57" ca="1" si="1674" xml:space="preserve"> _xlfn.IFNA( IF( ISBLANK( (VLOOKUP($B$57, $B$8:$BNY$53, COLUMN((BLL56)), FALSE)) ), "", VLOOKUP($B$57, $B$8:$BNY$53, COLUMN((BLL56)), FALSE) ), "")</f>
        <v>#NAME?</v>
      </c>
      <c r="BLN57" s="738" t="e">
        <f t="shared" ref="BLN57" ca="1" si="1675" xml:space="preserve"> _xlfn.IFNA( IF( ISBLANK( (VLOOKUP($B$57, $B$8:$BNY$53, COLUMN((BLM56)), FALSE)) ), "", VLOOKUP($B$57, $B$8:$BNY$53, COLUMN((BLM56)), FALSE) ), "")</f>
        <v>#NAME?</v>
      </c>
      <c r="BLO57" s="738" t="e">
        <f t="shared" ref="BLO57" ca="1" si="1676" xml:space="preserve"> _xlfn.IFNA( IF( ISBLANK( (VLOOKUP($B$57, $B$8:$BNY$53, COLUMN((BLN56)), FALSE)) ), "", VLOOKUP($B$57, $B$8:$BNY$53, COLUMN((BLN56)), FALSE) ), "")</f>
        <v>#NAME?</v>
      </c>
      <c r="BLP57" s="738" t="e">
        <f t="shared" ref="BLP57" ca="1" si="1677" xml:space="preserve"> _xlfn.IFNA( IF( ISBLANK( (VLOOKUP($B$57, $B$8:$BNY$53, COLUMN((BLO56)), FALSE)) ), "", VLOOKUP($B$57, $B$8:$BNY$53, COLUMN((BLO56)), FALSE) ), "")</f>
        <v>#NAME?</v>
      </c>
      <c r="BLQ57" s="738" t="e">
        <f t="shared" ref="BLQ57" ca="1" si="1678" xml:space="preserve"> _xlfn.IFNA( IF( ISBLANK( (VLOOKUP($B$57, $B$8:$BNY$53, COLUMN((BLP56)), FALSE)) ), "", VLOOKUP($B$57, $B$8:$BNY$53, COLUMN((BLP56)), FALSE) ), "")</f>
        <v>#NAME?</v>
      </c>
      <c r="BLR57" s="738" t="e">
        <f t="shared" ref="BLR57" ca="1" si="1679" xml:space="preserve"> _xlfn.IFNA( IF( ISBLANK( (VLOOKUP($B$57, $B$8:$BNY$53, COLUMN((BLQ56)), FALSE)) ), "", VLOOKUP($B$57, $B$8:$BNY$53, COLUMN((BLQ56)), FALSE) ), "")</f>
        <v>#NAME?</v>
      </c>
      <c r="BLS57" s="738" t="e">
        <f t="shared" ref="BLS57" ca="1" si="1680" xml:space="preserve"> _xlfn.IFNA( IF( ISBLANK( (VLOOKUP($B$57, $B$8:$BNY$53, COLUMN((BLR56)), FALSE)) ), "", VLOOKUP($B$57, $B$8:$BNY$53, COLUMN((BLR56)), FALSE) ), "")</f>
        <v>#NAME?</v>
      </c>
      <c r="BLT57" s="738" t="e">
        <f t="shared" ref="BLT57" ca="1" si="1681" xml:space="preserve"> _xlfn.IFNA( IF( ISBLANK( (VLOOKUP($B$57, $B$8:$BNY$53, COLUMN((BLS56)), FALSE)) ), "", VLOOKUP($B$57, $B$8:$BNY$53, COLUMN((BLS56)), FALSE) ), "")</f>
        <v>#NAME?</v>
      </c>
      <c r="BLU57" s="738" t="e">
        <f t="shared" ref="BLU57" ca="1" si="1682" xml:space="preserve"> _xlfn.IFNA( IF( ISBLANK( (VLOOKUP($B$57, $B$8:$BNY$53, COLUMN((BLT56)), FALSE)) ), "", VLOOKUP($B$57, $B$8:$BNY$53, COLUMN((BLT56)), FALSE) ), "")</f>
        <v>#NAME?</v>
      </c>
      <c r="BLV57" s="738" t="e">
        <f t="shared" ref="BLV57" ca="1" si="1683" xml:space="preserve"> _xlfn.IFNA( IF( ISBLANK( (VLOOKUP($B$57, $B$8:$BNY$53, COLUMN((BLU56)), FALSE)) ), "", VLOOKUP($B$57, $B$8:$BNY$53, COLUMN((BLU56)), FALSE) ), "")</f>
        <v>#NAME?</v>
      </c>
      <c r="BLW57" s="738" t="e">
        <f t="shared" ref="BLW57" ca="1" si="1684" xml:space="preserve"> _xlfn.IFNA( IF( ISBLANK( (VLOOKUP($B$57, $B$8:$BNY$53, COLUMN((BLV56)), FALSE)) ), "", VLOOKUP($B$57, $B$8:$BNY$53, COLUMN((BLV56)), FALSE) ), "")</f>
        <v>#NAME?</v>
      </c>
      <c r="BLX57" s="738" t="e">
        <f t="shared" ref="BLX57" ca="1" si="1685" xml:space="preserve"> _xlfn.IFNA( IF( ISBLANK( (VLOOKUP($B$57, $B$8:$BNY$53, COLUMN((BLW56)), FALSE)) ), "", VLOOKUP($B$57, $B$8:$BNY$53, COLUMN((BLW56)), FALSE) ), "")</f>
        <v>#NAME?</v>
      </c>
      <c r="BLY57" s="738" t="e">
        <f t="shared" ref="BLY57" ca="1" si="1686" xml:space="preserve"> _xlfn.IFNA( IF( ISBLANK( (VLOOKUP($B$57, $B$8:$BNY$53, COLUMN((BLX56)), FALSE)) ), "", VLOOKUP($B$57, $B$8:$BNY$53, COLUMN((BLX56)), FALSE) ), "")</f>
        <v>#NAME?</v>
      </c>
      <c r="BLZ57" s="738" t="e">
        <f t="shared" ref="BLZ57" ca="1" si="1687" xml:space="preserve"> _xlfn.IFNA( IF( ISBLANK( (VLOOKUP($B$57, $B$8:$BNY$53, COLUMN((BLY56)), FALSE)) ), "", VLOOKUP($B$57, $B$8:$BNY$53, COLUMN((BLY56)), FALSE) ), "")</f>
        <v>#NAME?</v>
      </c>
      <c r="BMA57" s="738" t="e">
        <f t="shared" ref="BMA57" ca="1" si="1688" xml:space="preserve"> _xlfn.IFNA( IF( ISBLANK( (VLOOKUP($B$57, $B$8:$BNY$53, COLUMN((BLZ56)), FALSE)) ), "", VLOOKUP($B$57, $B$8:$BNY$53, COLUMN((BLZ56)), FALSE) ), "")</f>
        <v>#NAME?</v>
      </c>
      <c r="BMB57" s="738" t="e">
        <f t="shared" ref="BMB57" ca="1" si="1689" xml:space="preserve"> _xlfn.IFNA( IF( ISBLANK( (VLOOKUP($B$57, $B$8:$BNY$53, COLUMN((BMA56)), FALSE)) ), "", VLOOKUP($B$57, $B$8:$BNY$53, COLUMN((BMA56)), FALSE) ), "")</f>
        <v>#NAME?</v>
      </c>
      <c r="BMC57" s="738" t="e">
        <f t="shared" ref="BMC57" ca="1" si="1690" xml:space="preserve"> _xlfn.IFNA( IF( ISBLANK( (VLOOKUP($B$57, $B$8:$BNY$53, COLUMN((BMB56)), FALSE)) ), "", VLOOKUP($B$57, $B$8:$BNY$53, COLUMN((BMB56)), FALSE) ), "")</f>
        <v>#NAME?</v>
      </c>
      <c r="BMD57" s="738" t="e">
        <f t="shared" ref="BMD57" ca="1" si="1691" xml:space="preserve"> _xlfn.IFNA( IF( ISBLANK( (VLOOKUP($B$57, $B$8:$BNY$53, COLUMN((BMC56)), FALSE)) ), "", VLOOKUP($B$57, $B$8:$BNY$53, COLUMN((BMC56)), FALSE) ), "")</f>
        <v>#NAME?</v>
      </c>
      <c r="BME57" s="738" t="e">
        <f t="shared" ref="BME57" ca="1" si="1692" xml:space="preserve"> _xlfn.IFNA( IF( ISBLANK( (VLOOKUP($B$57, $B$8:$BNY$53, COLUMN((BMD56)), FALSE)) ), "", VLOOKUP($B$57, $B$8:$BNY$53, COLUMN((BMD56)), FALSE) ), "")</f>
        <v>#NAME?</v>
      </c>
      <c r="BMF57" s="738" t="e">
        <f t="shared" ref="BMF57" ca="1" si="1693" xml:space="preserve"> _xlfn.IFNA( IF( ISBLANK( (VLOOKUP($B$57, $B$8:$BNY$53, COLUMN((BME56)), FALSE)) ), "", VLOOKUP($B$57, $B$8:$BNY$53, COLUMN((BME56)), FALSE) ), "")</f>
        <v>#NAME?</v>
      </c>
      <c r="BMG57" s="738" t="e">
        <f t="shared" ref="BMG57" ca="1" si="1694" xml:space="preserve"> _xlfn.IFNA( IF( ISBLANK( (VLOOKUP($B$57, $B$8:$BNY$53, COLUMN((BMF56)), FALSE)) ), "", VLOOKUP($B$57, $B$8:$BNY$53, COLUMN((BMF56)), FALSE) ), "")</f>
        <v>#NAME?</v>
      </c>
      <c r="BMH57" s="738" t="e">
        <f t="shared" ref="BMH57" ca="1" si="1695" xml:space="preserve"> _xlfn.IFNA( IF( ISBLANK( (VLOOKUP($B$57, $B$8:$BNY$53, COLUMN((BMG56)), FALSE)) ), "", VLOOKUP($B$57, $B$8:$BNY$53, COLUMN((BMG56)), FALSE) ), "")</f>
        <v>#NAME?</v>
      </c>
      <c r="BMI57" s="738" t="e">
        <f t="shared" ref="BMI57" ca="1" si="1696" xml:space="preserve"> _xlfn.IFNA( IF( ISBLANK( (VLOOKUP($B$57, $B$8:$BNY$53, COLUMN((BMH56)), FALSE)) ), "", VLOOKUP($B$57, $B$8:$BNY$53, COLUMN((BMH56)), FALSE) ), "")</f>
        <v>#NAME?</v>
      </c>
      <c r="BMJ57" s="738" t="e">
        <f t="shared" ref="BMJ57" ca="1" si="1697" xml:space="preserve"> _xlfn.IFNA( IF( ISBLANK( (VLOOKUP($B$57, $B$8:$BNY$53, COLUMN((BMI56)), FALSE)) ), "", VLOOKUP($B$57, $B$8:$BNY$53, COLUMN((BMI56)), FALSE) ), "")</f>
        <v>#NAME?</v>
      </c>
      <c r="BMK57" s="738" t="e">
        <f t="shared" ref="BMK57" ca="1" si="1698" xml:space="preserve"> _xlfn.IFNA( IF( ISBLANK( (VLOOKUP($B$57, $B$8:$BNY$53, COLUMN((BMJ56)), FALSE)) ), "", VLOOKUP($B$57, $B$8:$BNY$53, COLUMN((BMJ56)), FALSE) ), "")</f>
        <v>#NAME?</v>
      </c>
      <c r="BML57" s="738" t="e">
        <f t="shared" ref="BML57" ca="1" si="1699" xml:space="preserve"> _xlfn.IFNA( IF( ISBLANK( (VLOOKUP($B$57, $B$8:$BNY$53, COLUMN((BMK56)), FALSE)) ), "", VLOOKUP($B$57, $B$8:$BNY$53, COLUMN((BMK56)), FALSE) ), "")</f>
        <v>#NAME?</v>
      </c>
      <c r="BMM57" s="738" t="e">
        <f t="shared" ref="BMM57" ca="1" si="1700" xml:space="preserve"> _xlfn.IFNA( IF( ISBLANK( (VLOOKUP($B$57, $B$8:$BNY$53, COLUMN((BML56)), FALSE)) ), "", VLOOKUP($B$57, $B$8:$BNY$53, COLUMN((BML56)), FALSE) ), "")</f>
        <v>#NAME?</v>
      </c>
      <c r="BMN57" s="738" t="e">
        <f t="shared" ref="BMN57" ca="1" si="1701" xml:space="preserve"> _xlfn.IFNA( IF( ISBLANK( (VLOOKUP($B$57, $B$8:$BNY$53, COLUMN((BMM56)), FALSE)) ), "", VLOOKUP($B$57, $B$8:$BNY$53, COLUMN((BMM56)), FALSE) ), "")</f>
        <v>#NAME?</v>
      </c>
      <c r="BMO57" s="738" t="e">
        <f t="shared" ref="BMO57" ca="1" si="1702" xml:space="preserve"> _xlfn.IFNA( IF( ISBLANK( (VLOOKUP($B$57, $B$8:$BNY$53, COLUMN((BMN56)), FALSE)) ), "", VLOOKUP($B$57, $B$8:$BNY$53, COLUMN((BMN56)), FALSE) ), "")</f>
        <v>#NAME?</v>
      </c>
      <c r="BMP57" s="738" t="e">
        <f t="shared" ref="BMP57" ca="1" si="1703" xml:space="preserve"> _xlfn.IFNA( IF( ISBLANK( (VLOOKUP($B$57, $B$8:$BNY$53, COLUMN((BMO56)), FALSE)) ), "", VLOOKUP($B$57, $B$8:$BNY$53, COLUMN((BMO56)), FALSE) ), "")</f>
        <v>#NAME?</v>
      </c>
      <c r="BMQ57" s="738" t="e">
        <f t="shared" ref="BMQ57" ca="1" si="1704" xml:space="preserve"> _xlfn.IFNA( IF( ISBLANK( (VLOOKUP($B$57, $B$8:$BNY$53, COLUMN((BMP56)), FALSE)) ), "", VLOOKUP($B$57, $B$8:$BNY$53, COLUMN((BMP56)), FALSE) ), "")</f>
        <v>#NAME?</v>
      </c>
      <c r="BMR57" s="738" t="e">
        <f t="shared" ref="BMR57" ca="1" si="1705" xml:space="preserve"> _xlfn.IFNA( IF( ISBLANK( (VLOOKUP($B$57, $B$8:$BNY$53, COLUMN((BMQ56)), FALSE)) ), "", VLOOKUP($B$57, $B$8:$BNY$53, COLUMN((BMQ56)), FALSE) ), "")</f>
        <v>#NAME?</v>
      </c>
      <c r="BMS57" s="738" t="e">
        <f t="shared" ref="BMS57" ca="1" si="1706" xml:space="preserve"> _xlfn.IFNA( IF( ISBLANK( (VLOOKUP($B$57, $B$8:$BNY$53, COLUMN((BMR56)), FALSE)) ), "", VLOOKUP($B$57, $B$8:$BNY$53, COLUMN((BMR56)), FALSE) ), "")</f>
        <v>#NAME?</v>
      </c>
      <c r="BMT57" s="738" t="e">
        <f t="shared" ref="BMT57" ca="1" si="1707" xml:space="preserve"> _xlfn.IFNA( IF( ISBLANK( (VLOOKUP($B$57, $B$8:$BNY$53, COLUMN((BMS56)), FALSE)) ), "", VLOOKUP($B$57, $B$8:$BNY$53, COLUMN((BMS56)), FALSE) ), "")</f>
        <v>#NAME?</v>
      </c>
      <c r="BMU57" s="738" t="e">
        <f t="shared" ref="BMU57" ca="1" si="1708" xml:space="preserve"> _xlfn.IFNA( IF( ISBLANK( (VLOOKUP($B$57, $B$8:$BNY$53, COLUMN((BMT56)), FALSE)) ), "", VLOOKUP($B$57, $B$8:$BNY$53, COLUMN((BMT56)), FALSE) ), "")</f>
        <v>#NAME?</v>
      </c>
      <c r="BMV57" s="738" t="e">
        <f t="shared" ref="BMV57" ca="1" si="1709" xml:space="preserve"> _xlfn.IFNA( IF( ISBLANK( (VLOOKUP($B$57, $B$8:$BNY$53, COLUMN((BMU56)), FALSE)) ), "", VLOOKUP($B$57, $B$8:$BNY$53, COLUMN((BMU56)), FALSE) ), "")</f>
        <v>#NAME?</v>
      </c>
      <c r="BMW57" s="738" t="e">
        <f t="shared" ref="BMW57" ca="1" si="1710" xml:space="preserve"> _xlfn.IFNA( IF( ISBLANK( (VLOOKUP($B$57, $B$8:$BNY$53, COLUMN((BMV56)), FALSE)) ), "", VLOOKUP($B$57, $B$8:$BNY$53, COLUMN((BMV56)), FALSE) ), "")</f>
        <v>#NAME?</v>
      </c>
      <c r="BMX57" s="738" t="e">
        <f t="shared" ref="BMX57" ca="1" si="1711" xml:space="preserve"> _xlfn.IFNA( IF( ISBLANK( (VLOOKUP($B$57, $B$8:$BNY$53, COLUMN((BMW56)), FALSE)) ), "", VLOOKUP($B$57, $B$8:$BNY$53, COLUMN((BMW56)), FALSE) ), "")</f>
        <v>#NAME?</v>
      </c>
      <c r="BMY57" s="738" t="e">
        <f t="shared" ref="BMY57" ca="1" si="1712" xml:space="preserve"> _xlfn.IFNA( IF( ISBLANK( (VLOOKUP($B$57, $B$8:$BNY$53, COLUMN((BMX56)), FALSE)) ), "", VLOOKUP($B$57, $B$8:$BNY$53, COLUMN((BMX56)), FALSE) ), "")</f>
        <v>#NAME?</v>
      </c>
      <c r="BMZ57" s="738" t="e">
        <f t="shared" ref="BMZ57" ca="1" si="1713" xml:space="preserve"> _xlfn.IFNA( IF( ISBLANK( (VLOOKUP($B$57, $B$8:$BNY$53, COLUMN((BMY56)), FALSE)) ), "", VLOOKUP($B$57, $B$8:$BNY$53, COLUMN((BMY56)), FALSE) ), "")</f>
        <v>#NAME?</v>
      </c>
      <c r="BNA57" s="738" t="e">
        <f t="shared" ref="BNA57" ca="1" si="1714" xml:space="preserve"> _xlfn.IFNA( IF( ISBLANK( (VLOOKUP($B$57, $B$8:$BNY$53, COLUMN((BMZ56)), FALSE)) ), "", VLOOKUP($B$57, $B$8:$BNY$53, COLUMN((BMZ56)), FALSE) ), "")</f>
        <v>#NAME?</v>
      </c>
      <c r="BNB57" s="738" t="e">
        <f t="shared" ref="BNB57" ca="1" si="1715" xml:space="preserve"> _xlfn.IFNA( IF( ISBLANK( (VLOOKUP($B$57, $B$8:$BNY$53, COLUMN((BNA56)), FALSE)) ), "", VLOOKUP($B$57, $B$8:$BNY$53, COLUMN((BNA56)), FALSE) ), "")</f>
        <v>#NAME?</v>
      </c>
      <c r="BNC57" s="738" t="e">
        <f t="shared" ref="BNC57" ca="1" si="1716" xml:space="preserve"> _xlfn.IFNA( IF( ISBLANK( (VLOOKUP($B$57, $B$8:$BNY$53, COLUMN((BNB56)), FALSE)) ), "", VLOOKUP($B$57, $B$8:$BNY$53, COLUMN((BNB56)), FALSE) ), "")</f>
        <v>#NAME?</v>
      </c>
      <c r="BND57" s="738" t="e">
        <f t="shared" ref="BND57" ca="1" si="1717" xml:space="preserve"> _xlfn.IFNA( IF( ISBLANK( (VLOOKUP($B$57, $B$8:$BNY$53, COLUMN((BNC56)), FALSE)) ), "", VLOOKUP($B$57, $B$8:$BNY$53, COLUMN((BNC56)), FALSE) ), "")</f>
        <v>#NAME?</v>
      </c>
      <c r="BNE57" s="738" t="e">
        <f t="shared" ref="BNE57" ca="1" si="1718" xml:space="preserve"> _xlfn.IFNA( IF( ISBLANK( (VLOOKUP($B$57, $B$8:$BNY$53, COLUMN((BND56)), FALSE)) ), "", VLOOKUP($B$57, $B$8:$BNY$53, COLUMN((BND56)), FALSE) ), "")</f>
        <v>#NAME?</v>
      </c>
      <c r="BNF57" s="738" t="e">
        <f t="shared" ref="BNF57" ca="1" si="1719" xml:space="preserve"> _xlfn.IFNA( IF( ISBLANK( (VLOOKUP($B$57, $B$8:$BNY$53, COLUMN((BNE56)), FALSE)) ), "", VLOOKUP($B$57, $B$8:$BNY$53, COLUMN((BNE56)), FALSE) ), "")</f>
        <v>#NAME?</v>
      </c>
      <c r="BNG57" s="738" t="e">
        <f t="shared" ref="BNG57" ca="1" si="1720" xml:space="preserve"> _xlfn.IFNA( IF( ISBLANK( (VLOOKUP($B$57, $B$8:$BNY$53, COLUMN((BNF56)), FALSE)) ), "", VLOOKUP($B$57, $B$8:$BNY$53, COLUMN((BNF56)), FALSE) ), "")</f>
        <v>#NAME?</v>
      </c>
      <c r="BNH57" s="738" t="e">
        <f t="shared" ref="BNH57" ca="1" si="1721" xml:space="preserve"> _xlfn.IFNA( IF( ISBLANK( (VLOOKUP($B$57, $B$8:$BNY$53, COLUMN((BNG56)), FALSE)) ), "", VLOOKUP($B$57, $B$8:$BNY$53, COLUMN((BNG56)), FALSE) ), "")</f>
        <v>#NAME?</v>
      </c>
      <c r="BNI57" s="738" t="e">
        <f t="shared" ref="BNI57" ca="1" si="1722" xml:space="preserve"> _xlfn.IFNA( IF( ISBLANK( (VLOOKUP($B$57, $B$8:$BNY$53, COLUMN((BNH56)), FALSE)) ), "", VLOOKUP($B$57, $B$8:$BNY$53, COLUMN((BNH56)), FALSE) ), "")</f>
        <v>#NAME?</v>
      </c>
      <c r="BNJ57" s="738" t="e">
        <f t="shared" ref="BNJ57" ca="1" si="1723" xml:space="preserve"> _xlfn.IFNA( IF( ISBLANK( (VLOOKUP($B$57, $B$8:$BNY$53, COLUMN((BNI56)), FALSE)) ), "", VLOOKUP($B$57, $B$8:$BNY$53, COLUMN((BNI56)), FALSE) ), "")</f>
        <v>#NAME?</v>
      </c>
      <c r="BNK57" s="738" t="e">
        <f t="shared" ref="BNK57" ca="1" si="1724" xml:space="preserve"> _xlfn.IFNA( IF( ISBLANK( (VLOOKUP($B$57, $B$8:$BNY$53, COLUMN((BNJ56)), FALSE)) ), "", VLOOKUP($B$57, $B$8:$BNY$53, COLUMN((BNJ56)), FALSE) ), "")</f>
        <v>#NAME?</v>
      </c>
      <c r="BNL57" s="738" t="e">
        <f t="shared" ref="BNL57" ca="1" si="1725" xml:space="preserve"> _xlfn.IFNA( IF( ISBLANK( (VLOOKUP($B$57, $B$8:$BNY$53, COLUMN((BNK56)), FALSE)) ), "", VLOOKUP($B$57, $B$8:$BNY$53, COLUMN((BNK56)), FALSE) ), "")</f>
        <v>#NAME?</v>
      </c>
      <c r="BNM57" s="738" t="e">
        <f t="shared" ref="BNM57" ca="1" si="1726" xml:space="preserve"> _xlfn.IFNA( IF( ISBLANK( (VLOOKUP($B$57, $B$8:$BNY$53, COLUMN((BNL56)), FALSE)) ), "", VLOOKUP($B$57, $B$8:$BNY$53, COLUMN((BNL56)), FALSE) ), "")</f>
        <v>#NAME?</v>
      </c>
      <c r="BNN57" s="738" t="e">
        <f t="shared" ref="BNN57" ca="1" si="1727" xml:space="preserve"> _xlfn.IFNA( IF( ISBLANK( (VLOOKUP($B$57, $B$8:$BNY$53, COLUMN((BNM56)), FALSE)) ), "", VLOOKUP($B$57, $B$8:$BNY$53, COLUMN((BNM56)), FALSE) ), "")</f>
        <v>#NAME?</v>
      </c>
      <c r="BNO57" s="738" t="e">
        <f t="shared" ref="BNO57" ca="1" si="1728" xml:space="preserve"> _xlfn.IFNA( IF( ISBLANK( (VLOOKUP($B$57, $B$8:$BNY$53, COLUMN((BNN56)), FALSE)) ), "", VLOOKUP($B$57, $B$8:$BNY$53, COLUMN((BNN56)), FALSE) ), "")</f>
        <v>#NAME?</v>
      </c>
      <c r="BNP57" s="738" t="e">
        <f t="shared" ref="BNP57" ca="1" si="1729" xml:space="preserve"> _xlfn.IFNA( IF( ISBLANK( (VLOOKUP($B$57, $B$8:$BNY$53, COLUMN((BNO56)), FALSE)) ), "", VLOOKUP($B$57, $B$8:$BNY$53, COLUMN((BNO56)), FALSE) ), "")</f>
        <v>#NAME?</v>
      </c>
      <c r="BNQ57" s="738" t="e">
        <f t="shared" ref="BNQ57" ca="1" si="1730" xml:space="preserve"> _xlfn.IFNA( IF( ISBLANK( (VLOOKUP($B$57, $B$8:$BNY$53, COLUMN((BNP56)), FALSE)) ), "", VLOOKUP($B$57, $B$8:$BNY$53, COLUMN((BNP56)), FALSE) ), "")</f>
        <v>#NAME?</v>
      </c>
      <c r="BNR57" s="738" t="e">
        <f t="shared" ref="BNR57" ca="1" si="1731" xml:space="preserve"> _xlfn.IFNA( IF( ISBLANK( (VLOOKUP($B$57, $B$8:$BNY$53, COLUMN((BNQ56)), FALSE)) ), "", VLOOKUP($B$57, $B$8:$BNY$53, COLUMN((BNQ56)), FALSE) ), "")</f>
        <v>#NAME?</v>
      </c>
      <c r="BNS57" s="738" t="e">
        <f t="shared" ref="BNS57" ca="1" si="1732" xml:space="preserve"> _xlfn.IFNA( IF( ISBLANK( (VLOOKUP($B$57, $B$8:$BNY$53, COLUMN((BNR56)), FALSE)) ), "", VLOOKUP($B$57, $B$8:$BNY$53, COLUMN((BNR56)), FALSE) ), "")</f>
        <v>#NAME?</v>
      </c>
      <c r="BNT57" s="738" t="e">
        <f t="shared" ref="BNT57" ca="1" si="1733" xml:space="preserve"> _xlfn.IFNA( IF( ISBLANK( (VLOOKUP($B$57, $B$8:$BNY$53, COLUMN((BNS56)), FALSE)) ), "", VLOOKUP($B$57, $B$8:$BNY$53, COLUMN((BNS56)), FALSE) ), "")</f>
        <v>#NAME?</v>
      </c>
      <c r="BNU57" s="738" t="e">
        <f t="shared" ref="BNU57" ca="1" si="1734" xml:space="preserve"> _xlfn.IFNA( IF( ISBLANK( (VLOOKUP($B$57, $B$8:$BNY$53, COLUMN((BNT56)), FALSE)) ), "", VLOOKUP($B$57, $B$8:$BNY$53, COLUMN((BNT56)), FALSE) ), "")</f>
        <v>#NAME?</v>
      </c>
      <c r="BNV57" s="738" t="e">
        <f t="shared" ref="BNV57" ca="1" si="1735" xml:space="preserve"> _xlfn.IFNA( IF( ISBLANK( (VLOOKUP($B$57, $B$8:$BNY$53, COLUMN((BNU56)), FALSE)) ), "", VLOOKUP($B$57, $B$8:$BNY$53, COLUMN((BNU56)), FALSE) ), "")</f>
        <v>#NAME?</v>
      </c>
      <c r="BNW57" s="738" t="e">
        <f t="shared" ref="BNW57" ca="1" si="1736" xml:space="preserve"> _xlfn.IFNA( IF( ISBLANK( (VLOOKUP($B$57, $B$8:$BNY$53, COLUMN((BNV56)), FALSE)) ), "", VLOOKUP($B$57, $B$8:$BNY$53, COLUMN((BNV56)), FALSE) ), "")</f>
        <v>#NAME?</v>
      </c>
      <c r="BNX57" s="738" t="e">
        <f t="shared" ref="BNX57" ca="1" si="1737" xml:space="preserve"> _xlfn.IFNA( IF( ISBLANK( (VLOOKUP($B$57, $B$8:$BNY$53, COLUMN((BNW56)), FALSE)) ), "", VLOOKUP($B$57, $B$8:$BNY$53, COLUMN((BNW56)), FALSE) ), "")</f>
        <v>#NAME?</v>
      </c>
      <c r="BNY57" s="738" t="e">
        <f t="shared" ref="BNY57" ca="1" si="1738" xml:space="preserve"> _xlfn.IFNA( IF( ISBLANK( (VLOOKUP($B$57, $B$8:$BNY$53, COLUMN((BNX56)), FALSE)) ), "", VLOOKUP($B$57, $B$8:$BNY$53, COLUMN((BNX56)), FALSE) ), "")</f>
        <v>#NAME?</v>
      </c>
    </row>
    <row r="58" spans="1:1741" ht="12" hidden="1">
      <c r="A58" s="780"/>
      <c r="BCO58" s="739"/>
      <c r="BCP58" s="739"/>
      <c r="BCQ58" s="739"/>
      <c r="BCR58" s="739"/>
      <c r="BCS58" s="739"/>
      <c r="BCT58" s="739"/>
      <c r="BCU58" s="739"/>
      <c r="BCV58" s="739"/>
      <c r="BCW58" s="739"/>
      <c r="BCX58" s="739"/>
      <c r="BCY58" s="739"/>
      <c r="BCZ58" s="739"/>
      <c r="BDA58" s="739"/>
      <c r="BDB58" s="739"/>
      <c r="BDC58" s="739"/>
      <c r="BDD58" s="739"/>
      <c r="BDE58" s="739"/>
      <c r="BDF58" s="739"/>
      <c r="BDG58" s="739"/>
      <c r="BDH58" s="739"/>
      <c r="BDI58" s="739"/>
      <c r="BDJ58" s="739"/>
      <c r="BDK58" s="739"/>
      <c r="BDL58" s="739"/>
      <c r="BDM58" s="739"/>
      <c r="BDN58" s="739"/>
      <c r="BDO58" s="739"/>
      <c r="BDP58" s="739"/>
      <c r="BDQ58" s="739"/>
      <c r="BDR58" s="739"/>
      <c r="BEC58" s="739"/>
      <c r="BED58" s="739"/>
      <c r="BEE58" s="739"/>
      <c r="BEF58" s="739"/>
      <c r="BEG58" s="739"/>
      <c r="BEH58" s="739"/>
      <c r="BEI58" s="739"/>
      <c r="BEJ58" s="739"/>
      <c r="BEK58" s="739"/>
      <c r="BEL58" s="739"/>
      <c r="BEM58" s="739"/>
      <c r="BEN58" s="739"/>
      <c r="BEO58" s="739"/>
      <c r="BEP58" s="739"/>
      <c r="BEQ58" s="739"/>
      <c r="BER58" s="739"/>
      <c r="BES58" s="739"/>
      <c r="BET58" s="739"/>
      <c r="BEU58" s="739"/>
      <c r="BEV58" s="739"/>
      <c r="BEW58" s="739"/>
      <c r="BEX58" s="739"/>
      <c r="BEY58" s="739"/>
      <c r="BEZ58" s="739"/>
      <c r="BFA58" s="739"/>
      <c r="BFB58" s="739"/>
      <c r="BFC58" s="739"/>
      <c r="BFD58" s="739"/>
      <c r="BFE58" s="739"/>
      <c r="BFF58" s="739"/>
      <c r="BFG58" s="739"/>
      <c r="BFH58" s="739"/>
      <c r="BFI58" s="739"/>
      <c r="BFJ58" s="739"/>
      <c r="BFK58" s="739"/>
      <c r="BFL58" s="739"/>
      <c r="BFM58" s="739"/>
      <c r="BFN58" s="739"/>
      <c r="BFO58" s="739"/>
      <c r="BFP58" s="739"/>
      <c r="BFQ58" s="739"/>
      <c r="BFR58" s="739"/>
      <c r="BFS58" s="739"/>
      <c r="BFT58" s="739"/>
      <c r="BFU58" s="739"/>
      <c r="BFV58" s="739"/>
      <c r="BFW58" s="739"/>
      <c r="BFX58" s="739"/>
      <c r="BFY58" s="739"/>
      <c r="BFZ58" s="739"/>
      <c r="BGA58" s="739"/>
      <c r="BGB58" s="739"/>
      <c r="BGC58" s="739"/>
      <c r="BGD58" s="739"/>
      <c r="BGE58" s="739"/>
      <c r="BGF58" s="739"/>
      <c r="BGG58" s="739"/>
      <c r="BGH58" s="739"/>
      <c r="BGI58" s="739"/>
      <c r="BGJ58" s="739"/>
      <c r="BGK58" s="739"/>
      <c r="BGL58" s="739"/>
      <c r="BGM58" s="739"/>
      <c r="BGN58" s="739"/>
      <c r="BGO58" s="739"/>
      <c r="BGP58" s="739"/>
      <c r="BGQ58" s="739"/>
      <c r="BGR58" s="739"/>
      <c r="BGS58" s="739"/>
      <c r="BGT58" s="739"/>
      <c r="BGU58" s="739"/>
      <c r="BGV58" s="739"/>
      <c r="BGW58" s="739"/>
      <c r="BGX58" s="739"/>
      <c r="BGY58" s="739"/>
      <c r="BGZ58" s="739"/>
      <c r="BHA58" s="739"/>
      <c r="BHB58" s="739"/>
      <c r="BHC58" s="739"/>
      <c r="BHD58" s="739"/>
      <c r="BHE58" s="739"/>
      <c r="BHF58" s="739"/>
      <c r="BHG58" s="739"/>
      <c r="BHH58" s="739"/>
      <c r="BHI58" s="739"/>
      <c r="BHJ58" s="739"/>
      <c r="BHK58" s="739"/>
      <c r="BHL58" s="739"/>
      <c r="BHM58" s="739"/>
      <c r="BHN58" s="739"/>
      <c r="BHO58" s="739"/>
      <c r="BHP58" s="739"/>
      <c r="BHQ58" s="739"/>
      <c r="BHR58" s="739"/>
      <c r="BHS58" s="739"/>
      <c r="BHT58" s="739"/>
      <c r="BHU58" s="739"/>
      <c r="BHV58" s="739"/>
      <c r="BHW58" s="739"/>
      <c r="BHX58" s="739"/>
      <c r="BHY58" s="739"/>
      <c r="BHZ58" s="739"/>
      <c r="BIA58" s="739"/>
      <c r="BIB58" s="739"/>
      <c r="BIC58" s="739"/>
      <c r="BID58" s="739"/>
      <c r="BIE58" s="739"/>
      <c r="BIF58" s="739"/>
      <c r="BIG58" s="739"/>
      <c r="BIH58" s="739"/>
      <c r="BII58" s="739"/>
      <c r="BIJ58" s="739"/>
      <c r="BIK58" s="739"/>
      <c r="BIL58" s="739"/>
      <c r="BIM58" s="739"/>
      <c r="BIN58" s="739"/>
      <c r="BIO58" s="739"/>
      <c r="BIP58" s="739"/>
      <c r="BIQ58" s="739"/>
      <c r="BIR58" s="739"/>
      <c r="BJS58" s="739"/>
    </row>
    <row r="59" spans="1:1741" ht="15" hidden="1" thickBot="1">
      <c r="C59" s="113" t="s">
        <v>1024</v>
      </c>
      <c r="D59" s="270"/>
      <c r="E59" s="270"/>
      <c r="AA59" s="738"/>
      <c r="AG59" s="174" t="s">
        <v>1277</v>
      </c>
      <c r="AH59" s="270"/>
      <c r="AI59" s="270"/>
      <c r="AJ59" s="270"/>
      <c r="AK59" s="270"/>
      <c r="AL59" s="270"/>
      <c r="AM59" s="270"/>
      <c r="AS59" s="174" t="s">
        <v>2961</v>
      </c>
      <c r="AT59" s="113"/>
      <c r="AU59" s="360"/>
      <c r="AV59" s="360"/>
      <c r="AW59" s="360"/>
      <c r="DA59" s="113" t="s">
        <v>832</v>
      </c>
      <c r="DB59" s="113"/>
      <c r="DC59" s="113"/>
      <c r="DD59" s="113"/>
      <c r="DE59" s="113"/>
      <c r="DF59" s="365"/>
      <c r="DG59" s="365"/>
      <c r="DM59" s="113" t="s">
        <v>1457</v>
      </c>
      <c r="DN59" s="113"/>
      <c r="DO59" s="113"/>
      <c r="DP59" s="113"/>
      <c r="DQ59" s="113"/>
      <c r="DR59" s="113"/>
      <c r="DS59" s="113"/>
      <c r="DT59" s="113"/>
      <c r="DU59" s="113"/>
      <c r="GC59" s="113" t="s">
        <v>731</v>
      </c>
      <c r="GD59" s="113"/>
      <c r="GE59" s="113"/>
      <c r="GF59" s="113"/>
      <c r="GG59" s="113"/>
      <c r="GH59" s="113"/>
      <c r="GI59" s="113"/>
      <c r="JY59" s="113" t="s">
        <v>1494</v>
      </c>
      <c r="JZ59" s="113"/>
      <c r="KA59" s="113"/>
      <c r="KB59" s="113"/>
      <c r="KC59" s="113"/>
      <c r="KD59" s="113"/>
      <c r="KE59" s="113"/>
      <c r="NA59" s="113" t="s">
        <v>1095</v>
      </c>
      <c r="NB59" s="113"/>
      <c r="NC59" s="113"/>
      <c r="ND59" s="113"/>
      <c r="NE59" s="113"/>
      <c r="NF59" s="113"/>
      <c r="NG59" s="113"/>
      <c r="NH59" s="113"/>
      <c r="NI59" s="113"/>
      <c r="PE59" s="113" t="s">
        <v>47</v>
      </c>
      <c r="PF59" s="113"/>
      <c r="PG59" s="360"/>
      <c r="PH59" s="360"/>
      <c r="PI59" s="360"/>
      <c r="PJ59" s="360"/>
      <c r="PK59" s="360"/>
      <c r="SB59" s="113" t="s">
        <v>866</v>
      </c>
      <c r="SC59" s="113"/>
      <c r="SD59" s="113"/>
      <c r="SE59" s="360"/>
      <c r="SF59" s="360"/>
      <c r="SG59" s="360"/>
      <c r="SH59" s="360"/>
      <c r="SI59" s="360"/>
      <c r="SJ59" s="360"/>
      <c r="SK59" s="360"/>
      <c r="SL59" s="360"/>
      <c r="WF59" s="113" t="s">
        <v>915</v>
      </c>
      <c r="WG59" s="113"/>
      <c r="WH59" s="113"/>
      <c r="WI59" s="113"/>
      <c r="WJ59" s="113"/>
      <c r="WK59" s="113"/>
      <c r="WL59" s="113"/>
      <c r="WZ59" s="113" t="s">
        <v>921</v>
      </c>
      <c r="XA59" s="113"/>
      <c r="XB59" s="113"/>
      <c r="XC59" s="360"/>
      <c r="XD59" s="360"/>
      <c r="XE59" s="360"/>
      <c r="XF59" s="113"/>
      <c r="AAI59" s="174" t="s">
        <v>1809</v>
      </c>
      <c r="AAJ59" s="113"/>
      <c r="AAK59" s="113"/>
      <c r="AAL59" s="113"/>
      <c r="AAM59" s="113"/>
      <c r="AAN59" s="113"/>
      <c r="AAO59" s="113"/>
      <c r="ADD59" s="174" t="s">
        <v>1810</v>
      </c>
      <c r="ADE59" s="113"/>
      <c r="ADF59" s="113"/>
      <c r="ADG59" s="113"/>
      <c r="ADH59" s="113"/>
      <c r="ADI59" s="113"/>
      <c r="AFD59" s="113" t="s">
        <v>1375</v>
      </c>
      <c r="AFE59" s="113"/>
      <c r="AFF59" s="113"/>
      <c r="AFG59" s="113"/>
      <c r="AFH59" s="113"/>
      <c r="AFI59" s="113"/>
      <c r="AGZ59" s="174" t="s">
        <v>1812</v>
      </c>
      <c r="AHA59" s="113"/>
      <c r="AHB59" s="360"/>
      <c r="AHC59" s="360"/>
      <c r="AHD59" s="113"/>
      <c r="AHL59" s="113" t="s">
        <v>1379</v>
      </c>
      <c r="AHM59" s="113"/>
      <c r="AHN59" s="113"/>
      <c r="AHO59" s="113"/>
      <c r="AHP59" s="113"/>
      <c r="AHQ59" s="113"/>
      <c r="AHR59" s="113"/>
      <c r="AIF59" s="113" t="s">
        <v>67</v>
      </c>
      <c r="AIG59" s="113"/>
      <c r="AIH59" s="360"/>
      <c r="AII59" s="113"/>
      <c r="AIJ59" s="113"/>
      <c r="AJY59" s="113" t="s">
        <v>932</v>
      </c>
      <c r="AJZ59" s="113"/>
      <c r="AKA59" s="113"/>
      <c r="AKB59" s="113"/>
      <c r="AKY59" s="113" t="s">
        <v>1430</v>
      </c>
      <c r="AKZ59" s="113"/>
      <c r="ALA59" s="113"/>
      <c r="ALB59" s="113"/>
      <c r="ALW59" s="113" t="s">
        <v>935</v>
      </c>
      <c r="ALX59" s="446"/>
      <c r="ALY59" s="113"/>
      <c r="ALZ59" s="113"/>
      <c r="AMR59" s="113" t="s">
        <v>1387</v>
      </c>
      <c r="AMS59" s="113"/>
      <c r="AMT59" s="113"/>
      <c r="AMU59" s="113"/>
      <c r="AMV59" s="113"/>
      <c r="AOH59" s="113" t="s">
        <v>943</v>
      </c>
      <c r="AOI59" s="113"/>
      <c r="AOJ59" s="113"/>
      <c r="AOK59" s="113"/>
      <c r="AOL59" s="113"/>
      <c r="AOM59" s="113"/>
      <c r="AON59" s="113"/>
      <c r="ATR59" s="113" t="s">
        <v>966</v>
      </c>
      <c r="ATS59" s="113"/>
      <c r="ATT59" s="113"/>
      <c r="ATU59" s="113"/>
      <c r="ATV59" s="113"/>
      <c r="ATW59" s="113"/>
      <c r="AVZ59" s="174" t="s">
        <v>1821</v>
      </c>
      <c r="AWA59" s="113"/>
      <c r="AWB59" s="113"/>
      <c r="AWC59" s="113"/>
      <c r="AWD59" s="113"/>
      <c r="AXS59" s="113" t="s">
        <v>970</v>
      </c>
      <c r="AXT59" s="113"/>
      <c r="AXU59" s="113"/>
      <c r="AXV59" s="113"/>
      <c r="AXW59" s="113"/>
      <c r="AXX59" s="113"/>
      <c r="AXY59" s="113"/>
      <c r="AXZ59" s="113"/>
      <c r="AYA59" s="113"/>
      <c r="AYB59" s="113"/>
      <c r="BBK59" s="113" t="s">
        <v>976</v>
      </c>
      <c r="BBL59" s="113"/>
      <c r="BBM59" s="113"/>
      <c r="BBN59" s="113"/>
      <c r="BCO59" s="113" t="s">
        <v>1223</v>
      </c>
      <c r="BCP59" s="113"/>
      <c r="BCQ59" s="360"/>
      <c r="BCR59" s="360"/>
      <c r="BCY59" s="480" t="s">
        <v>1720</v>
      </c>
      <c r="BCZ59" s="480"/>
      <c r="BDA59" s="480"/>
      <c r="BDB59" s="480"/>
      <c r="BDC59" s="480"/>
      <c r="BDD59" s="480"/>
      <c r="BDS59" s="489" t="s">
        <v>1721</v>
      </c>
      <c r="BDT59" s="486"/>
      <c r="BDU59" s="487"/>
      <c r="BDX59" s="158" t="s">
        <v>1722</v>
      </c>
      <c r="BDY59" s="492"/>
      <c r="BDZ59" s="493"/>
      <c r="BEC59" s="174" t="s">
        <v>1723</v>
      </c>
      <c r="BED59" s="113"/>
      <c r="BEE59" s="360"/>
      <c r="BEF59" s="360"/>
      <c r="BEG59" s="360"/>
      <c r="BEH59" s="360"/>
      <c r="BEI59" s="360"/>
      <c r="BFV59" s="174" t="s">
        <v>1725</v>
      </c>
      <c r="BFW59" s="113"/>
      <c r="BFX59" s="360"/>
      <c r="BFY59" s="360"/>
      <c r="BFZ59" s="360"/>
      <c r="BGA59" s="360"/>
      <c r="BGB59" s="360"/>
      <c r="BIS59" s="113" t="s">
        <v>1115</v>
      </c>
      <c r="BIT59" s="113"/>
      <c r="BIU59" s="113"/>
      <c r="BIV59" s="113"/>
      <c r="BIW59" s="113"/>
      <c r="BIX59" s="113"/>
      <c r="BJI59" s="113" t="s">
        <v>1407</v>
      </c>
      <c r="BJJ59" s="113"/>
      <c r="BJK59" s="360"/>
      <c r="BJL59" s="360"/>
      <c r="BJM59" s="113"/>
      <c r="BJN59" s="113"/>
      <c r="BJO59" s="113"/>
      <c r="BJP59" s="113"/>
      <c r="BJQ59" s="113"/>
      <c r="BJR59" s="113"/>
      <c r="BJS59" s="113"/>
      <c r="BJT59" s="113"/>
      <c r="BNJ59" s="113" t="s">
        <v>1413</v>
      </c>
      <c r="BNK59" s="113"/>
      <c r="BNL59" s="113"/>
      <c r="BNM59" s="113"/>
      <c r="BNN59" s="113"/>
      <c r="BNO59" s="113"/>
    </row>
    <row r="60" spans="1:1741" ht="15" hidden="1" customHeight="1" thickBot="1">
      <c r="C60" s="922" t="s">
        <v>1025</v>
      </c>
      <c r="D60" s="910" t="s">
        <v>1026</v>
      </c>
      <c r="E60" s="911" t="s">
        <v>1027</v>
      </c>
      <c r="AB60" s="738"/>
      <c r="AG60" s="1084" t="s">
        <v>1025</v>
      </c>
      <c r="AH60" s="1093" t="s">
        <v>1042</v>
      </c>
      <c r="AI60" s="1094"/>
      <c r="AJ60" s="1094"/>
      <c r="AK60" s="1094"/>
      <c r="AL60" s="1094"/>
      <c r="AM60" s="1095"/>
      <c r="AS60" s="907"/>
      <c r="AT60" s="917"/>
      <c r="AU60" s="1816" t="s">
        <v>1283</v>
      </c>
      <c r="AV60" s="1816"/>
      <c r="AW60" s="1817"/>
      <c r="DA60" s="1814" t="s">
        <v>1025</v>
      </c>
      <c r="DB60" s="1816" t="s">
        <v>1283</v>
      </c>
      <c r="DC60" s="1816"/>
      <c r="DD60" s="1816"/>
      <c r="DE60" s="1816"/>
      <c r="DF60" s="1816"/>
      <c r="DG60" s="1817"/>
      <c r="DM60" s="1084" t="s">
        <v>1284</v>
      </c>
      <c r="DN60" s="1124"/>
      <c r="DO60" s="1124"/>
      <c r="DP60" s="1130" t="s">
        <v>1285</v>
      </c>
      <c r="DQ60" s="1130"/>
      <c r="DR60" s="1130"/>
      <c r="DS60" s="1130"/>
      <c r="DT60" s="1130"/>
      <c r="DU60" s="1131"/>
      <c r="GC60" s="1084" t="s">
        <v>1025</v>
      </c>
      <c r="GD60" s="1124" t="s">
        <v>1026</v>
      </c>
      <c r="GE60" s="1124" t="s">
        <v>270</v>
      </c>
      <c r="GF60" s="1124" t="s">
        <v>1291</v>
      </c>
      <c r="GG60" s="1124"/>
      <c r="GH60" s="1124"/>
      <c r="GI60" s="1174"/>
      <c r="JY60" s="1084" t="s">
        <v>1025</v>
      </c>
      <c r="JZ60" s="1124" t="s">
        <v>1026</v>
      </c>
      <c r="KA60" s="1179" t="s">
        <v>1768</v>
      </c>
      <c r="KB60" s="1124" t="s">
        <v>1495</v>
      </c>
      <c r="KC60" s="1124"/>
      <c r="KD60" s="1124"/>
      <c r="KE60" s="1174"/>
      <c r="NA60" s="1084" t="s">
        <v>1025</v>
      </c>
      <c r="NB60" s="1124" t="s">
        <v>1026</v>
      </c>
      <c r="NC60" s="1124" t="s">
        <v>1096</v>
      </c>
      <c r="ND60" s="1124" t="s">
        <v>1097</v>
      </c>
      <c r="NE60" s="1124" t="s">
        <v>1098</v>
      </c>
      <c r="NF60" s="1124"/>
      <c r="NG60" s="1124"/>
      <c r="NH60" s="1124"/>
      <c r="NI60" s="1174"/>
      <c r="PE60" s="1084" t="s">
        <v>1025</v>
      </c>
      <c r="PF60" s="1124" t="s">
        <v>1026</v>
      </c>
      <c r="PG60" s="1093" t="s">
        <v>1248</v>
      </c>
      <c r="PH60" s="1243"/>
      <c r="PI60" s="1093" t="s">
        <v>1249</v>
      </c>
      <c r="PJ60" s="1243"/>
      <c r="PK60" s="1131" t="s">
        <v>1250</v>
      </c>
      <c r="SB60" s="1084" t="s">
        <v>1025</v>
      </c>
      <c r="SC60" s="1124" t="s">
        <v>1026</v>
      </c>
      <c r="SD60" s="1130" t="s">
        <v>1309</v>
      </c>
      <c r="SE60" s="1124" t="s">
        <v>1310</v>
      </c>
      <c r="SF60" s="1124"/>
      <c r="SG60" s="1124"/>
      <c r="SH60" s="1124"/>
      <c r="SI60" s="1124"/>
      <c r="SJ60" s="1124"/>
      <c r="SK60" s="1124"/>
      <c r="SL60" s="1131" t="s">
        <v>1311</v>
      </c>
      <c r="WF60" s="1084" t="s">
        <v>1025</v>
      </c>
      <c r="WG60" s="1124" t="s">
        <v>1026</v>
      </c>
      <c r="WH60" s="1130" t="s">
        <v>916</v>
      </c>
      <c r="WI60" s="1130" t="s">
        <v>732</v>
      </c>
      <c r="WJ60" s="1130" t="s">
        <v>733</v>
      </c>
      <c r="WK60" s="1130" t="s">
        <v>917</v>
      </c>
      <c r="WL60" s="1131"/>
      <c r="WZ60" s="1084" t="s">
        <v>1025</v>
      </c>
      <c r="XA60" s="1124" t="s">
        <v>1026</v>
      </c>
      <c r="XB60" s="1130" t="s">
        <v>834</v>
      </c>
      <c r="XC60" s="1130"/>
      <c r="XD60" s="1130"/>
      <c r="XE60" s="1130"/>
      <c r="XF60" s="1131"/>
      <c r="AAI60" s="1084" t="s">
        <v>1160</v>
      </c>
      <c r="AAJ60" s="1124" t="s">
        <v>1161</v>
      </c>
      <c r="AAK60" s="1124" t="s">
        <v>1162</v>
      </c>
      <c r="AAL60" s="1130" t="s">
        <v>1579</v>
      </c>
      <c r="AAM60" s="1130"/>
      <c r="AAN60" s="580" t="s">
        <v>1848</v>
      </c>
      <c r="AAO60" s="1131" t="s">
        <v>395</v>
      </c>
      <c r="ADD60" s="1084" t="s">
        <v>1160</v>
      </c>
      <c r="ADE60" s="1124" t="s">
        <v>928</v>
      </c>
      <c r="ADF60" s="1124" t="s">
        <v>1163</v>
      </c>
      <c r="ADG60" s="1124" t="s">
        <v>1374</v>
      </c>
      <c r="ADH60" s="1124"/>
      <c r="ADI60" s="1131" t="s">
        <v>394</v>
      </c>
      <c r="AFD60" s="1084" t="s">
        <v>1025</v>
      </c>
      <c r="AFE60" s="1124" t="s">
        <v>1026</v>
      </c>
      <c r="AFF60" s="1093" t="s">
        <v>1376</v>
      </c>
      <c r="AFG60" s="1094"/>
      <c r="AFH60" s="1094"/>
      <c r="AFI60" s="1095"/>
      <c r="AGZ60" s="1084" t="s">
        <v>1025</v>
      </c>
      <c r="AHA60" s="1124" t="s">
        <v>1026</v>
      </c>
      <c r="AHB60" s="1093" t="s">
        <v>644</v>
      </c>
      <c r="AHC60" s="1094"/>
      <c r="AHD60" s="1095"/>
      <c r="AHL60" s="1084" t="s">
        <v>1025</v>
      </c>
      <c r="AHM60" s="1124" t="s">
        <v>1026</v>
      </c>
      <c r="AHN60" s="1124" t="s">
        <v>1380</v>
      </c>
      <c r="AHO60" s="1124"/>
      <c r="AHP60" s="1124"/>
      <c r="AHQ60" s="1124"/>
      <c r="AHR60" s="1174"/>
      <c r="AIF60" s="1084" t="s">
        <v>1025</v>
      </c>
      <c r="AIG60" s="1124" t="s">
        <v>1026</v>
      </c>
      <c r="AIH60" s="1124" t="s">
        <v>1107</v>
      </c>
      <c r="AII60" s="1124"/>
      <c r="AIJ60" s="1174"/>
      <c r="AJY60" s="1084" t="s">
        <v>1025</v>
      </c>
      <c r="AJZ60" s="1124" t="s">
        <v>1026</v>
      </c>
      <c r="AKA60" s="1130" t="s">
        <v>1389</v>
      </c>
      <c r="AKB60" s="1131"/>
      <c r="AKY60" s="1468" t="s">
        <v>934</v>
      </c>
      <c r="AKZ60" s="1471" t="s">
        <v>1433</v>
      </c>
      <c r="ALA60" s="1472"/>
      <c r="ALB60" s="1473"/>
      <c r="ALW60" s="1468" t="s">
        <v>1384</v>
      </c>
      <c r="ALX60" s="1471" t="s">
        <v>71</v>
      </c>
      <c r="ALY60" s="1474"/>
      <c r="ALZ60" s="1475"/>
      <c r="AMR60" s="1084" t="s">
        <v>1025</v>
      </c>
      <c r="AMS60" s="1124" t="s">
        <v>1026</v>
      </c>
      <c r="AMT60" s="1130" t="s">
        <v>1388</v>
      </c>
      <c r="AMU60" s="1130"/>
      <c r="AMV60" s="1131"/>
      <c r="AOH60" s="1084" t="s">
        <v>1025</v>
      </c>
      <c r="AOI60" s="1124" t="s">
        <v>1026</v>
      </c>
      <c r="AOJ60" s="1124" t="s">
        <v>944</v>
      </c>
      <c r="AOK60" s="1130" t="s">
        <v>895</v>
      </c>
      <c r="AOL60" s="1130"/>
      <c r="AOM60" s="1130"/>
      <c r="AON60" s="1131"/>
      <c r="ATR60" s="1084" t="s">
        <v>1025</v>
      </c>
      <c r="ATS60" s="1124" t="s">
        <v>1026</v>
      </c>
      <c r="ATT60" s="1130" t="s">
        <v>968</v>
      </c>
      <c r="ATU60" s="1130" t="s">
        <v>1235</v>
      </c>
      <c r="ATV60" s="1130" t="s">
        <v>1236</v>
      </c>
      <c r="ATW60" s="1131" t="s">
        <v>1237</v>
      </c>
      <c r="AVZ60" s="1084" t="s">
        <v>1025</v>
      </c>
      <c r="AWA60" s="1124" t="s">
        <v>1026</v>
      </c>
      <c r="AWB60" s="1130" t="s">
        <v>1757</v>
      </c>
      <c r="AWC60" s="1130"/>
      <c r="AWD60" s="1131"/>
      <c r="AXS60" s="1084" t="s">
        <v>1025</v>
      </c>
      <c r="AXT60" s="1124" t="s">
        <v>1026</v>
      </c>
      <c r="AXU60" s="1124" t="s">
        <v>1396</v>
      </c>
      <c r="AXV60" s="1124" t="s">
        <v>971</v>
      </c>
      <c r="AXW60" s="1124" t="s">
        <v>1394</v>
      </c>
      <c r="AXX60" s="1124"/>
      <c r="AXY60" s="1124"/>
      <c r="AXZ60" s="1124"/>
      <c r="AYA60" s="1124"/>
      <c r="AYB60" s="1174"/>
      <c r="BBK60" s="1084" t="s">
        <v>1025</v>
      </c>
      <c r="BBL60" s="1124" t="s">
        <v>1026</v>
      </c>
      <c r="BBM60" s="1130" t="s">
        <v>977</v>
      </c>
      <c r="BBN60" s="1131"/>
      <c r="BCO60" s="1084" t="s">
        <v>1025</v>
      </c>
      <c r="BCP60" s="1124" t="s">
        <v>1026</v>
      </c>
      <c r="BCQ60" s="919" t="s">
        <v>1224</v>
      </c>
      <c r="BCR60" s="920" t="s">
        <v>1868</v>
      </c>
      <c r="BCY60" s="1579" t="s">
        <v>1025</v>
      </c>
      <c r="BCZ60" s="1577" t="s">
        <v>1026</v>
      </c>
      <c r="BDA60" s="1585" t="s">
        <v>1719</v>
      </c>
      <c r="BDB60" s="1586"/>
      <c r="BDC60" s="1586"/>
      <c r="BDD60" s="1587"/>
      <c r="BDS60" s="1575" t="s">
        <v>1025</v>
      </c>
      <c r="BDT60" s="1577" t="s">
        <v>1026</v>
      </c>
      <c r="BDU60" s="97" t="s">
        <v>91</v>
      </c>
      <c r="BDX60" s="1575" t="s">
        <v>1025</v>
      </c>
      <c r="BDY60" s="1577" t="s">
        <v>1026</v>
      </c>
      <c r="BDZ60" s="582" t="s">
        <v>93</v>
      </c>
      <c r="BEC60" s="1084" t="s">
        <v>1025</v>
      </c>
      <c r="BED60" s="1124" t="s">
        <v>1026</v>
      </c>
      <c r="BEE60" s="1124" t="s">
        <v>1050</v>
      </c>
      <c r="BEF60" s="1124" t="s">
        <v>1227</v>
      </c>
      <c r="BEG60" s="1124"/>
      <c r="BEH60" s="1124" t="s">
        <v>1228</v>
      </c>
      <c r="BEI60" s="1174"/>
      <c r="BFV60" s="1084" t="s">
        <v>1025</v>
      </c>
      <c r="BFW60" s="1124" t="s">
        <v>1026</v>
      </c>
      <c r="BFX60" s="1130" t="s">
        <v>1402</v>
      </c>
      <c r="BFY60" s="1130"/>
      <c r="BFZ60" s="1130"/>
      <c r="BGA60" s="1130" t="s">
        <v>1084</v>
      </c>
      <c r="BGB60" s="1131"/>
      <c r="BIS60" s="1084" t="s">
        <v>1025</v>
      </c>
      <c r="BIT60" s="1124" t="s">
        <v>1026</v>
      </c>
      <c r="BIU60" s="1130" t="s">
        <v>1116</v>
      </c>
      <c r="BIV60" s="1130"/>
      <c r="BIW60" s="1130" t="s">
        <v>1869</v>
      </c>
      <c r="BIX60" s="1131"/>
      <c r="BJI60" s="1084" t="s">
        <v>1025</v>
      </c>
      <c r="BJJ60" s="1124"/>
      <c r="BJK60" s="1124">
        <v>2007</v>
      </c>
      <c r="BJL60" s="1124"/>
      <c r="BJM60" s="1124">
        <v>2009</v>
      </c>
      <c r="BJN60" s="1124"/>
      <c r="BJO60" s="1124">
        <v>2011</v>
      </c>
      <c r="BJP60" s="1124"/>
      <c r="BJQ60" s="1640">
        <v>2013</v>
      </c>
      <c r="BJR60" s="1640"/>
      <c r="BJS60" s="1640">
        <v>2015</v>
      </c>
      <c r="BJT60" s="1641"/>
      <c r="BNJ60" s="1084" t="s">
        <v>1025</v>
      </c>
      <c r="BNK60" s="1124" t="s">
        <v>1026</v>
      </c>
      <c r="BNL60" s="1130" t="s">
        <v>116</v>
      </c>
      <c r="BNM60" s="1130"/>
      <c r="BNN60" s="1130" t="s">
        <v>1414</v>
      </c>
      <c r="BNO60" s="1131"/>
    </row>
    <row r="61" spans="1:1741" ht="15" hidden="1" customHeight="1" thickBot="1">
      <c r="C61" s="939"/>
      <c r="D61" s="940"/>
      <c r="E61" s="100" t="s">
        <v>1434</v>
      </c>
      <c r="Z61" s="738"/>
      <c r="AG61" s="1085"/>
      <c r="AH61" s="906">
        <v>1990</v>
      </c>
      <c r="AI61" s="906">
        <v>2000</v>
      </c>
      <c r="AJ61" s="906">
        <v>2005</v>
      </c>
      <c r="AK61" s="906">
        <v>2010</v>
      </c>
      <c r="AL61" s="928">
        <v>2015</v>
      </c>
      <c r="AM61" s="913">
        <v>2020</v>
      </c>
      <c r="AS61" s="927" t="s">
        <v>1025</v>
      </c>
      <c r="AT61" s="938" t="s">
        <v>1026</v>
      </c>
      <c r="AU61" s="1615" t="s">
        <v>1050</v>
      </c>
      <c r="AV61" s="1615" t="s">
        <v>1295</v>
      </c>
      <c r="AW61" s="1189"/>
      <c r="DA61" s="1815"/>
      <c r="DB61" s="762">
        <v>1990</v>
      </c>
      <c r="DC61" s="762">
        <v>2000</v>
      </c>
      <c r="DD61" s="762">
        <v>2005</v>
      </c>
      <c r="DE61" s="762">
        <v>2010</v>
      </c>
      <c r="DF61" s="763">
        <v>2015</v>
      </c>
      <c r="DG61" s="764">
        <v>2020</v>
      </c>
      <c r="DM61" s="905" t="s">
        <v>1286</v>
      </c>
      <c r="DN61" s="906" t="s">
        <v>1287</v>
      </c>
      <c r="DO61" s="906" t="s">
        <v>1288</v>
      </c>
      <c r="DP61" s="906">
        <v>1990</v>
      </c>
      <c r="DQ61" s="906">
        <v>2000</v>
      </c>
      <c r="DR61" s="906">
        <v>2005</v>
      </c>
      <c r="DS61" s="906">
        <v>2010</v>
      </c>
      <c r="DT61" s="906">
        <v>2015</v>
      </c>
      <c r="DU61" s="554">
        <v>2020</v>
      </c>
      <c r="GC61" s="1085"/>
      <c r="GD61" s="1047"/>
      <c r="GE61" s="1175"/>
      <c r="GF61" s="98" t="s">
        <v>1292</v>
      </c>
      <c r="GG61" s="98" t="s">
        <v>1293</v>
      </c>
      <c r="GH61" s="98" t="s">
        <v>820</v>
      </c>
      <c r="GI61" s="936" t="s">
        <v>1092</v>
      </c>
      <c r="JY61" s="1085"/>
      <c r="JZ61" s="1047"/>
      <c r="KA61" s="1047"/>
      <c r="KB61" s="98" t="s">
        <v>1292</v>
      </c>
      <c r="KC61" s="98" t="s">
        <v>1293</v>
      </c>
      <c r="KD61" s="98" t="s">
        <v>820</v>
      </c>
      <c r="KE61" s="936" t="s">
        <v>1092</v>
      </c>
      <c r="NA61" s="1190"/>
      <c r="NB61" s="1188"/>
      <c r="NC61" s="1188"/>
      <c r="ND61" s="1188"/>
      <c r="NE61" s="1188"/>
      <c r="NF61" s="1188"/>
      <c r="NG61" s="1188"/>
      <c r="NH61" s="1188"/>
      <c r="NI61" s="1189"/>
      <c r="PE61" s="1190"/>
      <c r="PF61" s="1188"/>
      <c r="PG61" s="929" t="s">
        <v>1251</v>
      </c>
      <c r="PH61" s="929" t="s">
        <v>1252</v>
      </c>
      <c r="PI61" s="929" t="s">
        <v>893</v>
      </c>
      <c r="PJ61" s="929" t="s">
        <v>1253</v>
      </c>
      <c r="PK61" s="1247"/>
      <c r="SB61" s="1190"/>
      <c r="SC61" s="1188"/>
      <c r="SD61" s="1315"/>
      <c r="SE61" s="1188" t="s">
        <v>1263</v>
      </c>
      <c r="SF61" s="1188"/>
      <c r="SG61" s="1314" t="s">
        <v>1264</v>
      </c>
      <c r="SH61" s="1314"/>
      <c r="SI61" s="1315" t="s">
        <v>1417</v>
      </c>
      <c r="SJ61" s="1314" t="s">
        <v>1262</v>
      </c>
      <c r="SK61" s="1314"/>
      <c r="SL61" s="1316"/>
      <c r="WF61" s="1190"/>
      <c r="WG61" s="1188"/>
      <c r="WH61" s="1314"/>
      <c r="WI61" s="1314"/>
      <c r="WJ61" s="1314"/>
      <c r="WK61" s="938" t="s">
        <v>1050</v>
      </c>
      <c r="WL61" s="926" t="s">
        <v>1312</v>
      </c>
      <c r="WZ61" s="1190"/>
      <c r="XA61" s="1188"/>
      <c r="XB61" s="938" t="s">
        <v>1050</v>
      </c>
      <c r="XC61" s="1314" t="s">
        <v>922</v>
      </c>
      <c r="XD61" s="1314"/>
      <c r="XE61" s="1314" t="s">
        <v>835</v>
      </c>
      <c r="XF61" s="1247"/>
      <c r="AAI61" s="1085"/>
      <c r="AAJ61" s="1047"/>
      <c r="AAK61" s="1047"/>
      <c r="AAL61" s="906" t="s">
        <v>1163</v>
      </c>
      <c r="AAM61" s="906" t="s">
        <v>1164</v>
      </c>
      <c r="AAN61" s="579" t="s">
        <v>1849</v>
      </c>
      <c r="AAO61" s="1419"/>
      <c r="ADD61" s="1085"/>
      <c r="ADE61" s="1047"/>
      <c r="ADF61" s="1047"/>
      <c r="ADG61" s="906" t="s">
        <v>929</v>
      </c>
      <c r="ADH61" s="912" t="s">
        <v>1717</v>
      </c>
      <c r="ADI61" s="1419"/>
      <c r="AFD61" s="1085"/>
      <c r="AFE61" s="1047"/>
      <c r="AFF61" s="906">
        <v>1</v>
      </c>
      <c r="AFG61" s="143" t="s">
        <v>1062</v>
      </c>
      <c r="AFH61" s="143" t="s">
        <v>1063</v>
      </c>
      <c r="AFI61" s="913" t="s">
        <v>1377</v>
      </c>
      <c r="AGZ61" s="1450"/>
      <c r="AHA61" s="1451"/>
      <c r="AHB61" s="39" t="s">
        <v>398</v>
      </c>
      <c r="AHC61" s="38" t="s">
        <v>396</v>
      </c>
      <c r="AHD61" s="1452" t="s">
        <v>1378</v>
      </c>
      <c r="AHL61" s="1190"/>
      <c r="AHM61" s="1188"/>
      <c r="AHN61" s="1188" t="s">
        <v>1381</v>
      </c>
      <c r="AHO61" s="1188"/>
      <c r="AHP61" s="1188" t="s">
        <v>1382</v>
      </c>
      <c r="AHQ61" s="1188"/>
      <c r="AHR61" s="1189"/>
      <c r="AIF61" s="1085"/>
      <c r="AIG61" s="1047"/>
      <c r="AIH61" s="98" t="s">
        <v>401</v>
      </c>
      <c r="AII61" s="98" t="s">
        <v>1108</v>
      </c>
      <c r="AIJ61" s="936" t="s">
        <v>1109</v>
      </c>
      <c r="AJY61" s="1872"/>
      <c r="AJZ61" s="1128"/>
      <c r="AKA61" s="918" t="s">
        <v>1050</v>
      </c>
      <c r="AKB61" s="941" t="s">
        <v>933</v>
      </c>
      <c r="AKY61" s="1469"/>
      <c r="AKZ61" s="906">
        <v>2005</v>
      </c>
      <c r="ALA61" s="906">
        <v>2010</v>
      </c>
      <c r="ALB61" s="913">
        <v>2015</v>
      </c>
      <c r="ALW61" s="1469"/>
      <c r="ALX61" s="906">
        <v>2005</v>
      </c>
      <c r="ALY61" s="906">
        <v>2010</v>
      </c>
      <c r="ALZ61" s="913">
        <v>2015</v>
      </c>
      <c r="AMR61" s="1085"/>
      <c r="AMS61" s="1047"/>
      <c r="AMT61" s="906" t="s">
        <v>1050</v>
      </c>
      <c r="AMU61" s="906" t="s">
        <v>940</v>
      </c>
      <c r="AMV61" s="913" t="s">
        <v>941</v>
      </c>
      <c r="AOH61" s="1190"/>
      <c r="AOI61" s="1188"/>
      <c r="AOJ61" s="1188"/>
      <c r="AOK61" s="929" t="s">
        <v>945</v>
      </c>
      <c r="AOL61" s="929" t="s">
        <v>946</v>
      </c>
      <c r="AOM61" s="929" t="s">
        <v>947</v>
      </c>
      <c r="AON61" s="930" t="s">
        <v>948</v>
      </c>
      <c r="ATR61" s="1190"/>
      <c r="ATS61" s="1188"/>
      <c r="ATT61" s="1314"/>
      <c r="ATU61" s="1314"/>
      <c r="ATV61" s="1314"/>
      <c r="ATW61" s="1247"/>
      <c r="AVZ61" s="1085"/>
      <c r="AWA61" s="1364"/>
      <c r="AWB61" s="906" t="s">
        <v>1391</v>
      </c>
      <c r="AWC61" s="906" t="s">
        <v>1392</v>
      </c>
      <c r="AWD61" s="913" t="s">
        <v>1050</v>
      </c>
      <c r="AXS61" s="1190"/>
      <c r="AXT61" s="1188"/>
      <c r="AXU61" s="1188"/>
      <c r="AXV61" s="1188"/>
      <c r="AXW61" s="1188" t="s">
        <v>740</v>
      </c>
      <c r="AXX61" s="1188"/>
      <c r="AXY61" s="1188" t="s">
        <v>1432</v>
      </c>
      <c r="AXZ61" s="1188"/>
      <c r="AYA61" s="1188" t="s">
        <v>741</v>
      </c>
      <c r="AYB61" s="1189"/>
      <c r="BBK61" s="1085"/>
      <c r="BBL61" s="1047"/>
      <c r="BBM61" s="912" t="s">
        <v>1718</v>
      </c>
      <c r="BBN61" s="913" t="s">
        <v>978</v>
      </c>
      <c r="BCO61" s="1085"/>
      <c r="BCP61" s="1047"/>
      <c r="BCQ61" s="1046" t="s">
        <v>1718</v>
      </c>
      <c r="BCR61" s="1048"/>
      <c r="BCY61" s="1580"/>
      <c r="BCZ61" s="1578"/>
      <c r="BDA61" s="151" t="s">
        <v>88</v>
      </c>
      <c r="BDB61" s="151" t="s">
        <v>89</v>
      </c>
      <c r="BDC61" s="151" t="s">
        <v>90</v>
      </c>
      <c r="BDD61" s="152" t="s">
        <v>1050</v>
      </c>
      <c r="BDS61" s="1576"/>
      <c r="BDT61" s="1578"/>
      <c r="BDU61" s="761" t="s">
        <v>2979</v>
      </c>
      <c r="BDX61" s="1576"/>
      <c r="BDY61" s="1578"/>
      <c r="BDZ61" s="581" t="s">
        <v>1852</v>
      </c>
      <c r="BEC61" s="1190"/>
      <c r="BED61" s="1615"/>
      <c r="BEE61" s="1615"/>
      <c r="BEF61" s="938" t="s">
        <v>1229</v>
      </c>
      <c r="BEG61" s="938" t="s">
        <v>1230</v>
      </c>
      <c r="BEH61" s="938" t="s">
        <v>1231</v>
      </c>
      <c r="BEI61" s="926" t="s">
        <v>1232</v>
      </c>
      <c r="BFV61" s="1190"/>
      <c r="BFW61" s="1615"/>
      <c r="BFX61" s="938" t="s">
        <v>1085</v>
      </c>
      <c r="BFY61" s="160" t="s">
        <v>1086</v>
      </c>
      <c r="BFZ61" s="160" t="s">
        <v>1087</v>
      </c>
      <c r="BGA61" s="938" t="s">
        <v>1088</v>
      </c>
      <c r="BGB61" s="926" t="s">
        <v>1089</v>
      </c>
      <c r="BIS61" s="1085"/>
      <c r="BIT61" s="1047"/>
      <c r="BIU61" s="906" t="s">
        <v>728</v>
      </c>
      <c r="BIV61" s="906" t="s">
        <v>1117</v>
      </c>
      <c r="BIW61" s="906" t="s">
        <v>728</v>
      </c>
      <c r="BIX61" s="913" t="s">
        <v>1117</v>
      </c>
      <c r="BJI61" s="1085"/>
      <c r="BJJ61" s="1047"/>
      <c r="BJK61" s="912" t="s">
        <v>1703</v>
      </c>
      <c r="BJL61" s="912" t="s">
        <v>1715</v>
      </c>
      <c r="BJM61" s="912" t="s">
        <v>1703</v>
      </c>
      <c r="BJN61" s="912" t="s">
        <v>1715</v>
      </c>
      <c r="BJO61" s="912" t="s">
        <v>1703</v>
      </c>
      <c r="BJP61" s="912" t="s">
        <v>1715</v>
      </c>
      <c r="BJQ61" s="912" t="s">
        <v>1703</v>
      </c>
      <c r="BJR61" s="912" t="s">
        <v>1715</v>
      </c>
      <c r="BJS61" s="912" t="s">
        <v>1703</v>
      </c>
      <c r="BJT61" s="161" t="s">
        <v>1715</v>
      </c>
      <c r="BNJ61" s="1085"/>
      <c r="BNK61" s="1047"/>
      <c r="BNL61" s="906" t="s">
        <v>1415</v>
      </c>
      <c r="BNM61" s="906" t="s">
        <v>1123</v>
      </c>
      <c r="BNN61" s="906" t="s">
        <v>1415</v>
      </c>
      <c r="BNO61" s="913" t="s">
        <v>1123</v>
      </c>
    </row>
    <row r="62" spans="1:1741" ht="15" hidden="1" customHeight="1" thickBot="1">
      <c r="C62" s="1086" t="s">
        <v>1028</v>
      </c>
      <c r="D62" s="313">
        <v>2020</v>
      </c>
      <c r="E62" s="741"/>
      <c r="AG62" s="939"/>
      <c r="AH62" s="940" t="s">
        <v>1434</v>
      </c>
      <c r="AI62" s="940" t="s">
        <v>1434</v>
      </c>
      <c r="AJ62" s="940" t="s">
        <v>1434</v>
      </c>
      <c r="AK62" s="940" t="s">
        <v>1434</v>
      </c>
      <c r="AL62" s="119" t="s">
        <v>1434</v>
      </c>
      <c r="AM62" s="100" t="s">
        <v>1434</v>
      </c>
      <c r="AS62" s="927"/>
      <c r="AT62" s="938"/>
      <c r="AU62" s="1615"/>
      <c r="AV62" s="929" t="s">
        <v>1051</v>
      </c>
      <c r="AW62" s="930" t="s">
        <v>1052</v>
      </c>
      <c r="DA62" s="765"/>
      <c r="DB62" s="766" t="s">
        <v>1434</v>
      </c>
      <c r="DC62" s="766" t="s">
        <v>1434</v>
      </c>
      <c r="DD62" s="766" t="s">
        <v>1434</v>
      </c>
      <c r="DE62" s="766" t="s">
        <v>1434</v>
      </c>
      <c r="DF62" s="766" t="s">
        <v>1434</v>
      </c>
      <c r="DG62" s="767" t="s">
        <v>1434</v>
      </c>
      <c r="DM62" s="907"/>
      <c r="DN62" s="917"/>
      <c r="DO62" s="917"/>
      <c r="DP62" s="917" t="s">
        <v>1434</v>
      </c>
      <c r="DQ62" s="917" t="s">
        <v>1434</v>
      </c>
      <c r="DR62" s="917" t="s">
        <v>1434</v>
      </c>
      <c r="DS62" s="917" t="s">
        <v>1434</v>
      </c>
      <c r="DT62" s="917" t="s">
        <v>1434</v>
      </c>
      <c r="DU62" s="924" t="s">
        <v>1434</v>
      </c>
      <c r="GC62" s="939"/>
      <c r="GD62" s="114"/>
      <c r="GE62" s="940" t="s">
        <v>1434</v>
      </c>
      <c r="GF62" s="940" t="s">
        <v>1434</v>
      </c>
      <c r="GG62" s="940" t="s">
        <v>1434</v>
      </c>
      <c r="GH62" s="940" t="s">
        <v>1434</v>
      </c>
      <c r="GI62" s="100" t="s">
        <v>1434</v>
      </c>
      <c r="JY62" s="939"/>
      <c r="JZ62" s="114"/>
      <c r="KA62" s="940" t="s">
        <v>1434</v>
      </c>
      <c r="KB62" s="940" t="s">
        <v>1434</v>
      </c>
      <c r="KC62" s="940" t="s">
        <v>1434</v>
      </c>
      <c r="KD62" s="940" t="s">
        <v>1434</v>
      </c>
      <c r="KE62" s="100" t="s">
        <v>1434</v>
      </c>
      <c r="NA62" s="1085"/>
      <c r="NB62" s="1047"/>
      <c r="NC62" s="1047"/>
      <c r="ND62" s="1047"/>
      <c r="NE62" s="118" t="s">
        <v>1306</v>
      </c>
      <c r="NF62" s="906" t="s">
        <v>1099</v>
      </c>
      <c r="NG62" s="906" t="s">
        <v>1100</v>
      </c>
      <c r="NH62" s="906" t="s">
        <v>1431</v>
      </c>
      <c r="NI62" s="913" t="s">
        <v>1092</v>
      </c>
      <c r="PE62" s="1085"/>
      <c r="PF62" s="1047"/>
      <c r="PG62" s="1244" t="s">
        <v>1254</v>
      </c>
      <c r="PH62" s="1245"/>
      <c r="PI62" s="1245"/>
      <c r="PJ62" s="1245"/>
      <c r="PK62" s="1246"/>
      <c r="SB62" s="1190"/>
      <c r="SC62" s="1188"/>
      <c r="SD62" s="1315"/>
      <c r="SE62" s="929" t="s">
        <v>1265</v>
      </c>
      <c r="SF62" s="929" t="s">
        <v>1266</v>
      </c>
      <c r="SG62" s="929" t="s">
        <v>1267</v>
      </c>
      <c r="SH62" s="929" t="s">
        <v>1268</v>
      </c>
      <c r="SI62" s="1315"/>
      <c r="SJ62" s="938" t="s">
        <v>1050</v>
      </c>
      <c r="SK62" s="938" t="s">
        <v>1508</v>
      </c>
      <c r="SL62" s="1316"/>
      <c r="WF62" s="1085"/>
      <c r="WG62" s="1047"/>
      <c r="WH62" s="1244" t="s">
        <v>1049</v>
      </c>
      <c r="WI62" s="1245"/>
      <c r="WJ62" s="1245"/>
      <c r="WK62" s="1245"/>
      <c r="WL62" s="1246"/>
      <c r="WZ62" s="1085"/>
      <c r="XA62" s="1364"/>
      <c r="XB62" s="912" t="s">
        <v>1716</v>
      </c>
      <c r="XC62" s="912" t="s">
        <v>1716</v>
      </c>
      <c r="XD62" s="138" t="s">
        <v>1805</v>
      </c>
      <c r="XE62" s="912" t="s">
        <v>1716</v>
      </c>
      <c r="XF62" s="139" t="s">
        <v>1805</v>
      </c>
      <c r="AAI62" s="907"/>
      <c r="AAJ62" s="917"/>
      <c r="AAK62" s="917"/>
      <c r="AAL62" s="917"/>
      <c r="AAM62" s="917" t="s">
        <v>1434</v>
      </c>
      <c r="AAN62" s="917" t="s">
        <v>1434</v>
      </c>
      <c r="AAO62" s="897"/>
      <c r="ADD62" s="969"/>
      <c r="ADE62" s="970"/>
      <c r="ADF62" s="970"/>
      <c r="ADG62" s="970" t="s">
        <v>1434</v>
      </c>
      <c r="ADH62" s="970" t="s">
        <v>1434</v>
      </c>
      <c r="ADI62" s="971"/>
      <c r="AFD62" s="939"/>
      <c r="AFE62" s="940"/>
      <c r="AFF62" s="940" t="s">
        <v>1434</v>
      </c>
      <c r="AFG62" s="940" t="s">
        <v>1434</v>
      </c>
      <c r="AFH62" s="940" t="s">
        <v>1434</v>
      </c>
      <c r="AFI62" s="100" t="s">
        <v>1434</v>
      </c>
      <c r="AGZ62" s="1240"/>
      <c r="AHA62" s="1129"/>
      <c r="AHB62" s="40" t="s">
        <v>397</v>
      </c>
      <c r="AHC62" s="40" t="s">
        <v>399</v>
      </c>
      <c r="AHD62" s="1453"/>
      <c r="AHL62" s="1085"/>
      <c r="AHM62" s="1047"/>
      <c r="AHN62" s="98" t="s">
        <v>396</v>
      </c>
      <c r="AHO62" s="98" t="s">
        <v>1383</v>
      </c>
      <c r="AHP62" s="98" t="s">
        <v>1867</v>
      </c>
      <c r="AHQ62" s="98" t="s">
        <v>400</v>
      </c>
      <c r="AHR62" s="936" t="s">
        <v>1378</v>
      </c>
      <c r="AIF62" s="939"/>
      <c r="AIG62" s="145"/>
      <c r="AIH62" s="145" t="s">
        <v>1434</v>
      </c>
      <c r="AII62" s="145" t="s">
        <v>1434</v>
      </c>
      <c r="AIJ62" s="779" t="s">
        <v>1434</v>
      </c>
      <c r="AJY62" s="907"/>
      <c r="AJZ62" s="917"/>
      <c r="AKA62" s="917" t="s">
        <v>1434</v>
      </c>
      <c r="AKB62" s="924" t="s">
        <v>1434</v>
      </c>
      <c r="AKY62" s="942"/>
      <c r="AKZ62" s="908" t="s">
        <v>1434</v>
      </c>
      <c r="ALA62" s="908" t="s">
        <v>1434</v>
      </c>
      <c r="ALB62" s="909" t="s">
        <v>1434</v>
      </c>
      <c r="ALW62" s="942"/>
      <c r="ALX62" s="908" t="s">
        <v>1434</v>
      </c>
      <c r="ALY62" s="908" t="s">
        <v>1434</v>
      </c>
      <c r="ALZ62" s="909" t="s">
        <v>1434</v>
      </c>
      <c r="AMR62" s="939"/>
      <c r="AMS62" s="940"/>
      <c r="AMT62" s="940" t="s">
        <v>1434</v>
      </c>
      <c r="AMU62" s="940" t="s">
        <v>1434</v>
      </c>
      <c r="AMV62" s="100" t="s">
        <v>1434</v>
      </c>
      <c r="AOH62" s="1085"/>
      <c r="AOI62" s="1047"/>
      <c r="AOJ62" s="1047" t="s">
        <v>949</v>
      </c>
      <c r="AOK62" s="1047"/>
      <c r="AOL62" s="1047"/>
      <c r="AOM62" s="1047"/>
      <c r="AON62" s="1048"/>
      <c r="ATR62" s="1085"/>
      <c r="ATS62" s="1047"/>
      <c r="ATT62" s="1046" t="s">
        <v>1269</v>
      </c>
      <c r="ATU62" s="1047"/>
      <c r="ATV62" s="1047"/>
      <c r="ATW62" s="1048"/>
      <c r="AVZ62" s="939"/>
      <c r="AWA62" s="940"/>
      <c r="AWB62" s="940" t="s">
        <v>1434</v>
      </c>
      <c r="AWC62" s="940" t="s">
        <v>1434</v>
      </c>
      <c r="AWD62" s="100" t="s">
        <v>1434</v>
      </c>
      <c r="AXS62" s="1085"/>
      <c r="AXT62" s="1047"/>
      <c r="AXU62" s="1047"/>
      <c r="AXV62" s="1047"/>
      <c r="AXW62" s="906" t="s">
        <v>1395</v>
      </c>
      <c r="AXX62" s="906" t="s">
        <v>734</v>
      </c>
      <c r="AXY62" s="906" t="s">
        <v>1395</v>
      </c>
      <c r="AXZ62" s="906" t="s">
        <v>734</v>
      </c>
      <c r="AYA62" s="906" t="s">
        <v>1395</v>
      </c>
      <c r="AYB62" s="913" t="s">
        <v>734</v>
      </c>
      <c r="BBK62" s="939"/>
      <c r="BBL62" s="940"/>
      <c r="BBM62" s="940" t="s">
        <v>1434</v>
      </c>
      <c r="BBN62" s="100" t="s">
        <v>1434</v>
      </c>
      <c r="BCO62" s="939"/>
      <c r="BCP62" s="940"/>
      <c r="BCQ62" s="940" t="s">
        <v>1434</v>
      </c>
      <c r="BCR62" s="100" t="s">
        <v>1434</v>
      </c>
      <c r="BCY62" s="153"/>
      <c r="BCZ62" s="154"/>
      <c r="BDA62" s="154" t="s">
        <v>1434</v>
      </c>
      <c r="BDB62" s="154" t="s">
        <v>1434</v>
      </c>
      <c r="BDC62" s="154" t="s">
        <v>1434</v>
      </c>
      <c r="BDD62" s="784" t="s">
        <v>1434</v>
      </c>
      <c r="BDS62" s="599"/>
      <c r="BDT62" s="600"/>
      <c r="BDU62" s="601" t="s">
        <v>1434</v>
      </c>
      <c r="BDX62" s="599"/>
      <c r="BDY62" s="600"/>
      <c r="BDZ62" s="602" t="s">
        <v>1434</v>
      </c>
      <c r="BEC62" s="1085"/>
      <c r="BED62" s="1047"/>
      <c r="BEE62" s="1046" t="s">
        <v>1724</v>
      </c>
      <c r="BEF62" s="1047"/>
      <c r="BEG62" s="1047"/>
      <c r="BEH62" s="1047"/>
      <c r="BEI62" s="1048"/>
      <c r="BFV62" s="1085"/>
      <c r="BFW62" s="1047"/>
      <c r="BFX62" s="1046" t="s">
        <v>1724</v>
      </c>
      <c r="BFY62" s="1047"/>
      <c r="BFZ62" s="1047"/>
      <c r="BGA62" s="1047"/>
      <c r="BGB62" s="1048"/>
      <c r="BIS62" s="939"/>
      <c r="BIT62" s="940"/>
      <c r="BIU62" s="940" t="s">
        <v>1434</v>
      </c>
      <c r="BIV62" s="940" t="s">
        <v>1434</v>
      </c>
      <c r="BIW62" s="940" t="s">
        <v>1434</v>
      </c>
      <c r="BIX62" s="940" t="s">
        <v>1434</v>
      </c>
      <c r="BJI62" s="106"/>
      <c r="BJJ62" s="108"/>
      <c r="BJK62" s="940" t="s">
        <v>1434</v>
      </c>
      <c r="BJL62" s="940" t="s">
        <v>1434</v>
      </c>
      <c r="BJM62" s="940" t="s">
        <v>1434</v>
      </c>
      <c r="BJN62" s="940" t="s">
        <v>1434</v>
      </c>
      <c r="BJO62" s="940" t="s">
        <v>1434</v>
      </c>
      <c r="BJP62" s="940" t="s">
        <v>1434</v>
      </c>
      <c r="BJQ62" s="940" t="s">
        <v>1434</v>
      </c>
      <c r="BJR62" s="940" t="s">
        <v>1434</v>
      </c>
      <c r="BJS62" s="940" t="s">
        <v>1434</v>
      </c>
      <c r="BJT62" s="100" t="s">
        <v>1434</v>
      </c>
      <c r="BNJ62" s="939"/>
      <c r="BNK62" s="940"/>
      <c r="BNL62" s="940" t="s">
        <v>1434</v>
      </c>
      <c r="BNM62" s="940" t="s">
        <v>1434</v>
      </c>
      <c r="BNN62" s="940" t="s">
        <v>1434</v>
      </c>
      <c r="BNO62" s="940" t="s">
        <v>1434</v>
      </c>
    </row>
    <row r="63" spans="1:1741" ht="15" hidden="1" customHeight="1" thickBot="1">
      <c r="C63" s="1081"/>
      <c r="D63" s="316">
        <v>2015</v>
      </c>
      <c r="E63" s="742" t="e">
        <f ca="1" xml:space="preserve"> 'Pre-filling'!$C$57</f>
        <v>#NAME?</v>
      </c>
      <c r="K63" s="760"/>
      <c r="AG63" s="630" t="s">
        <v>1045</v>
      </c>
      <c r="AH63" s="743" t="e">
        <f ca="1" xml:space="preserve"> $AJ$57</f>
        <v>#NAME?</v>
      </c>
      <c r="AI63" s="743" t="e">
        <f ca="1" xml:space="preserve"> $AI$57</f>
        <v>#NAME?</v>
      </c>
      <c r="AJ63" s="743" t="e">
        <f ca="1" xml:space="preserve"> $AH$57</f>
        <v>#NAME?</v>
      </c>
      <c r="AK63" s="743" t="e">
        <f ca="1" xml:space="preserve"> $AG$57</f>
        <v>#NAME?</v>
      </c>
      <c r="AL63" s="744"/>
      <c r="AM63" s="745"/>
      <c r="AS63" s="927"/>
      <c r="AT63" s="938"/>
      <c r="AU63" s="938" t="s">
        <v>1434</v>
      </c>
      <c r="AV63" s="938" t="s">
        <v>1434</v>
      </c>
      <c r="AW63" s="926" t="s">
        <v>1434</v>
      </c>
      <c r="DA63" s="631" t="s">
        <v>1045</v>
      </c>
      <c r="DB63" s="853" t="e">
        <f ca="1" xml:space="preserve"> $DD$57</f>
        <v>#NAME?</v>
      </c>
      <c r="DC63" s="853" t="e">
        <f ca="1" xml:space="preserve"> $DC$57</f>
        <v>#NAME?</v>
      </c>
      <c r="DD63" s="853" t="e">
        <f ca="1" xml:space="preserve"> $DB$57</f>
        <v>#NAME?</v>
      </c>
      <c r="DE63" s="853" t="e">
        <f ca="1" xml:space="preserve"> $DA$57</f>
        <v>#NAME?</v>
      </c>
      <c r="DF63" s="853"/>
      <c r="DG63" s="750"/>
      <c r="DM63" s="896" t="s">
        <v>1546</v>
      </c>
      <c r="DN63" s="949" t="e">
        <f ca="1">DM57</f>
        <v>#NAME?</v>
      </c>
      <c r="DO63" s="949" t="e">
        <f ca="1">DN57</f>
        <v>#NAME?</v>
      </c>
      <c r="DP63" s="856" t="e">
        <f ca="1">DR57</f>
        <v>#NAME?</v>
      </c>
      <c r="DQ63" s="856" t="e">
        <f ca="1">DQ57</f>
        <v>#NAME?</v>
      </c>
      <c r="DR63" s="856" t="e">
        <f ca="1">DP57</f>
        <v>#NAME?</v>
      </c>
      <c r="DS63" s="950" t="e">
        <f ca="1">DO57</f>
        <v>#NAME?</v>
      </c>
      <c r="DT63" s="856"/>
      <c r="DU63" s="951"/>
      <c r="GC63" s="776"/>
      <c r="GD63" s="115">
        <v>2015</v>
      </c>
      <c r="GE63" s="854"/>
      <c r="GF63" s="854"/>
      <c r="GG63" s="854"/>
      <c r="GH63" s="854"/>
      <c r="GI63" s="855"/>
      <c r="JY63" s="923" t="s">
        <v>918</v>
      </c>
      <c r="JZ63" s="115">
        <v>2015</v>
      </c>
      <c r="KA63" s="854"/>
      <c r="KB63" s="854"/>
      <c r="KC63" s="854"/>
      <c r="KD63" s="854"/>
      <c r="KE63" s="855"/>
      <c r="NA63" s="939"/>
      <c r="NB63" s="940"/>
      <c r="NC63" s="940" t="s">
        <v>1434</v>
      </c>
      <c r="ND63" s="940" t="s">
        <v>1434</v>
      </c>
      <c r="NE63" s="940" t="s">
        <v>1434</v>
      </c>
      <c r="NF63" s="940" t="s">
        <v>1434</v>
      </c>
      <c r="NG63" s="940" t="s">
        <v>1434</v>
      </c>
      <c r="NH63" s="940" t="s">
        <v>1434</v>
      </c>
      <c r="NI63" s="100" t="s">
        <v>1434</v>
      </c>
      <c r="PE63" s="939"/>
      <c r="PF63" s="119"/>
      <c r="PG63" s="119" t="s">
        <v>1434</v>
      </c>
      <c r="PH63" s="119" t="s">
        <v>1434</v>
      </c>
      <c r="PI63" s="119" t="s">
        <v>1434</v>
      </c>
      <c r="PJ63" s="119" t="s">
        <v>1434</v>
      </c>
      <c r="PK63" s="100" t="s">
        <v>1434</v>
      </c>
      <c r="SB63" s="1085"/>
      <c r="SC63" s="1047"/>
      <c r="SD63" s="1047" t="s">
        <v>1269</v>
      </c>
      <c r="SE63" s="1047"/>
      <c r="SF63" s="1047"/>
      <c r="SG63" s="1047"/>
      <c r="SH63" s="1047"/>
      <c r="SI63" s="1047"/>
      <c r="SJ63" s="1047"/>
      <c r="SK63" s="1047"/>
      <c r="SL63" s="1048"/>
      <c r="WF63" s="939"/>
      <c r="WG63" s="119"/>
      <c r="WH63" s="119" t="s">
        <v>1434</v>
      </c>
      <c r="WI63" s="119" t="s">
        <v>1434</v>
      </c>
      <c r="WJ63" s="119" t="s">
        <v>1434</v>
      </c>
      <c r="WK63" s="119" t="s">
        <v>1434</v>
      </c>
      <c r="WL63" s="100" t="s">
        <v>1434</v>
      </c>
      <c r="WZ63" s="939"/>
      <c r="XA63" s="940"/>
      <c r="XB63" s="940" t="s">
        <v>1434</v>
      </c>
      <c r="XC63" s="940" t="s">
        <v>1434</v>
      </c>
      <c r="XD63" s="940" t="s">
        <v>1434</v>
      </c>
      <c r="XE63" s="940" t="s">
        <v>1434</v>
      </c>
      <c r="XF63" s="100" t="s">
        <v>1434</v>
      </c>
      <c r="AAI63" s="898" t="s">
        <v>1296</v>
      </c>
      <c r="AAJ63" s="949" t="e">
        <f ca="1">AAI57</f>
        <v>#NAME?</v>
      </c>
      <c r="AAK63" s="949" t="e">
        <f ca="1">AAJ57</f>
        <v>#NAME?</v>
      </c>
      <c r="AAL63" s="949" t="e">
        <f ca="1">AAK57</f>
        <v>#NAME?</v>
      </c>
      <c r="AAM63" s="856" t="e">
        <f ca="1">AAL57</f>
        <v>#NAME?</v>
      </c>
      <c r="AAN63" s="856" t="e">
        <f ca="1">AAN57</f>
        <v>#NAME?</v>
      </c>
      <c r="AAO63" s="952" t="e">
        <f ca="1">AAO57</f>
        <v>#NAME?</v>
      </c>
      <c r="ADD63" s="935" t="s">
        <v>1296</v>
      </c>
      <c r="ADE63" s="953" t="e">
        <f ca="1">ADD57</f>
        <v>#NAME?</v>
      </c>
      <c r="ADF63" s="953" t="e">
        <f ca="1">ADE57</f>
        <v>#NAME?</v>
      </c>
      <c r="ADG63" s="854" t="e">
        <f ca="1">ADF57</f>
        <v>#NAME?</v>
      </c>
      <c r="ADH63" s="854" t="e">
        <f ca="1">ADG57</f>
        <v>#NAME?</v>
      </c>
      <c r="ADI63" s="954" t="e">
        <f ca="1">ADH57</f>
        <v>#NAME?</v>
      </c>
      <c r="AFD63" s="1178" t="s">
        <v>1028</v>
      </c>
      <c r="AFE63" s="115">
        <v>2015</v>
      </c>
      <c r="AFF63" s="854"/>
      <c r="AFG63" s="854"/>
      <c r="AFH63" s="854"/>
      <c r="AFI63" s="855"/>
      <c r="AGZ63" s="939"/>
      <c r="AHA63" s="940"/>
      <c r="AHB63" s="940" t="s">
        <v>1434</v>
      </c>
      <c r="AHC63" s="940" t="s">
        <v>1434</v>
      </c>
      <c r="AHD63" s="100" t="s">
        <v>1434</v>
      </c>
      <c r="AHL63" s="144"/>
      <c r="AHM63" s="145"/>
      <c r="AHN63" s="145" t="s">
        <v>1434</v>
      </c>
      <c r="AHO63" s="145" t="s">
        <v>1434</v>
      </c>
      <c r="AHP63" s="145" t="s">
        <v>1434</v>
      </c>
      <c r="AHQ63" s="145" t="s">
        <v>1434</v>
      </c>
      <c r="AHR63" s="145" t="s">
        <v>1434</v>
      </c>
      <c r="AIF63" s="1178" t="s">
        <v>1028</v>
      </c>
      <c r="AIG63" s="120">
        <v>2020</v>
      </c>
      <c r="AIH63" s="856"/>
      <c r="AII63" s="856"/>
      <c r="AIJ63" s="857"/>
      <c r="AJY63" s="1180" t="s">
        <v>1053</v>
      </c>
      <c r="AJZ63" s="116">
        <v>2020</v>
      </c>
      <c r="AKA63" s="753"/>
      <c r="AKB63" s="858"/>
      <c r="AKY63" s="955" t="e">
        <f ca="1">AKY57</f>
        <v>#NAME?</v>
      </c>
      <c r="AKZ63" s="956" t="e">
        <f ca="1">ALA57</f>
        <v>#NAME?</v>
      </c>
      <c r="ALA63" s="753" t="e">
        <f ca="1">AKZ57</f>
        <v>#NAME?</v>
      </c>
      <c r="ALB63" s="948"/>
      <c r="ALW63" s="955" t="e">
        <f ca="1">ALW57</f>
        <v>#NAME?</v>
      </c>
      <c r="ALX63" s="956" t="e">
        <f ca="1">ALY57</f>
        <v>#NAME?</v>
      </c>
      <c r="ALY63" s="753" t="e">
        <f ca="1">ALX57</f>
        <v>#NAME?</v>
      </c>
      <c r="ALZ63" s="855"/>
      <c r="AMR63" s="1178" t="s">
        <v>1028</v>
      </c>
      <c r="AMS63" s="115">
        <v>2015</v>
      </c>
      <c r="AMT63" s="854"/>
      <c r="AMU63" s="854"/>
      <c r="AMV63" s="855"/>
      <c r="AOH63" s="939"/>
      <c r="AOI63" s="940"/>
      <c r="AOJ63" s="940" t="s">
        <v>1434</v>
      </c>
      <c r="AOK63" s="940" t="s">
        <v>1434</v>
      </c>
      <c r="AOL63" s="940" t="s">
        <v>1434</v>
      </c>
      <c r="AOM63" s="940" t="s">
        <v>1434</v>
      </c>
      <c r="AON63" s="100" t="s">
        <v>1434</v>
      </c>
      <c r="ATR63" s="939"/>
      <c r="ATS63" s="940"/>
      <c r="ATT63" s="940" t="s">
        <v>1434</v>
      </c>
      <c r="ATU63" s="940" t="s">
        <v>1434</v>
      </c>
      <c r="ATV63" s="940" t="s">
        <v>1434</v>
      </c>
      <c r="ATW63" s="100" t="s">
        <v>1434</v>
      </c>
      <c r="AVZ63" s="1178" t="s">
        <v>1053</v>
      </c>
      <c r="AWA63" s="115">
        <v>2020</v>
      </c>
      <c r="AWB63" s="856"/>
      <c r="AWC63" s="859"/>
      <c r="AWD63" s="855"/>
      <c r="AXS63" s="144"/>
      <c r="AXT63" s="145"/>
      <c r="AXU63" s="145" t="s">
        <v>1434</v>
      </c>
      <c r="AXV63" s="145" t="s">
        <v>1434</v>
      </c>
      <c r="AXW63" s="145" t="s">
        <v>1434</v>
      </c>
      <c r="AXX63" s="145" t="s">
        <v>1434</v>
      </c>
      <c r="AXY63" s="145" t="s">
        <v>1434</v>
      </c>
      <c r="AXZ63" s="145" t="s">
        <v>1434</v>
      </c>
      <c r="AYA63" s="145" t="s">
        <v>1434</v>
      </c>
      <c r="AYB63" s="145" t="s">
        <v>1434</v>
      </c>
      <c r="BBK63" s="1081" t="s">
        <v>1399</v>
      </c>
      <c r="BBL63" s="150">
        <v>2015</v>
      </c>
      <c r="BBM63" s="853" t="e">
        <f ca="1">BBO57</f>
        <v>#NAME?</v>
      </c>
      <c r="BBN63" s="750" t="e">
        <f ca="1">BBT57</f>
        <v>#NAME?</v>
      </c>
      <c r="BBP63" s="818"/>
      <c r="BCO63" s="1081" t="s">
        <v>1399</v>
      </c>
      <c r="BCP63" s="150">
        <v>2015</v>
      </c>
      <c r="BCQ63" s="753" t="e">
        <f ca="1">BCS57</f>
        <v>#NAME?</v>
      </c>
      <c r="BCR63" s="858" t="e">
        <f ca="1">BCX57</f>
        <v>#NAME?</v>
      </c>
      <c r="BCY63" s="1081" t="s">
        <v>1399</v>
      </c>
      <c r="BCZ63" s="155">
        <v>2015</v>
      </c>
      <c r="BDA63" s="860" t="e">
        <f ca="1">BDC57</f>
        <v>#NAME?</v>
      </c>
      <c r="BDB63" s="860" t="e">
        <f ca="1">BDH57</f>
        <v>#NAME?</v>
      </c>
      <c r="BDC63" s="853" t="e">
        <f ca="1">BDM57</f>
        <v>#NAME?</v>
      </c>
      <c r="BDD63" s="750" t="e">
        <f ca="1">BDR57</f>
        <v>#NAME?</v>
      </c>
      <c r="BDS63" s="1081" t="s">
        <v>1399</v>
      </c>
      <c r="BDT63" s="157">
        <v>2015</v>
      </c>
      <c r="BDU63" s="858" t="e">
        <f ca="1">BDW57</f>
        <v>#NAME?</v>
      </c>
      <c r="BDX63" s="1081" t="s">
        <v>1399</v>
      </c>
      <c r="BDY63" s="157">
        <v>2015</v>
      </c>
      <c r="BDZ63" s="858" t="e">
        <f ca="1">BEB57</f>
        <v>#NAME?</v>
      </c>
      <c r="BEC63" s="939"/>
      <c r="BED63" s="940"/>
      <c r="BEE63" s="940"/>
      <c r="BEF63" s="940" t="s">
        <v>1434</v>
      </c>
      <c r="BEG63" s="940" t="s">
        <v>1434</v>
      </c>
      <c r="BEH63" s="940" t="s">
        <v>1434</v>
      </c>
      <c r="BEI63" s="100" t="s">
        <v>1434</v>
      </c>
      <c r="BFV63" s="939"/>
      <c r="BFW63" s="940"/>
      <c r="BFX63" s="940" t="s">
        <v>1434</v>
      </c>
      <c r="BFY63" s="940" t="s">
        <v>1434</v>
      </c>
      <c r="BFZ63" s="940" t="s">
        <v>1434</v>
      </c>
      <c r="BGA63" s="940" t="s">
        <v>1434</v>
      </c>
      <c r="BGB63" s="100" t="s">
        <v>1434</v>
      </c>
      <c r="BIS63" s="1178" t="s">
        <v>1399</v>
      </c>
      <c r="BIT63" s="115">
        <v>2015</v>
      </c>
      <c r="BIU63" s="854"/>
      <c r="BIV63" s="854"/>
      <c r="BIW63" s="854"/>
      <c r="BIX63" s="855"/>
      <c r="BJI63" s="1644" t="s">
        <v>402</v>
      </c>
      <c r="BJJ63" s="1645"/>
      <c r="BJK63" s="861" t="e">
        <f ca="1">BJM57</f>
        <v>#NAME?</v>
      </c>
      <c r="BJL63" s="180"/>
      <c r="BJM63" s="861" t="e">
        <f ca="1">BJL57</f>
        <v>#NAME?</v>
      </c>
      <c r="BJN63" s="180"/>
      <c r="BJO63" s="861" t="e">
        <f ca="1">BJK57</f>
        <v>#NAME?</v>
      </c>
      <c r="BJP63" s="182"/>
      <c r="BJQ63" s="862" t="e">
        <f ca="1">BJJ57</f>
        <v>#NAME?</v>
      </c>
      <c r="BJR63" s="182"/>
      <c r="BJS63" s="862" t="e">
        <f ca="1">BJI57</f>
        <v>#NAME?</v>
      </c>
      <c r="BJT63" s="184"/>
      <c r="BNJ63" s="1678" t="s">
        <v>1031</v>
      </c>
      <c r="BNK63" s="115">
        <v>2015</v>
      </c>
      <c r="BNL63" s="854"/>
      <c r="BNM63" s="854"/>
      <c r="BNN63" s="854"/>
      <c r="BNO63" s="855"/>
    </row>
    <row r="64" spans="1:1741" ht="15" hidden="1" customHeight="1">
      <c r="C64" s="1081"/>
      <c r="D64" s="317">
        <v>2010</v>
      </c>
      <c r="E64" s="742" t="e">
        <f ca="1" xml:space="preserve"> 'Pre-filling'!$D$57</f>
        <v>#NAME?</v>
      </c>
      <c r="K64" s="760"/>
      <c r="AG64" s="631" t="s">
        <v>1046</v>
      </c>
      <c r="AH64" s="746" t="e">
        <f ca="1" xml:space="preserve"> $AN$57</f>
        <v>#NAME?</v>
      </c>
      <c r="AI64" s="746" t="e">
        <f ca="1" xml:space="preserve"> $AM$57</f>
        <v>#NAME?</v>
      </c>
      <c r="AJ64" s="746" t="e">
        <f ca="1" xml:space="preserve"> $AL$57</f>
        <v>#NAME?</v>
      </c>
      <c r="AK64" s="746" t="e">
        <f ca="1" xml:space="preserve"> $AK$57</f>
        <v>#NAME?</v>
      </c>
      <c r="AL64" s="746"/>
      <c r="AM64" s="747"/>
      <c r="AS64" s="1083" t="s">
        <v>1028</v>
      </c>
      <c r="AT64" s="146">
        <v>2020</v>
      </c>
      <c r="AU64" s="748"/>
      <c r="AV64" s="749"/>
      <c r="AW64" s="750"/>
      <c r="DA64" s="631" t="s">
        <v>1046</v>
      </c>
      <c r="DB64" s="853" t="e">
        <f ca="1" xml:space="preserve"> $DH$57</f>
        <v>#NAME?</v>
      </c>
      <c r="DC64" s="853" t="e">
        <f ca="1" xml:space="preserve"> $DG$57</f>
        <v>#NAME?</v>
      </c>
      <c r="DD64" s="853" t="e">
        <f ca="1" xml:space="preserve"> $DF$57</f>
        <v>#NAME?</v>
      </c>
      <c r="DE64" s="853" t="e">
        <f ca="1" xml:space="preserve"> $DE$57</f>
        <v>#NAME?</v>
      </c>
      <c r="DF64" s="853"/>
      <c r="DG64" s="750"/>
      <c r="DM64" s="894" t="s">
        <v>1547</v>
      </c>
      <c r="DN64" s="957" t="e">
        <f ca="1">DS57</f>
        <v>#NAME?</v>
      </c>
      <c r="DO64" s="957" t="e">
        <f ca="1">DT57</f>
        <v>#NAME?</v>
      </c>
      <c r="DP64" s="856" t="e">
        <f ca="1">DX57</f>
        <v>#NAME?</v>
      </c>
      <c r="DQ64" s="856" t="e">
        <f ca="1">DW57</f>
        <v>#NAME?</v>
      </c>
      <c r="DR64" s="856" t="e">
        <f ca="1">DV57</f>
        <v>#NAME?</v>
      </c>
      <c r="DS64" s="950" t="e">
        <f ca="1">DU57</f>
        <v>#NAME?</v>
      </c>
      <c r="DT64" s="748"/>
      <c r="DU64" s="951"/>
      <c r="GC64" s="923" t="s">
        <v>384</v>
      </c>
      <c r="GD64" s="116">
        <v>2010</v>
      </c>
      <c r="GE64" s="854" t="e">
        <f ca="1" xml:space="preserve"> GC57</f>
        <v>#NAME?</v>
      </c>
      <c r="GF64" s="854" t="e">
        <f ca="1" xml:space="preserve"> GW57</f>
        <v>#NAME?</v>
      </c>
      <c r="GG64" s="854" t="e">
        <f ca="1" xml:space="preserve"> HQ57</f>
        <v>#NAME?</v>
      </c>
      <c r="GH64" s="854" t="e">
        <f ca="1" xml:space="preserve"> IK57</f>
        <v>#NAME?</v>
      </c>
      <c r="GI64" s="855" t="e">
        <f ca="1" xml:space="preserve"> JE57</f>
        <v>#NAME?</v>
      </c>
      <c r="JY64" s="923" t="s">
        <v>385</v>
      </c>
      <c r="JZ64" s="115">
        <v>2010</v>
      </c>
      <c r="KA64" s="854" t="e">
        <f ca="1" xml:space="preserve"> JY57</f>
        <v>#NAME?</v>
      </c>
      <c r="KB64" s="854" t="e">
        <f ca="1" xml:space="preserve"> KO57</f>
        <v>#NAME?</v>
      </c>
      <c r="KC64" s="854" t="e">
        <f ca="1" xml:space="preserve"> LE57</f>
        <v>#NAME?</v>
      </c>
      <c r="KD64" s="854" t="e">
        <f ca="1" xml:space="preserve"> LU57</f>
        <v>#NAME?</v>
      </c>
      <c r="KE64" s="855" t="e">
        <f ca="1" xml:space="preserve"> MK57</f>
        <v>#NAME?</v>
      </c>
      <c r="NA64" s="776"/>
      <c r="NB64" s="115">
        <v>2015</v>
      </c>
      <c r="NC64" s="854"/>
      <c r="ND64" s="854"/>
      <c r="NE64" s="854"/>
      <c r="NF64" s="854"/>
      <c r="NG64" s="854"/>
      <c r="NH64" s="854"/>
      <c r="NI64" s="855"/>
      <c r="PE64" s="1178" t="s">
        <v>1053</v>
      </c>
      <c r="PF64" s="116">
        <v>2020</v>
      </c>
      <c r="PG64" s="856"/>
      <c r="PH64" s="856"/>
      <c r="PI64" s="856"/>
      <c r="PJ64" s="856"/>
      <c r="PK64" s="742"/>
      <c r="SB64" s="967"/>
      <c r="SC64" s="965"/>
      <c r="SD64" s="965" t="s">
        <v>1434</v>
      </c>
      <c r="SE64" s="965" t="s">
        <v>1434</v>
      </c>
      <c r="SF64" s="965" t="s">
        <v>1434</v>
      </c>
      <c r="SG64" s="965" t="s">
        <v>1434</v>
      </c>
      <c r="SH64" s="965" t="s">
        <v>1434</v>
      </c>
      <c r="SI64" s="965" t="s">
        <v>1434</v>
      </c>
      <c r="SJ64" s="965" t="s">
        <v>1434</v>
      </c>
      <c r="SK64" s="965" t="s">
        <v>1434</v>
      </c>
      <c r="SL64" s="966" t="s">
        <v>1434</v>
      </c>
      <c r="WF64" s="1383" t="s">
        <v>1028</v>
      </c>
      <c r="WG64" s="932">
        <v>2015</v>
      </c>
      <c r="WH64" s="863"/>
      <c r="WI64" s="863"/>
      <c r="WJ64" s="863"/>
      <c r="WK64" s="863"/>
      <c r="WL64" s="864"/>
      <c r="WZ64" s="1178" t="s">
        <v>1002</v>
      </c>
      <c r="XA64" s="120">
        <v>2017</v>
      </c>
      <c r="XB64" s="865"/>
      <c r="XC64" s="865"/>
      <c r="XD64" s="865"/>
      <c r="XE64" s="866"/>
      <c r="XF64" s="867"/>
      <c r="AAI64" s="899" t="s">
        <v>1297</v>
      </c>
      <c r="AAJ64" s="949" t="e">
        <f ca="1">AAP57</f>
        <v>#NAME?</v>
      </c>
      <c r="AAK64" s="949" t="e">
        <f ca="1">AAQ57</f>
        <v>#NAME?</v>
      </c>
      <c r="AAL64" s="949" t="e">
        <f ca="1">AAR57</f>
        <v>#NAME?</v>
      </c>
      <c r="AAM64" s="856" t="e">
        <f ca="1">AAS57</f>
        <v>#NAME?</v>
      </c>
      <c r="AAN64" s="856" t="e">
        <f ca="1">AAU57</f>
        <v>#NAME?</v>
      </c>
      <c r="AAO64" s="952" t="e">
        <f ca="1">AAV57</f>
        <v>#NAME?</v>
      </c>
      <c r="ADD64" s="934" t="s">
        <v>1297</v>
      </c>
      <c r="ADE64" s="953" t="e">
        <f ca="1">ADI57</f>
        <v>#NAME?</v>
      </c>
      <c r="ADF64" s="953" t="e">
        <f ca="1">ADJ57</f>
        <v>#NAME?</v>
      </c>
      <c r="ADG64" s="854" t="e">
        <f ca="1">ADK57</f>
        <v>#NAME?</v>
      </c>
      <c r="ADH64" s="854" t="e">
        <f ca="1">ADL57</f>
        <v>#NAME?</v>
      </c>
      <c r="ADI64" s="954" t="e">
        <f ca="1">ADM57</f>
        <v>#NAME?</v>
      </c>
      <c r="AFD64" s="1178"/>
      <c r="AFE64" s="115">
        <v>2010</v>
      </c>
      <c r="AFF64" s="854" t="e">
        <f ca="1" xml:space="preserve"> AFD57</f>
        <v>#NAME?</v>
      </c>
      <c r="AFG64" s="854" t="e">
        <f ca="1" xml:space="preserve"> AFP57</f>
        <v>#NAME?</v>
      </c>
      <c r="AFH64" s="854" t="e">
        <f ca="1" xml:space="preserve"> AGB57</f>
        <v>#NAME?</v>
      </c>
      <c r="AFI64" s="855" t="e">
        <f ca="1" xml:space="preserve"> AGN57</f>
        <v>#NAME?</v>
      </c>
      <c r="AGZ64" s="1178" t="s">
        <v>1028</v>
      </c>
      <c r="AHA64" s="120">
        <v>2015</v>
      </c>
      <c r="AHB64" s="856"/>
      <c r="AHC64" s="856"/>
      <c r="AHD64" s="855"/>
      <c r="AHL64" s="1081" t="s">
        <v>1028</v>
      </c>
      <c r="AHM64" s="115">
        <v>2015</v>
      </c>
      <c r="AHN64" s="856"/>
      <c r="AHO64" s="856"/>
      <c r="AHP64" s="856"/>
      <c r="AHQ64" s="856"/>
      <c r="AHR64" s="857"/>
      <c r="AIF64" s="1178"/>
      <c r="AIG64" s="120">
        <v>2015</v>
      </c>
      <c r="AIH64" s="856" t="e">
        <f ca="1" xml:space="preserve"> AIF57</f>
        <v>#NAME?</v>
      </c>
      <c r="AII64" s="856" t="e">
        <f ca="1" xml:space="preserve"> AIU57</f>
        <v>#NAME?</v>
      </c>
      <c r="AIJ64" s="857" t="e">
        <f ca="1" xml:space="preserve"> AJJ57</f>
        <v>#NAME?</v>
      </c>
      <c r="AJY64" s="1180"/>
      <c r="AJZ64" s="116">
        <v>2015</v>
      </c>
      <c r="AKA64" s="753" t="e">
        <f ca="1" xml:space="preserve"> AJY57</f>
        <v>#NAME?</v>
      </c>
      <c r="AKB64" s="858" t="e">
        <f ca="1" xml:space="preserve"> AKL57</f>
        <v>#NAME?</v>
      </c>
      <c r="AKY64" s="958" t="e">
        <f ca="1">ALB57</f>
        <v>#NAME?</v>
      </c>
      <c r="AKZ64" s="959" t="e">
        <f ca="1">ALD57</f>
        <v>#NAME?</v>
      </c>
      <c r="ALA64" s="859" t="e">
        <f ca="1">ALC57</f>
        <v>#NAME?</v>
      </c>
      <c r="ALB64" s="855"/>
      <c r="ALW64" s="958" t="e">
        <f ca="1">ALZ57</f>
        <v>#NAME?</v>
      </c>
      <c r="ALX64" s="959" t="e">
        <f ca="1">AMB57</f>
        <v>#NAME?</v>
      </c>
      <c r="ALY64" s="859" t="e">
        <f ca="1">AMA57</f>
        <v>#NAME?</v>
      </c>
      <c r="ALZ64" s="855"/>
      <c r="AMR64" s="1178"/>
      <c r="AMS64" s="115">
        <v>2010</v>
      </c>
      <c r="AMT64" s="854" t="e">
        <f ca="1" xml:space="preserve"> AMR57</f>
        <v>#NAME?</v>
      </c>
      <c r="AMU64" s="854" t="e">
        <f ca="1" xml:space="preserve"> AND57</f>
        <v>#NAME?</v>
      </c>
      <c r="AMV64" s="855" t="e">
        <f ca="1" xml:space="preserve"> ANP57</f>
        <v>#NAME?</v>
      </c>
      <c r="AOH64" s="1105" t="s">
        <v>950</v>
      </c>
      <c r="AOI64" s="115">
        <v>2015</v>
      </c>
      <c r="AOJ64" s="854"/>
      <c r="AOK64" s="854"/>
      <c r="AOL64" s="854"/>
      <c r="AOM64" s="854"/>
      <c r="AON64" s="855"/>
      <c r="ATR64" s="1178" t="s">
        <v>967</v>
      </c>
      <c r="ATS64" s="115">
        <v>2020</v>
      </c>
      <c r="ATT64" s="856"/>
      <c r="ATU64" s="856"/>
      <c r="ATV64" s="856"/>
      <c r="ATW64" s="857"/>
      <c r="AVZ64" s="1178"/>
      <c r="AWA64" s="115">
        <v>2015</v>
      </c>
      <c r="AWB64" s="856" t="e">
        <f ca="1" xml:space="preserve"> AVZ57</f>
        <v>#NAME?</v>
      </c>
      <c r="AWC64" s="859" t="e">
        <f ca="1" xml:space="preserve"> AWO57</f>
        <v>#NAME?</v>
      </c>
      <c r="AWD64" s="855" t="e">
        <f ca="1" xml:space="preserve"> AXD57</f>
        <v>#NAME?</v>
      </c>
      <c r="AXS64" s="1178" t="s">
        <v>972</v>
      </c>
      <c r="AXT64" s="115">
        <v>2015</v>
      </c>
      <c r="AXU64" s="856"/>
      <c r="AXV64" s="866"/>
      <c r="AXW64" s="854"/>
      <c r="AXX64" s="854"/>
      <c r="AXY64" s="854"/>
      <c r="AXZ64" s="854"/>
      <c r="AYA64" s="854"/>
      <c r="AYB64" s="855"/>
      <c r="BBK64" s="1081"/>
      <c r="BBL64" s="146">
        <v>2010</v>
      </c>
      <c r="BBM64" s="853" t="e">
        <f ca="1">BBN57</f>
        <v>#NAME?</v>
      </c>
      <c r="BBN64" s="750" t="e">
        <f ca="1">BBS57</f>
        <v>#NAME?</v>
      </c>
      <c r="BBP64" s="818"/>
      <c r="BCO64" s="1081"/>
      <c r="BCP64" s="146">
        <v>2010</v>
      </c>
      <c r="BCQ64" s="753" t="e">
        <f ca="1">BCR57</f>
        <v>#NAME?</v>
      </c>
      <c r="BCR64" s="858" t="e">
        <f ca="1">BCW57</f>
        <v>#NAME?</v>
      </c>
      <c r="BCY64" s="1081"/>
      <c r="BCZ64" s="155">
        <v>2010</v>
      </c>
      <c r="BDA64" s="860" t="e">
        <f ca="1">BDB57</f>
        <v>#NAME?</v>
      </c>
      <c r="BDB64" s="860" t="e">
        <f ca="1">BDG57</f>
        <v>#NAME?</v>
      </c>
      <c r="BDC64" s="853" t="e">
        <f ca="1">BDL57</f>
        <v>#NAME?</v>
      </c>
      <c r="BDD64" s="750" t="e">
        <f ca="1">BDQ57</f>
        <v>#NAME?</v>
      </c>
      <c r="BDS64" s="1081"/>
      <c r="BDT64" s="155">
        <v>2010</v>
      </c>
      <c r="BDU64" s="858" t="e">
        <f ca="1">BDV57</f>
        <v>#NAME?</v>
      </c>
      <c r="BDX64" s="1081"/>
      <c r="BDY64" s="155">
        <v>2010</v>
      </c>
      <c r="BDZ64" s="858" t="e">
        <f ca="1">BEA57</f>
        <v>#NAME?</v>
      </c>
      <c r="BEC64" s="1081" t="s">
        <v>1399</v>
      </c>
      <c r="BED64" s="150">
        <v>2015</v>
      </c>
      <c r="BEE64" s="748" t="e">
        <f ca="1">BEG57</f>
        <v>#NAME?</v>
      </c>
      <c r="BEF64" s="748" t="e">
        <f ca="1">BEL57</f>
        <v>#NAME?</v>
      </c>
      <c r="BEG64" s="748" t="e">
        <f ca="1">BEQ57</f>
        <v>#NAME?</v>
      </c>
      <c r="BEH64" s="753"/>
      <c r="BEI64" s="858"/>
      <c r="BEJ64" s="739"/>
      <c r="BEO64" s="739"/>
      <c r="BET64" s="739"/>
      <c r="BEU64" s="739"/>
      <c r="BEV64" s="739"/>
      <c r="BFI64" s="739"/>
      <c r="BFJ64" s="739"/>
      <c r="BFK64" s="739"/>
      <c r="BFV64" s="1081" t="s">
        <v>1399</v>
      </c>
      <c r="BFW64" s="115">
        <v>2015</v>
      </c>
      <c r="BFX64" s="854" t="e">
        <f ca="1">BFZ57</f>
        <v>#NAME?</v>
      </c>
      <c r="BFY64" s="854" t="e">
        <f ca="1">BGE57</f>
        <v>#NAME?</v>
      </c>
      <c r="BFZ64" s="854" t="e">
        <f ca="1">BGJ57</f>
        <v>#NAME?</v>
      </c>
      <c r="BGA64" s="854" t="e">
        <f ca="1">BHS57</f>
        <v>#NAME?</v>
      </c>
      <c r="BGB64" s="855" t="e">
        <f ca="1">BHX57</f>
        <v>#NAME?</v>
      </c>
      <c r="BHQ64" s="739"/>
      <c r="BHR64" s="739"/>
      <c r="BIA64" s="739"/>
      <c r="BIB64" s="739"/>
      <c r="BIK64" s="739"/>
      <c r="BIL64" s="739"/>
      <c r="BIS64" s="1178"/>
      <c r="BIT64" s="115">
        <v>2010</v>
      </c>
      <c r="BIU64" s="854" t="e">
        <f ca="1">BIS57</f>
        <v>#NAME?</v>
      </c>
      <c r="BIV64" s="854" t="e">
        <f ca="1">BIW57</f>
        <v>#NAME?</v>
      </c>
      <c r="BIW64" s="854" t="e">
        <f ca="1">BJA57</f>
        <v>#NAME?</v>
      </c>
      <c r="BIX64" s="855" t="e">
        <f ca="1">BJE57</f>
        <v>#NAME?</v>
      </c>
      <c r="BJI64" s="1646" t="s">
        <v>840</v>
      </c>
      <c r="BJJ64" s="1647"/>
      <c r="BJK64" s="854" t="e">
        <f ca="1">BJR57</f>
        <v>#NAME?</v>
      </c>
      <c r="BJL64" s="181"/>
      <c r="BJM64" s="854" t="e">
        <f ca="1">BJQ57</f>
        <v>#NAME?</v>
      </c>
      <c r="BJN64" s="181"/>
      <c r="BJO64" s="854" t="e">
        <f ca="1">BJP57</f>
        <v>#NAME?</v>
      </c>
      <c r="BJP64" s="183"/>
      <c r="BJQ64" s="859" t="e">
        <f ca="1">BJO57</f>
        <v>#NAME?</v>
      </c>
      <c r="BJR64" s="183"/>
      <c r="BJS64" s="859" t="e">
        <f ca="1">BJN57</f>
        <v>#NAME?</v>
      </c>
      <c r="BJT64" s="185"/>
      <c r="BNJ64" s="1177"/>
      <c r="BNK64" s="115">
        <v>2010</v>
      </c>
      <c r="BNL64" s="854" t="e">
        <f ca="1">BNJ57</f>
        <v>#NAME?</v>
      </c>
      <c r="BNM64" s="854" t="e">
        <f ca="1">BNN57</f>
        <v>#NAME?</v>
      </c>
      <c r="BNN64" s="854" t="e">
        <f ca="1">BNR57</f>
        <v>#NAME?</v>
      </c>
      <c r="BNO64" s="855" t="e">
        <f ca="1">BNV57</f>
        <v>#NAME?</v>
      </c>
    </row>
    <row r="65" spans="3:1014 1032:1731" ht="15" hidden="1" customHeight="1" thickBot="1">
      <c r="C65" s="1081"/>
      <c r="D65" s="317">
        <v>2005</v>
      </c>
      <c r="E65" s="742" t="e">
        <f ca="1" xml:space="preserve"> 'Pre-filling'!$E$57</f>
        <v>#NAME?</v>
      </c>
      <c r="K65" s="760"/>
      <c r="AG65" s="931" t="s">
        <v>1047</v>
      </c>
      <c r="AH65" s="751" t="e">
        <f ca="1" xml:space="preserve"> $AR$57</f>
        <v>#NAME?</v>
      </c>
      <c r="AI65" s="751" t="e">
        <f ca="1" xml:space="preserve"> $AQ$57</f>
        <v>#NAME?</v>
      </c>
      <c r="AJ65" s="751" t="e">
        <f ca="1" xml:space="preserve"> $AP$57</f>
        <v>#NAME?</v>
      </c>
      <c r="AK65" s="751" t="e">
        <f ca="1" xml:space="preserve"> $AO$57</f>
        <v>#NAME?</v>
      </c>
      <c r="AL65" s="751"/>
      <c r="AM65" s="752"/>
      <c r="AS65" s="1083"/>
      <c r="AT65" s="146">
        <v>2015</v>
      </c>
      <c r="AU65" s="748" t="e">
        <f ca="1" xml:space="preserve"> $AS$57</f>
        <v>#NAME?</v>
      </c>
      <c r="AV65" s="749" t="e">
        <f ca="1" xml:space="preserve"> $BM$57</f>
        <v>#NAME?</v>
      </c>
      <c r="AW65" s="750" t="e">
        <f ca="1" xml:space="preserve"> $CG$57</f>
        <v>#NAME?</v>
      </c>
      <c r="DA65" s="931" t="s">
        <v>1047</v>
      </c>
      <c r="DB65" s="757" t="e">
        <f ca="1" xml:space="preserve"> $DL$57</f>
        <v>#NAME?</v>
      </c>
      <c r="DC65" s="757" t="e">
        <f ca="1" xml:space="preserve"> $DK$57</f>
        <v>#NAME?</v>
      </c>
      <c r="DD65" s="757" t="e">
        <f ca="1" xml:space="preserve"> $DJ$57</f>
        <v>#NAME?</v>
      </c>
      <c r="DE65" s="757" t="e">
        <f ca="1" xml:space="preserve"> $DI$57</f>
        <v>#NAME?</v>
      </c>
      <c r="DF65" s="757"/>
      <c r="DG65" s="758"/>
      <c r="DM65" s="894" t="s">
        <v>1548</v>
      </c>
      <c r="DN65" s="957" t="e">
        <f ca="1">DY57</f>
        <v>#NAME?</v>
      </c>
      <c r="DO65" s="957" t="e">
        <f ca="1">DZ57</f>
        <v>#NAME?</v>
      </c>
      <c r="DP65" s="856" t="e">
        <f ca="1">ED57</f>
        <v>#NAME?</v>
      </c>
      <c r="DQ65" s="856" t="e">
        <f ca="1">EC57</f>
        <v>#NAME?</v>
      </c>
      <c r="DR65" s="856" t="e">
        <f ca="1">EB57</f>
        <v>#NAME?</v>
      </c>
      <c r="DS65" s="950" t="e">
        <f ca="1">EA57</f>
        <v>#NAME?</v>
      </c>
      <c r="DT65" s="748"/>
      <c r="DU65" s="951"/>
      <c r="GC65" s="777" t="s">
        <v>385</v>
      </c>
      <c r="GD65" s="116">
        <v>2005</v>
      </c>
      <c r="GE65" s="753" t="e">
        <f ca="1" xml:space="preserve"> GD57</f>
        <v>#NAME?</v>
      </c>
      <c r="GF65" s="753" t="e">
        <f ca="1" xml:space="preserve"> GX57</f>
        <v>#NAME?</v>
      </c>
      <c r="GG65" s="753" t="e">
        <f ca="1" xml:space="preserve"> HR57</f>
        <v>#NAME?</v>
      </c>
      <c r="GH65" s="753" t="e">
        <f ca="1" xml:space="preserve"> IL57</f>
        <v>#NAME?</v>
      </c>
      <c r="GI65" s="858" t="e">
        <f ca="1" xml:space="preserve"> JF57</f>
        <v>#NAME?</v>
      </c>
      <c r="JY65" s="776"/>
      <c r="JZ65" s="116">
        <v>2005</v>
      </c>
      <c r="KA65" s="753" t="e">
        <f ca="1" xml:space="preserve"> JZ57</f>
        <v>#NAME?</v>
      </c>
      <c r="KB65" s="753" t="e">
        <f ca="1" xml:space="preserve"> KP57</f>
        <v>#NAME?</v>
      </c>
      <c r="KC65" s="753" t="e">
        <f ca="1" xml:space="preserve"> LF57</f>
        <v>#NAME?</v>
      </c>
      <c r="KD65" s="753" t="e">
        <f ca="1" xml:space="preserve"> LV57</f>
        <v>#NAME?</v>
      </c>
      <c r="KE65" s="858" t="e">
        <f ca="1" xml:space="preserve"> ML57</f>
        <v>#NAME?</v>
      </c>
      <c r="NA65" s="923" t="s">
        <v>384</v>
      </c>
      <c r="NB65" s="115">
        <v>2010</v>
      </c>
      <c r="NC65" s="854" t="e">
        <f ca="1" xml:space="preserve"> NA57</f>
        <v>#NAME?</v>
      </c>
      <c r="ND65" s="854" t="e">
        <f ca="1" xml:space="preserve"> NI57</f>
        <v>#NAME?</v>
      </c>
      <c r="NE65" s="854" t="e">
        <f ca="1" xml:space="preserve"> NQ57</f>
        <v>#NAME?</v>
      </c>
      <c r="NF65" s="854" t="e">
        <f ca="1" xml:space="preserve"> NY57</f>
        <v>#NAME?</v>
      </c>
      <c r="NG65" s="854" t="e">
        <f ca="1" xml:space="preserve"> OG57</f>
        <v>#NAME?</v>
      </c>
      <c r="NH65" s="854" t="e">
        <f ca="1" xml:space="preserve"> OO57</f>
        <v>#NAME?</v>
      </c>
      <c r="NI65" s="855" t="e">
        <f ca="1" xml:space="preserve"> OW57</f>
        <v>#NAME?</v>
      </c>
      <c r="PE65" s="1178"/>
      <c r="PF65" s="120">
        <v>2015</v>
      </c>
      <c r="PG65" s="856" t="e">
        <f ca="1" xml:space="preserve"> PE57</f>
        <v>#NAME?</v>
      </c>
      <c r="PH65" s="856" t="e">
        <f ca="1" xml:space="preserve"> PT57</f>
        <v>#NAME?</v>
      </c>
      <c r="PI65" s="856" t="e">
        <f ca="1" xml:space="preserve"> QI57</f>
        <v>#NAME?</v>
      </c>
      <c r="PJ65" s="856" t="e">
        <f ca="1" xml:space="preserve"> QX57</f>
        <v>#NAME?</v>
      </c>
      <c r="PK65" s="857" t="e">
        <f ca="1" xml:space="preserve"> RM57</f>
        <v>#NAME?</v>
      </c>
      <c r="SB65" s="1082" t="s">
        <v>1028</v>
      </c>
      <c r="SC65" s="120">
        <v>2015</v>
      </c>
      <c r="SD65" s="856"/>
      <c r="SE65" s="856"/>
      <c r="SF65" s="856"/>
      <c r="SG65" s="856"/>
      <c r="SH65" s="856"/>
      <c r="SI65" s="856"/>
      <c r="SJ65" s="856"/>
      <c r="SK65" s="854"/>
      <c r="SL65" s="857"/>
      <c r="WF65" s="1180"/>
      <c r="WG65" s="116">
        <v>2010</v>
      </c>
      <c r="WH65" s="853"/>
      <c r="WI65" s="853"/>
      <c r="WJ65" s="853"/>
      <c r="WK65" s="853"/>
      <c r="WL65" s="750"/>
      <c r="WZ65" s="1178"/>
      <c r="XA65" s="120">
        <v>2016</v>
      </c>
      <c r="XB65" s="868" t="e">
        <f ca="1">WZ57</f>
        <v>#NAME?</v>
      </c>
      <c r="XC65" s="868" t="e">
        <f ca="1">YC57</f>
        <v>#NAME?</v>
      </c>
      <c r="XD65" s="865"/>
      <c r="XE65" s="868" t="e">
        <f ca="1">ZF57</f>
        <v>#NAME?</v>
      </c>
      <c r="XF65" s="867"/>
      <c r="AAI65" s="899" t="s">
        <v>1298</v>
      </c>
      <c r="AAJ65" s="949" t="e">
        <f ca="1">AAW57</f>
        <v>#NAME?</v>
      </c>
      <c r="AAK65" s="949" t="e">
        <f ca="1">AAX57</f>
        <v>#NAME?</v>
      </c>
      <c r="AAL65" s="949" t="e">
        <f ca="1">AAY57</f>
        <v>#NAME?</v>
      </c>
      <c r="AAM65" s="856" t="e">
        <f ca="1">AAZ57</f>
        <v>#NAME?</v>
      </c>
      <c r="AAN65" s="856" t="e">
        <f ca="1">ABB57</f>
        <v>#NAME?</v>
      </c>
      <c r="AAO65" s="952" t="e">
        <f ca="1">ABC57</f>
        <v>#NAME?</v>
      </c>
      <c r="ACX65" s="869"/>
      <c r="ACY65" s="869"/>
      <c r="ACZ65" s="869"/>
      <c r="ADA65" s="869"/>
      <c r="ADB65" s="869"/>
      <c r="ADC65" s="869"/>
      <c r="ADD65" s="934" t="s">
        <v>1298</v>
      </c>
      <c r="ADE65" s="953" t="e">
        <f ca="1">ADN57</f>
        <v>#NAME?</v>
      </c>
      <c r="ADF65" s="953" t="e">
        <f ca="1">ADO57</f>
        <v>#NAME?</v>
      </c>
      <c r="ADG65" s="854" t="e">
        <f ca="1">ADP57</f>
        <v>#NAME?</v>
      </c>
      <c r="ADH65" s="854" t="e">
        <f ca="1">ADQ57</f>
        <v>#NAME?</v>
      </c>
      <c r="ADI65" s="954" t="e">
        <f ca="1">ADR57</f>
        <v>#NAME?</v>
      </c>
      <c r="AFD65" s="1178"/>
      <c r="AFE65" s="115">
        <v>2005</v>
      </c>
      <c r="AFF65" s="854" t="e">
        <f ca="1" xml:space="preserve"> AFE57</f>
        <v>#NAME?</v>
      </c>
      <c r="AFG65" s="854" t="e">
        <f ca="1" xml:space="preserve"> AFQ57</f>
        <v>#NAME?</v>
      </c>
      <c r="AFH65" s="854" t="e">
        <f ca="1" xml:space="preserve"> AGC57</f>
        <v>#NAME?</v>
      </c>
      <c r="AFI65" s="855" t="e">
        <f ca="1" xml:space="preserve"> AGO57</f>
        <v>#NAME?</v>
      </c>
      <c r="AGZ65" s="1178"/>
      <c r="AHA65" s="120">
        <v>2010</v>
      </c>
      <c r="AHB65" s="856" t="e">
        <f ca="1" xml:space="preserve"> AGZ57</f>
        <v>#NAME?</v>
      </c>
      <c r="AHC65" s="856" t="e">
        <f ca="1" xml:space="preserve"> AHD57</f>
        <v>#NAME?</v>
      </c>
      <c r="AHD65" s="855" t="e">
        <f ca="1" xml:space="preserve"> AHH57</f>
        <v>#NAME?</v>
      </c>
      <c r="AHL65" s="1081"/>
      <c r="AHM65" s="115">
        <v>2010</v>
      </c>
      <c r="AHN65" s="856" t="e">
        <f ca="1" xml:space="preserve"> AHL57</f>
        <v>#NAME?</v>
      </c>
      <c r="AHO65" s="856" t="e">
        <f ca="1" xml:space="preserve"> AHP57</f>
        <v>#NAME?</v>
      </c>
      <c r="AHP65" s="856" t="e">
        <f ca="1" xml:space="preserve"> AHT57</f>
        <v>#NAME?</v>
      </c>
      <c r="AHQ65" s="856" t="e">
        <f ca="1" xml:space="preserve"> AHX57</f>
        <v>#NAME?</v>
      </c>
      <c r="AHR65" s="856" t="e">
        <f ca="1" xml:space="preserve"> AIB57</f>
        <v>#NAME?</v>
      </c>
      <c r="AIF65" s="1178"/>
      <c r="AIG65" s="120">
        <v>2010</v>
      </c>
      <c r="AIH65" s="856" t="e">
        <f ca="1" xml:space="preserve"> AIG57</f>
        <v>#NAME?</v>
      </c>
      <c r="AII65" s="856" t="e">
        <f ca="1" xml:space="preserve"> AIV57</f>
        <v>#NAME?</v>
      </c>
      <c r="AIJ65" s="857" t="e">
        <f ca="1" xml:space="preserve"> AJK57</f>
        <v>#NAME?</v>
      </c>
      <c r="AJY65" s="1180"/>
      <c r="AJZ65" s="116">
        <v>2010</v>
      </c>
      <c r="AKA65" s="753" t="e">
        <f ca="1" xml:space="preserve"> AJZ57</f>
        <v>#NAME?</v>
      </c>
      <c r="AKB65" s="858" t="e">
        <f ca="1" xml:space="preserve"> AKM57</f>
        <v>#NAME?</v>
      </c>
      <c r="AKY65" s="958" t="e">
        <f ca="1">ALE57</f>
        <v>#NAME?</v>
      </c>
      <c r="AKZ65" s="959" t="e">
        <f ca="1">ALG57</f>
        <v>#NAME?</v>
      </c>
      <c r="ALA65" s="859" t="e">
        <f ca="1">ALF57</f>
        <v>#NAME?</v>
      </c>
      <c r="ALB65" s="855"/>
      <c r="ALW65" s="958" t="e">
        <f ca="1">AMC57</f>
        <v>#NAME?</v>
      </c>
      <c r="ALX65" s="959" t="e">
        <f ca="1">AME57</f>
        <v>#NAME?</v>
      </c>
      <c r="ALY65" s="859" t="e">
        <f ca="1">AMD57</f>
        <v>#NAME?</v>
      </c>
      <c r="ALZ65" s="855"/>
      <c r="AMR65" s="1180"/>
      <c r="AMS65" s="116">
        <v>2005</v>
      </c>
      <c r="AMT65" s="854" t="e">
        <f ca="1" xml:space="preserve"> AMS57</f>
        <v>#NAME?</v>
      </c>
      <c r="AMU65" s="854" t="e">
        <f ca="1" xml:space="preserve"> ANE57</f>
        <v>#NAME?</v>
      </c>
      <c r="AMV65" s="855" t="e">
        <f ca="1" xml:space="preserve"> ANQ57</f>
        <v>#NAME?</v>
      </c>
      <c r="AOH65" s="1105"/>
      <c r="AOI65" s="115">
        <v>2010</v>
      </c>
      <c r="AOJ65" s="854" t="e">
        <f ca="1" xml:space="preserve"> AOH57</f>
        <v>#NAME?</v>
      </c>
      <c r="AOK65" s="854" t="e">
        <f ca="1" xml:space="preserve"> APJ57</f>
        <v>#NAME?</v>
      </c>
      <c r="AOL65" s="854" t="e">
        <f ca="1" xml:space="preserve"> AQL57</f>
        <v>#NAME?</v>
      </c>
      <c r="AOM65" s="854" t="e">
        <f ca="1" xml:space="preserve"> ARN57</f>
        <v>#NAME?</v>
      </c>
      <c r="AON65" s="855" t="e">
        <f ca="1" xml:space="preserve"> ASP57</f>
        <v>#NAME?</v>
      </c>
      <c r="ATR65" s="1178"/>
      <c r="ATS65" s="115">
        <v>2015</v>
      </c>
      <c r="ATT65" s="856" t="e">
        <f ca="1" xml:space="preserve"> ATR57</f>
        <v>#NAME?</v>
      </c>
      <c r="ATU65" s="856" t="e">
        <f ca="1" xml:space="preserve"> AUG57</f>
        <v>#NAME?</v>
      </c>
      <c r="ATV65" s="856" t="e">
        <f ca="1" xml:space="preserve"> AUV57</f>
        <v>#NAME?</v>
      </c>
      <c r="ATW65" s="857" t="e">
        <f ca="1" xml:space="preserve"> AVK57</f>
        <v>#NAME?</v>
      </c>
      <c r="AVZ65" s="1178"/>
      <c r="AWA65" s="115">
        <v>2010</v>
      </c>
      <c r="AWB65" s="856" t="e">
        <f ca="1" xml:space="preserve"> AWA57</f>
        <v>#NAME?</v>
      </c>
      <c r="AWC65" s="859" t="e">
        <f ca="1" xml:space="preserve"> AWP57</f>
        <v>#NAME?</v>
      </c>
      <c r="AWD65" s="855" t="e">
        <f ca="1" xml:space="preserve"> AXE57</f>
        <v>#NAME?</v>
      </c>
      <c r="AXS65" s="1178"/>
      <c r="AXT65" s="115">
        <v>2010</v>
      </c>
      <c r="AXU65" s="856" t="e">
        <f ca="1">AXS57</f>
        <v>#NAME?</v>
      </c>
      <c r="AXV65" s="866" t="e">
        <f ca="1">AYE57</f>
        <v>#NAME?</v>
      </c>
      <c r="AXW65" s="854" t="e">
        <f ca="1">AYQ57</f>
        <v>#NAME?</v>
      </c>
      <c r="AXX65" s="854" t="e">
        <f ca="1">AZC57</f>
        <v>#NAME?</v>
      </c>
      <c r="AXY65" s="854" t="e">
        <f ca="1">AZO57</f>
        <v>#NAME?</v>
      </c>
      <c r="AXZ65" s="854" t="e">
        <f ca="1">BAA57</f>
        <v>#NAME?</v>
      </c>
      <c r="AYA65" s="854" t="e">
        <f ca="1">BAM57</f>
        <v>#NAME?</v>
      </c>
      <c r="AYB65" s="855" t="e">
        <f ca="1">BAY57</f>
        <v>#NAME?</v>
      </c>
      <c r="BBK65" s="1081"/>
      <c r="BBL65" s="146">
        <v>2005</v>
      </c>
      <c r="BBM65" s="865" t="e">
        <f ca="1">BBM57</f>
        <v>#NAME?</v>
      </c>
      <c r="BBN65" s="867" t="e">
        <f ca="1">BBR57</f>
        <v>#NAME?</v>
      </c>
      <c r="BBP65" s="818"/>
      <c r="BCO65" s="1081"/>
      <c r="BCP65" s="146">
        <v>2005</v>
      </c>
      <c r="BCQ65" s="753" t="e">
        <f ca="1">BCQ57</f>
        <v>#NAME?</v>
      </c>
      <c r="BCR65" s="858" t="e">
        <f ca="1">BCV57</f>
        <v>#NAME?</v>
      </c>
      <c r="BCY65" s="1081"/>
      <c r="BCZ65" s="155">
        <v>2005</v>
      </c>
      <c r="BDA65" s="860" t="e">
        <f ca="1">BDA57</f>
        <v>#NAME?</v>
      </c>
      <c r="BDB65" s="860" t="e">
        <f ca="1">BDF57</f>
        <v>#NAME?</v>
      </c>
      <c r="BDC65" s="865" t="e">
        <f ca="1">BDK57</f>
        <v>#NAME?</v>
      </c>
      <c r="BDD65" s="867" t="e">
        <f ca="1">BDP57</f>
        <v>#NAME?</v>
      </c>
      <c r="BDS65" s="1081"/>
      <c r="BDT65" s="155">
        <v>2005</v>
      </c>
      <c r="BDU65" s="858" t="e">
        <f ca="1">BDU57</f>
        <v>#NAME?</v>
      </c>
      <c r="BDX65" s="1081"/>
      <c r="BDY65" s="155">
        <v>2005</v>
      </c>
      <c r="BDZ65" s="858" t="e">
        <f ca="1">BDZ57</f>
        <v>#NAME?</v>
      </c>
      <c r="BEC65" s="1081"/>
      <c r="BED65" s="116">
        <v>2010</v>
      </c>
      <c r="BEE65" s="748" t="e">
        <f ca="1">BEF57</f>
        <v>#NAME?</v>
      </c>
      <c r="BEF65" s="748" t="e">
        <f ca="1">BEK57</f>
        <v>#NAME?</v>
      </c>
      <c r="BEG65" s="748" t="e">
        <f ca="1">BEP57</f>
        <v>#NAME?</v>
      </c>
      <c r="BEH65" s="753"/>
      <c r="BEI65" s="858"/>
      <c r="BEJ65" s="739"/>
      <c r="BEO65" s="739"/>
      <c r="BET65" s="739"/>
      <c r="BEU65" s="739"/>
      <c r="BEV65" s="739"/>
      <c r="BFI65" s="739"/>
      <c r="BFJ65" s="739"/>
      <c r="BFK65" s="739"/>
      <c r="BFV65" s="1081"/>
      <c r="BFW65" s="115">
        <v>2010</v>
      </c>
      <c r="BFX65" s="854" t="e">
        <f ca="1">BFY57</f>
        <v>#NAME?</v>
      </c>
      <c r="BFY65" s="854" t="e">
        <f ca="1">BGD57</f>
        <v>#NAME?</v>
      </c>
      <c r="BFZ65" s="854" t="e">
        <f ca="1">BGI57</f>
        <v>#NAME?</v>
      </c>
      <c r="BGA65" s="854" t="e">
        <f ca="1">BHR57</f>
        <v>#NAME?</v>
      </c>
      <c r="BGB65" s="855" t="e">
        <f ca="1">BHW57</f>
        <v>#NAME?</v>
      </c>
      <c r="BHQ65" s="739"/>
      <c r="BHR65" s="739"/>
      <c r="BIA65" s="739"/>
      <c r="BIB65" s="739"/>
      <c r="BIK65" s="739"/>
      <c r="BIL65" s="739"/>
      <c r="BIS65" s="1180"/>
      <c r="BIT65" s="116">
        <v>2005</v>
      </c>
      <c r="BIU65" s="753" t="e">
        <f ca="1">BIT57</f>
        <v>#NAME?</v>
      </c>
      <c r="BIV65" s="753" t="e">
        <f ca="1">BIX57</f>
        <v>#NAME?</v>
      </c>
      <c r="BIW65" s="753" t="e">
        <f ca="1">BJB57</f>
        <v>#NAME?</v>
      </c>
      <c r="BIX65" s="858" t="e">
        <f ca="1">BJF57</f>
        <v>#NAME?</v>
      </c>
      <c r="BJI65" s="1661" t="s">
        <v>1408</v>
      </c>
      <c r="BJJ65" s="1662"/>
      <c r="BJK65" s="854" t="e">
        <f ca="1">BLU57</f>
        <v>#NAME?</v>
      </c>
      <c r="BJL65" s="854" t="e">
        <f ca="1">BJW57</f>
        <v>#NAME?</v>
      </c>
      <c r="BJM65" s="854" t="e">
        <f ca="1">BLT57</f>
        <v>#NAME?</v>
      </c>
      <c r="BJN65" s="854" t="e">
        <f ca="1">BJV57</f>
        <v>#NAME?</v>
      </c>
      <c r="BJO65" s="854" t="e">
        <f ca="1">BLS57</f>
        <v>#NAME?</v>
      </c>
      <c r="BJP65" s="859" t="e">
        <f ca="1">BJU57</f>
        <v>#NAME?</v>
      </c>
      <c r="BJQ65" s="859" t="e">
        <f ca="1">BLR57</f>
        <v>#NAME?</v>
      </c>
      <c r="BJR65" s="859" t="e">
        <f ca="1">BJT57</f>
        <v>#NAME?</v>
      </c>
      <c r="BJS65" s="859" t="e">
        <f ca="1">BLQ57</f>
        <v>#NAME?</v>
      </c>
      <c r="BJT65" s="855" t="e">
        <f ca="1">BJS57</f>
        <v>#NAME?</v>
      </c>
      <c r="BNJ65" s="1177"/>
      <c r="BNK65" s="115">
        <v>2005</v>
      </c>
      <c r="BNL65" s="854" t="e">
        <f ca="1">BNK57</f>
        <v>#NAME?</v>
      </c>
      <c r="BNM65" s="854" t="e">
        <f ca="1">BNO57</f>
        <v>#NAME?</v>
      </c>
      <c r="BNN65" s="854" t="e">
        <f ca="1">BNS57</f>
        <v>#NAME?</v>
      </c>
      <c r="BNO65" s="855" t="e">
        <f ca="1">BNW57</f>
        <v>#NAME?</v>
      </c>
    </row>
    <row r="66" spans="3:1014 1032:1731" ht="15" hidden="1" customHeight="1">
      <c r="C66" s="1081"/>
      <c r="D66" s="317">
        <v>2000</v>
      </c>
      <c r="E66" s="742" t="e">
        <f ca="1" xml:space="preserve"> 'Pre-filling'!$F$57</f>
        <v>#NAME?</v>
      </c>
      <c r="K66" s="760"/>
      <c r="AS66" s="1083"/>
      <c r="AT66" s="146">
        <v>2010</v>
      </c>
      <c r="AU66" s="748" t="e">
        <f ca="1" xml:space="preserve"> $AT$57</f>
        <v>#NAME?</v>
      </c>
      <c r="AV66" s="749" t="e">
        <f ca="1" xml:space="preserve"> $BN$57</f>
        <v>#NAME?</v>
      </c>
      <c r="AW66" s="750" t="e">
        <f ca="1" xml:space="preserve"> $CH$57</f>
        <v>#NAME?</v>
      </c>
      <c r="DM66" s="894" t="s">
        <v>1549</v>
      </c>
      <c r="DN66" s="957" t="e">
        <f ca="1">EE57</f>
        <v>#NAME?</v>
      </c>
      <c r="DO66" s="957" t="e">
        <f ca="1">EF57</f>
        <v>#NAME?</v>
      </c>
      <c r="DP66" s="856" t="e">
        <f ca="1">EJ57</f>
        <v>#NAME?</v>
      </c>
      <c r="DQ66" s="856" t="e">
        <f ca="1">EI57</f>
        <v>#NAME?</v>
      </c>
      <c r="DR66" s="856" t="e">
        <f ca="1">EH57</f>
        <v>#NAME?</v>
      </c>
      <c r="DS66" s="950" t="e">
        <f ca="1">EG57</f>
        <v>#NAME?</v>
      </c>
      <c r="DT66" s="748"/>
      <c r="DU66" s="951"/>
      <c r="GC66" s="776"/>
      <c r="GD66" s="116">
        <v>2000</v>
      </c>
      <c r="GE66" s="753" t="e">
        <f ca="1" xml:space="preserve"> GE57</f>
        <v>#NAME?</v>
      </c>
      <c r="GF66" s="753" t="e">
        <f ca="1" xml:space="preserve"> GY57</f>
        <v>#NAME?</v>
      </c>
      <c r="GG66" s="753" t="e">
        <f ca="1" xml:space="preserve"> HS57</f>
        <v>#NAME?</v>
      </c>
      <c r="GH66" s="753" t="e">
        <f ca="1" xml:space="preserve"> IM57</f>
        <v>#NAME?</v>
      </c>
      <c r="GI66" s="858" t="e">
        <f ca="1" xml:space="preserve"> JG57</f>
        <v>#NAME?</v>
      </c>
      <c r="JY66" s="374"/>
      <c r="JZ66" s="116">
        <v>2000</v>
      </c>
      <c r="KA66" s="753" t="e">
        <f ca="1" xml:space="preserve"> KA57</f>
        <v>#NAME?</v>
      </c>
      <c r="KB66" s="753" t="e">
        <f ca="1" xml:space="preserve"> KQ57</f>
        <v>#NAME?</v>
      </c>
      <c r="KC66" s="753" t="e">
        <f ca="1" xml:space="preserve"> LG57</f>
        <v>#NAME?</v>
      </c>
      <c r="KD66" s="753" t="e">
        <f ca="1" xml:space="preserve"> LW57</f>
        <v>#NAME?</v>
      </c>
      <c r="KE66" s="858" t="e">
        <f ca="1" xml:space="preserve"> MM57</f>
        <v>#NAME?</v>
      </c>
      <c r="NA66" s="923" t="s">
        <v>390</v>
      </c>
      <c r="NB66" s="116">
        <v>2005</v>
      </c>
      <c r="NC66" s="753" t="e">
        <f ca="1" xml:space="preserve"> NB57</f>
        <v>#NAME?</v>
      </c>
      <c r="ND66" s="753" t="e">
        <f ca="1" xml:space="preserve"> NJ57</f>
        <v>#NAME?</v>
      </c>
      <c r="NE66" s="753" t="e">
        <f ca="1" xml:space="preserve"> NR57</f>
        <v>#NAME?</v>
      </c>
      <c r="NF66" s="753" t="e">
        <f ca="1" xml:space="preserve"> NZ57</f>
        <v>#NAME?</v>
      </c>
      <c r="NG66" s="753" t="e">
        <f ca="1" xml:space="preserve"> OH57</f>
        <v>#NAME?</v>
      </c>
      <c r="NH66" s="753" t="e">
        <f ca="1" xml:space="preserve"> OP57</f>
        <v>#NAME?</v>
      </c>
      <c r="NI66" s="858" t="e">
        <f ca="1" xml:space="preserve"> OX57</f>
        <v>#NAME?</v>
      </c>
      <c r="PE66" s="1178"/>
      <c r="PF66" s="120">
        <v>2010</v>
      </c>
      <c r="PG66" s="856" t="e">
        <f ca="1" xml:space="preserve"> PF57</f>
        <v>#NAME?</v>
      </c>
      <c r="PH66" s="856" t="e">
        <f ca="1" xml:space="preserve"> PU57</f>
        <v>#NAME?</v>
      </c>
      <c r="PI66" s="856" t="e">
        <f ca="1" xml:space="preserve"> QJ57</f>
        <v>#NAME?</v>
      </c>
      <c r="PJ66" s="856" t="e">
        <f ca="1" xml:space="preserve"> QY57</f>
        <v>#NAME?</v>
      </c>
      <c r="PK66" s="857" t="e">
        <f ca="1" xml:space="preserve"> RN57</f>
        <v>#NAME?</v>
      </c>
      <c r="SB66" s="1083"/>
      <c r="SC66" s="146">
        <v>2010</v>
      </c>
      <c r="SD66" s="856" t="e">
        <f ca="1">SB57</f>
        <v>#NAME?</v>
      </c>
      <c r="SE66" s="856" t="e">
        <f ca="1">SN57</f>
        <v>#NAME?</v>
      </c>
      <c r="SF66" s="856" t="e">
        <f ca="1">SZ57</f>
        <v>#NAME?</v>
      </c>
      <c r="SG66" s="856" t="e">
        <f ca="1">TL57</f>
        <v>#NAME?</v>
      </c>
      <c r="SH66" s="856" t="e">
        <f ca="1">TX57</f>
        <v>#NAME?</v>
      </c>
      <c r="SI66" s="856" t="e">
        <f ca="1">UJ57</f>
        <v>#NAME?</v>
      </c>
      <c r="SJ66" s="856" t="e">
        <f ca="1">UV57</f>
        <v>#NAME?</v>
      </c>
      <c r="SK66" s="854" t="e">
        <f ca="1">VH57</f>
        <v>#NAME?</v>
      </c>
      <c r="SL66" s="857" t="e">
        <f ca="1">VT57</f>
        <v>#NAME?</v>
      </c>
      <c r="WF66" s="1180"/>
      <c r="WG66" s="116">
        <v>2005</v>
      </c>
      <c r="WH66" s="853"/>
      <c r="WI66" s="853"/>
      <c r="WJ66" s="853"/>
      <c r="WK66" s="853"/>
      <c r="WL66" s="750"/>
      <c r="WZ66" s="1178"/>
      <c r="XA66" s="120">
        <v>2015</v>
      </c>
      <c r="XB66" s="868" t="e">
        <f ca="1">XA57</f>
        <v>#NAME?</v>
      </c>
      <c r="XC66" s="868" t="e">
        <f ca="1">YD57</f>
        <v>#NAME?</v>
      </c>
      <c r="XD66" s="865"/>
      <c r="XE66" s="868" t="e">
        <f ca="1">ZG57</f>
        <v>#NAME?</v>
      </c>
      <c r="XF66" s="867"/>
      <c r="AAI66" s="899" t="s">
        <v>1299</v>
      </c>
      <c r="AAJ66" s="949" t="e">
        <f ca="1">ABD57</f>
        <v>#NAME?</v>
      </c>
      <c r="AAK66" s="949" t="e">
        <f ca="1">ABE57</f>
        <v>#NAME?</v>
      </c>
      <c r="AAL66" s="949" t="e">
        <f ca="1">ABF57</f>
        <v>#NAME?</v>
      </c>
      <c r="AAM66" s="856" t="e">
        <f ca="1">ABG57</f>
        <v>#NAME?</v>
      </c>
      <c r="AAN66" s="856" t="e">
        <f ca="1">ABI57</f>
        <v>#NAME?</v>
      </c>
      <c r="AAO66" s="952" t="e">
        <f ca="1">ABJ57</f>
        <v>#NAME?</v>
      </c>
      <c r="ACX66" s="869"/>
      <c r="ACY66" s="869"/>
      <c r="ACZ66" s="869"/>
      <c r="ADA66" s="869"/>
      <c r="ADB66" s="869"/>
      <c r="ADC66" s="869"/>
      <c r="ADD66" s="934" t="s">
        <v>1299</v>
      </c>
      <c r="ADE66" s="953" t="e">
        <f ca="1">ADS57</f>
        <v>#NAME?</v>
      </c>
      <c r="ADF66" s="953" t="e">
        <f ca="1">ADT57</f>
        <v>#NAME?</v>
      </c>
      <c r="ADG66" s="854" t="e">
        <f ca="1">ADU57</f>
        <v>#NAME?</v>
      </c>
      <c r="ADH66" s="854" t="e">
        <f ca="1">ADV57</f>
        <v>#NAME?</v>
      </c>
      <c r="ADI66" s="954" t="e">
        <f ca="1">ADW57</f>
        <v>#NAME?</v>
      </c>
      <c r="AFD66" s="1180"/>
      <c r="AFE66" s="116">
        <v>2000</v>
      </c>
      <c r="AFF66" s="753" t="e">
        <f ca="1" xml:space="preserve"> AFF57</f>
        <v>#NAME?</v>
      </c>
      <c r="AFG66" s="753" t="e">
        <f ca="1" xml:space="preserve"> AFR57</f>
        <v>#NAME?</v>
      </c>
      <c r="AFH66" s="753" t="e">
        <f ca="1" xml:space="preserve"> AGD57</f>
        <v>#NAME?</v>
      </c>
      <c r="AFI66" s="858" t="e">
        <f ca="1" xml:space="preserve"> AGP57</f>
        <v>#NAME?</v>
      </c>
      <c r="AGZ66" s="1180"/>
      <c r="AHA66" s="146">
        <v>2005</v>
      </c>
      <c r="AHB66" s="856" t="e">
        <f ca="1" xml:space="preserve"> AHA57</f>
        <v>#NAME?</v>
      </c>
      <c r="AHC66" s="856" t="e">
        <f ca="1" xml:space="preserve"> AHE57</f>
        <v>#NAME?</v>
      </c>
      <c r="AHD66" s="855" t="e">
        <f ca="1" xml:space="preserve"> AHI57</f>
        <v>#NAME?</v>
      </c>
      <c r="AHL66" s="1081"/>
      <c r="AHM66" s="116">
        <v>2005</v>
      </c>
      <c r="AHN66" s="748" t="e">
        <f ca="1" xml:space="preserve"> AHM57</f>
        <v>#NAME?</v>
      </c>
      <c r="AHO66" s="748" t="e">
        <f ca="1" xml:space="preserve"> AHQ57</f>
        <v>#NAME?</v>
      </c>
      <c r="AHP66" s="748" t="e">
        <f ca="1" xml:space="preserve"> AHU57</f>
        <v>#NAME?</v>
      </c>
      <c r="AHQ66" s="748" t="e">
        <f ca="1" xml:space="preserve"> AHY57</f>
        <v>#NAME?</v>
      </c>
      <c r="AHR66" s="748" t="e">
        <f ca="1" xml:space="preserve"> AIC57</f>
        <v>#NAME?</v>
      </c>
      <c r="AIF66" s="1180"/>
      <c r="AIG66" s="146">
        <v>2005</v>
      </c>
      <c r="AIH66" s="856" t="e">
        <f ca="1" xml:space="preserve"> AIH57</f>
        <v>#NAME?</v>
      </c>
      <c r="AII66" s="856" t="e">
        <f ca="1" xml:space="preserve"> AIW57</f>
        <v>#NAME?</v>
      </c>
      <c r="AIJ66" s="857" t="e">
        <f ca="1" xml:space="preserve"> AJL57</f>
        <v>#NAME?</v>
      </c>
      <c r="AJY66" s="1180"/>
      <c r="AJZ66" s="116">
        <v>2005</v>
      </c>
      <c r="AKA66" s="753" t="e">
        <f ca="1" xml:space="preserve"> AKA57</f>
        <v>#NAME?</v>
      </c>
      <c r="AKB66" s="858" t="e">
        <f ca="1" xml:space="preserve"> AKN57</f>
        <v>#NAME?</v>
      </c>
      <c r="AKY66" s="958" t="e">
        <f ca="1">ALH57</f>
        <v>#NAME?</v>
      </c>
      <c r="AKZ66" s="959" t="e">
        <f ca="1">ALJ57</f>
        <v>#NAME?</v>
      </c>
      <c r="ALA66" s="859" t="e">
        <f ca="1">ALI57</f>
        <v>#NAME?</v>
      </c>
      <c r="ALB66" s="855"/>
      <c r="ALW66" s="958" t="e">
        <f ca="1">AMF57</f>
        <v>#NAME?</v>
      </c>
      <c r="ALX66" s="959" t="e">
        <f ca="1">AMH57</f>
        <v>#NAME?</v>
      </c>
      <c r="ALY66" s="859" t="e">
        <f ca="1">AMG57</f>
        <v>#NAME?</v>
      </c>
      <c r="ALZ66" s="855"/>
      <c r="AMR66" s="1180"/>
      <c r="AMS66" s="116">
        <v>2000</v>
      </c>
      <c r="AMT66" s="753" t="e">
        <f ca="1" xml:space="preserve"> AMT57</f>
        <v>#NAME?</v>
      </c>
      <c r="AMU66" s="753" t="e">
        <f ca="1" xml:space="preserve"> ANF57</f>
        <v>#NAME?</v>
      </c>
      <c r="AMV66" s="858" t="e">
        <f ca="1" xml:space="preserve"> ANR57</f>
        <v>#NAME?</v>
      </c>
      <c r="AOH66" s="1138"/>
      <c r="AOI66" s="116">
        <v>2005</v>
      </c>
      <c r="AOJ66" s="753" t="e">
        <f ca="1" xml:space="preserve"> AOI57</f>
        <v>#NAME?</v>
      </c>
      <c r="AOK66" s="753" t="e">
        <f ca="1" xml:space="preserve"> APK57</f>
        <v>#NAME?</v>
      </c>
      <c r="AOL66" s="753" t="e">
        <f ca="1" xml:space="preserve"> AQM57</f>
        <v>#NAME?</v>
      </c>
      <c r="AOM66" s="753" t="e">
        <f ca="1" xml:space="preserve"> ARO57</f>
        <v>#NAME?</v>
      </c>
      <c r="AON66" s="858" t="e">
        <f ca="1" xml:space="preserve"> ASQ57</f>
        <v>#NAME?</v>
      </c>
      <c r="ATR66" s="1178"/>
      <c r="ATS66" s="115">
        <v>2010</v>
      </c>
      <c r="ATT66" s="856" t="e">
        <f ca="1" xml:space="preserve"> ATS57</f>
        <v>#NAME?</v>
      </c>
      <c r="ATU66" s="856" t="e">
        <f ca="1" xml:space="preserve"> AUH57</f>
        <v>#NAME?</v>
      </c>
      <c r="ATV66" s="856" t="e">
        <f ca="1" xml:space="preserve"> AUW57</f>
        <v>#NAME?</v>
      </c>
      <c r="ATW66" s="857" t="e">
        <f ca="1" xml:space="preserve"> AVL57</f>
        <v>#NAME?</v>
      </c>
      <c r="AVZ66" s="1180"/>
      <c r="AWA66" s="116">
        <v>2005</v>
      </c>
      <c r="AWB66" s="856" t="e">
        <f ca="1" xml:space="preserve"> AWB57</f>
        <v>#NAME?</v>
      </c>
      <c r="AWC66" s="859" t="e">
        <f ca="1" xml:space="preserve"> AWQ57</f>
        <v>#NAME?</v>
      </c>
      <c r="AWD66" s="855" t="e">
        <f ca="1" xml:space="preserve"> AXF57</f>
        <v>#NAME?</v>
      </c>
      <c r="AXS66" s="1180"/>
      <c r="AXT66" s="116">
        <v>2005</v>
      </c>
      <c r="AXU66" s="856" t="e">
        <f ca="1">AXT57</f>
        <v>#NAME?</v>
      </c>
      <c r="AXV66" s="749" t="e">
        <f ca="1">AYF57</f>
        <v>#NAME?</v>
      </c>
      <c r="AXW66" s="753" t="e">
        <f ca="1">AYR57</f>
        <v>#NAME?</v>
      </c>
      <c r="AXX66" s="753" t="e">
        <f ca="1">AZD57</f>
        <v>#NAME?</v>
      </c>
      <c r="AXY66" s="753" t="e">
        <f ca="1">AZP57</f>
        <v>#NAME?</v>
      </c>
      <c r="AXZ66" s="753" t="e">
        <f ca="1">BAB57</f>
        <v>#NAME?</v>
      </c>
      <c r="AYA66" s="753" t="e">
        <f ca="1">BAN57</f>
        <v>#NAME?</v>
      </c>
      <c r="AYB66" s="858" t="e">
        <f ca="1">BAZ57</f>
        <v>#NAME?</v>
      </c>
      <c r="BBK66" s="1081"/>
      <c r="BBL66" s="146">
        <v>2000</v>
      </c>
      <c r="BBM66" s="865" t="e">
        <f ca="1">BBL57</f>
        <v>#NAME?</v>
      </c>
      <c r="BBN66" s="867" t="e">
        <f ca="1">BBQ57</f>
        <v>#NAME?</v>
      </c>
      <c r="BBP66" s="818"/>
      <c r="BCO66" s="1081"/>
      <c r="BCP66" s="146">
        <v>2000</v>
      </c>
      <c r="BCQ66" s="753" t="e">
        <f ca="1">BCP57</f>
        <v>#NAME?</v>
      </c>
      <c r="BCR66" s="858" t="e">
        <f ca="1">BCU57</f>
        <v>#NAME?</v>
      </c>
      <c r="BCY66" s="1081"/>
      <c r="BCZ66" s="155">
        <v>2000</v>
      </c>
      <c r="BDA66" s="860" t="e">
        <f ca="1">BCZ57</f>
        <v>#NAME?</v>
      </c>
      <c r="BDB66" s="860" t="e">
        <f ca="1">BDE57</f>
        <v>#NAME?</v>
      </c>
      <c r="BDC66" s="865" t="e">
        <f ca="1">BDJ57</f>
        <v>#NAME?</v>
      </c>
      <c r="BDD66" s="867" t="e">
        <f ca="1">BDO57</f>
        <v>#NAME?</v>
      </c>
      <c r="BDS66" s="1081"/>
      <c r="BDT66" s="155">
        <v>2000</v>
      </c>
      <c r="BDU66" s="858" t="e">
        <f ca="1">BDT57</f>
        <v>#NAME?</v>
      </c>
      <c r="BDX66" s="1081"/>
      <c r="BDY66" s="155">
        <v>2000</v>
      </c>
      <c r="BDZ66" s="858" t="e">
        <f ca="1">BDY57</f>
        <v>#NAME?</v>
      </c>
      <c r="BEC66" s="1081"/>
      <c r="BED66" s="116">
        <v>2005</v>
      </c>
      <c r="BEE66" s="856" t="e">
        <f ca="1">BEE57</f>
        <v>#NAME?</v>
      </c>
      <c r="BEF66" s="856" t="e">
        <f ca="1">BEJ57</f>
        <v>#NAME?</v>
      </c>
      <c r="BEG66" s="856" t="e">
        <f ca="1">BEO57</f>
        <v>#NAME?</v>
      </c>
      <c r="BEH66" s="854"/>
      <c r="BEI66" s="855"/>
      <c r="BEJ66" s="739"/>
      <c r="BEO66" s="739"/>
      <c r="BET66" s="739"/>
      <c r="BEU66" s="739"/>
      <c r="BEV66" s="739"/>
      <c r="BFI66" s="739"/>
      <c r="BFJ66" s="739"/>
      <c r="BFK66" s="739"/>
      <c r="BFV66" s="1081"/>
      <c r="BFW66" s="116">
        <v>2005</v>
      </c>
      <c r="BFX66" s="753" t="e">
        <f ca="1">BFX57</f>
        <v>#NAME?</v>
      </c>
      <c r="BFY66" s="753" t="e">
        <f ca="1">BGC57</f>
        <v>#NAME?</v>
      </c>
      <c r="BFZ66" s="753" t="e">
        <f ca="1">BGH57</f>
        <v>#NAME?</v>
      </c>
      <c r="BGA66" s="753" t="e">
        <f ca="1">BHQ57</f>
        <v>#NAME?</v>
      </c>
      <c r="BGB66" s="858" t="e">
        <f ca="1">BHV57</f>
        <v>#NAME?</v>
      </c>
      <c r="BHQ66" s="739"/>
      <c r="BHR66" s="739"/>
      <c r="BIA66" s="739"/>
      <c r="BIB66" s="739"/>
      <c r="BIK66" s="739"/>
      <c r="BIL66" s="739"/>
      <c r="BIS66" s="1180"/>
      <c r="BIT66" s="116">
        <v>2000</v>
      </c>
      <c r="BIU66" s="753" t="e">
        <f ca="1">BIU57</f>
        <v>#NAME?</v>
      </c>
      <c r="BIV66" s="753" t="e">
        <f ca="1">BIY57</f>
        <v>#NAME?</v>
      </c>
      <c r="BIW66" s="753" t="e">
        <f ca="1">BJC57</f>
        <v>#NAME?</v>
      </c>
      <c r="BIX66" s="858" t="e">
        <f ca="1">BJG57</f>
        <v>#NAME?</v>
      </c>
      <c r="BJI66" s="1659" t="s">
        <v>403</v>
      </c>
      <c r="BJJ66" s="1660"/>
      <c r="BJK66" s="854" t="e">
        <f ca="1">BLZ57</f>
        <v>#NAME?</v>
      </c>
      <c r="BJL66" s="854" t="e">
        <f ca="1">BKB57</f>
        <v>#NAME?</v>
      </c>
      <c r="BJM66" s="854" t="e">
        <f ca="1">BLY57</f>
        <v>#NAME?</v>
      </c>
      <c r="BJN66" s="854" t="e">
        <f ca="1">BKA57</f>
        <v>#NAME?</v>
      </c>
      <c r="BJO66" s="854" t="e">
        <f ca="1">BLX57</f>
        <v>#NAME?</v>
      </c>
      <c r="BJP66" s="859" t="e">
        <f ca="1">BJZ57</f>
        <v>#NAME?</v>
      </c>
      <c r="BJQ66" s="859" t="e">
        <f ca="1">BLW57</f>
        <v>#NAME?</v>
      </c>
      <c r="BJR66" s="859" t="e">
        <f ca="1">BJY57</f>
        <v>#NAME?</v>
      </c>
      <c r="BJS66" s="859" t="e">
        <f ca="1">BLV57</f>
        <v>#NAME?</v>
      </c>
      <c r="BJT66" s="855" t="e">
        <f ca="1">BJX57</f>
        <v>#NAME?</v>
      </c>
      <c r="BNJ66" s="1177"/>
      <c r="BNK66" s="116">
        <v>2000</v>
      </c>
      <c r="BNL66" s="753" t="e">
        <f ca="1">BNL57</f>
        <v>#NAME?</v>
      </c>
      <c r="BNM66" s="753" t="e">
        <f ca="1">BNP57</f>
        <v>#NAME?</v>
      </c>
      <c r="BNN66" s="753" t="e">
        <f ca="1">BNT57</f>
        <v>#NAME?</v>
      </c>
      <c r="BNO66" s="858" t="e">
        <f ca="1">BNX57</f>
        <v>#NAME?</v>
      </c>
    </row>
    <row r="67" spans="3:1014 1032:1731" ht="15" hidden="1" customHeight="1" thickBot="1">
      <c r="C67" s="1082"/>
      <c r="D67" s="317">
        <v>1990</v>
      </c>
      <c r="E67" s="742" t="e">
        <f ca="1" xml:space="preserve"> 'Pre-filling'!$G$57</f>
        <v>#NAME?</v>
      </c>
      <c r="K67" s="760"/>
      <c r="AG67" s="270"/>
      <c r="AH67" s="270"/>
      <c r="AI67" s="270"/>
      <c r="AJ67" s="270"/>
      <c r="AK67" s="270"/>
      <c r="AL67" s="270"/>
      <c r="AM67" s="270"/>
      <c r="AS67" s="1083"/>
      <c r="AT67" s="146">
        <v>2005</v>
      </c>
      <c r="AU67" s="748" t="e">
        <f ca="1" xml:space="preserve"> $AU$57</f>
        <v>#NAME?</v>
      </c>
      <c r="AV67" s="749" t="e">
        <f ca="1" xml:space="preserve"> $BO$57</f>
        <v>#NAME?</v>
      </c>
      <c r="AW67" s="750" t="e">
        <f ca="1" xml:space="preserve"> $CI$57</f>
        <v>#NAME?</v>
      </c>
      <c r="DM67" s="894" t="s">
        <v>1550</v>
      </c>
      <c r="DN67" s="957" t="e">
        <f ca="1">EK57</f>
        <v>#NAME?</v>
      </c>
      <c r="DO67" s="957" t="e">
        <f ca="1">EL57</f>
        <v>#NAME?</v>
      </c>
      <c r="DP67" s="856" t="e">
        <f ca="1">EP57</f>
        <v>#NAME?</v>
      </c>
      <c r="DQ67" s="856" t="e">
        <f ca="1">EO57</f>
        <v>#NAME?</v>
      </c>
      <c r="DR67" s="856" t="e">
        <f ca="1">EN57</f>
        <v>#NAME?</v>
      </c>
      <c r="DS67" s="950" t="e">
        <f ca="1">EM57</f>
        <v>#NAME?</v>
      </c>
      <c r="DT67" s="748"/>
      <c r="DU67" s="951"/>
      <c r="GC67" s="778"/>
      <c r="GD67" s="116">
        <v>1990</v>
      </c>
      <c r="GE67" s="753" t="e">
        <f ca="1" xml:space="preserve"> GF57</f>
        <v>#NAME?</v>
      </c>
      <c r="GF67" s="753" t="e">
        <f ca="1" xml:space="preserve"> GZ57</f>
        <v>#NAME?</v>
      </c>
      <c r="GG67" s="753" t="e">
        <f ca="1" xml:space="preserve"> HT57</f>
        <v>#NAME?</v>
      </c>
      <c r="GH67" s="753" t="e">
        <f ca="1" xml:space="preserve"> IN57</f>
        <v>#NAME?</v>
      </c>
      <c r="GI67" s="858" t="e">
        <f ca="1" xml:space="preserve"> JH57</f>
        <v>#NAME?</v>
      </c>
      <c r="JY67" s="921"/>
      <c r="JZ67" s="116">
        <v>1990</v>
      </c>
      <c r="KA67" s="753" t="e">
        <f ca="1" xml:space="preserve"> KB57</f>
        <v>#NAME?</v>
      </c>
      <c r="KB67" s="753" t="e">
        <f ca="1" xml:space="preserve"> KR57</f>
        <v>#NAME?</v>
      </c>
      <c r="KC67" s="753" t="e">
        <f ca="1" xml:space="preserve"> LH57</f>
        <v>#NAME?</v>
      </c>
      <c r="KD67" s="753" t="e">
        <f ca="1" xml:space="preserve"> LX57</f>
        <v>#NAME?</v>
      </c>
      <c r="KE67" s="858" t="e">
        <f ca="1" xml:space="preserve"> MN57</f>
        <v>#NAME?</v>
      </c>
      <c r="NA67" s="374"/>
      <c r="NB67" s="116">
        <v>2000</v>
      </c>
      <c r="NC67" s="753" t="e">
        <f ca="1" xml:space="preserve"> NC57</f>
        <v>#NAME?</v>
      </c>
      <c r="ND67" s="753" t="e">
        <f ca="1" xml:space="preserve"> NK57</f>
        <v>#NAME?</v>
      </c>
      <c r="NE67" s="753" t="e">
        <f ca="1" xml:space="preserve"> NS57</f>
        <v>#NAME?</v>
      </c>
      <c r="NF67" s="753" t="e">
        <f ca="1" xml:space="preserve"> OA57</f>
        <v>#NAME?</v>
      </c>
      <c r="NG67" s="753" t="e">
        <f ca="1" xml:space="preserve"> OI57</f>
        <v>#NAME?</v>
      </c>
      <c r="NH67" s="753" t="e">
        <f ca="1" xml:space="preserve"> OQ57</f>
        <v>#NAME?</v>
      </c>
      <c r="NI67" s="858" t="e">
        <f ca="1" xml:space="preserve"> OY57</f>
        <v>#NAME?</v>
      </c>
      <c r="PE67" s="1180"/>
      <c r="PF67" s="146">
        <v>2005</v>
      </c>
      <c r="PG67" s="856" t="e">
        <f ca="1" xml:space="preserve"> PG57</f>
        <v>#NAME?</v>
      </c>
      <c r="PH67" s="856" t="e">
        <f ca="1" xml:space="preserve"> PV57</f>
        <v>#NAME?</v>
      </c>
      <c r="PI67" s="856" t="e">
        <f ca="1" xml:space="preserve"> QK57</f>
        <v>#NAME?</v>
      </c>
      <c r="PJ67" s="856" t="e">
        <f ca="1" xml:space="preserve"> QZ57</f>
        <v>#NAME?</v>
      </c>
      <c r="PK67" s="857" t="e">
        <f ca="1" xml:space="preserve"> RO57</f>
        <v>#NAME?</v>
      </c>
      <c r="SB67" s="1083"/>
      <c r="SC67" s="146">
        <v>2005</v>
      </c>
      <c r="SD67" s="856" t="e">
        <f ca="1">SC57</f>
        <v>#NAME?</v>
      </c>
      <c r="SE67" s="856" t="e">
        <f ca="1">SO57</f>
        <v>#NAME?</v>
      </c>
      <c r="SF67" s="856" t="e">
        <f ca="1">TA57</f>
        <v>#NAME?</v>
      </c>
      <c r="SG67" s="856" t="e">
        <f ca="1">TM57</f>
        <v>#NAME?</v>
      </c>
      <c r="SH67" s="856" t="e">
        <f ca="1">TY57</f>
        <v>#NAME?</v>
      </c>
      <c r="SI67" s="856" t="e">
        <f ca="1">UK57</f>
        <v>#NAME?</v>
      </c>
      <c r="SJ67" s="856" t="e">
        <f ca="1">UW57</f>
        <v>#NAME?</v>
      </c>
      <c r="SK67" s="854" t="e">
        <f ca="1">VI57</f>
        <v>#NAME?</v>
      </c>
      <c r="SL67" s="857" t="e">
        <f ca="1">VU57</f>
        <v>#NAME?</v>
      </c>
      <c r="WF67" s="1180"/>
      <c r="WG67" s="116">
        <v>2000</v>
      </c>
      <c r="WH67" s="853"/>
      <c r="WI67" s="853"/>
      <c r="WJ67" s="853"/>
      <c r="WK67" s="853"/>
      <c r="WL67" s="750"/>
      <c r="WZ67" s="1178"/>
      <c r="XA67" s="120">
        <v>2014</v>
      </c>
      <c r="XB67" s="868" t="e">
        <f ca="1">XB57</f>
        <v>#NAME?</v>
      </c>
      <c r="XC67" s="868" t="e">
        <f ca="1">YE57</f>
        <v>#NAME?</v>
      </c>
      <c r="XD67" s="865"/>
      <c r="XE67" s="868" t="e">
        <f ca="1">ZH57</f>
        <v>#NAME?</v>
      </c>
      <c r="XF67" s="867"/>
      <c r="AAI67" s="899" t="s">
        <v>1300</v>
      </c>
      <c r="AAJ67" s="949" t="e">
        <f ca="1">ABK57</f>
        <v>#NAME?</v>
      </c>
      <c r="AAK67" s="949" t="e">
        <f ca="1">ABL57</f>
        <v>#NAME?</v>
      </c>
      <c r="AAL67" s="949" t="e">
        <f ca="1">ABM57</f>
        <v>#NAME?</v>
      </c>
      <c r="AAM67" s="856" t="e">
        <f ca="1">ABN57</f>
        <v>#NAME?</v>
      </c>
      <c r="AAN67" s="856" t="e">
        <f ca="1">ABP57</f>
        <v>#NAME?</v>
      </c>
      <c r="AAO67" s="952" t="e">
        <f ca="1">ABQ57</f>
        <v>#NAME?</v>
      </c>
      <c r="ACX67" s="869"/>
      <c r="ACY67" s="869"/>
      <c r="ACZ67" s="869"/>
      <c r="ADA67" s="869"/>
      <c r="ADB67" s="869"/>
      <c r="ADC67" s="869"/>
      <c r="ADD67" s="934" t="s">
        <v>1300</v>
      </c>
      <c r="ADE67" s="953" t="e">
        <f ca="1">ADX57</f>
        <v>#NAME?</v>
      </c>
      <c r="ADF67" s="953" t="e">
        <f ca="1">ADY57</f>
        <v>#NAME?</v>
      </c>
      <c r="ADG67" s="854" t="e">
        <f ca="1">ADZ57</f>
        <v>#NAME?</v>
      </c>
      <c r="ADH67" s="854" t="e">
        <f ca="1">AEA57</f>
        <v>#NAME?</v>
      </c>
      <c r="ADI67" s="954" t="e">
        <f ca="1">AEB57</f>
        <v>#NAME?</v>
      </c>
      <c r="AFD67" s="1180"/>
      <c r="AFE67" s="116">
        <v>1990</v>
      </c>
      <c r="AFF67" s="753" t="e">
        <f ca="1" xml:space="preserve"> AFG57</f>
        <v>#NAME?</v>
      </c>
      <c r="AFG67" s="753" t="e">
        <f ca="1" xml:space="preserve"> AFS57</f>
        <v>#NAME?</v>
      </c>
      <c r="AFH67" s="753" t="e">
        <f ca="1" xml:space="preserve"> AGE57</f>
        <v>#NAME?</v>
      </c>
      <c r="AFI67" s="858" t="e">
        <f ca="1" xml:space="preserve"> AGQ57</f>
        <v>#NAME?</v>
      </c>
      <c r="AGZ67" s="1180"/>
      <c r="AHA67" s="146">
        <v>2000</v>
      </c>
      <c r="AHB67" s="856" t="e">
        <f ca="1" xml:space="preserve"> AHB57</f>
        <v>#NAME?</v>
      </c>
      <c r="AHC67" s="856" t="e">
        <f ca="1" xml:space="preserve"> AHF57</f>
        <v>#NAME?</v>
      </c>
      <c r="AHD67" s="855" t="e">
        <f ca="1" xml:space="preserve"> AHJ57</f>
        <v>#NAME?</v>
      </c>
      <c r="AHL67" s="1081"/>
      <c r="AHM67" s="116">
        <v>2000</v>
      </c>
      <c r="AHN67" s="748" t="e">
        <f ca="1" xml:space="preserve"> AHN57</f>
        <v>#NAME?</v>
      </c>
      <c r="AHO67" s="748" t="e">
        <f ca="1" xml:space="preserve"> AHR57</f>
        <v>#NAME?</v>
      </c>
      <c r="AHP67" s="748" t="e">
        <f ca="1" xml:space="preserve"> AHV57</f>
        <v>#NAME?</v>
      </c>
      <c r="AHQ67" s="748" t="e">
        <f ca="1" xml:space="preserve"> AHZ57</f>
        <v>#NAME?</v>
      </c>
      <c r="AHR67" s="748" t="e">
        <f ca="1" xml:space="preserve"> AID57</f>
        <v>#NAME?</v>
      </c>
      <c r="AIF67" s="1180"/>
      <c r="AIG67" s="146">
        <v>2000</v>
      </c>
      <c r="AIH67" s="856" t="e">
        <f ca="1" xml:space="preserve"> AII57</f>
        <v>#NAME?</v>
      </c>
      <c r="AII67" s="856" t="e">
        <f ca="1" xml:space="preserve"> AIX57</f>
        <v>#NAME?</v>
      </c>
      <c r="AIJ67" s="857" t="e">
        <f ca="1" xml:space="preserve"> AJM57</f>
        <v>#NAME?</v>
      </c>
      <c r="AJY67" s="1180"/>
      <c r="AJZ67" s="116">
        <v>2000</v>
      </c>
      <c r="AKA67" s="753" t="e">
        <f ca="1" xml:space="preserve"> AKB57</f>
        <v>#NAME?</v>
      </c>
      <c r="AKB67" s="858" t="e">
        <f ca="1" xml:space="preserve"> AKO57</f>
        <v>#NAME?</v>
      </c>
      <c r="AKY67" s="958" t="e">
        <f ca="1">ALK57</f>
        <v>#NAME?</v>
      </c>
      <c r="AKZ67" s="959" t="e">
        <f ca="1">ALM57</f>
        <v>#NAME?</v>
      </c>
      <c r="ALA67" s="859" t="e">
        <f ca="1">ALL57</f>
        <v>#NAME?</v>
      </c>
      <c r="ALB67" s="855"/>
      <c r="ALW67" s="958" t="e">
        <f ca="1">AMI57</f>
        <v>#NAME?</v>
      </c>
      <c r="ALX67" s="959" t="e">
        <f ca="1">AMK57</f>
        <v>#NAME?</v>
      </c>
      <c r="ALY67" s="859" t="e">
        <f ca="1">AMJ57</f>
        <v>#NAME?</v>
      </c>
      <c r="ALZ67" s="855"/>
      <c r="AMR67" s="1180"/>
      <c r="AMS67" s="116">
        <v>1990</v>
      </c>
      <c r="AMT67" s="753" t="e">
        <f ca="1" xml:space="preserve"> AMU57</f>
        <v>#NAME?</v>
      </c>
      <c r="AMU67" s="753" t="e">
        <f ca="1" xml:space="preserve"> ANG57</f>
        <v>#NAME?</v>
      </c>
      <c r="AMV67" s="858" t="e">
        <f ca="1" xml:space="preserve"> ANS57</f>
        <v>#NAME?</v>
      </c>
      <c r="AOH67" s="1138"/>
      <c r="AOI67" s="116">
        <v>2000</v>
      </c>
      <c r="AOJ67" s="753" t="e">
        <f ca="1" xml:space="preserve"> AOJ57</f>
        <v>#NAME?</v>
      </c>
      <c r="AOK67" s="753" t="e">
        <f ca="1" xml:space="preserve"> APL57</f>
        <v>#NAME?</v>
      </c>
      <c r="AOL67" s="753" t="e">
        <f ca="1" xml:space="preserve"> AQN57</f>
        <v>#NAME?</v>
      </c>
      <c r="AOM67" s="753" t="e">
        <f ca="1" xml:space="preserve"> ARP57</f>
        <v>#NAME?</v>
      </c>
      <c r="AON67" s="858" t="e">
        <f ca="1" xml:space="preserve"> ASR57</f>
        <v>#NAME?</v>
      </c>
      <c r="ATR67" s="1180"/>
      <c r="ATS67" s="116">
        <v>2005</v>
      </c>
      <c r="ATT67" s="748" t="e">
        <f ca="1" xml:space="preserve"> ATT57</f>
        <v>#NAME?</v>
      </c>
      <c r="ATU67" s="748" t="e">
        <f ca="1" xml:space="preserve"> AUI57</f>
        <v>#NAME?</v>
      </c>
      <c r="ATV67" s="748" t="e">
        <f ca="1" xml:space="preserve"> AUX57</f>
        <v>#NAME?</v>
      </c>
      <c r="ATW67" s="742" t="e">
        <f ca="1" xml:space="preserve"> AVM57</f>
        <v>#NAME?</v>
      </c>
      <c r="AVZ67" s="1180"/>
      <c r="AWA67" s="116">
        <v>2000</v>
      </c>
      <c r="AWB67" s="856" t="e">
        <f ca="1" xml:space="preserve"> AWC57</f>
        <v>#NAME?</v>
      </c>
      <c r="AWC67" s="859" t="e">
        <f ca="1" xml:space="preserve"> AWR57</f>
        <v>#NAME?</v>
      </c>
      <c r="AWD67" s="855" t="e">
        <f ca="1" xml:space="preserve"> AXG57</f>
        <v>#NAME?</v>
      </c>
      <c r="AXS67" s="1180"/>
      <c r="AXT67" s="116">
        <v>2000</v>
      </c>
      <c r="AXU67" s="856" t="e">
        <f ca="1">AXU57</f>
        <v>#NAME?</v>
      </c>
      <c r="AXV67" s="749" t="e">
        <f ca="1">AYG57</f>
        <v>#NAME?</v>
      </c>
      <c r="AXW67" s="753" t="e">
        <f ca="1">AYS57</f>
        <v>#NAME?</v>
      </c>
      <c r="AXX67" s="753" t="e">
        <f ca="1">AZE57</f>
        <v>#NAME?</v>
      </c>
      <c r="AXY67" s="753" t="e">
        <f ca="1">AZQ57</f>
        <v>#NAME?</v>
      </c>
      <c r="AXZ67" s="753" t="e">
        <f ca="1">BAC57</f>
        <v>#NAME?</v>
      </c>
      <c r="AYA67" s="753" t="e">
        <f ca="1">BAO57</f>
        <v>#NAME?</v>
      </c>
      <c r="AYB67" s="858" t="e">
        <f ca="1">BBA57</f>
        <v>#NAME?</v>
      </c>
      <c r="BBK67" s="1082"/>
      <c r="BBL67" s="146">
        <v>1990</v>
      </c>
      <c r="BBM67" s="865" t="e">
        <f ca="1">BBK57</f>
        <v>#NAME?</v>
      </c>
      <c r="BBN67" s="867" t="e">
        <f ca="1">BBP57</f>
        <v>#NAME?</v>
      </c>
      <c r="BBP67" s="818"/>
      <c r="BCO67" s="1134"/>
      <c r="BCP67" s="149">
        <v>1990</v>
      </c>
      <c r="BCQ67" s="870" t="e">
        <f ca="1">BCO57</f>
        <v>#NAME?</v>
      </c>
      <c r="BCR67" s="871" t="e">
        <f ca="1">BCT57</f>
        <v>#NAME?</v>
      </c>
      <c r="BCY67" s="1134"/>
      <c r="BCZ67" s="156">
        <v>1990</v>
      </c>
      <c r="BDA67" s="872" t="e">
        <f ca="1">BCY57</f>
        <v>#NAME?</v>
      </c>
      <c r="BDB67" s="872" t="e">
        <f ca="1">BDD57</f>
        <v>#NAME?</v>
      </c>
      <c r="BDC67" s="873" t="e">
        <f ca="1">BDI57</f>
        <v>#NAME?</v>
      </c>
      <c r="BDD67" s="874" t="e">
        <f ca="1">BDN57</f>
        <v>#NAME?</v>
      </c>
      <c r="BDS67" s="1134"/>
      <c r="BDT67" s="156">
        <v>1990</v>
      </c>
      <c r="BDU67" s="871" t="e">
        <f ca="1">BDS57</f>
        <v>#NAME?</v>
      </c>
      <c r="BDX67" s="1134"/>
      <c r="BDY67" s="156">
        <v>1990</v>
      </c>
      <c r="BDZ67" s="871" t="e">
        <f ca="1">BDX57</f>
        <v>#NAME?</v>
      </c>
      <c r="BEC67" s="1081"/>
      <c r="BED67" s="116">
        <v>2000</v>
      </c>
      <c r="BEE67" s="856" t="e">
        <f ca="1">BED57</f>
        <v>#NAME?</v>
      </c>
      <c r="BEF67" s="856" t="e">
        <f ca="1">BEI57</f>
        <v>#NAME?</v>
      </c>
      <c r="BEG67" s="856" t="e">
        <f ca="1">BEN57</f>
        <v>#NAME?</v>
      </c>
      <c r="BEH67" s="854"/>
      <c r="BEI67" s="855"/>
      <c r="BEJ67" s="739"/>
      <c r="BEO67" s="739"/>
      <c r="BET67" s="739"/>
      <c r="BEU67" s="739"/>
      <c r="BEV67" s="739"/>
      <c r="BFI67" s="739"/>
      <c r="BFJ67" s="739"/>
      <c r="BFK67" s="739"/>
      <c r="BFV67" s="1081"/>
      <c r="BFW67" s="116">
        <v>2000</v>
      </c>
      <c r="BFX67" s="753" t="e">
        <f ca="1">BFW57</f>
        <v>#NAME?</v>
      </c>
      <c r="BFY67" s="753" t="e">
        <f ca="1">BGB57</f>
        <v>#NAME?</v>
      </c>
      <c r="BFZ67" s="753" t="e">
        <f ca="1">BGG57</f>
        <v>#NAME?</v>
      </c>
      <c r="BGA67" s="753" t="e">
        <f ca="1">BHP57</f>
        <v>#NAME?</v>
      </c>
      <c r="BGB67" s="858" t="e">
        <f ca="1">BHU57</f>
        <v>#NAME?</v>
      </c>
      <c r="BHQ67" s="739"/>
      <c r="BHR67" s="739"/>
      <c r="BIA67" s="739"/>
      <c r="BIB67" s="739"/>
      <c r="BIK67" s="739"/>
      <c r="BIL67" s="739"/>
      <c r="BIS67" s="1118"/>
      <c r="BIT67" s="933">
        <v>1990</v>
      </c>
      <c r="BIU67" s="870" t="e">
        <f ca="1">BIV57</f>
        <v>#NAME?</v>
      </c>
      <c r="BIV67" s="870" t="e">
        <f ca="1">BIZ57</f>
        <v>#NAME?</v>
      </c>
      <c r="BIW67" s="870" t="e">
        <f ca="1">BJD57</f>
        <v>#NAME?</v>
      </c>
      <c r="BIX67" s="871" t="e">
        <f ca="1">BJH57</f>
        <v>#NAME?</v>
      </c>
      <c r="BJI67" s="937" t="s">
        <v>405</v>
      </c>
      <c r="BJJ67" s="42" t="s">
        <v>404</v>
      </c>
      <c r="BJK67" s="854" t="e">
        <f ca="1">BME57</f>
        <v>#NAME?</v>
      </c>
      <c r="BJL67" s="854" t="e">
        <f ca="1">BKG57</f>
        <v>#NAME?</v>
      </c>
      <c r="BJM67" s="854" t="e">
        <f ca="1">BMD57</f>
        <v>#NAME?</v>
      </c>
      <c r="BJN67" s="854" t="e">
        <f ca="1">BKF57</f>
        <v>#NAME?</v>
      </c>
      <c r="BJO67" s="854" t="e">
        <f ca="1">BMC57</f>
        <v>#NAME?</v>
      </c>
      <c r="BJP67" s="859" t="e">
        <f ca="1">BKE57</f>
        <v>#NAME?</v>
      </c>
      <c r="BJQ67" s="859" t="e">
        <f ca="1">BMB57</f>
        <v>#NAME?</v>
      </c>
      <c r="BJR67" s="859" t="e">
        <f ca="1">BKD57</f>
        <v>#NAME?</v>
      </c>
      <c r="BJS67" s="859" t="e">
        <f ca="1">BMA57</f>
        <v>#NAME?</v>
      </c>
      <c r="BJT67" s="855" t="e">
        <f ca="1">BKC57</f>
        <v>#NAME?</v>
      </c>
      <c r="BNJ67" s="1181"/>
      <c r="BNK67" s="933">
        <v>1990</v>
      </c>
      <c r="BNL67" s="870" t="e">
        <f ca="1">BNM57</f>
        <v>#NAME?</v>
      </c>
      <c r="BNM67" s="870" t="e">
        <f ca="1">BNQ57</f>
        <v>#NAME?</v>
      </c>
      <c r="BNN67" s="870" t="e">
        <f ca="1">BNU57</f>
        <v>#NAME?</v>
      </c>
      <c r="BNO67" s="871" t="e">
        <f ca="1">BNY57</f>
        <v>#NAME?</v>
      </c>
    </row>
    <row r="68" spans="3:1014 1032:1731" ht="15" hidden="1" customHeight="1" thickBot="1">
      <c r="C68" s="1080" t="s">
        <v>1029</v>
      </c>
      <c r="D68" s="318">
        <v>2020</v>
      </c>
      <c r="E68" s="750"/>
      <c r="K68" s="760"/>
      <c r="AG68" s="270"/>
      <c r="AH68" s="270"/>
      <c r="AI68" s="270"/>
      <c r="AJ68" s="270"/>
      <c r="AK68" s="270"/>
      <c r="AL68" s="270"/>
      <c r="AM68" s="270"/>
      <c r="AS68" s="1083"/>
      <c r="AT68" s="146">
        <v>2000</v>
      </c>
      <c r="AU68" s="748" t="e">
        <f ca="1" xml:space="preserve"> $AV$57</f>
        <v>#NAME?</v>
      </c>
      <c r="AV68" s="749" t="e">
        <f ca="1" xml:space="preserve"> $BP$57</f>
        <v>#NAME?</v>
      </c>
      <c r="AW68" s="750" t="e">
        <f ca="1" xml:space="preserve"> $CJ$57</f>
        <v>#NAME?</v>
      </c>
      <c r="DM68" s="894" t="s">
        <v>1551</v>
      </c>
      <c r="DN68" s="957" t="e">
        <f ca="1">EQ57</f>
        <v>#NAME?</v>
      </c>
      <c r="DO68" s="957" t="e">
        <f ca="1">ER57</f>
        <v>#NAME?</v>
      </c>
      <c r="DP68" s="856" t="e">
        <f ca="1">EV57</f>
        <v>#NAME?</v>
      </c>
      <c r="DQ68" s="856" t="e">
        <f ca="1">EU57</f>
        <v>#NAME?</v>
      </c>
      <c r="DR68" s="856" t="e">
        <f ca="1">ET57</f>
        <v>#NAME?</v>
      </c>
      <c r="DS68" s="950" t="e">
        <f ca="1">ES57</f>
        <v>#NAME?</v>
      </c>
      <c r="DT68" s="748"/>
      <c r="DU68" s="951"/>
      <c r="GC68" s="1176" t="s">
        <v>735</v>
      </c>
      <c r="GD68" s="115">
        <v>2015</v>
      </c>
      <c r="GE68" s="753"/>
      <c r="GF68" s="753"/>
      <c r="GG68" s="753"/>
      <c r="GH68" s="753"/>
      <c r="GI68" s="858"/>
      <c r="JY68" s="1180" t="s">
        <v>386</v>
      </c>
      <c r="JZ68" s="115">
        <v>2015</v>
      </c>
      <c r="KA68" s="753"/>
      <c r="KB68" s="753"/>
      <c r="KC68" s="753"/>
      <c r="KD68" s="753"/>
      <c r="KE68" s="858"/>
      <c r="NA68" s="921"/>
      <c r="NB68" s="116">
        <v>1990</v>
      </c>
      <c r="NC68" s="753" t="e">
        <f ca="1" xml:space="preserve"> ND57</f>
        <v>#NAME?</v>
      </c>
      <c r="ND68" s="753" t="e">
        <f ca="1" xml:space="preserve"> NL57</f>
        <v>#NAME?</v>
      </c>
      <c r="NE68" s="753" t="e">
        <f ca="1" xml:space="preserve"> NT57</f>
        <v>#NAME?</v>
      </c>
      <c r="NF68" s="753" t="e">
        <f ca="1" xml:space="preserve"> OB57</f>
        <v>#NAME?</v>
      </c>
      <c r="NG68" s="753" t="e">
        <f ca="1" xml:space="preserve"> OJ57</f>
        <v>#NAME?</v>
      </c>
      <c r="NH68" s="753" t="e">
        <f ca="1" xml:space="preserve"> OR57</f>
        <v>#NAME?</v>
      </c>
      <c r="NI68" s="858" t="e">
        <f ca="1" xml:space="preserve"> OZ57</f>
        <v>#NAME?</v>
      </c>
      <c r="PE68" s="1180"/>
      <c r="PF68" s="146">
        <v>2000</v>
      </c>
      <c r="PG68" s="856" t="e">
        <f ca="1" xml:space="preserve"> PH57</f>
        <v>#NAME?</v>
      </c>
      <c r="PH68" s="856" t="e">
        <f ca="1" xml:space="preserve"> PW57</f>
        <v>#NAME?</v>
      </c>
      <c r="PI68" s="856" t="e">
        <f ca="1" xml:space="preserve"> QL57</f>
        <v>#NAME?</v>
      </c>
      <c r="PJ68" s="856" t="e">
        <f ca="1" xml:space="preserve"> RA57</f>
        <v>#NAME?</v>
      </c>
      <c r="PK68" s="857" t="e">
        <f ca="1" xml:space="preserve"> RP57</f>
        <v>#NAME?</v>
      </c>
      <c r="SB68" s="1083"/>
      <c r="SC68" s="146">
        <v>2000</v>
      </c>
      <c r="SD68" s="856" t="e">
        <f ca="1">SD57</f>
        <v>#NAME?</v>
      </c>
      <c r="SE68" s="856" t="e">
        <f ca="1">SP57</f>
        <v>#NAME?</v>
      </c>
      <c r="SF68" s="856" t="e">
        <f ca="1">TB57</f>
        <v>#NAME?</v>
      </c>
      <c r="SG68" s="856" t="e">
        <f ca="1">TN57</f>
        <v>#NAME?</v>
      </c>
      <c r="SH68" s="856" t="e">
        <f ca="1">TZ57</f>
        <v>#NAME?</v>
      </c>
      <c r="SI68" s="856" t="e">
        <f ca="1">UL57</f>
        <v>#NAME?</v>
      </c>
      <c r="SJ68" s="856" t="e">
        <f ca="1">UX57</f>
        <v>#NAME?</v>
      </c>
      <c r="SK68" s="854" t="e">
        <f ca="1">VJ57</f>
        <v>#NAME?</v>
      </c>
      <c r="SL68" s="857" t="e">
        <f ca="1">VV57</f>
        <v>#NAME?</v>
      </c>
      <c r="WF68" s="1180"/>
      <c r="WG68" s="116">
        <v>1990</v>
      </c>
      <c r="WH68" s="853"/>
      <c r="WI68" s="853"/>
      <c r="WJ68" s="853"/>
      <c r="WK68" s="853"/>
      <c r="WL68" s="750"/>
      <c r="WZ68" s="1178"/>
      <c r="XA68" s="120">
        <v>2013</v>
      </c>
      <c r="XB68" s="868" t="e">
        <f ca="1">XC57</f>
        <v>#NAME?</v>
      </c>
      <c r="XC68" s="868" t="e">
        <f ca="1">YF57</f>
        <v>#NAME?</v>
      </c>
      <c r="XD68" s="865"/>
      <c r="XE68" s="868" t="e">
        <f ca="1">ZI57</f>
        <v>#NAME?</v>
      </c>
      <c r="XF68" s="867"/>
      <c r="AAI68" s="899" t="s">
        <v>1301</v>
      </c>
      <c r="AAJ68" s="949" t="e">
        <f ca="1">ABR57</f>
        <v>#NAME?</v>
      </c>
      <c r="AAK68" s="949" t="e">
        <f ca="1">ABS57</f>
        <v>#NAME?</v>
      </c>
      <c r="AAL68" s="949" t="e">
        <f ca="1">ABT57</f>
        <v>#NAME?</v>
      </c>
      <c r="AAM68" s="856" t="e">
        <f ca="1">ABU57</f>
        <v>#NAME?</v>
      </c>
      <c r="AAN68" s="856" t="e">
        <f ca="1">ABW57</f>
        <v>#NAME?</v>
      </c>
      <c r="AAO68" s="952" t="e">
        <f ca="1">ABX57</f>
        <v>#NAME?</v>
      </c>
      <c r="ACX68" s="869"/>
      <c r="ACY68" s="869"/>
      <c r="ACZ68" s="869"/>
      <c r="ADA68" s="869"/>
      <c r="ADB68" s="869"/>
      <c r="ADC68" s="869"/>
      <c r="ADD68" s="934" t="s">
        <v>1301</v>
      </c>
      <c r="ADE68" s="953" t="e">
        <f ca="1">AEC57</f>
        <v>#NAME?</v>
      </c>
      <c r="ADF68" s="953" t="e">
        <f ca="1">AED57</f>
        <v>#NAME?</v>
      </c>
      <c r="ADG68" s="854" t="e">
        <f ca="1">AEE57</f>
        <v>#NAME?</v>
      </c>
      <c r="ADH68" s="854" t="e">
        <f ca="1">AEF57</f>
        <v>#NAME?</v>
      </c>
      <c r="ADI68" s="954" t="e">
        <f ca="1">AEG57</f>
        <v>#NAME?</v>
      </c>
      <c r="AFD68" s="1180" t="s">
        <v>1030</v>
      </c>
      <c r="AFE68" s="116">
        <v>2015</v>
      </c>
      <c r="AFF68" s="753"/>
      <c r="AFG68" s="753"/>
      <c r="AFH68" s="753"/>
      <c r="AFI68" s="858"/>
      <c r="AGZ68" s="1118"/>
      <c r="AHA68" s="149">
        <v>1990</v>
      </c>
      <c r="AHB68" s="875" t="e">
        <f ca="1" xml:space="preserve"> AHC57</f>
        <v>#NAME?</v>
      </c>
      <c r="AHC68" s="875" t="e">
        <f ca="1" xml:space="preserve"> AHG57</f>
        <v>#NAME?</v>
      </c>
      <c r="AHD68" s="876" t="e">
        <f ca="1" xml:space="preserve"> AHK57</f>
        <v>#NAME?</v>
      </c>
      <c r="AHL68" s="1134"/>
      <c r="AHM68" s="933">
        <v>1990</v>
      </c>
      <c r="AHN68" s="875" t="e">
        <f ca="1" xml:space="preserve"> AHO57</f>
        <v>#NAME?</v>
      </c>
      <c r="AHO68" s="875" t="e">
        <f ca="1" xml:space="preserve"> AHS57</f>
        <v>#NAME?</v>
      </c>
      <c r="AHP68" s="875" t="e">
        <f ca="1" xml:space="preserve"> AHW57</f>
        <v>#NAME?</v>
      </c>
      <c r="AHQ68" s="875" t="e">
        <f ca="1" xml:space="preserve"> AIA57</f>
        <v>#NAME?</v>
      </c>
      <c r="AHR68" s="875" t="e">
        <f ca="1" xml:space="preserve"> AIE57</f>
        <v>#NAME?</v>
      </c>
      <c r="AIF68" s="1180"/>
      <c r="AIG68" s="146">
        <v>1990</v>
      </c>
      <c r="AIH68" s="856" t="e">
        <f ca="1" xml:space="preserve"> AIJ57</f>
        <v>#NAME?</v>
      </c>
      <c r="AII68" s="856" t="e">
        <f ca="1" xml:space="preserve"> AIY57</f>
        <v>#NAME?</v>
      </c>
      <c r="AIJ68" s="857" t="e">
        <f ca="1" xml:space="preserve"> AJN57</f>
        <v>#NAME?</v>
      </c>
      <c r="AJY68" s="1180"/>
      <c r="AJZ68" s="116">
        <v>1990</v>
      </c>
      <c r="AKA68" s="753" t="e">
        <f ca="1" xml:space="preserve"> AKC57</f>
        <v>#NAME?</v>
      </c>
      <c r="AKB68" s="858" t="e">
        <f ca="1" xml:space="preserve"> AKP57</f>
        <v>#NAME?</v>
      </c>
      <c r="AKY68" s="958" t="e">
        <f ca="1">ALN57</f>
        <v>#NAME?</v>
      </c>
      <c r="AKZ68" s="959" t="e">
        <f ca="1">ALP57</f>
        <v>#NAME?</v>
      </c>
      <c r="ALA68" s="859" t="e">
        <f ca="1">ALO57</f>
        <v>#NAME?</v>
      </c>
      <c r="ALB68" s="855"/>
      <c r="ALW68" s="958" t="e">
        <f ca="1">AML57</f>
        <v>#NAME?</v>
      </c>
      <c r="ALX68" s="959" t="e">
        <f ca="1">AMN57</f>
        <v>#NAME?</v>
      </c>
      <c r="ALY68" s="859" t="e">
        <f ca="1">AMM57</f>
        <v>#NAME?</v>
      </c>
      <c r="ALZ68" s="855"/>
      <c r="AMR68" s="1180" t="s">
        <v>1170</v>
      </c>
      <c r="AMS68" s="116">
        <v>2015</v>
      </c>
      <c r="AMT68" s="753"/>
      <c r="AMU68" s="753"/>
      <c r="AMV68" s="858"/>
      <c r="AOH68" s="1138"/>
      <c r="AOI68" s="116">
        <v>1990</v>
      </c>
      <c r="AOJ68" s="753" t="e">
        <f ca="1" xml:space="preserve"> AOK57</f>
        <v>#NAME?</v>
      </c>
      <c r="AOK68" s="753" t="e">
        <f ca="1" xml:space="preserve"> APM57</f>
        <v>#NAME?</v>
      </c>
      <c r="AOL68" s="753" t="e">
        <f ca="1" xml:space="preserve"> AQO57</f>
        <v>#NAME?</v>
      </c>
      <c r="AOM68" s="753" t="e">
        <f ca="1" xml:space="preserve"> ARQ57</f>
        <v>#NAME?</v>
      </c>
      <c r="AON68" s="858" t="e">
        <f ca="1" xml:space="preserve"> ASS57</f>
        <v>#NAME?</v>
      </c>
      <c r="ATR68" s="1180"/>
      <c r="ATS68" s="116">
        <v>2000</v>
      </c>
      <c r="ATT68" s="748" t="e">
        <f ca="1" xml:space="preserve"> ATU57</f>
        <v>#NAME?</v>
      </c>
      <c r="ATU68" s="748" t="e">
        <f ca="1" xml:space="preserve"> AUJ57</f>
        <v>#NAME?</v>
      </c>
      <c r="ATV68" s="748" t="e">
        <f ca="1" xml:space="preserve"> AUY57</f>
        <v>#NAME?</v>
      </c>
      <c r="ATW68" s="742" t="e">
        <f ca="1" xml:space="preserve"> AVN57</f>
        <v>#NAME?</v>
      </c>
      <c r="AVZ68" s="1180"/>
      <c r="AWA68" s="116">
        <v>1990</v>
      </c>
      <c r="AWB68" s="856" t="e">
        <f ca="1" xml:space="preserve"> AWD57</f>
        <v>#NAME?</v>
      </c>
      <c r="AWC68" s="859" t="e">
        <f ca="1" xml:space="preserve"> AWS57</f>
        <v>#NAME?</v>
      </c>
      <c r="AWD68" s="855" t="e">
        <f ca="1" xml:space="preserve"> AXH57</f>
        <v>#NAME?</v>
      </c>
      <c r="AXS68" s="1180"/>
      <c r="AXT68" s="116">
        <v>1990</v>
      </c>
      <c r="AXU68" s="856" t="e">
        <f ca="1">AXV57</f>
        <v>#NAME?</v>
      </c>
      <c r="AXV68" s="749" t="e">
        <f ca="1">AYH57</f>
        <v>#NAME?</v>
      </c>
      <c r="AXW68" s="753" t="e">
        <f ca="1">AYT57</f>
        <v>#NAME?</v>
      </c>
      <c r="AXX68" s="753" t="e">
        <f ca="1">AZF57</f>
        <v>#NAME?</v>
      </c>
      <c r="AXY68" s="753" t="e">
        <f ca="1">AZR57</f>
        <v>#NAME?</v>
      </c>
      <c r="AXZ68" s="753" t="e">
        <f ca="1">BAD57</f>
        <v>#NAME?</v>
      </c>
      <c r="AYA68" s="753" t="e">
        <f ca="1">BAP57</f>
        <v>#NAME?</v>
      </c>
      <c r="AYB68" s="858" t="e">
        <f ca="1">BBB57</f>
        <v>#NAME?</v>
      </c>
      <c r="BBK68" s="1080" t="s">
        <v>1400</v>
      </c>
      <c r="BBL68" s="146">
        <v>2015</v>
      </c>
      <c r="BBM68" s="853" t="e">
        <f ca="1">BBY57</f>
        <v>#NAME?</v>
      </c>
      <c r="BBN68" s="750" t="e">
        <f ca="1">BCD57</f>
        <v>#NAME?</v>
      </c>
      <c r="BDA68" s="739"/>
      <c r="BDB68" s="739"/>
      <c r="BEC68" s="1082"/>
      <c r="BED68" s="116">
        <v>1990</v>
      </c>
      <c r="BEE68" s="856" t="e">
        <f ca="1">BEC57</f>
        <v>#NAME?</v>
      </c>
      <c r="BEF68" s="856" t="e">
        <f ca="1">BEH57</f>
        <v>#NAME?</v>
      </c>
      <c r="BEG68" s="856" t="e">
        <f ca="1">BEM57</f>
        <v>#NAME?</v>
      </c>
      <c r="BEH68" s="854"/>
      <c r="BEI68" s="855"/>
      <c r="BEJ68" s="739"/>
      <c r="BEO68" s="739"/>
      <c r="BET68" s="739"/>
      <c r="BEU68" s="739"/>
      <c r="BEV68" s="739"/>
      <c r="BFI68" s="739"/>
      <c r="BFJ68" s="739"/>
      <c r="BFK68" s="739"/>
      <c r="BFV68" s="1082"/>
      <c r="BFW68" s="116">
        <v>1990</v>
      </c>
      <c r="BFX68" s="753" t="e">
        <f ca="1">BFV57</f>
        <v>#NAME?</v>
      </c>
      <c r="BFY68" s="753" t="e">
        <f ca="1">BGA57</f>
        <v>#NAME?</v>
      </c>
      <c r="BFZ68" s="753" t="e">
        <f ca="1">BGF57</f>
        <v>#NAME?</v>
      </c>
      <c r="BGA68" s="753" t="e">
        <f ca="1">BHO57</f>
        <v>#NAME?</v>
      </c>
      <c r="BGB68" s="858" t="e">
        <f ca="1">BHT57</f>
        <v>#NAME?</v>
      </c>
      <c r="BHQ68" s="739"/>
      <c r="BHR68" s="739"/>
      <c r="BIA68" s="739"/>
      <c r="BIB68" s="739"/>
      <c r="BIK68" s="739"/>
      <c r="BIL68" s="739"/>
      <c r="BJI68" s="1876" t="s">
        <v>1409</v>
      </c>
      <c r="BJJ68" s="1877"/>
      <c r="BJK68" s="854" t="e">
        <f ca="1">BMJ57</f>
        <v>#NAME?</v>
      </c>
      <c r="BJL68" s="854" t="e">
        <f ca="1">BKL57</f>
        <v>#NAME?</v>
      </c>
      <c r="BJM68" s="854" t="e">
        <f ca="1">BMI57</f>
        <v>#NAME?</v>
      </c>
      <c r="BJN68" s="854" t="e">
        <f ca="1">BKK57</f>
        <v>#NAME?</v>
      </c>
      <c r="BJO68" s="854" t="e">
        <f ca="1">BMH57</f>
        <v>#NAME?</v>
      </c>
      <c r="BJP68" s="859" t="e">
        <f ca="1">BKJ57</f>
        <v>#NAME?</v>
      </c>
      <c r="BJQ68" s="859" t="e">
        <f ca="1">BMG57</f>
        <v>#NAME?</v>
      </c>
      <c r="BJR68" s="859" t="e">
        <f ca="1">BKI57</f>
        <v>#NAME?</v>
      </c>
      <c r="BJS68" s="859" t="e">
        <f ca="1">BMF57</f>
        <v>#NAME?</v>
      </c>
      <c r="BJT68" s="855" t="e">
        <f ca="1">BKH57</f>
        <v>#NAME?</v>
      </c>
    </row>
    <row r="69" spans="3:1014 1032:1731" ht="15" hidden="1" customHeight="1" thickBot="1">
      <c r="C69" s="1081"/>
      <c r="D69" s="320">
        <v>2015</v>
      </c>
      <c r="E69" s="750" t="e">
        <f ca="1" xml:space="preserve"> 'Pre-filling'!$H$57</f>
        <v>#NAME?</v>
      </c>
      <c r="K69" s="760"/>
      <c r="AG69" s="270"/>
      <c r="AH69" s="270"/>
      <c r="AI69" s="270"/>
      <c r="AJ69" s="270"/>
      <c r="AK69" s="270"/>
      <c r="AL69" s="270"/>
      <c r="AM69" s="270"/>
      <c r="AS69" s="1083"/>
      <c r="AT69" s="146">
        <v>1990</v>
      </c>
      <c r="AU69" s="748" t="e">
        <f ca="1" xml:space="preserve"> $AW$57</f>
        <v>#NAME?</v>
      </c>
      <c r="AV69" s="749" t="e">
        <f ca="1" xml:space="preserve"> $BQ$57</f>
        <v>#NAME?</v>
      </c>
      <c r="AW69" s="750" t="e">
        <f ca="1" xml:space="preserve"> $CK$57</f>
        <v>#NAME?</v>
      </c>
      <c r="DM69" s="894" t="s">
        <v>1552</v>
      </c>
      <c r="DN69" s="957" t="e">
        <f ca="1">EW57</f>
        <v>#NAME?</v>
      </c>
      <c r="DO69" s="957" t="e">
        <f ca="1">EX57</f>
        <v>#NAME?</v>
      </c>
      <c r="DP69" s="856" t="e">
        <f ca="1">FB57</f>
        <v>#NAME?</v>
      </c>
      <c r="DQ69" s="856" t="e">
        <f ca="1">FA57</f>
        <v>#NAME?</v>
      </c>
      <c r="DR69" s="856" t="e">
        <f ca="1">EZ57</f>
        <v>#NAME?</v>
      </c>
      <c r="DS69" s="950" t="e">
        <f ca="1">EY57</f>
        <v>#NAME?</v>
      </c>
      <c r="DT69" s="748"/>
      <c r="DU69" s="951"/>
      <c r="GC69" s="1177"/>
      <c r="GD69" s="116">
        <v>2010</v>
      </c>
      <c r="GE69" s="753" t="e">
        <f ca="1" xml:space="preserve"> GG57</f>
        <v>#NAME?</v>
      </c>
      <c r="GF69" s="753" t="e">
        <f ca="1" xml:space="preserve"> HA57</f>
        <v>#NAME?</v>
      </c>
      <c r="GG69" s="753" t="e">
        <f ca="1" xml:space="preserve"> HU57</f>
        <v>#NAME?</v>
      </c>
      <c r="GH69" s="753" t="e">
        <f ca="1" xml:space="preserve"> IO57</f>
        <v>#NAME?</v>
      </c>
      <c r="GI69" s="858" t="e">
        <f ca="1" xml:space="preserve"> JI57</f>
        <v>#NAME?</v>
      </c>
      <c r="JY69" s="1180"/>
      <c r="JZ69" s="115">
        <v>2010</v>
      </c>
      <c r="KA69" s="753" t="e">
        <f ca="1" xml:space="preserve"> KC57</f>
        <v>#NAME?</v>
      </c>
      <c r="KB69" s="753" t="e">
        <f ca="1" xml:space="preserve"> KS57</f>
        <v>#NAME?</v>
      </c>
      <c r="KC69" s="753" t="e">
        <f ca="1" xml:space="preserve"> LI57</f>
        <v>#NAME?</v>
      </c>
      <c r="KD69" s="753" t="e">
        <f ca="1" xml:space="preserve"> LY57</f>
        <v>#NAME?</v>
      </c>
      <c r="KE69" s="858" t="e">
        <f ca="1" xml:space="preserve"> MO57</f>
        <v>#NAME?</v>
      </c>
      <c r="NA69" s="1180" t="s">
        <v>1101</v>
      </c>
      <c r="NB69" s="116">
        <v>2015</v>
      </c>
      <c r="NC69" s="753"/>
      <c r="ND69" s="753"/>
      <c r="NE69" s="753"/>
      <c r="NF69" s="753"/>
      <c r="NG69" s="753"/>
      <c r="NH69" s="753"/>
      <c r="NI69" s="858"/>
      <c r="PE69" s="1180"/>
      <c r="PF69" s="146">
        <v>1990</v>
      </c>
      <c r="PG69" s="856" t="e">
        <f ca="1" xml:space="preserve"> PI57</f>
        <v>#NAME?</v>
      </c>
      <c r="PH69" s="856" t="e">
        <f ca="1" xml:space="preserve"> PX57</f>
        <v>#NAME?</v>
      </c>
      <c r="PI69" s="856" t="e">
        <f ca="1" xml:space="preserve"> QM57</f>
        <v>#NAME?</v>
      </c>
      <c r="PJ69" s="856" t="e">
        <f ca="1" xml:space="preserve"> RB57</f>
        <v>#NAME?</v>
      </c>
      <c r="PK69" s="857" t="e">
        <f ca="1" xml:space="preserve"> RQ57</f>
        <v>#NAME?</v>
      </c>
      <c r="SB69" s="1083"/>
      <c r="SC69" s="146">
        <v>1990</v>
      </c>
      <c r="SD69" s="856" t="e">
        <f ca="1">SE57</f>
        <v>#NAME?</v>
      </c>
      <c r="SE69" s="856" t="e">
        <f ca="1">SQ57</f>
        <v>#NAME?</v>
      </c>
      <c r="SF69" s="856" t="e">
        <f ca="1">TC57</f>
        <v>#NAME?</v>
      </c>
      <c r="SG69" s="856" t="e">
        <f ca="1">TO57</f>
        <v>#NAME?</v>
      </c>
      <c r="SH69" s="856" t="e">
        <f ca="1">UA57</f>
        <v>#NAME?</v>
      </c>
      <c r="SI69" s="856" t="e">
        <f ca="1">UM57</f>
        <v>#NAME?</v>
      </c>
      <c r="SJ69" s="856" t="e">
        <f ca="1">UY57</f>
        <v>#NAME?</v>
      </c>
      <c r="SK69" s="854" t="e">
        <f ca="1">VK57</f>
        <v>#NAME?</v>
      </c>
      <c r="SL69" s="857" t="e">
        <f ca="1">VW57</f>
        <v>#NAME?</v>
      </c>
      <c r="WF69" s="1180" t="s">
        <v>1101</v>
      </c>
      <c r="WG69" s="116">
        <v>2015</v>
      </c>
      <c r="WH69" s="853"/>
      <c r="WI69" s="853"/>
      <c r="WJ69" s="853"/>
      <c r="WK69" s="853"/>
      <c r="WL69" s="750"/>
      <c r="WZ69" s="1178"/>
      <c r="XA69" s="120">
        <v>2012</v>
      </c>
      <c r="XB69" s="868" t="e">
        <f ca="1">XD57</f>
        <v>#NAME?</v>
      </c>
      <c r="XC69" s="868" t="e">
        <f ca="1">YG57</f>
        <v>#NAME?</v>
      </c>
      <c r="XD69" s="865"/>
      <c r="XE69" s="868" t="e">
        <f ca="1">ZJ57</f>
        <v>#NAME?</v>
      </c>
      <c r="XF69" s="867"/>
      <c r="AAI69" s="899" t="s">
        <v>1302</v>
      </c>
      <c r="AAJ69" s="949" t="e">
        <f ca="1">ABY57</f>
        <v>#NAME?</v>
      </c>
      <c r="AAK69" s="949" t="e">
        <f ca="1">ABZ57</f>
        <v>#NAME?</v>
      </c>
      <c r="AAL69" s="949" t="e">
        <f ca="1">ACA57</f>
        <v>#NAME?</v>
      </c>
      <c r="AAM69" s="856" t="e">
        <f ca="1">ACB57</f>
        <v>#NAME?</v>
      </c>
      <c r="AAN69" s="856" t="e">
        <f ca="1">ACD57</f>
        <v>#NAME?</v>
      </c>
      <c r="AAO69" s="952" t="e">
        <f ca="1">ACE57</f>
        <v>#NAME?</v>
      </c>
      <c r="ACX69" s="869"/>
      <c r="ACY69" s="869"/>
      <c r="ACZ69" s="869"/>
      <c r="ADA69" s="869"/>
      <c r="ADB69" s="869"/>
      <c r="ADC69" s="869"/>
      <c r="ADD69" s="934" t="s">
        <v>1302</v>
      </c>
      <c r="ADE69" s="953" t="e">
        <f ca="1">AEH57</f>
        <v>#NAME?</v>
      </c>
      <c r="ADF69" s="953" t="e">
        <f ca="1">AEI57</f>
        <v>#NAME?</v>
      </c>
      <c r="ADG69" s="854" t="e">
        <f ca="1">AEJ57</f>
        <v>#NAME?</v>
      </c>
      <c r="ADH69" s="854" t="e">
        <f ca="1">AEK57</f>
        <v>#NAME?</v>
      </c>
      <c r="ADI69" s="954" t="e">
        <f ca="1">AEL57</f>
        <v>#NAME?</v>
      </c>
      <c r="AFD69" s="1180"/>
      <c r="AFE69" s="116">
        <v>2010</v>
      </c>
      <c r="AFF69" s="753" t="e">
        <f ca="1" xml:space="preserve"> AFH57</f>
        <v>#NAME?</v>
      </c>
      <c r="AFG69" s="753" t="e">
        <f ca="1" xml:space="preserve"> AFT57</f>
        <v>#NAME?</v>
      </c>
      <c r="AFH69" s="753" t="e">
        <f ca="1" xml:space="preserve"> AGF57</f>
        <v>#NAME?</v>
      </c>
      <c r="AFI69" s="858" t="e">
        <f ca="1" xml:space="preserve"> AGR57</f>
        <v>#NAME?</v>
      </c>
      <c r="AIF69" s="1176" t="s">
        <v>1030</v>
      </c>
      <c r="AIG69" s="120">
        <v>2020</v>
      </c>
      <c r="AIH69" s="854"/>
      <c r="AII69" s="854"/>
      <c r="AIJ69" s="855"/>
      <c r="AJY69" s="1180" t="s">
        <v>1170</v>
      </c>
      <c r="AJZ69" s="116">
        <v>2015</v>
      </c>
      <c r="AKA69" s="753"/>
      <c r="AKB69" s="858"/>
      <c r="AKY69" s="960" t="e">
        <f ca="1">ALQ57</f>
        <v>#NAME?</v>
      </c>
      <c r="AKZ69" s="961" t="e">
        <f ca="1">ALS57</f>
        <v>#NAME?</v>
      </c>
      <c r="ALA69" s="879" t="e">
        <f ca="1">ALR57</f>
        <v>#NAME?</v>
      </c>
      <c r="ALB69" s="876"/>
      <c r="ALW69" s="960" t="e">
        <f ca="1">AMO57</f>
        <v>#NAME?</v>
      </c>
      <c r="ALX69" s="961" t="e">
        <f ca="1">AMQ57</f>
        <v>#NAME?</v>
      </c>
      <c r="ALY69" s="879" t="e">
        <f ca="1">AMP57</f>
        <v>#NAME?</v>
      </c>
      <c r="ALZ69" s="876"/>
      <c r="AMR69" s="1180"/>
      <c r="AMS69" s="116">
        <v>2010</v>
      </c>
      <c r="AMT69" s="753" t="e">
        <f ca="1" xml:space="preserve"> AMV57</f>
        <v>#NAME?</v>
      </c>
      <c r="AMU69" s="753" t="e">
        <f ca="1" xml:space="preserve"> ANH57</f>
        <v>#NAME?</v>
      </c>
      <c r="AMV69" s="858" t="e">
        <f ca="1" xml:space="preserve"> ANT57</f>
        <v>#NAME?</v>
      </c>
      <c r="AOH69" s="1138" t="s">
        <v>951</v>
      </c>
      <c r="AOI69" s="116">
        <v>2015</v>
      </c>
      <c r="AOJ69" s="753"/>
      <c r="AOK69" s="753"/>
      <c r="AOL69" s="753"/>
      <c r="AOM69" s="753"/>
      <c r="AON69" s="858"/>
      <c r="ATR69" s="1180"/>
      <c r="ATS69" s="116">
        <v>1990</v>
      </c>
      <c r="ATT69" s="748" t="e">
        <f ca="1" xml:space="preserve"> ATV57</f>
        <v>#NAME?</v>
      </c>
      <c r="ATU69" s="748" t="e">
        <f ca="1" xml:space="preserve"> AUK57</f>
        <v>#NAME?</v>
      </c>
      <c r="ATV69" s="748" t="e">
        <f ca="1" xml:space="preserve"> AUZ57</f>
        <v>#NAME?</v>
      </c>
      <c r="ATW69" s="742" t="e">
        <f ca="1" xml:space="preserve"> AVO57</f>
        <v>#NAME?</v>
      </c>
      <c r="AVZ69" s="1180" t="s">
        <v>1030</v>
      </c>
      <c r="AWA69" s="116">
        <v>2020</v>
      </c>
      <c r="AWB69" s="854"/>
      <c r="AWC69" s="877"/>
      <c r="AWD69" s="858"/>
      <c r="AXS69" s="1180" t="s">
        <v>973</v>
      </c>
      <c r="AXT69" s="116">
        <v>2015</v>
      </c>
      <c r="AXU69" s="856"/>
      <c r="AXV69" s="749"/>
      <c r="AXW69" s="753"/>
      <c r="AXX69" s="753"/>
      <c r="AXY69" s="753"/>
      <c r="AXZ69" s="753"/>
      <c r="AYA69" s="753"/>
      <c r="AYB69" s="858"/>
      <c r="BBK69" s="1081"/>
      <c r="BBL69" s="146">
        <v>2010</v>
      </c>
      <c r="BBM69" s="853" t="e">
        <f ca="1">BBX57</f>
        <v>#NAME?</v>
      </c>
      <c r="BBN69" s="750" t="e">
        <f ca="1">BCC57</f>
        <v>#NAME?</v>
      </c>
      <c r="BDA69" s="739"/>
      <c r="BDB69" s="739"/>
      <c r="BEC69" s="1080" t="s">
        <v>1400</v>
      </c>
      <c r="BED69" s="116">
        <v>2015</v>
      </c>
      <c r="BEE69" s="753" t="e">
        <f ca="1">BEV57</f>
        <v>#NAME?</v>
      </c>
      <c r="BEF69" s="753" t="e">
        <f ca="1">BFA57</f>
        <v>#NAME?</v>
      </c>
      <c r="BEG69" s="753" t="e">
        <f ca="1">BFF57</f>
        <v>#NAME?</v>
      </c>
      <c r="BEH69" s="854"/>
      <c r="BEI69" s="855"/>
      <c r="BFV69" s="1080" t="s">
        <v>1400</v>
      </c>
      <c r="BFW69" s="116">
        <v>2015</v>
      </c>
      <c r="BFX69" s="753" t="e">
        <f ca="1">BGO57</f>
        <v>#NAME?</v>
      </c>
      <c r="BFY69" s="753" t="e">
        <f ca="1">BGT57</f>
        <v>#NAME?</v>
      </c>
      <c r="BFZ69" s="753" t="e">
        <f ca="1">BGY57</f>
        <v>#NAME?</v>
      </c>
      <c r="BGA69" s="854" t="e">
        <f ca="1">BIC57</f>
        <v>#NAME?</v>
      </c>
      <c r="BGB69" s="855" t="e">
        <f ca="1">BIH57</f>
        <v>#NAME?</v>
      </c>
      <c r="BJI69" s="583" t="s">
        <v>409</v>
      </c>
      <c r="BJJ69" s="43" t="s">
        <v>408</v>
      </c>
      <c r="BJK69" s="854" t="e">
        <f ca="1">BMO57</f>
        <v>#NAME?</v>
      </c>
      <c r="BJL69" s="854" t="e">
        <f ca="1">BKQ57</f>
        <v>#NAME?</v>
      </c>
      <c r="BJM69" s="854" t="e">
        <f ca="1">BMN57</f>
        <v>#NAME?</v>
      </c>
      <c r="BJN69" s="854" t="e">
        <f ca="1">BKP57</f>
        <v>#NAME?</v>
      </c>
      <c r="BJO69" s="854" t="e">
        <f ca="1">BMM57</f>
        <v>#NAME?</v>
      </c>
      <c r="BJP69" s="859" t="e">
        <f ca="1">BKO57</f>
        <v>#NAME?</v>
      </c>
      <c r="BJQ69" s="859" t="e">
        <f ca="1">BML57</f>
        <v>#NAME?</v>
      </c>
      <c r="BJR69" s="859" t="e">
        <f ca="1">BKN57</f>
        <v>#NAME?</v>
      </c>
      <c r="BJS69" s="859" t="e">
        <f ca="1">BMK57</f>
        <v>#NAME?</v>
      </c>
      <c r="BJT69" s="855" t="e">
        <f ca="1">BKM57</f>
        <v>#NAME?</v>
      </c>
    </row>
    <row r="70" spans="3:1014 1032:1731" ht="15" hidden="1" customHeight="1">
      <c r="C70" s="1081"/>
      <c r="D70" s="320">
        <v>2010</v>
      </c>
      <c r="E70" s="750" t="e">
        <f ca="1" xml:space="preserve"> 'Pre-filling'!$I$57</f>
        <v>#NAME?</v>
      </c>
      <c r="K70" s="760"/>
      <c r="AG70" s="270"/>
      <c r="AH70" s="270"/>
      <c r="AI70" s="270"/>
      <c r="AJ70" s="270"/>
      <c r="AK70" s="270"/>
      <c r="AL70" s="270"/>
      <c r="AM70" s="270"/>
      <c r="AS70" s="1083" t="s">
        <v>1029</v>
      </c>
      <c r="AT70" s="146">
        <v>2020</v>
      </c>
      <c r="AU70" s="753"/>
      <c r="AV70" s="749"/>
      <c r="AW70" s="754"/>
      <c r="DM70" s="894" t="s">
        <v>1553</v>
      </c>
      <c r="DN70" s="957" t="e">
        <f ca="1">FC57</f>
        <v>#NAME?</v>
      </c>
      <c r="DO70" s="957" t="e">
        <f ca="1">FD57</f>
        <v>#NAME?</v>
      </c>
      <c r="DP70" s="856" t="e">
        <f ca="1">FH57</f>
        <v>#NAME?</v>
      </c>
      <c r="DQ70" s="856" t="e">
        <f ca="1">FG57</f>
        <v>#NAME?</v>
      </c>
      <c r="DR70" s="856" t="e">
        <f ca="1">FF57</f>
        <v>#NAME?</v>
      </c>
      <c r="DS70" s="950" t="e">
        <f ca="1">FE57</f>
        <v>#NAME?</v>
      </c>
      <c r="DT70" s="748"/>
      <c r="DU70" s="951"/>
      <c r="GC70" s="1177"/>
      <c r="GD70" s="116">
        <v>2005</v>
      </c>
      <c r="GE70" s="753" t="e">
        <f ca="1" xml:space="preserve"> GH57</f>
        <v>#NAME?</v>
      </c>
      <c r="GF70" s="753" t="e">
        <f ca="1" xml:space="preserve"> HB57</f>
        <v>#NAME?</v>
      </c>
      <c r="GG70" s="753" t="e">
        <f ca="1" xml:space="preserve"> HV57</f>
        <v>#NAME?</v>
      </c>
      <c r="GH70" s="753" t="e">
        <f ca="1" xml:space="preserve"> IP57</f>
        <v>#NAME?</v>
      </c>
      <c r="GI70" s="858" t="e">
        <f ca="1" xml:space="preserve"> JJ57</f>
        <v>#NAME?</v>
      </c>
      <c r="JY70" s="1180"/>
      <c r="JZ70" s="116">
        <v>2005</v>
      </c>
      <c r="KA70" s="753" t="e">
        <f ca="1" xml:space="preserve"> KD57</f>
        <v>#NAME?</v>
      </c>
      <c r="KB70" s="753" t="e">
        <f ca="1" xml:space="preserve"> KT57</f>
        <v>#NAME?</v>
      </c>
      <c r="KC70" s="753" t="e">
        <f ca="1" xml:space="preserve"> LJ57</f>
        <v>#NAME?</v>
      </c>
      <c r="KD70" s="753" t="e">
        <f ca="1" xml:space="preserve"> LZ57</f>
        <v>#NAME?</v>
      </c>
      <c r="KE70" s="858" t="e">
        <f ca="1" xml:space="preserve"> MP57</f>
        <v>#NAME?</v>
      </c>
      <c r="NA70" s="1180"/>
      <c r="NB70" s="115">
        <v>2010</v>
      </c>
      <c r="NC70" s="753" t="e">
        <f ca="1" xml:space="preserve"> NE57</f>
        <v>#NAME?</v>
      </c>
      <c r="ND70" s="753" t="e">
        <f ca="1" xml:space="preserve"> NM57</f>
        <v>#NAME?</v>
      </c>
      <c r="NE70" s="753" t="e">
        <f ca="1" xml:space="preserve"> NU57</f>
        <v>#NAME?</v>
      </c>
      <c r="NF70" s="753" t="e">
        <f ca="1" xml:space="preserve"> OC57</f>
        <v>#NAME?</v>
      </c>
      <c r="NG70" s="753" t="e">
        <f ca="1" xml:space="preserve"> OK57</f>
        <v>#NAME?</v>
      </c>
      <c r="NH70" s="753" t="e">
        <f ca="1" xml:space="preserve"> OS57</f>
        <v>#NAME?</v>
      </c>
      <c r="NI70" s="858" t="e">
        <f ca="1" xml:space="preserve"> PA57</f>
        <v>#NAME?</v>
      </c>
      <c r="PE70" s="1180" t="s">
        <v>1030</v>
      </c>
      <c r="PF70" s="116">
        <v>2020</v>
      </c>
      <c r="PG70" s="854"/>
      <c r="PH70" s="854"/>
      <c r="PI70" s="854"/>
      <c r="PJ70" s="854"/>
      <c r="PK70" s="855"/>
      <c r="SB70" s="1083" t="s">
        <v>1030</v>
      </c>
      <c r="SC70" s="146">
        <v>2015</v>
      </c>
      <c r="SD70" s="854"/>
      <c r="SE70" s="854"/>
      <c r="SF70" s="854"/>
      <c r="SG70" s="854"/>
      <c r="SH70" s="854"/>
      <c r="SI70" s="854"/>
      <c r="SJ70" s="854"/>
      <c r="SK70" s="854"/>
      <c r="SL70" s="855"/>
      <c r="WF70" s="1180"/>
      <c r="WG70" s="116">
        <v>2010</v>
      </c>
      <c r="WH70" s="853" t="e">
        <f ca="1" xml:space="preserve"> WF57</f>
        <v>#NAME?</v>
      </c>
      <c r="WI70" s="853" t="e">
        <f ca="1" xml:space="preserve"> WJ57</f>
        <v>#NAME?</v>
      </c>
      <c r="WJ70" s="853" t="e">
        <f ca="1" xml:space="preserve"> WN57</f>
        <v>#NAME?</v>
      </c>
      <c r="WK70" s="853" t="e">
        <f ca="1" xml:space="preserve"> WR57</f>
        <v>#NAME?</v>
      </c>
      <c r="WL70" s="750" t="e">
        <f ca="1" xml:space="preserve"> WV57</f>
        <v>#NAME?</v>
      </c>
      <c r="WZ70" s="1178"/>
      <c r="XA70" s="146">
        <v>2011</v>
      </c>
      <c r="XB70" s="868" t="e">
        <f ca="1">XE57</f>
        <v>#NAME?</v>
      </c>
      <c r="XC70" s="868" t="e">
        <f ca="1">YH57</f>
        <v>#NAME?</v>
      </c>
      <c r="XD70" s="865"/>
      <c r="XE70" s="868" t="e">
        <f ca="1">ZK57</f>
        <v>#NAME?</v>
      </c>
      <c r="XF70" s="867"/>
      <c r="AAI70" s="899" t="s">
        <v>1303</v>
      </c>
      <c r="AAJ70" s="949" t="e">
        <f ca="1">ACF57</f>
        <v>#NAME?</v>
      </c>
      <c r="AAK70" s="949" t="e">
        <f ca="1">ACG57</f>
        <v>#NAME?</v>
      </c>
      <c r="AAL70" s="949" t="e">
        <f ca="1">ACH57</f>
        <v>#NAME?</v>
      </c>
      <c r="AAM70" s="856" t="e">
        <f ca="1">ACI57</f>
        <v>#NAME?</v>
      </c>
      <c r="AAN70" s="856" t="e">
        <f ca="1">ACK57</f>
        <v>#NAME?</v>
      </c>
      <c r="AAO70" s="952" t="e">
        <f ca="1">ACL57</f>
        <v>#NAME?</v>
      </c>
      <c r="ACX70" s="869"/>
      <c r="ACY70" s="869"/>
      <c r="ACZ70" s="869"/>
      <c r="ADA70" s="869"/>
      <c r="ADB70" s="869"/>
      <c r="ADC70" s="869"/>
      <c r="ADD70" s="934" t="s">
        <v>1303</v>
      </c>
      <c r="ADE70" s="953" t="e">
        <f ca="1">AEM57</f>
        <v>#NAME?</v>
      </c>
      <c r="ADF70" s="953" t="e">
        <f ca="1">AEN57</f>
        <v>#NAME?</v>
      </c>
      <c r="ADG70" s="854" t="e">
        <f ca="1">AEO57</f>
        <v>#NAME?</v>
      </c>
      <c r="ADH70" s="854" t="e">
        <f ca="1">AEP57</f>
        <v>#NAME?</v>
      </c>
      <c r="ADI70" s="954" t="e">
        <f ca="1">AEQ57</f>
        <v>#NAME?</v>
      </c>
      <c r="AFD70" s="1180"/>
      <c r="AFE70" s="116">
        <v>2005</v>
      </c>
      <c r="AFF70" s="753" t="e">
        <f ca="1" xml:space="preserve"> AFI57</f>
        <v>#NAME?</v>
      </c>
      <c r="AFG70" s="753" t="e">
        <f ca="1" xml:space="preserve"> AFU57</f>
        <v>#NAME?</v>
      </c>
      <c r="AFH70" s="753" t="e">
        <f ca="1" xml:space="preserve"> AGG57</f>
        <v>#NAME?</v>
      </c>
      <c r="AFI70" s="858" t="e">
        <f ca="1" xml:space="preserve"> AGS57</f>
        <v>#NAME?</v>
      </c>
      <c r="AIF70" s="1177"/>
      <c r="AIG70" s="120">
        <v>2015</v>
      </c>
      <c r="AIH70" s="854" t="e">
        <f ca="1" xml:space="preserve"> AIK57</f>
        <v>#NAME?</v>
      </c>
      <c r="AII70" s="854" t="e">
        <f ca="1" xml:space="preserve"> AIZ57</f>
        <v>#NAME?</v>
      </c>
      <c r="AIJ70" s="855" t="e">
        <f ca="1" xml:space="preserve"> AJO57</f>
        <v>#NAME?</v>
      </c>
      <c r="AJY70" s="1180"/>
      <c r="AJZ70" s="116">
        <v>2010</v>
      </c>
      <c r="AKA70" s="753" t="e">
        <f ca="1" xml:space="preserve"> AKD57</f>
        <v>#NAME?</v>
      </c>
      <c r="AKB70" s="858" t="e">
        <f ca="1" xml:space="preserve"> AKQ57</f>
        <v>#NAME?</v>
      </c>
      <c r="AMR70" s="1180"/>
      <c r="AMS70" s="116">
        <v>2005</v>
      </c>
      <c r="AMT70" s="753" t="e">
        <f ca="1" xml:space="preserve"> AMW57</f>
        <v>#NAME?</v>
      </c>
      <c r="AMU70" s="753" t="e">
        <f ca="1" xml:space="preserve"> ANI57</f>
        <v>#NAME?</v>
      </c>
      <c r="AMV70" s="858" t="e">
        <f ca="1" xml:space="preserve"> ANU57</f>
        <v>#NAME?</v>
      </c>
      <c r="AOH70" s="1138"/>
      <c r="AOI70" s="116">
        <v>2010</v>
      </c>
      <c r="AOJ70" s="753" t="e">
        <f ca="1" xml:space="preserve"> AOL57</f>
        <v>#NAME?</v>
      </c>
      <c r="AOK70" s="753" t="e">
        <f ca="1" xml:space="preserve"> APN57</f>
        <v>#NAME?</v>
      </c>
      <c r="AOL70" s="753" t="e">
        <f ca="1" xml:space="preserve"> AQP57</f>
        <v>#NAME?</v>
      </c>
      <c r="AOM70" s="753" t="e">
        <f ca="1" xml:space="preserve"> ARR57</f>
        <v>#NAME?</v>
      </c>
      <c r="AON70" s="858" t="e">
        <f ca="1" xml:space="preserve"> AST57</f>
        <v>#NAME?</v>
      </c>
      <c r="ATR70" s="1180" t="s">
        <v>1030</v>
      </c>
      <c r="ATS70" s="116">
        <v>2020</v>
      </c>
      <c r="ATT70" s="753"/>
      <c r="ATU70" s="753"/>
      <c r="ATV70" s="753"/>
      <c r="ATW70" s="858"/>
      <c r="AVZ70" s="1180"/>
      <c r="AWA70" s="116">
        <v>2015</v>
      </c>
      <c r="AWB70" s="854" t="e">
        <f ca="1" xml:space="preserve"> AWE57</f>
        <v>#NAME?</v>
      </c>
      <c r="AWC70" s="877" t="e">
        <f ca="1" xml:space="preserve"> AWT57</f>
        <v>#NAME?</v>
      </c>
      <c r="AWD70" s="858" t="e">
        <f ca="1" xml:space="preserve"> AXI57</f>
        <v>#NAME?</v>
      </c>
      <c r="AXS70" s="1180"/>
      <c r="AXT70" s="116">
        <v>2010</v>
      </c>
      <c r="AXU70" s="856" t="e">
        <f ca="1">AXW57</f>
        <v>#NAME?</v>
      </c>
      <c r="AXV70" s="749" t="e">
        <f ca="1">AYI57</f>
        <v>#NAME?</v>
      </c>
      <c r="AXW70" s="753" t="e">
        <f ca="1">AYU57</f>
        <v>#NAME?</v>
      </c>
      <c r="AXX70" s="753" t="e">
        <f ca="1">AZG57</f>
        <v>#NAME?</v>
      </c>
      <c r="AXY70" s="753" t="e">
        <f ca="1">AZS57</f>
        <v>#NAME?</v>
      </c>
      <c r="AXZ70" s="753" t="e">
        <f ca="1">BAE57</f>
        <v>#NAME?</v>
      </c>
      <c r="AYA70" s="753" t="e">
        <f ca="1">BAQ57</f>
        <v>#NAME?</v>
      </c>
      <c r="AYB70" s="858" t="e">
        <f ca="1">BBC57</f>
        <v>#NAME?</v>
      </c>
      <c r="BBK70" s="1081"/>
      <c r="BBL70" s="146">
        <v>2005</v>
      </c>
      <c r="BBM70" s="865" t="e">
        <f ca="1">BBW57</f>
        <v>#NAME?</v>
      </c>
      <c r="BBN70" s="867" t="e">
        <f ca="1">BCB57</f>
        <v>#NAME?</v>
      </c>
      <c r="BDA70" s="739"/>
      <c r="BDB70" s="739"/>
      <c r="BEC70" s="1081"/>
      <c r="BED70" s="116">
        <v>2010</v>
      </c>
      <c r="BEE70" s="753" t="e">
        <f ca="1">BEU57</f>
        <v>#NAME?</v>
      </c>
      <c r="BEF70" s="753" t="e">
        <f ca="1">BEZ57</f>
        <v>#NAME?</v>
      </c>
      <c r="BEG70" s="753" t="e">
        <f ca="1">BFE57</f>
        <v>#NAME?</v>
      </c>
      <c r="BEH70" s="753"/>
      <c r="BEI70" s="858"/>
      <c r="BFV70" s="1081"/>
      <c r="BFW70" s="116">
        <v>2010</v>
      </c>
      <c r="BFX70" s="753" t="e">
        <f ca="1">BGN57</f>
        <v>#NAME?</v>
      </c>
      <c r="BFY70" s="753" t="e">
        <f ca="1">BGS57</f>
        <v>#NAME?</v>
      </c>
      <c r="BFZ70" s="753" t="e">
        <f ca="1">BGX57</f>
        <v>#NAME?</v>
      </c>
      <c r="BGA70" s="854" t="e">
        <f ca="1">BIB57</f>
        <v>#NAME?</v>
      </c>
      <c r="BGB70" s="855" t="e">
        <f ca="1">BIG57</f>
        <v>#NAME?</v>
      </c>
      <c r="BJI70" s="1655" t="s">
        <v>269</v>
      </c>
      <c r="BJJ70" s="1656"/>
      <c r="BJK70" s="854" t="e">
        <f ca="1">BMT57</f>
        <v>#NAME?</v>
      </c>
      <c r="BJL70" s="854" t="e">
        <f ca="1">BKV57</f>
        <v>#NAME?</v>
      </c>
      <c r="BJM70" s="854" t="e">
        <f ca="1">BMS57</f>
        <v>#NAME?</v>
      </c>
      <c r="BJN70" s="854" t="e">
        <f ca="1">BKU57</f>
        <v>#NAME?</v>
      </c>
      <c r="BJO70" s="854" t="e">
        <f ca="1">BMR57</f>
        <v>#NAME?</v>
      </c>
      <c r="BJP70" s="859" t="e">
        <f ca="1">BKT57</f>
        <v>#NAME?</v>
      </c>
      <c r="BJQ70" s="859" t="e">
        <f ca="1">BMQ57</f>
        <v>#NAME?</v>
      </c>
      <c r="BJR70" s="859" t="e">
        <f ca="1">BKS57</f>
        <v>#NAME?</v>
      </c>
      <c r="BJS70" s="859" t="e">
        <f ca="1">BMP57</f>
        <v>#NAME?</v>
      </c>
      <c r="BJT70" s="855" t="e">
        <f ca="1">BKR57</f>
        <v>#NAME?</v>
      </c>
    </row>
    <row r="71" spans="3:1014 1032:1731" ht="15" hidden="1" customHeight="1">
      <c r="C71" s="1081"/>
      <c r="D71" s="320">
        <v>2005</v>
      </c>
      <c r="E71" s="750" t="e">
        <f ca="1" xml:space="preserve"> 'Pre-filling'!$J$57</f>
        <v>#NAME?</v>
      </c>
      <c r="K71" s="760"/>
      <c r="AG71" s="270"/>
      <c r="AH71" s="270"/>
      <c r="AI71" s="270"/>
      <c r="AJ71" s="270"/>
      <c r="AK71" s="270"/>
      <c r="AL71" s="270"/>
      <c r="AM71" s="270"/>
      <c r="AS71" s="1083"/>
      <c r="AT71" s="146">
        <v>2015</v>
      </c>
      <c r="AU71" s="753" t="e">
        <f ca="1" xml:space="preserve"> $AX$57</f>
        <v>#NAME?</v>
      </c>
      <c r="AV71" s="749" t="e">
        <f ca="1" xml:space="preserve"> $BR$57</f>
        <v>#NAME?</v>
      </c>
      <c r="AW71" s="750" t="e">
        <f ca="1" xml:space="preserve"> $CL$57</f>
        <v>#NAME?</v>
      </c>
      <c r="DM71" s="894" t="s">
        <v>1554</v>
      </c>
      <c r="DN71" s="957" t="e">
        <f ca="1">FI57</f>
        <v>#NAME?</v>
      </c>
      <c r="DO71" s="957" t="e">
        <f ca="1">FJ57</f>
        <v>#NAME?</v>
      </c>
      <c r="DP71" s="856" t="e">
        <f ca="1">FN57</f>
        <v>#NAME?</v>
      </c>
      <c r="DQ71" s="856" t="e">
        <f ca="1">FM57</f>
        <v>#NAME?</v>
      </c>
      <c r="DR71" s="856" t="e">
        <f ca="1">FL57</f>
        <v>#NAME?</v>
      </c>
      <c r="DS71" s="950" t="e">
        <f ca="1">FK57</f>
        <v>#NAME?</v>
      </c>
      <c r="DT71" s="748"/>
      <c r="DU71" s="951"/>
      <c r="GC71" s="1177"/>
      <c r="GD71" s="116">
        <v>2000</v>
      </c>
      <c r="GE71" s="753" t="e">
        <f ca="1" xml:space="preserve"> GI57</f>
        <v>#NAME?</v>
      </c>
      <c r="GF71" s="753" t="e">
        <f ca="1" xml:space="preserve"> HC57</f>
        <v>#NAME?</v>
      </c>
      <c r="GG71" s="753" t="e">
        <f ca="1" xml:space="preserve"> HW57</f>
        <v>#NAME?</v>
      </c>
      <c r="GH71" s="753" t="e">
        <f ca="1" xml:space="preserve"> IQ57</f>
        <v>#NAME?</v>
      </c>
      <c r="GI71" s="858" t="e">
        <f ca="1" xml:space="preserve"> JK57</f>
        <v>#NAME?</v>
      </c>
      <c r="JY71" s="1180"/>
      <c r="JZ71" s="116">
        <v>2000</v>
      </c>
      <c r="KA71" s="753" t="e">
        <f ca="1" xml:space="preserve"> KE57</f>
        <v>#NAME?</v>
      </c>
      <c r="KB71" s="753" t="e">
        <f ca="1" xml:space="preserve"> KU57</f>
        <v>#NAME?</v>
      </c>
      <c r="KC71" s="753" t="e">
        <f ca="1" xml:space="preserve"> LK57</f>
        <v>#NAME?</v>
      </c>
      <c r="KD71" s="753" t="e">
        <f ca="1" xml:space="preserve"> MA57</f>
        <v>#NAME?</v>
      </c>
      <c r="KE71" s="858" t="e">
        <f ca="1" xml:space="preserve"> MQ57</f>
        <v>#NAME?</v>
      </c>
      <c r="NA71" s="1180"/>
      <c r="NB71" s="116">
        <v>2005</v>
      </c>
      <c r="NC71" s="753" t="e">
        <f ca="1" xml:space="preserve"> NF57</f>
        <v>#NAME?</v>
      </c>
      <c r="ND71" s="753" t="e">
        <f ca="1" xml:space="preserve"> NN57</f>
        <v>#NAME?</v>
      </c>
      <c r="NE71" s="753" t="e">
        <f ca="1" xml:space="preserve"> NV57</f>
        <v>#NAME?</v>
      </c>
      <c r="NF71" s="753" t="e">
        <f ca="1" xml:space="preserve"> OD57</f>
        <v>#NAME?</v>
      </c>
      <c r="NG71" s="753" t="e">
        <f ca="1" xml:space="preserve"> OL57</f>
        <v>#NAME?</v>
      </c>
      <c r="NH71" s="753" t="e">
        <f ca="1" xml:space="preserve"> OT57</f>
        <v>#NAME?</v>
      </c>
      <c r="NI71" s="858" t="e">
        <f ca="1" xml:space="preserve"> PB57</f>
        <v>#NAME?</v>
      </c>
      <c r="PE71" s="1180"/>
      <c r="PF71" s="120">
        <v>2015</v>
      </c>
      <c r="PG71" s="854" t="e">
        <f ca="1" xml:space="preserve"> PJ57</f>
        <v>#NAME?</v>
      </c>
      <c r="PH71" s="854" t="e">
        <f ca="1" xml:space="preserve"> PY57</f>
        <v>#NAME?</v>
      </c>
      <c r="PI71" s="854" t="e">
        <f ca="1" xml:space="preserve"> QN57</f>
        <v>#NAME?</v>
      </c>
      <c r="PJ71" s="854" t="e">
        <f ca="1" xml:space="preserve"> RC57</f>
        <v>#NAME?</v>
      </c>
      <c r="PK71" s="855" t="e">
        <f ca="1" xml:space="preserve"> RR57</f>
        <v>#NAME?</v>
      </c>
      <c r="SB71" s="1083"/>
      <c r="SC71" s="146">
        <v>2010</v>
      </c>
      <c r="SD71" s="854" t="e">
        <f ca="1">SF57</f>
        <v>#NAME?</v>
      </c>
      <c r="SE71" s="854" t="e">
        <f ca="1">SR57</f>
        <v>#NAME?</v>
      </c>
      <c r="SF71" s="854" t="e">
        <f ca="1">TD57</f>
        <v>#NAME?</v>
      </c>
      <c r="SG71" s="854" t="e">
        <f ca="1">TP57</f>
        <v>#NAME?</v>
      </c>
      <c r="SH71" s="854" t="e">
        <f ca="1">UB57</f>
        <v>#NAME?</v>
      </c>
      <c r="SI71" s="854" t="e">
        <f ca="1">UN57</f>
        <v>#NAME?</v>
      </c>
      <c r="SJ71" s="854" t="e">
        <f ca="1">UZ57</f>
        <v>#NAME?</v>
      </c>
      <c r="SK71" s="854" t="e">
        <f ca="1">VL57</f>
        <v>#NAME?</v>
      </c>
      <c r="SL71" s="855" t="e">
        <f ca="1">VX57</f>
        <v>#NAME?</v>
      </c>
      <c r="WF71" s="1180"/>
      <c r="WG71" s="116">
        <v>2005</v>
      </c>
      <c r="WH71" s="853" t="e">
        <f ca="1" xml:space="preserve"> WG57</f>
        <v>#NAME?</v>
      </c>
      <c r="WI71" s="853" t="e">
        <f ca="1" xml:space="preserve"> WK57</f>
        <v>#NAME?</v>
      </c>
      <c r="WJ71" s="853" t="e">
        <f ca="1" xml:space="preserve"> WO57</f>
        <v>#NAME?</v>
      </c>
      <c r="WK71" s="853" t="e">
        <f ca="1" xml:space="preserve"> WS57</f>
        <v>#NAME?</v>
      </c>
      <c r="WL71" s="750" t="e">
        <f ca="1" xml:space="preserve"> WW57</f>
        <v>#NAME?</v>
      </c>
      <c r="WZ71" s="1178"/>
      <c r="XA71" s="146">
        <v>2010</v>
      </c>
      <c r="XB71" s="868" t="e">
        <f ca="1">XF57</f>
        <v>#NAME?</v>
      </c>
      <c r="XC71" s="868" t="e">
        <f ca="1">YI57</f>
        <v>#NAME?</v>
      </c>
      <c r="XD71" s="865"/>
      <c r="XE71" s="868" t="e">
        <f ca="1">ZL57</f>
        <v>#NAME?</v>
      </c>
      <c r="XF71" s="867"/>
      <c r="AAI71" s="899" t="s">
        <v>1304</v>
      </c>
      <c r="AAJ71" s="949" t="e">
        <f ca="1">ACM57</f>
        <v>#NAME?</v>
      </c>
      <c r="AAK71" s="949" t="e">
        <f ca="1">ACN57</f>
        <v>#NAME?</v>
      </c>
      <c r="AAL71" s="949" t="e">
        <f ca="1">ACO57</f>
        <v>#NAME?</v>
      </c>
      <c r="AAM71" s="856" t="e">
        <f ca="1">ACP57</f>
        <v>#NAME?</v>
      </c>
      <c r="AAN71" s="856" t="e">
        <f ca="1">ACR57</f>
        <v>#NAME?</v>
      </c>
      <c r="AAO71" s="952" t="e">
        <f ca="1">ACS57</f>
        <v>#NAME?</v>
      </c>
      <c r="ACX71" s="869"/>
      <c r="ACY71" s="869"/>
      <c r="ACZ71" s="869"/>
      <c r="ADA71" s="869"/>
      <c r="ADB71" s="869"/>
      <c r="ADC71" s="869"/>
      <c r="ADD71" s="934" t="s">
        <v>1304</v>
      </c>
      <c r="ADE71" s="953" t="e">
        <f ca="1">AER57</f>
        <v>#NAME?</v>
      </c>
      <c r="ADF71" s="953" t="e">
        <f ca="1">AES57</f>
        <v>#NAME?</v>
      </c>
      <c r="ADG71" s="854" t="e">
        <f ca="1">AET57</f>
        <v>#NAME?</v>
      </c>
      <c r="ADH71" s="854" t="e">
        <f ca="1">AEU57</f>
        <v>#NAME?</v>
      </c>
      <c r="ADI71" s="954" t="e">
        <f ca="1">AEV57</f>
        <v>#NAME?</v>
      </c>
      <c r="AFD71" s="1180"/>
      <c r="AFE71" s="116">
        <v>2000</v>
      </c>
      <c r="AFF71" s="753" t="e">
        <f ca="1" xml:space="preserve"> AFJ57</f>
        <v>#NAME?</v>
      </c>
      <c r="AFG71" s="753" t="e">
        <f ca="1" xml:space="preserve"> AFV57</f>
        <v>#NAME?</v>
      </c>
      <c r="AFH71" s="753" t="e">
        <f ca="1" xml:space="preserve"> AGH57</f>
        <v>#NAME?</v>
      </c>
      <c r="AFI71" s="858" t="e">
        <f ca="1" xml:space="preserve"> AGT57</f>
        <v>#NAME?</v>
      </c>
      <c r="AIF71" s="1177"/>
      <c r="AIG71" s="120">
        <v>2010</v>
      </c>
      <c r="AIH71" s="854" t="e">
        <f ca="1" xml:space="preserve"> AIL57</f>
        <v>#NAME?</v>
      </c>
      <c r="AII71" s="854" t="e">
        <f ca="1" xml:space="preserve"> AJA57</f>
        <v>#NAME?</v>
      </c>
      <c r="AIJ71" s="855" t="e">
        <f ca="1" xml:space="preserve"> AJP57</f>
        <v>#NAME?</v>
      </c>
      <c r="AJY71" s="1180"/>
      <c r="AJZ71" s="116">
        <v>2005</v>
      </c>
      <c r="AKA71" s="753" t="e">
        <f ca="1" xml:space="preserve"> AKE57</f>
        <v>#NAME?</v>
      </c>
      <c r="AKB71" s="858" t="e">
        <f ca="1" xml:space="preserve"> AKR57</f>
        <v>#NAME?</v>
      </c>
      <c r="AMR71" s="1180"/>
      <c r="AMS71" s="116">
        <v>2000</v>
      </c>
      <c r="AMT71" s="753" t="e">
        <f ca="1" xml:space="preserve"> AMX57</f>
        <v>#NAME?</v>
      </c>
      <c r="AMU71" s="753" t="e">
        <f ca="1" xml:space="preserve"> ANJ57</f>
        <v>#NAME?</v>
      </c>
      <c r="AMV71" s="858" t="e">
        <f ca="1" xml:space="preserve"> ANV57</f>
        <v>#NAME?</v>
      </c>
      <c r="AOH71" s="1138"/>
      <c r="AOI71" s="116">
        <v>2005</v>
      </c>
      <c r="AOJ71" s="753" t="e">
        <f ca="1" xml:space="preserve"> AOM57</f>
        <v>#NAME?</v>
      </c>
      <c r="AOK71" s="753" t="e">
        <f ca="1" xml:space="preserve"> APO57</f>
        <v>#NAME?</v>
      </c>
      <c r="AOL71" s="753" t="e">
        <f ca="1" xml:space="preserve"> AQQ57</f>
        <v>#NAME?</v>
      </c>
      <c r="AOM71" s="753" t="e">
        <f ca="1" xml:space="preserve"> ARS57</f>
        <v>#NAME?</v>
      </c>
      <c r="AON71" s="858" t="e">
        <f ca="1" xml:space="preserve"> ASU57</f>
        <v>#NAME?</v>
      </c>
      <c r="ATR71" s="1180"/>
      <c r="ATS71" s="116">
        <v>2015</v>
      </c>
      <c r="ATT71" s="753" t="e">
        <f ca="1" xml:space="preserve"> ATW57</f>
        <v>#NAME?</v>
      </c>
      <c r="ATU71" s="753" t="e">
        <f ca="1" xml:space="preserve"> AUL57</f>
        <v>#NAME?</v>
      </c>
      <c r="ATV71" s="753" t="e">
        <f ca="1" xml:space="preserve"> AVA57</f>
        <v>#NAME?</v>
      </c>
      <c r="ATW71" s="858" t="e">
        <f ca="1" xml:space="preserve"> AVP57</f>
        <v>#NAME?</v>
      </c>
      <c r="AVZ71" s="1180"/>
      <c r="AWA71" s="116">
        <v>2010</v>
      </c>
      <c r="AWB71" s="854" t="e">
        <f ca="1" xml:space="preserve"> AWF57</f>
        <v>#NAME?</v>
      </c>
      <c r="AWC71" s="877" t="e">
        <f ca="1" xml:space="preserve"> AWU57</f>
        <v>#NAME?</v>
      </c>
      <c r="AWD71" s="858" t="e">
        <f ca="1" xml:space="preserve"> AXJ57</f>
        <v>#NAME?</v>
      </c>
      <c r="AXS71" s="1180"/>
      <c r="AXT71" s="116">
        <v>2005</v>
      </c>
      <c r="AXU71" s="856" t="e">
        <f ca="1">AXX57</f>
        <v>#NAME?</v>
      </c>
      <c r="AXV71" s="749" t="e">
        <f ca="1">AYJ57</f>
        <v>#NAME?</v>
      </c>
      <c r="AXW71" s="753" t="e">
        <f ca="1">AYV57</f>
        <v>#NAME?</v>
      </c>
      <c r="AXX71" s="753" t="e">
        <f ca="1">AZH57</f>
        <v>#NAME?</v>
      </c>
      <c r="AXY71" s="753" t="e">
        <f ca="1">AZT57</f>
        <v>#NAME?</v>
      </c>
      <c r="AXZ71" s="753" t="e">
        <f ca="1">BAF57</f>
        <v>#NAME?</v>
      </c>
      <c r="AYA71" s="753" t="e">
        <f ca="1">BAR57</f>
        <v>#NAME?</v>
      </c>
      <c r="AYB71" s="858" t="e">
        <f ca="1">BBD57</f>
        <v>#NAME?</v>
      </c>
      <c r="BBK71" s="1081"/>
      <c r="BBL71" s="146">
        <v>2000</v>
      </c>
      <c r="BBM71" s="865" t="e">
        <f ca="1">BBV57</f>
        <v>#NAME?</v>
      </c>
      <c r="BBN71" s="867" t="e">
        <f ca="1">BCA57</f>
        <v>#NAME?</v>
      </c>
      <c r="BDA71" s="739"/>
      <c r="BDB71" s="739"/>
      <c r="BEC71" s="1081"/>
      <c r="BED71" s="116">
        <v>2005</v>
      </c>
      <c r="BEE71" s="753" t="e">
        <f ca="1">BET57</f>
        <v>#NAME?</v>
      </c>
      <c r="BEF71" s="753" t="e">
        <f ca="1">BEY57</f>
        <v>#NAME?</v>
      </c>
      <c r="BEG71" s="753" t="e">
        <f ca="1">BFD57</f>
        <v>#NAME?</v>
      </c>
      <c r="BEH71" s="753"/>
      <c r="BEI71" s="858"/>
      <c r="BFV71" s="1081"/>
      <c r="BFW71" s="116">
        <v>2005</v>
      </c>
      <c r="BFX71" s="753" t="e">
        <f ca="1">BGM57</f>
        <v>#NAME?</v>
      </c>
      <c r="BFY71" s="753" t="e">
        <f ca="1">BGR57</f>
        <v>#NAME?</v>
      </c>
      <c r="BFZ71" s="753" t="e">
        <f ca="1">BGW57</f>
        <v>#NAME?</v>
      </c>
      <c r="BGA71" s="753" t="e">
        <f ca="1">BIA57</f>
        <v>#NAME?</v>
      </c>
      <c r="BGB71" s="858" t="e">
        <f ca="1">BIF57</f>
        <v>#NAME?</v>
      </c>
      <c r="BJI71" s="1659" t="s">
        <v>699</v>
      </c>
      <c r="BJJ71" s="1660"/>
      <c r="BJK71" s="854" t="e">
        <f ca="1">BMY57</f>
        <v>#NAME?</v>
      </c>
      <c r="BJL71" s="854" t="e">
        <f ca="1">BLA57</f>
        <v>#NAME?</v>
      </c>
      <c r="BJM71" s="854" t="e">
        <f ca="1">BMX57</f>
        <v>#NAME?</v>
      </c>
      <c r="BJN71" s="854" t="e">
        <f ca="1">BKZ57</f>
        <v>#NAME?</v>
      </c>
      <c r="BJO71" s="854" t="e">
        <f ca="1">BMW57</f>
        <v>#NAME?</v>
      </c>
      <c r="BJP71" s="859" t="e">
        <f ca="1">BKY57</f>
        <v>#NAME?</v>
      </c>
      <c r="BJQ71" s="859" t="e">
        <f ca="1">BMV57</f>
        <v>#NAME?</v>
      </c>
      <c r="BJR71" s="859" t="e">
        <f ca="1">BKX57</f>
        <v>#NAME?</v>
      </c>
      <c r="BJS71" s="859" t="e">
        <f ca="1">BMU57</f>
        <v>#NAME?</v>
      </c>
      <c r="BJT71" s="855" t="e">
        <f ca="1">BKW57</f>
        <v>#NAME?</v>
      </c>
    </row>
    <row r="72" spans="3:1014 1032:1731" ht="15" hidden="1" customHeight="1">
      <c r="C72" s="1081"/>
      <c r="D72" s="320">
        <v>2000</v>
      </c>
      <c r="E72" s="750" t="e">
        <f ca="1" xml:space="preserve"> 'Pre-filling'!$K$57</f>
        <v>#NAME?</v>
      </c>
      <c r="K72" s="760"/>
      <c r="AG72" s="270"/>
      <c r="AH72" s="270"/>
      <c r="AI72" s="270"/>
      <c r="AJ72" s="270"/>
      <c r="AK72" s="270"/>
      <c r="AL72" s="270"/>
      <c r="AM72" s="270"/>
      <c r="AS72" s="1083"/>
      <c r="AT72" s="146">
        <v>2010</v>
      </c>
      <c r="AU72" s="753" t="e">
        <f ca="1" xml:space="preserve"> $AY$57</f>
        <v>#NAME?</v>
      </c>
      <c r="AV72" s="749" t="e">
        <f ca="1" xml:space="preserve"> $BS$57</f>
        <v>#NAME?</v>
      </c>
      <c r="AW72" s="750" t="e">
        <f ca="1" xml:space="preserve"> $CM$57</f>
        <v>#NAME?</v>
      </c>
      <c r="DM72" s="894" t="s">
        <v>1555</v>
      </c>
      <c r="DN72" s="957" t="e">
        <f ca="1">FO57</f>
        <v>#NAME?</v>
      </c>
      <c r="DO72" s="957" t="e">
        <f ca="1">FP57</f>
        <v>#NAME?</v>
      </c>
      <c r="DP72" s="856" t="e">
        <f ca="1">FT57</f>
        <v>#NAME?</v>
      </c>
      <c r="DQ72" s="856" t="e">
        <f ca="1">FS57</f>
        <v>#NAME?</v>
      </c>
      <c r="DR72" s="856" t="e">
        <f ca="1">FR57</f>
        <v>#NAME?</v>
      </c>
      <c r="DS72" s="950" t="e">
        <f ca="1">FQ57</f>
        <v>#NAME?</v>
      </c>
      <c r="DT72" s="748"/>
      <c r="DU72" s="951"/>
      <c r="GC72" s="1178"/>
      <c r="GD72" s="116">
        <v>1990</v>
      </c>
      <c r="GE72" s="753" t="e">
        <f ca="1" xml:space="preserve"> GJ57</f>
        <v>#NAME?</v>
      </c>
      <c r="GF72" s="753" t="e">
        <f ca="1" xml:space="preserve"> HD57</f>
        <v>#NAME?</v>
      </c>
      <c r="GG72" s="753" t="e">
        <f ca="1" xml:space="preserve"> HX57</f>
        <v>#NAME?</v>
      </c>
      <c r="GH72" s="753" t="e">
        <f ca="1" xml:space="preserve"> IR57</f>
        <v>#NAME?</v>
      </c>
      <c r="GI72" s="858" t="e">
        <f ca="1" xml:space="preserve"> JL57</f>
        <v>#NAME?</v>
      </c>
      <c r="JY72" s="1180"/>
      <c r="JZ72" s="116">
        <v>1990</v>
      </c>
      <c r="KA72" s="753" t="e">
        <f ca="1" xml:space="preserve"> KF57</f>
        <v>#NAME?</v>
      </c>
      <c r="KB72" s="753" t="e">
        <f ca="1" xml:space="preserve"> KV57</f>
        <v>#NAME?</v>
      </c>
      <c r="KC72" s="753" t="e">
        <f ca="1" xml:space="preserve"> LL57</f>
        <v>#NAME?</v>
      </c>
      <c r="KD72" s="753" t="e">
        <f ca="1" xml:space="preserve"> MB57</f>
        <v>#NAME?</v>
      </c>
      <c r="KE72" s="858" t="e">
        <f ca="1" xml:space="preserve"> MR57</f>
        <v>#NAME?</v>
      </c>
      <c r="NA72" s="1180"/>
      <c r="NB72" s="116">
        <v>2000</v>
      </c>
      <c r="NC72" s="753" t="e">
        <f ca="1" xml:space="preserve"> NG57</f>
        <v>#NAME?</v>
      </c>
      <c r="ND72" s="753" t="e">
        <f ca="1" xml:space="preserve"> NO57</f>
        <v>#NAME?</v>
      </c>
      <c r="NE72" s="753" t="e">
        <f ca="1" xml:space="preserve"> NW57</f>
        <v>#NAME?</v>
      </c>
      <c r="NF72" s="753" t="e">
        <f ca="1" xml:space="preserve"> OE57</f>
        <v>#NAME?</v>
      </c>
      <c r="NG72" s="753" t="e">
        <f ca="1" xml:space="preserve"> OM57</f>
        <v>#NAME?</v>
      </c>
      <c r="NH72" s="753" t="e">
        <f ca="1" xml:space="preserve"> OU57</f>
        <v>#NAME?</v>
      </c>
      <c r="NI72" s="858" t="e">
        <f ca="1" xml:space="preserve"> PC57</f>
        <v>#NAME?</v>
      </c>
      <c r="PE72" s="1180"/>
      <c r="PF72" s="146">
        <v>2010</v>
      </c>
      <c r="PG72" s="854" t="e">
        <f ca="1" xml:space="preserve"> PK57</f>
        <v>#NAME?</v>
      </c>
      <c r="PH72" s="854" t="e">
        <f ca="1" xml:space="preserve"> PZ57</f>
        <v>#NAME?</v>
      </c>
      <c r="PI72" s="854" t="e">
        <f ca="1" xml:space="preserve"> QO57</f>
        <v>#NAME?</v>
      </c>
      <c r="PJ72" s="854" t="e">
        <f ca="1" xml:space="preserve"> RD57</f>
        <v>#NAME?</v>
      </c>
      <c r="PK72" s="855" t="e">
        <f ca="1" xml:space="preserve"> RS57</f>
        <v>#NAME?</v>
      </c>
      <c r="SB72" s="1083"/>
      <c r="SC72" s="146">
        <v>2005</v>
      </c>
      <c r="SD72" s="854" t="e">
        <f ca="1">SG57</f>
        <v>#NAME?</v>
      </c>
      <c r="SE72" s="854" t="e">
        <f ca="1">SS57</f>
        <v>#NAME?</v>
      </c>
      <c r="SF72" s="854" t="e">
        <f ca="1">TE57</f>
        <v>#NAME?</v>
      </c>
      <c r="SG72" s="854" t="e">
        <f ca="1">TQ57</f>
        <v>#NAME?</v>
      </c>
      <c r="SH72" s="854" t="e">
        <f ca="1">UC57</f>
        <v>#NAME?</v>
      </c>
      <c r="SI72" s="854" t="e">
        <f ca="1">UO57</f>
        <v>#NAME?</v>
      </c>
      <c r="SJ72" s="854" t="e">
        <f ca="1">VA57</f>
        <v>#NAME?</v>
      </c>
      <c r="SK72" s="854" t="e">
        <f ca="1">VM57</f>
        <v>#NAME?</v>
      </c>
      <c r="SL72" s="855" t="e">
        <f ca="1">VY57</f>
        <v>#NAME?</v>
      </c>
      <c r="WF72" s="1180"/>
      <c r="WG72" s="116">
        <v>2000</v>
      </c>
      <c r="WH72" s="853" t="e">
        <f ca="1" xml:space="preserve"> WH57</f>
        <v>#NAME?</v>
      </c>
      <c r="WI72" s="853" t="e">
        <f ca="1" xml:space="preserve"> WL57</f>
        <v>#NAME?</v>
      </c>
      <c r="WJ72" s="853" t="e">
        <f ca="1" xml:space="preserve"> WP57</f>
        <v>#NAME?</v>
      </c>
      <c r="WK72" s="853" t="e">
        <f ca="1" xml:space="preserve"> WT57</f>
        <v>#NAME?</v>
      </c>
      <c r="WL72" s="750" t="e">
        <f ca="1" xml:space="preserve"> WX57</f>
        <v>#NAME?</v>
      </c>
      <c r="WZ72" s="1178"/>
      <c r="XA72" s="146">
        <v>2009</v>
      </c>
      <c r="XB72" s="868" t="e">
        <f ca="1">XG57</f>
        <v>#NAME?</v>
      </c>
      <c r="XC72" s="868" t="e">
        <f ca="1">YJ57</f>
        <v>#NAME?</v>
      </c>
      <c r="XD72" s="865"/>
      <c r="XE72" s="868" t="e">
        <f ca="1">ZM57</f>
        <v>#NAME?</v>
      </c>
      <c r="XF72" s="867"/>
      <c r="AAI72" s="899" t="s">
        <v>1305</v>
      </c>
      <c r="AAJ72" s="949" t="e">
        <f ca="1">ACT57</f>
        <v>#NAME?</v>
      </c>
      <c r="AAK72" s="949" t="e">
        <f ca="1">ACU57</f>
        <v>#NAME?</v>
      </c>
      <c r="AAL72" s="949" t="e">
        <f ca="1">ACV57</f>
        <v>#NAME?</v>
      </c>
      <c r="AAM72" s="856" t="e">
        <f ca="1">ACW57</f>
        <v>#NAME?</v>
      </c>
      <c r="AAN72" s="856" t="e">
        <f ca="1">ACY57</f>
        <v>#NAME?</v>
      </c>
      <c r="AAO72" s="952" t="e">
        <f ca="1">ACZ57</f>
        <v>#NAME?</v>
      </c>
      <c r="ACX72" s="869"/>
      <c r="ACY72" s="869"/>
      <c r="ACZ72" s="869"/>
      <c r="ADA72" s="869"/>
      <c r="ADB72" s="869"/>
      <c r="ADC72" s="869"/>
      <c r="ADD72" s="934" t="s">
        <v>1373</v>
      </c>
      <c r="ADE72" s="953" t="e">
        <f ca="1">AEW57</f>
        <v>#NAME?</v>
      </c>
      <c r="ADF72" s="953" t="e">
        <f ca="1">AEX57</f>
        <v>#NAME?</v>
      </c>
      <c r="ADG72" s="854" t="e">
        <f ca="1">AEY57</f>
        <v>#NAME?</v>
      </c>
      <c r="ADH72" s="854" t="e">
        <f ca="1">AEZ57</f>
        <v>#NAME?</v>
      </c>
      <c r="ADI72" s="954" t="e">
        <f ca="1">AFA57</f>
        <v>#NAME?</v>
      </c>
      <c r="AFD72" s="1180"/>
      <c r="AFE72" s="116">
        <v>1990</v>
      </c>
      <c r="AFF72" s="753" t="e">
        <f ca="1" xml:space="preserve"> AFK57</f>
        <v>#NAME?</v>
      </c>
      <c r="AFG72" s="753" t="e">
        <f ca="1" xml:space="preserve"> AFW57</f>
        <v>#NAME?</v>
      </c>
      <c r="AFH72" s="753" t="e">
        <f ca="1" xml:space="preserve"> AGI57</f>
        <v>#NAME?</v>
      </c>
      <c r="AFI72" s="858" t="e">
        <f ca="1" xml:space="preserve"> AGU57</f>
        <v>#NAME?</v>
      </c>
      <c r="AIF72" s="1177"/>
      <c r="AIG72" s="146">
        <v>2005</v>
      </c>
      <c r="AIH72" s="854" t="e">
        <f ca="1" xml:space="preserve"> AIM57</f>
        <v>#NAME?</v>
      </c>
      <c r="AII72" s="854" t="e">
        <f ca="1" xml:space="preserve"> AJB57</f>
        <v>#NAME?</v>
      </c>
      <c r="AIJ72" s="855" t="e">
        <f ca="1" xml:space="preserve"> AJQ57</f>
        <v>#NAME?</v>
      </c>
      <c r="AJY72" s="1180"/>
      <c r="AJZ72" s="116">
        <v>2000</v>
      </c>
      <c r="AKA72" s="753" t="e">
        <f ca="1" xml:space="preserve"> AKF57</f>
        <v>#NAME?</v>
      </c>
      <c r="AKB72" s="858" t="e">
        <f ca="1" xml:space="preserve"> AKS57</f>
        <v>#NAME?</v>
      </c>
      <c r="AMR72" s="1180"/>
      <c r="AMS72" s="116">
        <v>1990</v>
      </c>
      <c r="AMT72" s="753" t="e">
        <f ca="1" xml:space="preserve"> AMY57</f>
        <v>#NAME?</v>
      </c>
      <c r="AMU72" s="753" t="e">
        <f ca="1" xml:space="preserve"> ANK57</f>
        <v>#NAME?</v>
      </c>
      <c r="AMV72" s="858" t="e">
        <f ca="1" xml:space="preserve"> ANW57</f>
        <v>#NAME?</v>
      </c>
      <c r="AOH72" s="1138"/>
      <c r="AOI72" s="116">
        <v>2000</v>
      </c>
      <c r="AOJ72" s="753" t="e">
        <f ca="1" xml:space="preserve"> AON57</f>
        <v>#NAME?</v>
      </c>
      <c r="AOK72" s="753" t="e">
        <f ca="1" xml:space="preserve"> APP57</f>
        <v>#NAME?</v>
      </c>
      <c r="AOL72" s="753" t="e">
        <f ca="1" xml:space="preserve"> AQR57</f>
        <v>#NAME?</v>
      </c>
      <c r="AOM72" s="753" t="e">
        <f ca="1" xml:space="preserve"> ART57</f>
        <v>#NAME?</v>
      </c>
      <c r="AON72" s="858" t="e">
        <f ca="1" xml:space="preserve"> ASV57</f>
        <v>#NAME?</v>
      </c>
      <c r="ATR72" s="1180"/>
      <c r="ATS72" s="116">
        <v>2010</v>
      </c>
      <c r="ATT72" s="753" t="e">
        <f ca="1" xml:space="preserve"> ATX57</f>
        <v>#NAME?</v>
      </c>
      <c r="ATU72" s="753" t="e">
        <f ca="1" xml:space="preserve"> AUM57</f>
        <v>#NAME?</v>
      </c>
      <c r="ATV72" s="753" t="e">
        <f ca="1" xml:space="preserve"> AVB57</f>
        <v>#NAME?</v>
      </c>
      <c r="ATW72" s="858" t="e">
        <f ca="1" xml:space="preserve"> AVQ57</f>
        <v>#NAME?</v>
      </c>
      <c r="AVZ72" s="1180"/>
      <c r="AWA72" s="116">
        <v>2005</v>
      </c>
      <c r="AWB72" s="854" t="e">
        <f ca="1" xml:space="preserve"> AWG57</f>
        <v>#NAME?</v>
      </c>
      <c r="AWC72" s="877" t="e">
        <f ca="1" xml:space="preserve"> AWV57</f>
        <v>#NAME?</v>
      </c>
      <c r="AWD72" s="858" t="e">
        <f ca="1" xml:space="preserve"> AXK57</f>
        <v>#NAME?</v>
      </c>
      <c r="AXS72" s="1180"/>
      <c r="AXT72" s="116">
        <v>2000</v>
      </c>
      <c r="AXU72" s="856" t="e">
        <f ca="1">AXY57</f>
        <v>#NAME?</v>
      </c>
      <c r="AXV72" s="749" t="e">
        <f ca="1">AYK57</f>
        <v>#NAME?</v>
      </c>
      <c r="AXW72" s="753" t="e">
        <f ca="1">AYW57</f>
        <v>#NAME?</v>
      </c>
      <c r="AXX72" s="753" t="e">
        <f ca="1">AZI57</f>
        <v>#NAME?</v>
      </c>
      <c r="AXY72" s="753" t="e">
        <f ca="1">AZU57</f>
        <v>#NAME?</v>
      </c>
      <c r="AXZ72" s="753" t="e">
        <f ca="1">BAG57</f>
        <v>#NAME?</v>
      </c>
      <c r="AYA72" s="753" t="e">
        <f ca="1">BAS57</f>
        <v>#NAME?</v>
      </c>
      <c r="AYB72" s="858" t="e">
        <f ca="1">BBE57</f>
        <v>#NAME?</v>
      </c>
      <c r="BBK72" s="1082"/>
      <c r="BBL72" s="146">
        <v>1990</v>
      </c>
      <c r="BBM72" s="865" t="e">
        <f ca="1">BBU57</f>
        <v>#NAME?</v>
      </c>
      <c r="BBN72" s="867" t="e">
        <f ca="1">BBZ57</f>
        <v>#NAME?</v>
      </c>
      <c r="BDA72" s="739"/>
      <c r="BDB72" s="739"/>
      <c r="BEC72" s="1081"/>
      <c r="BED72" s="116">
        <v>2000</v>
      </c>
      <c r="BEE72" s="753" t="e">
        <f ca="1">BES57</f>
        <v>#NAME?</v>
      </c>
      <c r="BEF72" s="753" t="e">
        <f ca="1">BEX57</f>
        <v>#NAME?</v>
      </c>
      <c r="BEG72" s="753" t="e">
        <f ca="1">BFC57</f>
        <v>#NAME?</v>
      </c>
      <c r="BEH72" s="753"/>
      <c r="BEI72" s="858"/>
      <c r="BFV72" s="1081"/>
      <c r="BFW72" s="116">
        <v>2000</v>
      </c>
      <c r="BFX72" s="753" t="e">
        <f ca="1">BGL57</f>
        <v>#NAME?</v>
      </c>
      <c r="BFY72" s="753" t="e">
        <f ca="1">BGQ57</f>
        <v>#NAME?</v>
      </c>
      <c r="BFZ72" s="753" t="e">
        <f ca="1">BGV57</f>
        <v>#NAME?</v>
      </c>
      <c r="BGA72" s="753" t="e">
        <f ca="1">BHZ57</f>
        <v>#NAME?</v>
      </c>
      <c r="BGB72" s="858" t="e">
        <f ca="1">BIE57</f>
        <v>#NAME?</v>
      </c>
      <c r="BJI72" s="1648" t="s">
        <v>1410</v>
      </c>
      <c r="BJJ72" s="1649"/>
      <c r="BJK72" s="181"/>
      <c r="BJL72" s="854" t="e">
        <f ca="1">BLF57</f>
        <v>#NAME?</v>
      </c>
      <c r="BJM72" s="181"/>
      <c r="BJN72" s="854" t="e">
        <f ca="1">BLE57</f>
        <v>#NAME?</v>
      </c>
      <c r="BJO72" s="181"/>
      <c r="BJP72" s="859" t="e">
        <f ca="1">BLD57</f>
        <v>#NAME?</v>
      </c>
      <c r="BJQ72" s="181"/>
      <c r="BJR72" s="859" t="e">
        <f ca="1">BLC57</f>
        <v>#NAME?</v>
      </c>
      <c r="BJS72" s="181"/>
      <c r="BJT72" s="855" t="e">
        <f ca="1">BLB57</f>
        <v>#NAME?</v>
      </c>
    </row>
    <row r="73" spans="3:1014 1032:1731" ht="15" hidden="1" customHeight="1" thickBot="1">
      <c r="C73" s="1082"/>
      <c r="D73" s="320">
        <v>1990</v>
      </c>
      <c r="E73" s="750" t="e">
        <f ca="1" xml:space="preserve"> 'Pre-filling'!$L$57</f>
        <v>#NAME?</v>
      </c>
      <c r="K73" s="760"/>
      <c r="AG73" s="270"/>
      <c r="AH73" s="270"/>
      <c r="AI73" s="270"/>
      <c r="AJ73" s="270"/>
      <c r="AK73" s="270"/>
      <c r="AL73" s="270"/>
      <c r="AM73" s="270"/>
      <c r="AS73" s="1083"/>
      <c r="AT73" s="146">
        <v>2005</v>
      </c>
      <c r="AU73" s="753" t="e">
        <f ca="1" xml:space="preserve"> $AZ$57</f>
        <v>#NAME?</v>
      </c>
      <c r="AV73" s="749" t="e">
        <f ca="1" xml:space="preserve"> $BT$57</f>
        <v>#NAME?</v>
      </c>
      <c r="AW73" s="750" t="e">
        <f ca="1" xml:space="preserve"> $CN$57</f>
        <v>#NAME?</v>
      </c>
      <c r="DM73" s="914" t="s">
        <v>1289</v>
      </c>
      <c r="DN73" s="367"/>
      <c r="DO73" s="367"/>
      <c r="DP73" s="854" t="e">
        <f ca="1">FX57</f>
        <v>#NAME?</v>
      </c>
      <c r="DQ73" s="854" t="e">
        <f ca="1">FW57</f>
        <v>#NAME?</v>
      </c>
      <c r="DR73" s="854" t="e">
        <f ca="1">FV57</f>
        <v>#NAME?</v>
      </c>
      <c r="DS73" s="859" t="e">
        <f ca="1">FU57</f>
        <v>#NAME?</v>
      </c>
      <c r="DT73" s="753"/>
      <c r="DU73" s="962"/>
      <c r="GC73" s="1176" t="s">
        <v>386</v>
      </c>
      <c r="GD73" s="115">
        <v>2015</v>
      </c>
      <c r="GE73" s="753"/>
      <c r="GF73" s="753"/>
      <c r="GG73" s="753"/>
      <c r="GH73" s="753"/>
      <c r="GI73" s="858"/>
      <c r="JY73" s="1180" t="s">
        <v>387</v>
      </c>
      <c r="JZ73" s="115">
        <v>2015</v>
      </c>
      <c r="KA73" s="753"/>
      <c r="KB73" s="753"/>
      <c r="KC73" s="753"/>
      <c r="KD73" s="753"/>
      <c r="KE73" s="858"/>
      <c r="NA73" s="1118"/>
      <c r="NB73" s="933">
        <v>1990</v>
      </c>
      <c r="NC73" s="870" t="e">
        <f ca="1" xml:space="preserve"> NH57</f>
        <v>#NAME?</v>
      </c>
      <c r="ND73" s="870" t="e">
        <f ca="1" xml:space="preserve"> NP57</f>
        <v>#NAME?</v>
      </c>
      <c r="NE73" s="870" t="e">
        <f ca="1" xml:space="preserve"> NX57</f>
        <v>#NAME?</v>
      </c>
      <c r="NF73" s="870" t="e">
        <f ca="1" xml:space="preserve"> OF57</f>
        <v>#NAME?</v>
      </c>
      <c r="NG73" s="870" t="e">
        <f ca="1" xml:space="preserve"> ON57</f>
        <v>#NAME?</v>
      </c>
      <c r="NH73" s="870" t="e">
        <f ca="1" xml:space="preserve"> OV57</f>
        <v>#NAME?</v>
      </c>
      <c r="NI73" s="871" t="e">
        <f ca="1" xml:space="preserve"> PD57</f>
        <v>#NAME?</v>
      </c>
      <c r="PE73" s="1180"/>
      <c r="PF73" s="146">
        <v>2005</v>
      </c>
      <c r="PG73" s="854" t="e">
        <f ca="1" xml:space="preserve"> PL57</f>
        <v>#NAME?</v>
      </c>
      <c r="PH73" s="854" t="e">
        <f ca="1" xml:space="preserve"> QA57</f>
        <v>#NAME?</v>
      </c>
      <c r="PI73" s="854" t="e">
        <f ca="1" xml:space="preserve"> QP57</f>
        <v>#NAME?</v>
      </c>
      <c r="PJ73" s="854" t="e">
        <f ca="1" xml:space="preserve"> RE57</f>
        <v>#NAME?</v>
      </c>
      <c r="PK73" s="855" t="e">
        <f ca="1" xml:space="preserve"> RT57</f>
        <v>#NAME?</v>
      </c>
      <c r="SB73" s="1083"/>
      <c r="SC73" s="146">
        <v>2000</v>
      </c>
      <c r="SD73" s="854" t="e">
        <f ca="1">SH57</f>
        <v>#NAME?</v>
      </c>
      <c r="SE73" s="854" t="e">
        <f ca="1">ST57</f>
        <v>#NAME?</v>
      </c>
      <c r="SF73" s="854" t="e">
        <f ca="1">TF57</f>
        <v>#NAME?</v>
      </c>
      <c r="SG73" s="854" t="e">
        <f ca="1">TR57</f>
        <v>#NAME?</v>
      </c>
      <c r="SH73" s="854" t="e">
        <f ca="1">UD57</f>
        <v>#NAME?</v>
      </c>
      <c r="SI73" s="854" t="e">
        <f ca="1">UP57</f>
        <v>#NAME?</v>
      </c>
      <c r="SJ73" s="854" t="e">
        <f ca="1">VB57</f>
        <v>#NAME?</v>
      </c>
      <c r="SK73" s="854" t="e">
        <f ca="1">VN57</f>
        <v>#NAME?</v>
      </c>
      <c r="SL73" s="855" t="e">
        <f ca="1">VZ57</f>
        <v>#NAME?</v>
      </c>
      <c r="WF73" s="1118"/>
      <c r="WG73" s="933">
        <v>1990</v>
      </c>
      <c r="WH73" s="757" t="e">
        <f ca="1" xml:space="preserve"> WI57</f>
        <v>#NAME?</v>
      </c>
      <c r="WI73" s="757" t="e">
        <f ca="1" xml:space="preserve"> WM57</f>
        <v>#NAME?</v>
      </c>
      <c r="WJ73" s="757" t="e">
        <f ca="1" xml:space="preserve"> WQ57</f>
        <v>#NAME?</v>
      </c>
      <c r="WK73" s="757" t="e">
        <f ca="1" xml:space="preserve"> WU57</f>
        <v>#NAME?</v>
      </c>
      <c r="WL73" s="758" t="e">
        <f ca="1" xml:space="preserve"> WY57</f>
        <v>#NAME?</v>
      </c>
      <c r="WZ73" s="1178"/>
      <c r="XA73" s="146">
        <v>2008</v>
      </c>
      <c r="XB73" s="868" t="e">
        <f ca="1">XH57</f>
        <v>#NAME?</v>
      </c>
      <c r="XC73" s="868" t="e">
        <f ca="1">YK57</f>
        <v>#NAME?</v>
      </c>
      <c r="XD73" s="865"/>
      <c r="XE73" s="868" t="e">
        <f ca="1">ZN57</f>
        <v>#NAME?</v>
      </c>
      <c r="XF73" s="867"/>
      <c r="AAI73" s="1868" t="s">
        <v>1165</v>
      </c>
      <c r="AAJ73" s="1869"/>
      <c r="AAK73" s="946"/>
      <c r="AAL73" s="435"/>
      <c r="AAM73" s="947"/>
      <c r="AAN73" s="748" t="e">
        <f ca="1">ADA57</f>
        <v>#NAME?</v>
      </c>
      <c r="AAO73" s="900"/>
      <c r="ACX73" s="869"/>
      <c r="ACY73" s="869"/>
      <c r="ACZ73" s="869"/>
      <c r="ADA73" s="869"/>
      <c r="ADB73" s="869"/>
      <c r="ADC73" s="869"/>
      <c r="ADD73" s="1441" t="s">
        <v>930</v>
      </c>
      <c r="ADE73" s="1442"/>
      <c r="ADF73" s="435"/>
      <c r="ADG73" s="436"/>
      <c r="ADH73" s="853" t="e">
        <f ca="1">AFB57</f>
        <v>#NAME?</v>
      </c>
      <c r="ADI73" s="216"/>
      <c r="AFD73" s="1180" t="s">
        <v>1031</v>
      </c>
      <c r="AFE73" s="116">
        <v>2015</v>
      </c>
      <c r="AFF73" s="753"/>
      <c r="AFG73" s="753"/>
      <c r="AFH73" s="753"/>
      <c r="AFI73" s="858"/>
      <c r="AIF73" s="1177"/>
      <c r="AIG73" s="146">
        <v>2000</v>
      </c>
      <c r="AIH73" s="854" t="e">
        <f ca="1" xml:space="preserve"> AIN57</f>
        <v>#NAME?</v>
      </c>
      <c r="AII73" s="854" t="e">
        <f ca="1" xml:space="preserve"> AJC57</f>
        <v>#NAME?</v>
      </c>
      <c r="AIJ73" s="855" t="e">
        <f ca="1" xml:space="preserve"> AJR57</f>
        <v>#NAME?</v>
      </c>
      <c r="AJY73" s="1180"/>
      <c r="AJZ73" s="116">
        <v>1990</v>
      </c>
      <c r="AKA73" s="753" t="e">
        <f ca="1" xml:space="preserve"> AKG57</f>
        <v>#NAME?</v>
      </c>
      <c r="AKB73" s="858" t="e">
        <f ca="1" xml:space="preserve"> AKT57</f>
        <v>#NAME?</v>
      </c>
      <c r="AMR73" s="1180" t="s">
        <v>1031</v>
      </c>
      <c r="AMS73" s="116">
        <v>2015</v>
      </c>
      <c r="AMT73" s="753"/>
      <c r="AMU73" s="753"/>
      <c r="AMV73" s="858"/>
      <c r="AOH73" s="1138"/>
      <c r="AOI73" s="116">
        <v>1990</v>
      </c>
      <c r="AOJ73" s="753" t="e">
        <f ca="1" xml:space="preserve"> AOO57</f>
        <v>#NAME?</v>
      </c>
      <c r="AOK73" s="753" t="e">
        <f ca="1" xml:space="preserve"> APQ57</f>
        <v>#NAME?</v>
      </c>
      <c r="AOL73" s="753" t="e">
        <f ca="1" xml:space="preserve"> AQS57</f>
        <v>#NAME?</v>
      </c>
      <c r="AOM73" s="753" t="e">
        <f ca="1" xml:space="preserve"> ARU57</f>
        <v>#NAME?</v>
      </c>
      <c r="AON73" s="858" t="e">
        <f ca="1" xml:space="preserve"> ASW57</f>
        <v>#NAME?</v>
      </c>
      <c r="ATR73" s="1180"/>
      <c r="ATS73" s="116">
        <v>2005</v>
      </c>
      <c r="ATT73" s="753" t="e">
        <f ca="1" xml:space="preserve"> ATY57</f>
        <v>#NAME?</v>
      </c>
      <c r="ATU73" s="753" t="e">
        <f ca="1" xml:space="preserve"> AUN57</f>
        <v>#NAME?</v>
      </c>
      <c r="ATV73" s="753" t="e">
        <f ca="1" xml:space="preserve"> AVC57</f>
        <v>#NAME?</v>
      </c>
      <c r="ATW73" s="858" t="e">
        <f ca="1" xml:space="preserve"> AVR57</f>
        <v>#NAME?</v>
      </c>
      <c r="AVZ73" s="1180"/>
      <c r="AWA73" s="116">
        <v>2000</v>
      </c>
      <c r="AWB73" s="854" t="e">
        <f ca="1" xml:space="preserve"> AWH57</f>
        <v>#NAME?</v>
      </c>
      <c r="AWC73" s="877" t="e">
        <f ca="1" xml:space="preserve"> AWW57</f>
        <v>#NAME?</v>
      </c>
      <c r="AWD73" s="858" t="e">
        <f ca="1" xml:space="preserve"> AXL57</f>
        <v>#NAME?</v>
      </c>
      <c r="AXS73" s="1180"/>
      <c r="AXT73" s="116">
        <v>1990</v>
      </c>
      <c r="AXU73" s="856" t="e">
        <f ca="1">AXZ57</f>
        <v>#NAME?</v>
      </c>
      <c r="AXV73" s="749" t="e">
        <f ca="1">AYL57</f>
        <v>#NAME?</v>
      </c>
      <c r="AXW73" s="753" t="e">
        <f ca="1">AYX57</f>
        <v>#NAME?</v>
      </c>
      <c r="AXX73" s="753" t="e">
        <f ca="1">AZJ57</f>
        <v>#NAME?</v>
      </c>
      <c r="AXY73" s="753" t="e">
        <f ca="1">AZV57</f>
        <v>#NAME?</v>
      </c>
      <c r="AXZ73" s="753" t="e">
        <f ca="1">BAH57</f>
        <v>#NAME?</v>
      </c>
      <c r="AYA73" s="753" t="e">
        <f ca="1">BAT57</f>
        <v>#NAME?</v>
      </c>
      <c r="AYB73" s="858" t="e">
        <f ca="1">BBF57</f>
        <v>#NAME?</v>
      </c>
      <c r="BBK73" s="1080" t="s">
        <v>1401</v>
      </c>
      <c r="BBL73" s="146">
        <v>2015</v>
      </c>
      <c r="BBM73" s="853" t="e">
        <f ca="1">BCI57</f>
        <v>#NAME?</v>
      </c>
      <c r="BBN73" s="750" t="e">
        <f ca="1">BCN57</f>
        <v>#NAME?</v>
      </c>
      <c r="BDA73" s="739"/>
      <c r="BDB73" s="739"/>
      <c r="BEC73" s="1082"/>
      <c r="BED73" s="116">
        <v>1990</v>
      </c>
      <c r="BEE73" s="753" t="e">
        <f ca="1">BER57</f>
        <v>#NAME?</v>
      </c>
      <c r="BEF73" s="753" t="e">
        <f ca="1">BEW57</f>
        <v>#NAME?</v>
      </c>
      <c r="BEG73" s="753" t="e">
        <f ca="1">BFB57</f>
        <v>#NAME?</v>
      </c>
      <c r="BEH73" s="753"/>
      <c r="BEI73" s="858"/>
      <c r="BFV73" s="1082"/>
      <c r="BFW73" s="116">
        <v>1990</v>
      </c>
      <c r="BFX73" s="753" t="e">
        <f ca="1">BGK57</f>
        <v>#NAME?</v>
      </c>
      <c r="BFY73" s="753" t="e">
        <f ca="1">BGP57</f>
        <v>#NAME?</v>
      </c>
      <c r="BFZ73" s="753" t="e">
        <f ca="1">BGU57</f>
        <v>#NAME?</v>
      </c>
      <c r="BGA73" s="753" t="e">
        <f ca="1">BHY57</f>
        <v>#NAME?</v>
      </c>
      <c r="BGB73" s="858" t="e">
        <f ca="1">BID57</f>
        <v>#NAME?</v>
      </c>
      <c r="BJI73" s="1653" t="s">
        <v>1411</v>
      </c>
      <c r="BJJ73" s="1654"/>
      <c r="BJK73" s="854" t="e">
        <f ca="1">BND57</f>
        <v>#NAME?</v>
      </c>
      <c r="BJL73" s="854" t="e">
        <f ca="1">BLK57</f>
        <v>#NAME?</v>
      </c>
      <c r="BJM73" s="854" t="e">
        <f ca="1">BNC57</f>
        <v>#NAME?</v>
      </c>
      <c r="BJN73" s="854" t="e">
        <f ca="1">BLJ57</f>
        <v>#NAME?</v>
      </c>
      <c r="BJO73" s="854" t="e">
        <f ca="1">BNB57</f>
        <v>#NAME?</v>
      </c>
      <c r="BJP73" s="859" t="e">
        <f ca="1">BLI57</f>
        <v>#NAME?</v>
      </c>
      <c r="BJQ73" s="859" t="e">
        <f ca="1">BNA57</f>
        <v>#NAME?</v>
      </c>
      <c r="BJR73" s="859" t="e">
        <f ca="1">BLH57</f>
        <v>#NAME?</v>
      </c>
      <c r="BJS73" s="859" t="e">
        <f ca="1">BMZ57</f>
        <v>#NAME?</v>
      </c>
      <c r="BJT73" s="855" t="e">
        <f ca="1">BLG57</f>
        <v>#NAME?</v>
      </c>
    </row>
    <row r="74" spans="3:1014 1032:1731" ht="15" hidden="1" customHeight="1" thickBot="1">
      <c r="C74" s="1080" t="s">
        <v>1030</v>
      </c>
      <c r="D74" s="318">
        <v>2020</v>
      </c>
      <c r="E74" s="742"/>
      <c r="K74" s="760"/>
      <c r="AS74" s="1083"/>
      <c r="AT74" s="146">
        <v>2000</v>
      </c>
      <c r="AU74" s="753" t="e">
        <f ca="1" xml:space="preserve"> $BA$57</f>
        <v>#NAME?</v>
      </c>
      <c r="AV74" s="749" t="e">
        <f ca="1" xml:space="preserve"> $BU$57</f>
        <v>#NAME?</v>
      </c>
      <c r="AW74" s="750" t="e">
        <f ca="1" xml:space="preserve"> $CO$57</f>
        <v>#NAME?</v>
      </c>
      <c r="DM74" s="915" t="s">
        <v>1044</v>
      </c>
      <c r="DN74" s="895"/>
      <c r="DO74" s="895"/>
      <c r="DP74" s="875" t="e">
        <f ca="1">GB57</f>
        <v>#NAME?</v>
      </c>
      <c r="DQ74" s="875" t="e">
        <f ca="1">GA57</f>
        <v>#NAME?</v>
      </c>
      <c r="DR74" s="875" t="e">
        <f ca="1">FZ57</f>
        <v>#NAME?</v>
      </c>
      <c r="DS74" s="875" t="e">
        <f ca="1">FY57</f>
        <v>#NAME?</v>
      </c>
      <c r="DT74" s="963"/>
      <c r="DU74" s="964"/>
      <c r="GC74" s="1177"/>
      <c r="GD74" s="116">
        <v>2010</v>
      </c>
      <c r="GE74" s="753" t="e">
        <f ca="1" xml:space="preserve"> GK57</f>
        <v>#NAME?</v>
      </c>
      <c r="GF74" s="753" t="e">
        <f ca="1" xml:space="preserve"> HE57</f>
        <v>#NAME?</v>
      </c>
      <c r="GG74" s="753" t="e">
        <f ca="1" xml:space="preserve"> HY57</f>
        <v>#NAME?</v>
      </c>
      <c r="GH74" s="753" t="e">
        <f ca="1" xml:space="preserve"> IS57</f>
        <v>#NAME?</v>
      </c>
      <c r="GI74" s="858" t="e">
        <f ca="1" xml:space="preserve"> JM57</f>
        <v>#NAME?</v>
      </c>
      <c r="JY74" s="1180"/>
      <c r="JZ74" s="115">
        <v>2010</v>
      </c>
      <c r="KA74" s="753" t="e">
        <f ca="1" xml:space="preserve"> KG57</f>
        <v>#NAME?</v>
      </c>
      <c r="KB74" s="753" t="e">
        <f ca="1" xml:space="preserve"> KW57</f>
        <v>#NAME?</v>
      </c>
      <c r="KC74" s="753" t="e">
        <f ca="1" xml:space="preserve"> LM57</f>
        <v>#NAME?</v>
      </c>
      <c r="KD74" s="753" t="e">
        <f ca="1" xml:space="preserve"> MC57</f>
        <v>#NAME?</v>
      </c>
      <c r="KE74" s="858" t="e">
        <f ca="1" xml:space="preserve"> MS57</f>
        <v>#NAME?</v>
      </c>
      <c r="PE74" s="1180"/>
      <c r="PF74" s="146">
        <v>2000</v>
      </c>
      <c r="PG74" s="854" t="e">
        <f ca="1" xml:space="preserve"> PM57</f>
        <v>#NAME?</v>
      </c>
      <c r="PH74" s="854" t="e">
        <f ca="1" xml:space="preserve"> QB57</f>
        <v>#NAME?</v>
      </c>
      <c r="PI74" s="854" t="e">
        <f ca="1" xml:space="preserve"> QQ57</f>
        <v>#NAME?</v>
      </c>
      <c r="PJ74" s="854" t="e">
        <f ca="1" xml:space="preserve"> RF57</f>
        <v>#NAME?</v>
      </c>
      <c r="PK74" s="855" t="e">
        <f ca="1" xml:space="preserve"> RU57</f>
        <v>#NAME?</v>
      </c>
      <c r="SB74" s="1083"/>
      <c r="SC74" s="146">
        <v>1990</v>
      </c>
      <c r="SD74" s="854" t="e">
        <f ca="1">SI57</f>
        <v>#NAME?</v>
      </c>
      <c r="SE74" s="854" t="e">
        <f ca="1">SU57</f>
        <v>#NAME?</v>
      </c>
      <c r="SF74" s="854" t="e">
        <f ca="1">TG57</f>
        <v>#NAME?</v>
      </c>
      <c r="SG74" s="854" t="e">
        <f ca="1">TS57</f>
        <v>#NAME?</v>
      </c>
      <c r="SH74" s="854" t="e">
        <f ca="1">UE57</f>
        <v>#NAME?</v>
      </c>
      <c r="SI74" s="854" t="e">
        <f ca="1">UQ57</f>
        <v>#NAME?</v>
      </c>
      <c r="SJ74" s="854" t="e">
        <f ca="1">VC57</f>
        <v>#NAME?</v>
      </c>
      <c r="SK74" s="854" t="e">
        <f ca="1">VO57</f>
        <v>#NAME?</v>
      </c>
      <c r="SL74" s="855" t="e">
        <f ca="1">WA57</f>
        <v>#NAME?</v>
      </c>
      <c r="WZ74" s="1178"/>
      <c r="XA74" s="146">
        <v>2007</v>
      </c>
      <c r="XB74" s="868" t="e">
        <f ca="1">XI57</f>
        <v>#NAME?</v>
      </c>
      <c r="XC74" s="868" t="e">
        <f ca="1">YL57</f>
        <v>#NAME?</v>
      </c>
      <c r="XD74" s="865"/>
      <c r="XE74" s="868" t="e">
        <f ca="1">ZO57</f>
        <v>#NAME?</v>
      </c>
      <c r="XF74" s="867"/>
      <c r="AAI74" s="1868" t="s">
        <v>1166</v>
      </c>
      <c r="AAJ74" s="1869"/>
      <c r="AAK74" s="946"/>
      <c r="AAL74" s="435"/>
      <c r="AAM74" s="947"/>
      <c r="AAN74" s="748" t="e">
        <f ca="1">ADB57</f>
        <v>#NAME?</v>
      </c>
      <c r="AAO74" s="900"/>
      <c r="ACX74" s="869"/>
      <c r="ACY74" s="869"/>
      <c r="ACZ74" s="869"/>
      <c r="ADA74" s="869"/>
      <c r="ADB74" s="869"/>
      <c r="ADC74" s="869"/>
      <c r="ADD74" s="1443" t="s">
        <v>1050</v>
      </c>
      <c r="ADE74" s="1444"/>
      <c r="ADF74" s="426"/>
      <c r="ADG74" s="437"/>
      <c r="ADH74" s="870" t="e">
        <f ca="1">AFC57</f>
        <v>#NAME?</v>
      </c>
      <c r="ADI74" s="428"/>
      <c r="AFD74" s="1180"/>
      <c r="AFE74" s="116">
        <v>2010</v>
      </c>
      <c r="AFF74" s="753" t="e">
        <f ca="1" xml:space="preserve"> AFL57</f>
        <v>#NAME?</v>
      </c>
      <c r="AFG74" s="753" t="e">
        <f ca="1" xml:space="preserve"> AFX57</f>
        <v>#NAME?</v>
      </c>
      <c r="AFH74" s="753" t="e">
        <f ca="1" xml:space="preserve"> AGJ57</f>
        <v>#NAME?</v>
      </c>
      <c r="AFI74" s="858" t="e">
        <f ca="1" xml:space="preserve"> AGV57</f>
        <v>#NAME?</v>
      </c>
      <c r="AIF74" s="1178"/>
      <c r="AIG74" s="146">
        <v>1990</v>
      </c>
      <c r="AIH74" s="854" t="e">
        <f ca="1" xml:space="preserve"> AIO57</f>
        <v>#NAME?</v>
      </c>
      <c r="AII74" s="854" t="e">
        <f ca="1" xml:space="preserve"> AJD57</f>
        <v>#NAME?</v>
      </c>
      <c r="AIJ74" s="855" t="e">
        <f ca="1" xml:space="preserve"> AJS57</f>
        <v>#NAME?</v>
      </c>
      <c r="AJY74" s="1180" t="s">
        <v>1054</v>
      </c>
      <c r="AJZ74" s="116">
        <v>2015</v>
      </c>
      <c r="AKA74" s="753"/>
      <c r="AKB74" s="858"/>
      <c r="AMR74" s="1180"/>
      <c r="AMS74" s="116">
        <v>2010</v>
      </c>
      <c r="AMT74" s="753" t="e">
        <f ca="1" xml:space="preserve"> AMZ57</f>
        <v>#NAME?</v>
      </c>
      <c r="AMU74" s="753" t="e">
        <f ca="1" xml:space="preserve"> ANL57</f>
        <v>#NAME?</v>
      </c>
      <c r="AMV74" s="858" t="e">
        <f ca="1" xml:space="preserve"> ANX57</f>
        <v>#NAME?</v>
      </c>
      <c r="AOH74" s="1138" t="s">
        <v>952</v>
      </c>
      <c r="AOI74" s="116">
        <v>2015</v>
      </c>
      <c r="AOJ74" s="753"/>
      <c r="AOK74" s="753"/>
      <c r="AOL74" s="753"/>
      <c r="AOM74" s="753"/>
      <c r="AON74" s="858"/>
      <c r="ATR74" s="1180"/>
      <c r="ATS74" s="116">
        <v>2000</v>
      </c>
      <c r="ATT74" s="753" t="e">
        <f ca="1" xml:space="preserve"> ATZ57</f>
        <v>#NAME?</v>
      </c>
      <c r="ATU74" s="753" t="e">
        <f ca="1" xml:space="preserve"> AUO57</f>
        <v>#NAME?</v>
      </c>
      <c r="ATV74" s="753" t="e">
        <f ca="1" xml:space="preserve"> AVD57</f>
        <v>#NAME?</v>
      </c>
      <c r="ATW74" s="858" t="e">
        <f ca="1" xml:space="preserve"> AVS57</f>
        <v>#NAME?</v>
      </c>
      <c r="AVZ74" s="1180"/>
      <c r="AWA74" s="116">
        <v>1990</v>
      </c>
      <c r="AWB74" s="854" t="e">
        <f ca="1" xml:space="preserve"> AWI57</f>
        <v>#NAME?</v>
      </c>
      <c r="AWC74" s="877" t="e">
        <f ca="1" xml:space="preserve"> AWX57</f>
        <v>#NAME?</v>
      </c>
      <c r="AWD74" s="858" t="e">
        <f ca="1" xml:space="preserve"> AXM57</f>
        <v>#NAME?</v>
      </c>
      <c r="AXS74" s="1180" t="s">
        <v>1589</v>
      </c>
      <c r="AXT74" s="116">
        <v>2015</v>
      </c>
      <c r="AXU74" s="748"/>
      <c r="AXV74" s="749"/>
      <c r="AXW74" s="753"/>
      <c r="AXX74" s="753"/>
      <c r="AXY74" s="753"/>
      <c r="AXZ74" s="753"/>
      <c r="AYA74" s="753"/>
      <c r="AYB74" s="858"/>
      <c r="BBK74" s="1081"/>
      <c r="BBL74" s="146">
        <v>2010</v>
      </c>
      <c r="BBM74" s="853" t="e">
        <f ca="1">BCH57</f>
        <v>#NAME?</v>
      </c>
      <c r="BBN74" s="750" t="e">
        <f ca="1">BCM57</f>
        <v>#NAME?</v>
      </c>
      <c r="BDA74" s="739"/>
      <c r="BDB74" s="739"/>
      <c r="BEC74" s="1080" t="s">
        <v>1401</v>
      </c>
      <c r="BED74" s="116">
        <v>2015</v>
      </c>
      <c r="BEE74" s="753" t="e">
        <f ca="1">BFK57</f>
        <v>#NAME?</v>
      </c>
      <c r="BEF74" s="753" t="e">
        <f ca="1">BFP57</f>
        <v>#NAME?</v>
      </c>
      <c r="BEG74" s="753" t="e">
        <f ca="1">BFU57</f>
        <v>#NAME?</v>
      </c>
      <c r="BEH74" s="753"/>
      <c r="BEI74" s="858"/>
      <c r="BFV74" s="1080" t="s">
        <v>1401</v>
      </c>
      <c r="BFW74" s="116">
        <v>2015</v>
      </c>
      <c r="BFX74" s="753" t="e">
        <f ca="1">BHD57</f>
        <v>#NAME?</v>
      </c>
      <c r="BFY74" s="753" t="e">
        <f ca="1">BHI57</f>
        <v>#NAME?</v>
      </c>
      <c r="BFZ74" s="753" t="e">
        <f ca="1">BHN57</f>
        <v>#NAME?</v>
      </c>
      <c r="BGA74" s="854" t="e">
        <f ca="1">BIM57</f>
        <v>#NAME?</v>
      </c>
      <c r="BGB74" s="855" t="e">
        <f ca="1">BIR57</f>
        <v>#NAME?</v>
      </c>
      <c r="BJI74" s="1642" t="s">
        <v>1412</v>
      </c>
      <c r="BJJ74" s="1643"/>
      <c r="BJK74" s="878" t="e">
        <f ca="1">BNI57</f>
        <v>#NAME?</v>
      </c>
      <c r="BJL74" s="878" t="e">
        <f ca="1">BLP57</f>
        <v>#NAME?</v>
      </c>
      <c r="BJM74" s="878" t="e">
        <f ca="1">BNH57</f>
        <v>#NAME?</v>
      </c>
      <c r="BJN74" s="878" t="e">
        <f ca="1">BLO57</f>
        <v>#NAME?</v>
      </c>
      <c r="BJO74" s="878" t="e">
        <f ca="1">BNG57</f>
        <v>#NAME?</v>
      </c>
      <c r="BJP74" s="879" t="e">
        <f ca="1">BLN57</f>
        <v>#NAME?</v>
      </c>
      <c r="BJQ74" s="879" t="e">
        <f ca="1">BNF57</f>
        <v>#NAME?</v>
      </c>
      <c r="BJR74" s="879" t="e">
        <f ca="1">BLM57</f>
        <v>#NAME?</v>
      </c>
      <c r="BJS74" s="879" t="e">
        <f ca="1">BNE57</f>
        <v>#NAME?</v>
      </c>
      <c r="BJT74" s="876" t="e">
        <f ca="1">BLL57</f>
        <v>#NAME?</v>
      </c>
    </row>
    <row r="75" spans="3:1014 1032:1731" ht="15" hidden="1" customHeight="1" thickBot="1">
      <c r="C75" s="1081"/>
      <c r="D75" s="320">
        <v>2015</v>
      </c>
      <c r="E75" s="742" t="e">
        <f ca="1" xml:space="preserve"> 'Pre-filling'!$M$57</f>
        <v>#NAME?</v>
      </c>
      <c r="K75" s="760"/>
      <c r="AS75" s="1083"/>
      <c r="AT75" s="146">
        <v>1990</v>
      </c>
      <c r="AU75" s="753" t="e">
        <f ca="1" xml:space="preserve"> $BB$57</f>
        <v>#NAME?</v>
      </c>
      <c r="AV75" s="749" t="e">
        <f ca="1" xml:space="preserve"> $BV$57</f>
        <v>#NAME?</v>
      </c>
      <c r="AW75" s="750" t="e">
        <f ca="1" xml:space="preserve"> $CP$57</f>
        <v>#NAME?</v>
      </c>
      <c r="GC75" s="1177"/>
      <c r="GD75" s="116">
        <v>2005</v>
      </c>
      <c r="GE75" s="753" t="e">
        <f ca="1" xml:space="preserve"> GL57</f>
        <v>#NAME?</v>
      </c>
      <c r="GF75" s="753" t="e">
        <f ca="1" xml:space="preserve"> HF57</f>
        <v>#NAME?</v>
      </c>
      <c r="GG75" s="753" t="e">
        <f ca="1" xml:space="preserve"> HZ57</f>
        <v>#NAME?</v>
      </c>
      <c r="GH75" s="753" t="e">
        <f ca="1" xml:space="preserve"> IT57</f>
        <v>#NAME?</v>
      </c>
      <c r="GI75" s="858" t="e">
        <f ca="1" xml:space="preserve"> JN57</f>
        <v>#NAME?</v>
      </c>
      <c r="JY75" s="1180"/>
      <c r="JZ75" s="116">
        <v>2005</v>
      </c>
      <c r="KA75" s="753" t="e">
        <f ca="1" xml:space="preserve"> KH57</f>
        <v>#NAME?</v>
      </c>
      <c r="KB75" s="753" t="e">
        <f ca="1" xml:space="preserve"> KX57</f>
        <v>#NAME?</v>
      </c>
      <c r="KC75" s="753" t="e">
        <f ca="1" xml:space="preserve"> LN57</f>
        <v>#NAME?</v>
      </c>
      <c r="KD75" s="753" t="e">
        <f ca="1" xml:space="preserve"> MD57</f>
        <v>#NAME?</v>
      </c>
      <c r="KE75" s="858" t="e">
        <f ca="1" xml:space="preserve"> MT57</f>
        <v>#NAME?</v>
      </c>
      <c r="PE75" s="1180"/>
      <c r="PF75" s="146">
        <v>1990</v>
      </c>
      <c r="PG75" s="854" t="e">
        <f ca="1" xml:space="preserve"> PN57</f>
        <v>#NAME?</v>
      </c>
      <c r="PH75" s="854" t="e">
        <f ca="1" xml:space="preserve"> QC57</f>
        <v>#NAME?</v>
      </c>
      <c r="PI75" s="854" t="e">
        <f ca="1" xml:space="preserve"> QR57</f>
        <v>#NAME?</v>
      </c>
      <c r="PJ75" s="854" t="e">
        <f ca="1" xml:space="preserve"> RG57</f>
        <v>#NAME?</v>
      </c>
      <c r="PK75" s="855" t="e">
        <f ca="1" xml:space="preserve"> RV57</f>
        <v>#NAME?</v>
      </c>
      <c r="SB75" s="1083" t="s">
        <v>1031</v>
      </c>
      <c r="SC75" s="146">
        <v>2015</v>
      </c>
      <c r="SD75" s="854"/>
      <c r="SE75" s="854"/>
      <c r="SF75" s="854"/>
      <c r="SG75" s="854"/>
      <c r="SH75" s="854"/>
      <c r="SI75" s="854"/>
      <c r="SJ75" s="854"/>
      <c r="SK75" s="854"/>
      <c r="SL75" s="855"/>
      <c r="WZ75" s="1178"/>
      <c r="XA75" s="146">
        <v>2006</v>
      </c>
      <c r="XB75" s="868" t="e">
        <f ca="1">XJ57</f>
        <v>#NAME?</v>
      </c>
      <c r="XC75" s="868" t="e">
        <f ca="1">YM57</f>
        <v>#NAME?</v>
      </c>
      <c r="XD75" s="865"/>
      <c r="XE75" s="868" t="e">
        <f ca="1">ZP57</f>
        <v>#NAME?</v>
      </c>
      <c r="XF75" s="867"/>
      <c r="AAI75" s="1870" t="s">
        <v>1044</v>
      </c>
      <c r="AAJ75" s="1871"/>
      <c r="AAK75" s="901"/>
      <c r="AAL75" s="902"/>
      <c r="AAM75" s="427"/>
      <c r="AAN75" s="757" t="e">
        <f ca="1">ADC57</f>
        <v>#NAME?</v>
      </c>
      <c r="AAO75" s="903"/>
      <c r="ACX75" s="869"/>
      <c r="ACY75" s="869"/>
      <c r="ACZ75" s="869"/>
      <c r="ADA75" s="869"/>
      <c r="ADB75" s="869"/>
      <c r="ADC75" s="869"/>
      <c r="AFD75" s="1180"/>
      <c r="AFE75" s="116">
        <v>2005</v>
      </c>
      <c r="AFF75" s="753" t="e">
        <f ca="1" xml:space="preserve"> AFM57</f>
        <v>#NAME?</v>
      </c>
      <c r="AFG75" s="753" t="e">
        <f ca="1" xml:space="preserve"> AFY57</f>
        <v>#NAME?</v>
      </c>
      <c r="AFH75" s="753" t="e">
        <f ca="1" xml:space="preserve"> AGK57</f>
        <v>#NAME?</v>
      </c>
      <c r="AFI75" s="858" t="e">
        <f ca="1" xml:space="preserve"> AGW57</f>
        <v>#NAME?</v>
      </c>
      <c r="AIF75" s="1180" t="s">
        <v>1031</v>
      </c>
      <c r="AIG75" s="116">
        <v>2020</v>
      </c>
      <c r="AIH75" s="753"/>
      <c r="AII75" s="753"/>
      <c r="AIJ75" s="858"/>
      <c r="AJY75" s="1180"/>
      <c r="AJZ75" s="116">
        <v>2010</v>
      </c>
      <c r="AKA75" s="753" t="e">
        <f ca="1" xml:space="preserve"> AKH57</f>
        <v>#NAME?</v>
      </c>
      <c r="AKB75" s="858" t="e">
        <f ca="1" xml:space="preserve"> AKU57</f>
        <v>#NAME?</v>
      </c>
      <c r="AMR75" s="1180"/>
      <c r="AMS75" s="116">
        <v>2005</v>
      </c>
      <c r="AMT75" s="753" t="e">
        <f ca="1" xml:space="preserve"> ANA57</f>
        <v>#NAME?</v>
      </c>
      <c r="AMU75" s="753" t="e">
        <f ca="1" xml:space="preserve"> ANM57</f>
        <v>#NAME?</v>
      </c>
      <c r="AMV75" s="858" t="e">
        <f ca="1" xml:space="preserve"> ANY57</f>
        <v>#NAME?</v>
      </c>
      <c r="AOH75" s="1138"/>
      <c r="AOI75" s="116">
        <v>2010</v>
      </c>
      <c r="AOJ75" s="753" t="e">
        <f ca="1" xml:space="preserve"> AOP57</f>
        <v>#NAME?</v>
      </c>
      <c r="AOK75" s="753" t="e">
        <f ca="1" xml:space="preserve"> APR57</f>
        <v>#NAME?</v>
      </c>
      <c r="AOL75" s="753" t="e">
        <f ca="1" xml:space="preserve"> AQT57</f>
        <v>#NAME?</v>
      </c>
      <c r="AOM75" s="753" t="e">
        <f ca="1" xml:space="preserve"> ARV57</f>
        <v>#NAME?</v>
      </c>
      <c r="AON75" s="858" t="e">
        <f ca="1" xml:space="preserve"> ASX57</f>
        <v>#NAME?</v>
      </c>
      <c r="ATR75" s="1180"/>
      <c r="ATS75" s="116">
        <v>1990</v>
      </c>
      <c r="ATT75" s="753" t="e">
        <f ca="1" xml:space="preserve"> AUA57</f>
        <v>#NAME?</v>
      </c>
      <c r="ATU75" s="753" t="e">
        <f ca="1" xml:space="preserve"> AUP57</f>
        <v>#NAME?</v>
      </c>
      <c r="ATV75" s="753" t="e">
        <f ca="1" xml:space="preserve"> AVE57</f>
        <v>#NAME?</v>
      </c>
      <c r="ATW75" s="858" t="e">
        <f ca="1" xml:space="preserve"> AVT57</f>
        <v>#NAME?</v>
      </c>
      <c r="AVZ75" s="1180" t="s">
        <v>1031</v>
      </c>
      <c r="AWA75" s="116">
        <v>2020</v>
      </c>
      <c r="AWB75" s="854"/>
      <c r="AWC75" s="877"/>
      <c r="AWD75" s="858"/>
      <c r="AXS75" s="1180"/>
      <c r="AXT75" s="116">
        <v>2010</v>
      </c>
      <c r="AXU75" s="748" t="e">
        <f ca="1">AYA57</f>
        <v>#NAME?</v>
      </c>
      <c r="AXV75" s="749" t="e">
        <f ca="1">AYM57</f>
        <v>#NAME?</v>
      </c>
      <c r="AXW75" s="753" t="e">
        <f ca="1">AYY57</f>
        <v>#NAME?</v>
      </c>
      <c r="AXX75" s="753" t="e">
        <f ca="1">AZK57</f>
        <v>#NAME?</v>
      </c>
      <c r="AXY75" s="753" t="e">
        <f ca="1">AZW57</f>
        <v>#NAME?</v>
      </c>
      <c r="AXZ75" s="753" t="e">
        <f ca="1">BAI57</f>
        <v>#NAME?</v>
      </c>
      <c r="AYA75" s="753" t="e">
        <f ca="1">BAU57</f>
        <v>#NAME?</v>
      </c>
      <c r="AYB75" s="858" t="e">
        <f ca="1">BBG57</f>
        <v>#NAME?</v>
      </c>
      <c r="BBK75" s="1081"/>
      <c r="BBL75" s="146">
        <v>2005</v>
      </c>
      <c r="BBM75" s="865" t="e">
        <f ca="1">BCG57</f>
        <v>#NAME?</v>
      </c>
      <c r="BBN75" s="867" t="e">
        <f ca="1">BCL57</f>
        <v>#NAME?</v>
      </c>
      <c r="BDA75" s="739"/>
      <c r="BDB75" s="739"/>
      <c r="BEC75" s="1081"/>
      <c r="BED75" s="116">
        <v>2010</v>
      </c>
      <c r="BEE75" s="753" t="e">
        <f ca="1">BFJ57</f>
        <v>#NAME?</v>
      </c>
      <c r="BEF75" s="753" t="e">
        <f ca="1">BFO57</f>
        <v>#NAME?</v>
      </c>
      <c r="BEG75" s="753" t="e">
        <f ca="1">BFT57</f>
        <v>#NAME?</v>
      </c>
      <c r="BEH75" s="753"/>
      <c r="BEI75" s="858"/>
      <c r="BFV75" s="1081"/>
      <c r="BFW75" s="116">
        <v>2010</v>
      </c>
      <c r="BFX75" s="753" t="e">
        <f ca="1">BHC57</f>
        <v>#NAME?</v>
      </c>
      <c r="BFY75" s="753" t="e">
        <f ca="1">BHH57</f>
        <v>#NAME?</v>
      </c>
      <c r="BFZ75" s="753" t="e">
        <f ca="1">BHM57</f>
        <v>#NAME?</v>
      </c>
      <c r="BGA75" s="854" t="e">
        <f ca="1">BIL57</f>
        <v>#NAME?</v>
      </c>
      <c r="BGB75" s="855" t="e">
        <f ca="1">BIQ57</f>
        <v>#NAME?</v>
      </c>
      <c r="BJS75" s="739"/>
    </row>
    <row r="76" spans="3:1014 1032:1731" ht="15" hidden="1" customHeight="1">
      <c r="C76" s="1081"/>
      <c r="D76" s="320">
        <v>2010</v>
      </c>
      <c r="E76" s="742" t="e">
        <f ca="1" xml:space="preserve"> 'Pre-filling'!$N$57</f>
        <v>#NAME?</v>
      </c>
      <c r="K76" s="760"/>
      <c r="AS76" s="1083" t="s">
        <v>1030</v>
      </c>
      <c r="AT76" s="146">
        <v>2020</v>
      </c>
      <c r="AU76" s="748"/>
      <c r="AV76" s="749"/>
      <c r="AW76" s="754"/>
      <c r="GC76" s="1177"/>
      <c r="GD76" s="116">
        <v>2000</v>
      </c>
      <c r="GE76" s="753" t="e">
        <f ca="1" xml:space="preserve"> GM57</f>
        <v>#NAME?</v>
      </c>
      <c r="GF76" s="753" t="e">
        <f ca="1" xml:space="preserve"> HG57</f>
        <v>#NAME?</v>
      </c>
      <c r="GG76" s="753" t="e">
        <f ca="1" xml:space="preserve"> IA57</f>
        <v>#NAME?</v>
      </c>
      <c r="GH76" s="753" t="e">
        <f ca="1" xml:space="preserve"> IU57</f>
        <v>#NAME?</v>
      </c>
      <c r="GI76" s="858" t="e">
        <f ca="1" xml:space="preserve"> JO57</f>
        <v>#NAME?</v>
      </c>
      <c r="JY76" s="1180"/>
      <c r="JZ76" s="116">
        <v>2000</v>
      </c>
      <c r="KA76" s="753" t="e">
        <f ca="1" xml:space="preserve"> KI57</f>
        <v>#NAME?</v>
      </c>
      <c r="KB76" s="753" t="e">
        <f ca="1" xml:space="preserve"> KY57</f>
        <v>#NAME?</v>
      </c>
      <c r="KC76" s="753" t="e">
        <f ca="1" xml:space="preserve"> LO57</f>
        <v>#NAME?</v>
      </c>
      <c r="KD76" s="753" t="e">
        <f ca="1" xml:space="preserve"> ME57</f>
        <v>#NAME?</v>
      </c>
      <c r="KE76" s="858" t="e">
        <f ca="1" xml:space="preserve"> MU57</f>
        <v>#NAME?</v>
      </c>
      <c r="PE76" s="1180" t="s">
        <v>1031</v>
      </c>
      <c r="PF76" s="116">
        <v>2020</v>
      </c>
      <c r="PG76" s="753"/>
      <c r="PH76" s="753"/>
      <c r="PI76" s="753"/>
      <c r="PJ76" s="753"/>
      <c r="PK76" s="858"/>
      <c r="SB76" s="1083"/>
      <c r="SC76" s="146">
        <v>2010</v>
      </c>
      <c r="SD76" s="854" t="e">
        <f ca="1">SJ57</f>
        <v>#NAME?</v>
      </c>
      <c r="SE76" s="854" t="e">
        <f ca="1">SV57</f>
        <v>#NAME?</v>
      </c>
      <c r="SF76" s="854" t="e">
        <f ca="1">TH57</f>
        <v>#NAME?</v>
      </c>
      <c r="SG76" s="854" t="e">
        <f ca="1">TT57</f>
        <v>#NAME?</v>
      </c>
      <c r="SH76" s="854" t="e">
        <f ca="1">UF57</f>
        <v>#NAME?</v>
      </c>
      <c r="SI76" s="854" t="e">
        <f ca="1">UR57</f>
        <v>#NAME?</v>
      </c>
      <c r="SJ76" s="854" t="e">
        <f ca="1">VD57</f>
        <v>#NAME?</v>
      </c>
      <c r="SK76" s="854" t="e">
        <f ca="1">VP57</f>
        <v>#NAME?</v>
      </c>
      <c r="SL76" s="855" t="e">
        <f ca="1">WB57</f>
        <v>#NAME?</v>
      </c>
      <c r="WZ76" s="1178"/>
      <c r="XA76" s="146">
        <v>2005</v>
      </c>
      <c r="XB76" s="868" t="e">
        <f ca="1">XK57</f>
        <v>#NAME?</v>
      </c>
      <c r="XC76" s="868" t="e">
        <f ca="1">YN57</f>
        <v>#NAME?</v>
      </c>
      <c r="XD76" s="865"/>
      <c r="XE76" s="868" t="e">
        <f ca="1">ZQ57</f>
        <v>#NAME?</v>
      </c>
      <c r="XF76" s="867"/>
      <c r="ACX76" s="869"/>
      <c r="ACY76" s="869"/>
      <c r="ACZ76" s="869"/>
      <c r="ADA76" s="869"/>
      <c r="ADB76" s="869"/>
      <c r="ADC76" s="869"/>
      <c r="AFD76" s="1180"/>
      <c r="AFE76" s="116">
        <v>2000</v>
      </c>
      <c r="AFF76" s="753" t="e">
        <f ca="1" xml:space="preserve"> AFN57</f>
        <v>#NAME?</v>
      </c>
      <c r="AFG76" s="753" t="e">
        <f ca="1" xml:space="preserve"> AFZ57</f>
        <v>#NAME?</v>
      </c>
      <c r="AFH76" s="753" t="e">
        <f ca="1" xml:space="preserve"> AGL57</f>
        <v>#NAME?</v>
      </c>
      <c r="AFI76" s="858" t="e">
        <f ca="1" xml:space="preserve"> AGX57</f>
        <v>#NAME?</v>
      </c>
      <c r="AIF76" s="1180"/>
      <c r="AIG76" s="116">
        <v>2015</v>
      </c>
      <c r="AIH76" s="753" t="e">
        <f ca="1" xml:space="preserve"> AIP57</f>
        <v>#NAME?</v>
      </c>
      <c r="AII76" s="753" t="e">
        <f ca="1" xml:space="preserve"> AJE57</f>
        <v>#NAME?</v>
      </c>
      <c r="AIJ76" s="858" t="e">
        <f ca="1" xml:space="preserve"> AJT57</f>
        <v>#NAME?</v>
      </c>
      <c r="AJY76" s="1180"/>
      <c r="AJZ76" s="116">
        <v>2005</v>
      </c>
      <c r="AKA76" s="753" t="e">
        <f ca="1" xml:space="preserve"> AKI57</f>
        <v>#NAME?</v>
      </c>
      <c r="AKB76" s="858" t="e">
        <f ca="1" xml:space="preserve"> AKV57</f>
        <v>#NAME?</v>
      </c>
      <c r="AMR76" s="1180"/>
      <c r="AMS76" s="116">
        <v>2000</v>
      </c>
      <c r="AMT76" s="753" t="e">
        <f ca="1" xml:space="preserve"> ANB57</f>
        <v>#NAME?</v>
      </c>
      <c r="AMU76" s="753" t="e">
        <f ca="1" xml:space="preserve"> ANN57</f>
        <v>#NAME?</v>
      </c>
      <c r="AMV76" s="858" t="e">
        <f ca="1" xml:space="preserve"> ANZ57</f>
        <v>#NAME?</v>
      </c>
      <c r="AOH76" s="1138"/>
      <c r="AOI76" s="116">
        <v>2005</v>
      </c>
      <c r="AOJ76" s="753" t="e">
        <f ca="1" xml:space="preserve"> AOQ57</f>
        <v>#NAME?</v>
      </c>
      <c r="AOK76" s="753" t="e">
        <f ca="1" xml:space="preserve"> APS57</f>
        <v>#NAME?</v>
      </c>
      <c r="AOL76" s="753" t="e">
        <f ca="1" xml:space="preserve"> AQU57</f>
        <v>#NAME?</v>
      </c>
      <c r="AOM76" s="753" t="e">
        <f ca="1" xml:space="preserve"> ARW57</f>
        <v>#NAME?</v>
      </c>
      <c r="AON76" s="858" t="e">
        <f ca="1" xml:space="preserve"> ASY57</f>
        <v>#NAME?</v>
      </c>
      <c r="ATR76" s="1180" t="s">
        <v>1031</v>
      </c>
      <c r="ATS76" s="116">
        <v>2020</v>
      </c>
      <c r="ATT76" s="753"/>
      <c r="ATU76" s="753"/>
      <c r="ATV76" s="753"/>
      <c r="ATW76" s="858"/>
      <c r="AVZ76" s="1180"/>
      <c r="AWA76" s="116">
        <v>2015</v>
      </c>
      <c r="AWB76" s="854" t="e">
        <f ca="1" xml:space="preserve"> AWJ57</f>
        <v>#NAME?</v>
      </c>
      <c r="AWC76" s="877" t="e">
        <f ca="1" xml:space="preserve"> AWY57</f>
        <v>#NAME?</v>
      </c>
      <c r="AWD76" s="858" t="e">
        <f ca="1" xml:space="preserve"> AXN57</f>
        <v>#NAME?</v>
      </c>
      <c r="AXS76" s="1180"/>
      <c r="AXT76" s="116">
        <v>2005</v>
      </c>
      <c r="AXU76" s="748" t="e">
        <f ca="1">AYB57</f>
        <v>#NAME?</v>
      </c>
      <c r="AXV76" s="749" t="e">
        <f ca="1">AYN57</f>
        <v>#NAME?</v>
      </c>
      <c r="AXW76" s="753" t="e">
        <f ca="1">AYZ57</f>
        <v>#NAME?</v>
      </c>
      <c r="AXX76" s="753" t="e">
        <f ca="1">AZL57</f>
        <v>#NAME?</v>
      </c>
      <c r="AXY76" s="753" t="e">
        <f ca="1">AZX57</f>
        <v>#NAME?</v>
      </c>
      <c r="AXZ76" s="753" t="e">
        <f ca="1">BAJ57</f>
        <v>#NAME?</v>
      </c>
      <c r="AYA76" s="753" t="e">
        <f ca="1">BAV57</f>
        <v>#NAME?</v>
      </c>
      <c r="AYB76" s="858" t="e">
        <f ca="1">BBH57</f>
        <v>#NAME?</v>
      </c>
      <c r="BBK76" s="1081"/>
      <c r="BBL76" s="146">
        <v>2000</v>
      </c>
      <c r="BBM76" s="865" t="e">
        <f ca="1">BCF57</f>
        <v>#NAME?</v>
      </c>
      <c r="BBN76" s="867" t="e">
        <f ca="1">BCK57</f>
        <v>#NAME?</v>
      </c>
      <c r="BDA76" s="739"/>
      <c r="BDB76" s="739"/>
      <c r="BEC76" s="1081"/>
      <c r="BED76" s="116">
        <v>2005</v>
      </c>
      <c r="BEE76" s="753" t="e">
        <f ca="1">BFI57</f>
        <v>#NAME?</v>
      </c>
      <c r="BEF76" s="753" t="e">
        <f ca="1">BFN57</f>
        <v>#NAME?</v>
      </c>
      <c r="BEG76" s="753" t="e">
        <f ca="1">BFS57</f>
        <v>#NAME?</v>
      </c>
      <c r="BEH76" s="753"/>
      <c r="BEI76" s="858"/>
      <c r="BFV76" s="1081"/>
      <c r="BFW76" s="116">
        <v>2005</v>
      </c>
      <c r="BFX76" s="753" t="e">
        <f ca="1">BHB57</f>
        <v>#NAME?</v>
      </c>
      <c r="BFY76" s="753" t="e">
        <f ca="1">BHG57</f>
        <v>#NAME?</v>
      </c>
      <c r="BFZ76" s="753" t="e">
        <f ca="1">BHL57</f>
        <v>#NAME?</v>
      </c>
      <c r="BGA76" s="753" t="e">
        <f ca="1">BIK57</f>
        <v>#NAME?</v>
      </c>
      <c r="BGB76" s="858" t="e">
        <f ca="1">BIP57</f>
        <v>#NAME?</v>
      </c>
      <c r="BJS76" s="739"/>
    </row>
    <row r="77" spans="3:1014 1032:1731" ht="15" hidden="1" customHeight="1" thickBot="1">
      <c r="C77" s="1081"/>
      <c r="D77" s="320">
        <v>2005</v>
      </c>
      <c r="E77" s="742" t="e">
        <f ca="1" xml:space="preserve"> 'Pre-filling'!$O$57</f>
        <v>#NAME?</v>
      </c>
      <c r="K77" s="760"/>
      <c r="AS77" s="1083"/>
      <c r="AT77" s="146">
        <v>2015</v>
      </c>
      <c r="AU77" s="748" t="e">
        <f ca="1" xml:space="preserve"> $BC$57</f>
        <v>#NAME?</v>
      </c>
      <c r="AV77" s="749" t="e">
        <f ca="1" xml:space="preserve"> $BW$57</f>
        <v>#NAME?</v>
      </c>
      <c r="AW77" s="750" t="e">
        <f ca="1" xml:space="preserve"> $CQ$57</f>
        <v>#NAME?</v>
      </c>
      <c r="GC77" s="1178"/>
      <c r="GD77" s="116">
        <v>1990</v>
      </c>
      <c r="GE77" s="753" t="e">
        <f ca="1" xml:space="preserve"> GN57</f>
        <v>#NAME?</v>
      </c>
      <c r="GF77" s="753" t="e">
        <f ca="1" xml:space="preserve"> HH57</f>
        <v>#NAME?</v>
      </c>
      <c r="GG77" s="753" t="e">
        <f ca="1" xml:space="preserve"> IB57</f>
        <v>#NAME?</v>
      </c>
      <c r="GH77" s="753" t="e">
        <f ca="1" xml:space="preserve"> IV57</f>
        <v>#NAME?</v>
      </c>
      <c r="GI77" s="858" t="e">
        <f ca="1" xml:space="preserve"> JP57</f>
        <v>#NAME?</v>
      </c>
      <c r="JY77" s="1180"/>
      <c r="JZ77" s="116">
        <v>1990</v>
      </c>
      <c r="KA77" s="753" t="e">
        <f ca="1" xml:space="preserve"> KJ57</f>
        <v>#NAME?</v>
      </c>
      <c r="KB77" s="753" t="e">
        <f ca="1" xml:space="preserve"> KZ57</f>
        <v>#NAME?</v>
      </c>
      <c r="KC77" s="753" t="e">
        <f ca="1" xml:space="preserve"> LP57</f>
        <v>#NAME?</v>
      </c>
      <c r="KD77" s="753" t="e">
        <f ca="1" xml:space="preserve"> MF57</f>
        <v>#NAME?</v>
      </c>
      <c r="KE77" s="858" t="e">
        <f ca="1" xml:space="preserve"> MV57</f>
        <v>#NAME?</v>
      </c>
      <c r="PE77" s="1180"/>
      <c r="PF77" s="120">
        <v>2015</v>
      </c>
      <c r="PG77" s="753" t="e">
        <f ca="1" xml:space="preserve"> PO57</f>
        <v>#NAME?</v>
      </c>
      <c r="PH77" s="753" t="e">
        <f ca="1" xml:space="preserve"> QD57</f>
        <v>#NAME?</v>
      </c>
      <c r="PI77" s="753" t="e">
        <f ca="1" xml:space="preserve"> QS57</f>
        <v>#NAME?</v>
      </c>
      <c r="PJ77" s="753" t="e">
        <f ca="1" xml:space="preserve"> RH57</f>
        <v>#NAME?</v>
      </c>
      <c r="PK77" s="858" t="e">
        <f ca="1" xml:space="preserve"> RW57</f>
        <v>#NAME?</v>
      </c>
      <c r="SB77" s="1083"/>
      <c r="SC77" s="116">
        <v>2005</v>
      </c>
      <c r="SD77" s="854" t="e">
        <f ca="1">SK57</f>
        <v>#NAME?</v>
      </c>
      <c r="SE77" s="854" t="e">
        <f ca="1">SW57</f>
        <v>#NAME?</v>
      </c>
      <c r="SF77" s="854" t="e">
        <f ca="1">TI57</f>
        <v>#NAME?</v>
      </c>
      <c r="SG77" s="854" t="e">
        <f ca="1">TU57</f>
        <v>#NAME?</v>
      </c>
      <c r="SH77" s="854" t="e">
        <f ca="1">UG57</f>
        <v>#NAME?</v>
      </c>
      <c r="SI77" s="854" t="e">
        <f ca="1">US57</f>
        <v>#NAME?</v>
      </c>
      <c r="SJ77" s="854" t="e">
        <f ca="1">VE57</f>
        <v>#NAME?</v>
      </c>
      <c r="SK77" s="854" t="e">
        <f ca="1">VQ57</f>
        <v>#NAME?</v>
      </c>
      <c r="SL77" s="855" t="e">
        <f ca="1">WC57</f>
        <v>#NAME?</v>
      </c>
      <c r="WZ77" s="1178"/>
      <c r="XA77" s="146">
        <v>2004</v>
      </c>
      <c r="XB77" s="868" t="e">
        <f ca="1">XL57</f>
        <v>#NAME?</v>
      </c>
      <c r="XC77" s="868" t="e">
        <f ca="1">YO57</f>
        <v>#NAME?</v>
      </c>
      <c r="XD77" s="865"/>
      <c r="XE77" s="868" t="e">
        <f ca="1">ZR57</f>
        <v>#NAME?</v>
      </c>
      <c r="XF77" s="867"/>
      <c r="ACX77" s="869"/>
      <c r="ACY77" s="869"/>
      <c r="ACZ77" s="869"/>
      <c r="ADA77" s="869"/>
      <c r="ADB77" s="869"/>
      <c r="ADC77" s="869"/>
      <c r="AFD77" s="1118"/>
      <c r="AFE77" s="933">
        <v>1990</v>
      </c>
      <c r="AFF77" s="870" t="e">
        <f ca="1" xml:space="preserve"> AFO57</f>
        <v>#NAME?</v>
      </c>
      <c r="AFG77" s="870" t="e">
        <f ca="1" xml:space="preserve"> AGA57</f>
        <v>#NAME?</v>
      </c>
      <c r="AFH77" s="870" t="e">
        <f ca="1" xml:space="preserve"> AGM57</f>
        <v>#NAME?</v>
      </c>
      <c r="AFI77" s="871" t="e">
        <f ca="1" xml:space="preserve"> AGY57</f>
        <v>#NAME?</v>
      </c>
      <c r="AIF77" s="1180"/>
      <c r="AIG77" s="116">
        <v>2010</v>
      </c>
      <c r="AIH77" s="753" t="e">
        <f ca="1" xml:space="preserve"> AIQ57</f>
        <v>#NAME?</v>
      </c>
      <c r="AII77" s="753" t="e">
        <f ca="1" xml:space="preserve"> AJF57</f>
        <v>#NAME?</v>
      </c>
      <c r="AIJ77" s="858" t="e">
        <f ca="1" xml:space="preserve"> AJU57</f>
        <v>#NAME?</v>
      </c>
      <c r="AJY77" s="1180"/>
      <c r="AJZ77" s="116">
        <v>2000</v>
      </c>
      <c r="AKA77" s="753" t="e">
        <f ca="1" xml:space="preserve"> AKJ57</f>
        <v>#NAME?</v>
      </c>
      <c r="AKB77" s="858" t="e">
        <f ca="1" xml:space="preserve"> AKW57</f>
        <v>#NAME?</v>
      </c>
      <c r="AMR77" s="1180"/>
      <c r="AMS77" s="116">
        <v>1990</v>
      </c>
      <c r="AMT77" s="753" t="e">
        <f ca="1" xml:space="preserve"> ANC57</f>
        <v>#NAME?</v>
      </c>
      <c r="AMU77" s="753" t="e">
        <f ca="1" xml:space="preserve"> ANO57</f>
        <v>#NAME?</v>
      </c>
      <c r="AMV77" s="858" t="e">
        <f ca="1" xml:space="preserve"> AOA57</f>
        <v>#NAME?</v>
      </c>
      <c r="AOH77" s="1138"/>
      <c r="AOI77" s="116">
        <v>2000</v>
      </c>
      <c r="AOJ77" s="753" t="e">
        <f ca="1" xml:space="preserve"> AOR57</f>
        <v>#NAME?</v>
      </c>
      <c r="AOK77" s="753" t="e">
        <f ca="1" xml:space="preserve"> APT57</f>
        <v>#NAME?</v>
      </c>
      <c r="AOL77" s="753" t="e">
        <f ca="1" xml:space="preserve"> AQV57</f>
        <v>#NAME?</v>
      </c>
      <c r="AOM77" s="753" t="e">
        <f ca="1" xml:space="preserve"> ARX57</f>
        <v>#NAME?</v>
      </c>
      <c r="AON77" s="858" t="e">
        <f ca="1" xml:space="preserve"> ASZ57</f>
        <v>#NAME?</v>
      </c>
      <c r="ATR77" s="1180"/>
      <c r="ATS77" s="116">
        <v>2015</v>
      </c>
      <c r="ATT77" s="753" t="e">
        <f ca="1" xml:space="preserve"> AUB57</f>
        <v>#NAME?</v>
      </c>
      <c r="ATU77" s="753" t="e">
        <f ca="1" xml:space="preserve"> AUQ57</f>
        <v>#NAME?</v>
      </c>
      <c r="ATV77" s="753" t="e">
        <f ca="1" xml:space="preserve"> AVF57</f>
        <v>#NAME?</v>
      </c>
      <c r="ATW77" s="858" t="e">
        <f ca="1" xml:space="preserve"> AVU57</f>
        <v>#NAME?</v>
      </c>
      <c r="AVZ77" s="1180"/>
      <c r="AWA77" s="116">
        <v>2010</v>
      </c>
      <c r="AWB77" s="854" t="e">
        <f ca="1" xml:space="preserve"> AWK57</f>
        <v>#NAME?</v>
      </c>
      <c r="AWC77" s="877" t="e">
        <f ca="1" xml:space="preserve"> AWZ57</f>
        <v>#NAME?</v>
      </c>
      <c r="AWD77" s="858" t="e">
        <f ca="1" xml:space="preserve"> AXO57</f>
        <v>#NAME?</v>
      </c>
      <c r="AXS77" s="1180"/>
      <c r="AXT77" s="116">
        <v>2000</v>
      </c>
      <c r="AXU77" s="748" t="e">
        <f ca="1">AYC57</f>
        <v>#NAME?</v>
      </c>
      <c r="AXV77" s="749" t="e">
        <f ca="1">AYO57</f>
        <v>#NAME?</v>
      </c>
      <c r="AXW77" s="753" t="e">
        <f ca="1">AZA57</f>
        <v>#NAME?</v>
      </c>
      <c r="AXX77" s="753" t="e">
        <f ca="1">AZM57</f>
        <v>#NAME?</v>
      </c>
      <c r="AXY77" s="753" t="e">
        <f ca="1">AZY57</f>
        <v>#NAME?</v>
      </c>
      <c r="AXZ77" s="753" t="e">
        <f ca="1">BAK57</f>
        <v>#NAME?</v>
      </c>
      <c r="AYA77" s="753" t="e">
        <f ca="1">BAW57</f>
        <v>#NAME?</v>
      </c>
      <c r="AYB77" s="858" t="e">
        <f ca="1">BBI57</f>
        <v>#NAME?</v>
      </c>
      <c r="BBK77" s="1134"/>
      <c r="BBL77" s="149">
        <v>1990</v>
      </c>
      <c r="BBM77" s="873" t="e">
        <f ca="1">BCE57</f>
        <v>#NAME?</v>
      </c>
      <c r="BBN77" s="874" t="e">
        <f ca="1">BCJ57</f>
        <v>#NAME?</v>
      </c>
      <c r="BDA77" s="739"/>
      <c r="BDB77" s="739"/>
      <c r="BEC77" s="1081"/>
      <c r="BED77" s="116">
        <v>2000</v>
      </c>
      <c r="BEE77" s="753" t="e">
        <f ca="1">BFH57</f>
        <v>#NAME?</v>
      </c>
      <c r="BEF77" s="753" t="e">
        <f ca="1">BFM57</f>
        <v>#NAME?</v>
      </c>
      <c r="BEG77" s="753" t="e">
        <f ca="1">BFR57</f>
        <v>#NAME?</v>
      </c>
      <c r="BEH77" s="753"/>
      <c r="BEI77" s="858"/>
      <c r="BFV77" s="1081"/>
      <c r="BFW77" s="116">
        <v>2000</v>
      </c>
      <c r="BFX77" s="753" t="e">
        <f ca="1">BHA57</f>
        <v>#NAME?</v>
      </c>
      <c r="BFY77" s="753" t="e">
        <f ca="1">BHF57</f>
        <v>#NAME?</v>
      </c>
      <c r="BFZ77" s="753" t="e">
        <f ca="1">BHK57</f>
        <v>#NAME?</v>
      </c>
      <c r="BGA77" s="753" t="e">
        <f ca="1">BIJ57</f>
        <v>#NAME?</v>
      </c>
      <c r="BGB77" s="858" t="e">
        <f ca="1">BIO57</f>
        <v>#NAME?</v>
      </c>
      <c r="BJS77" s="739"/>
    </row>
    <row r="78" spans="3:1014 1032:1731" ht="15" hidden="1" customHeight="1" thickBot="1">
      <c r="C78" s="1081"/>
      <c r="D78" s="320">
        <v>2000</v>
      </c>
      <c r="E78" s="742" t="e">
        <f ca="1" xml:space="preserve"> 'Pre-filling'!$P$57</f>
        <v>#NAME?</v>
      </c>
      <c r="K78" s="760"/>
      <c r="AS78" s="1083"/>
      <c r="AT78" s="146">
        <v>2010</v>
      </c>
      <c r="AU78" s="748" t="e">
        <f ca="1" xml:space="preserve"> $BD$57</f>
        <v>#NAME?</v>
      </c>
      <c r="AV78" s="749" t="e">
        <f ca="1" xml:space="preserve"> $BX$57</f>
        <v>#NAME?</v>
      </c>
      <c r="AW78" s="750" t="e">
        <f ca="1" xml:space="preserve"> $CR$57</f>
        <v>#NAME?</v>
      </c>
      <c r="GC78" s="1176" t="s">
        <v>387</v>
      </c>
      <c r="GD78" s="115">
        <v>2015</v>
      </c>
      <c r="GE78" s="753"/>
      <c r="GF78" s="753"/>
      <c r="GG78" s="753"/>
      <c r="GH78" s="753"/>
      <c r="GI78" s="858"/>
      <c r="JY78" s="1180" t="s">
        <v>389</v>
      </c>
      <c r="JZ78" s="115">
        <v>2015</v>
      </c>
      <c r="KA78" s="753"/>
      <c r="KB78" s="753"/>
      <c r="KC78" s="753"/>
      <c r="KD78" s="753"/>
      <c r="KE78" s="858"/>
      <c r="PE78" s="1180"/>
      <c r="PF78" s="116">
        <v>2010</v>
      </c>
      <c r="PG78" s="753" t="e">
        <f ca="1" xml:space="preserve"> PP57</f>
        <v>#NAME?</v>
      </c>
      <c r="PH78" s="753" t="e">
        <f ca="1" xml:space="preserve"> QE57</f>
        <v>#NAME?</v>
      </c>
      <c r="PI78" s="753" t="e">
        <f ca="1" xml:space="preserve"> QT57</f>
        <v>#NAME?</v>
      </c>
      <c r="PJ78" s="753" t="e">
        <f ca="1" xml:space="preserve"> RI57</f>
        <v>#NAME?</v>
      </c>
      <c r="PK78" s="858" t="e">
        <f ca="1" xml:space="preserve"> RX57</f>
        <v>#NAME?</v>
      </c>
      <c r="SB78" s="1083"/>
      <c r="SC78" s="116">
        <v>2000</v>
      </c>
      <c r="SD78" s="854" t="e">
        <f ca="1">SL57</f>
        <v>#NAME?</v>
      </c>
      <c r="SE78" s="854" t="e">
        <f ca="1">SX57</f>
        <v>#NAME?</v>
      </c>
      <c r="SF78" s="854" t="e">
        <f ca="1">TJ57</f>
        <v>#NAME?</v>
      </c>
      <c r="SG78" s="854" t="e">
        <f ca="1">TV57</f>
        <v>#NAME?</v>
      </c>
      <c r="SH78" s="854" t="e">
        <f ca="1">UH57</f>
        <v>#NAME?</v>
      </c>
      <c r="SI78" s="854" t="e">
        <f ca="1">UT57</f>
        <v>#NAME?</v>
      </c>
      <c r="SJ78" s="854" t="e">
        <f ca="1">VF57</f>
        <v>#NAME?</v>
      </c>
      <c r="SK78" s="854" t="e">
        <f ca="1">VR57</f>
        <v>#NAME?</v>
      </c>
      <c r="SL78" s="855" t="e">
        <f ca="1">WD57</f>
        <v>#NAME?</v>
      </c>
      <c r="WZ78" s="1178"/>
      <c r="XA78" s="146">
        <v>2003</v>
      </c>
      <c r="XB78" s="868" t="e">
        <f ca="1">XM57</f>
        <v>#NAME?</v>
      </c>
      <c r="XC78" s="868" t="e">
        <f ca="1">YP57</f>
        <v>#NAME?</v>
      </c>
      <c r="XD78" s="865"/>
      <c r="XE78" s="868" t="e">
        <f ca="1">ZS57</f>
        <v>#NAME?</v>
      </c>
      <c r="XF78" s="867"/>
      <c r="ACX78" s="869"/>
      <c r="ACY78" s="869"/>
      <c r="ACZ78" s="869"/>
      <c r="ADA78" s="869"/>
      <c r="ADB78" s="869"/>
      <c r="ADC78" s="869"/>
      <c r="AIF78" s="1180"/>
      <c r="AIG78" s="116">
        <v>2005</v>
      </c>
      <c r="AIH78" s="753" t="e">
        <f ca="1" xml:space="preserve"> AIR57</f>
        <v>#NAME?</v>
      </c>
      <c r="AII78" s="753" t="e">
        <f ca="1" xml:space="preserve"> AJG57</f>
        <v>#NAME?</v>
      </c>
      <c r="AIJ78" s="858" t="e">
        <f ca="1" xml:space="preserve"> AJV57</f>
        <v>#NAME?</v>
      </c>
      <c r="AJY78" s="1118"/>
      <c r="AJZ78" s="933">
        <v>1990</v>
      </c>
      <c r="AKA78" s="870" t="e">
        <f ca="1" xml:space="preserve"> AKK57</f>
        <v>#NAME?</v>
      </c>
      <c r="AKB78" s="871" t="e">
        <f ca="1" xml:space="preserve"> AKX57</f>
        <v>#NAME?</v>
      </c>
      <c r="AMR78" s="1873" t="s">
        <v>712</v>
      </c>
      <c r="AMS78" s="1874"/>
      <c r="AMT78" s="1874"/>
      <c r="AMU78" s="1874"/>
      <c r="AMV78" s="1875"/>
      <c r="AOH78" s="1138"/>
      <c r="AOI78" s="116">
        <v>1990</v>
      </c>
      <c r="AOJ78" s="753" t="e">
        <f ca="1" xml:space="preserve"> AOS57</f>
        <v>#NAME?</v>
      </c>
      <c r="AOK78" s="753" t="e">
        <f ca="1" xml:space="preserve"> APU57</f>
        <v>#NAME?</v>
      </c>
      <c r="AOL78" s="753" t="e">
        <f ca="1" xml:space="preserve"> AQW57</f>
        <v>#NAME?</v>
      </c>
      <c r="AOM78" s="753" t="e">
        <f ca="1" xml:space="preserve"> ARY57</f>
        <v>#NAME?</v>
      </c>
      <c r="AON78" s="858" t="e">
        <f ca="1" xml:space="preserve"> ATA57</f>
        <v>#NAME?</v>
      </c>
      <c r="ATR78" s="1180"/>
      <c r="ATS78" s="116">
        <v>2010</v>
      </c>
      <c r="ATT78" s="753" t="e">
        <f ca="1" xml:space="preserve"> AUC57</f>
        <v>#NAME?</v>
      </c>
      <c r="ATU78" s="753" t="e">
        <f ca="1" xml:space="preserve"> AUR57</f>
        <v>#NAME?</v>
      </c>
      <c r="ATV78" s="753" t="e">
        <f ca="1" xml:space="preserve"> AVG57</f>
        <v>#NAME?</v>
      </c>
      <c r="ATW78" s="858" t="e">
        <f ca="1" xml:space="preserve"> AVV57</f>
        <v>#NAME?</v>
      </c>
      <c r="AVZ78" s="1180"/>
      <c r="AWA78" s="116">
        <v>2005</v>
      </c>
      <c r="AWB78" s="854" t="e">
        <f ca="1" xml:space="preserve"> AWL57</f>
        <v>#NAME?</v>
      </c>
      <c r="AWC78" s="877" t="e">
        <f ca="1" xml:space="preserve"> AXA57</f>
        <v>#NAME?</v>
      </c>
      <c r="AWD78" s="858" t="e">
        <f ca="1" xml:space="preserve"> AXP57</f>
        <v>#NAME?</v>
      </c>
      <c r="AXS78" s="1118"/>
      <c r="AXT78" s="933">
        <v>1990</v>
      </c>
      <c r="AXU78" s="875" t="e">
        <f ca="1">AYD57</f>
        <v>#NAME?</v>
      </c>
      <c r="AXV78" s="880" t="e">
        <f ca="1">AYP57</f>
        <v>#NAME?</v>
      </c>
      <c r="AXW78" s="880" t="e">
        <f ca="1">AZB57</f>
        <v>#NAME?</v>
      </c>
      <c r="AXX78" s="880" t="e">
        <f ca="1">AZN57</f>
        <v>#NAME?</v>
      </c>
      <c r="AXY78" s="880" t="e">
        <f ca="1">AZZ57</f>
        <v>#NAME?</v>
      </c>
      <c r="AXZ78" s="880" t="e">
        <f ca="1">BAL57</f>
        <v>#NAME?</v>
      </c>
      <c r="AYA78" s="880" t="e">
        <f ca="1">BAX57</f>
        <v>#NAME?</v>
      </c>
      <c r="AYB78" s="881" t="e">
        <f ca="1">BBJ57</f>
        <v>#NAME?</v>
      </c>
      <c r="BDA78" s="739"/>
      <c r="BDB78" s="739"/>
      <c r="BEC78" s="1134"/>
      <c r="BED78" s="933">
        <v>1990</v>
      </c>
      <c r="BEE78" s="870" t="e">
        <f ca="1">BFG57</f>
        <v>#NAME?</v>
      </c>
      <c r="BEF78" s="870" t="e">
        <f ca="1">BFL57</f>
        <v>#NAME?</v>
      </c>
      <c r="BEG78" s="870" t="e">
        <f ca="1">BFQ57</f>
        <v>#NAME?</v>
      </c>
      <c r="BEH78" s="870"/>
      <c r="BEI78" s="871"/>
      <c r="BFV78" s="1134"/>
      <c r="BFW78" s="933">
        <v>1990</v>
      </c>
      <c r="BFX78" s="870" t="e">
        <f ca="1">BGZ57</f>
        <v>#NAME?</v>
      </c>
      <c r="BFY78" s="870" t="e">
        <f ca="1">BHE57</f>
        <v>#NAME?</v>
      </c>
      <c r="BFZ78" s="870" t="e">
        <f ca="1">BHJ57</f>
        <v>#NAME?</v>
      </c>
      <c r="BGA78" s="870" t="e">
        <f ca="1">BII57</f>
        <v>#NAME?</v>
      </c>
      <c r="BGB78" s="871" t="e">
        <f ca="1">BIN57</f>
        <v>#NAME?</v>
      </c>
      <c r="BJS78" s="739"/>
    </row>
    <row r="79" spans="3:1014 1032:1731" ht="15" hidden="1" customHeight="1" thickBot="1">
      <c r="C79" s="1082"/>
      <c r="D79" s="320">
        <v>1990</v>
      </c>
      <c r="E79" s="742" t="e">
        <f ca="1" xml:space="preserve"> 'Pre-filling'!$Q$57</f>
        <v>#NAME?</v>
      </c>
      <c r="K79" s="760"/>
      <c r="AS79" s="1083"/>
      <c r="AT79" s="146">
        <v>2005</v>
      </c>
      <c r="AU79" s="748" t="e">
        <f ca="1" xml:space="preserve"> $BE$57</f>
        <v>#NAME?</v>
      </c>
      <c r="AV79" s="749" t="e">
        <f ca="1" xml:space="preserve"> $BY$57</f>
        <v>#NAME?</v>
      </c>
      <c r="AW79" s="750" t="e">
        <f ca="1" xml:space="preserve"> $CS$57</f>
        <v>#NAME?</v>
      </c>
      <c r="GC79" s="1177"/>
      <c r="GD79" s="116">
        <v>2010</v>
      </c>
      <c r="GE79" s="753" t="e">
        <f ca="1" xml:space="preserve"> GO57</f>
        <v>#NAME?</v>
      </c>
      <c r="GF79" s="753" t="e">
        <f ca="1" xml:space="preserve"> HI57</f>
        <v>#NAME?</v>
      </c>
      <c r="GG79" s="753" t="e">
        <f ca="1" xml:space="preserve"> IC57</f>
        <v>#NAME?</v>
      </c>
      <c r="GH79" s="753" t="e">
        <f ca="1" xml:space="preserve"> IW57</f>
        <v>#NAME?</v>
      </c>
      <c r="GI79" s="858" t="e">
        <f ca="1" xml:space="preserve"> JQ57</f>
        <v>#NAME?</v>
      </c>
      <c r="JY79" s="1180"/>
      <c r="JZ79" s="115">
        <v>2010</v>
      </c>
      <c r="KA79" s="753" t="e">
        <f ca="1" xml:space="preserve"> KK57</f>
        <v>#NAME?</v>
      </c>
      <c r="KB79" s="753" t="e">
        <f ca="1" xml:space="preserve"> LA57</f>
        <v>#NAME?</v>
      </c>
      <c r="KC79" s="753" t="e">
        <f ca="1" xml:space="preserve"> LQ57</f>
        <v>#NAME?</v>
      </c>
      <c r="KD79" s="753" t="e">
        <f ca="1" xml:space="preserve"> MG57</f>
        <v>#NAME?</v>
      </c>
      <c r="KE79" s="858" t="e">
        <f ca="1" xml:space="preserve"> MW57</f>
        <v>#NAME?</v>
      </c>
      <c r="PE79" s="1180"/>
      <c r="PF79" s="116">
        <v>2005</v>
      </c>
      <c r="PG79" s="753" t="e">
        <f ca="1" xml:space="preserve"> PQ57</f>
        <v>#NAME?</v>
      </c>
      <c r="PH79" s="753" t="e">
        <f ca="1" xml:space="preserve"> QF57</f>
        <v>#NAME?</v>
      </c>
      <c r="PI79" s="753" t="e">
        <f ca="1" xml:space="preserve"> QU57</f>
        <v>#NAME?</v>
      </c>
      <c r="PJ79" s="753" t="e">
        <f ca="1" xml:space="preserve"> RJ57</f>
        <v>#NAME?</v>
      </c>
      <c r="PK79" s="858" t="e">
        <f ca="1" xml:space="preserve"> RY57</f>
        <v>#NAME?</v>
      </c>
      <c r="SB79" s="1071"/>
      <c r="SC79" s="968">
        <v>1990</v>
      </c>
      <c r="SD79" s="878" t="e">
        <f ca="1">SM57</f>
        <v>#NAME?</v>
      </c>
      <c r="SE79" s="878" t="e">
        <f ca="1">SY57</f>
        <v>#NAME?</v>
      </c>
      <c r="SF79" s="878" t="e">
        <f ca="1">TK57</f>
        <v>#NAME?</v>
      </c>
      <c r="SG79" s="878" t="e">
        <f ca="1">TW57</f>
        <v>#NAME?</v>
      </c>
      <c r="SH79" s="878" t="e">
        <f ca="1">UI57</f>
        <v>#NAME?</v>
      </c>
      <c r="SI79" s="878" t="e">
        <f ca="1">UU57</f>
        <v>#NAME?</v>
      </c>
      <c r="SJ79" s="878" t="e">
        <f ca="1">VG57</f>
        <v>#NAME?</v>
      </c>
      <c r="SK79" s="878" t="e">
        <f ca="1">VS57</f>
        <v>#NAME?</v>
      </c>
      <c r="SL79" s="876" t="e">
        <f ca="1">WE57</f>
        <v>#NAME?</v>
      </c>
      <c r="WZ79" s="1178"/>
      <c r="XA79" s="146">
        <v>2002</v>
      </c>
      <c r="XB79" s="868" t="e">
        <f ca="1">XN57</f>
        <v>#NAME?</v>
      </c>
      <c r="XC79" s="868" t="e">
        <f ca="1">YQ57</f>
        <v>#NAME?</v>
      </c>
      <c r="XD79" s="865"/>
      <c r="XE79" s="868" t="e">
        <f ca="1">ZT57</f>
        <v>#NAME?</v>
      </c>
      <c r="XF79" s="867"/>
      <c r="ACX79" s="869"/>
      <c r="ACY79" s="869"/>
      <c r="ACZ79" s="869"/>
      <c r="ADA79" s="869"/>
      <c r="ADB79" s="869"/>
      <c r="ADC79" s="869"/>
      <c r="AIF79" s="1180"/>
      <c r="AIG79" s="116">
        <v>2000</v>
      </c>
      <c r="AIH79" s="753" t="e">
        <f ca="1" xml:space="preserve"> AIS57</f>
        <v>#NAME?</v>
      </c>
      <c r="AII79" s="753" t="e">
        <f ca="1" xml:space="preserve"> AJH57</f>
        <v>#NAME?</v>
      </c>
      <c r="AIJ79" s="858" t="e">
        <f ca="1" xml:space="preserve"> AJW57</f>
        <v>#NAME?</v>
      </c>
      <c r="AMR79" s="925" t="s">
        <v>1051</v>
      </c>
      <c r="AMS79" s="116">
        <v>2015</v>
      </c>
      <c r="AMT79" s="753"/>
      <c r="AMU79" s="753"/>
      <c r="AMV79" s="858"/>
      <c r="AOH79" s="1138" t="s">
        <v>953</v>
      </c>
      <c r="AOI79" s="116">
        <v>2015</v>
      </c>
      <c r="AOJ79" s="753"/>
      <c r="AOK79" s="753"/>
      <c r="AOL79" s="753"/>
      <c r="AOM79" s="753"/>
      <c r="AON79" s="858"/>
      <c r="ATR79" s="1180"/>
      <c r="ATS79" s="116">
        <v>2005</v>
      </c>
      <c r="ATT79" s="753" t="e">
        <f ca="1" xml:space="preserve"> AUD57</f>
        <v>#NAME?</v>
      </c>
      <c r="ATU79" s="753" t="e">
        <f ca="1" xml:space="preserve"> AUS57</f>
        <v>#NAME?</v>
      </c>
      <c r="ATV79" s="753" t="e">
        <f ca="1" xml:space="preserve"> AVH57</f>
        <v>#NAME?</v>
      </c>
      <c r="ATW79" s="858" t="e">
        <f ca="1" xml:space="preserve"> AVW57</f>
        <v>#NAME?</v>
      </c>
      <c r="AVZ79" s="1180"/>
      <c r="AWA79" s="116">
        <v>2000</v>
      </c>
      <c r="AWB79" s="854" t="e">
        <f ca="1" xml:space="preserve"> AWM57</f>
        <v>#NAME?</v>
      </c>
      <c r="AWC79" s="877" t="e">
        <f ca="1" xml:space="preserve"> AXB57</f>
        <v>#NAME?</v>
      </c>
      <c r="AWD79" s="858" t="e">
        <f ca="1" xml:space="preserve"> AXQ57</f>
        <v>#NAME?</v>
      </c>
      <c r="BJS79" s="739"/>
    </row>
    <row r="80" spans="3:1014 1032:1731" ht="15" hidden="1" customHeight="1" thickBot="1">
      <c r="C80" s="1080" t="s">
        <v>1031</v>
      </c>
      <c r="D80" s="318">
        <v>2020</v>
      </c>
      <c r="E80" s="742"/>
      <c r="K80" s="760"/>
      <c r="AO80" s="755"/>
      <c r="AP80" s="755"/>
      <c r="AQ80" s="755"/>
      <c r="AR80" s="755"/>
      <c r="AS80" s="1083"/>
      <c r="AT80" s="146">
        <v>2000</v>
      </c>
      <c r="AU80" s="748" t="e">
        <f ca="1" xml:space="preserve"> $BF$57</f>
        <v>#NAME?</v>
      </c>
      <c r="AV80" s="749" t="e">
        <f ca="1" xml:space="preserve"> $BZ$57</f>
        <v>#NAME?</v>
      </c>
      <c r="AW80" s="750" t="e">
        <f ca="1" xml:space="preserve"> $CT$57</f>
        <v>#NAME?</v>
      </c>
      <c r="GC80" s="1177"/>
      <c r="GD80" s="116">
        <v>2005</v>
      </c>
      <c r="GE80" s="753" t="e">
        <f ca="1" xml:space="preserve"> GP57</f>
        <v>#NAME?</v>
      </c>
      <c r="GF80" s="753" t="e">
        <f ca="1" xml:space="preserve"> HJ57</f>
        <v>#NAME?</v>
      </c>
      <c r="GG80" s="753" t="e">
        <f ca="1" xml:space="preserve"> ID57</f>
        <v>#NAME?</v>
      </c>
      <c r="GH80" s="753" t="e">
        <f ca="1" xml:space="preserve"> IX57</f>
        <v>#NAME?</v>
      </c>
      <c r="GI80" s="858" t="e">
        <f ca="1" xml:space="preserve"> JR57</f>
        <v>#NAME?</v>
      </c>
      <c r="JY80" s="1180"/>
      <c r="JZ80" s="116">
        <v>2005</v>
      </c>
      <c r="KA80" s="753" t="e">
        <f ca="1" xml:space="preserve"> KL57</f>
        <v>#NAME?</v>
      </c>
      <c r="KB80" s="753" t="e">
        <f ca="1" xml:space="preserve"> LB57</f>
        <v>#NAME?</v>
      </c>
      <c r="KC80" s="753" t="e">
        <f ca="1" xml:space="preserve"> LR57</f>
        <v>#NAME?</v>
      </c>
      <c r="KD80" s="753" t="e">
        <f ca="1" xml:space="preserve"> MH57</f>
        <v>#NAME?</v>
      </c>
      <c r="KE80" s="858" t="e">
        <f ca="1" xml:space="preserve"> MX57</f>
        <v>#NAME?</v>
      </c>
      <c r="PE80" s="1180"/>
      <c r="PF80" s="116">
        <v>2000</v>
      </c>
      <c r="PG80" s="753" t="e">
        <f ca="1" xml:space="preserve"> PR57</f>
        <v>#NAME?</v>
      </c>
      <c r="PH80" s="753" t="e">
        <f ca="1" xml:space="preserve"> QG57</f>
        <v>#NAME?</v>
      </c>
      <c r="PI80" s="753" t="e">
        <f ca="1" xml:space="preserve"> QV57</f>
        <v>#NAME?</v>
      </c>
      <c r="PJ80" s="753" t="e">
        <f ca="1" xml:space="preserve"> RK57</f>
        <v>#NAME?</v>
      </c>
      <c r="PK80" s="858" t="e">
        <f ca="1" xml:space="preserve"> RZ57</f>
        <v>#NAME?</v>
      </c>
      <c r="WZ80" s="1178"/>
      <c r="XA80" s="146">
        <v>2001</v>
      </c>
      <c r="XB80" s="868" t="e">
        <f ca="1">XO57</f>
        <v>#NAME?</v>
      </c>
      <c r="XC80" s="868" t="e">
        <f ca="1">YR57</f>
        <v>#NAME?</v>
      </c>
      <c r="XD80" s="865"/>
      <c r="XE80" s="868" t="e">
        <f ca="1">ZU57</f>
        <v>#NAME?</v>
      </c>
      <c r="XF80" s="867"/>
      <c r="ACX80" s="869"/>
      <c r="ACY80" s="869"/>
      <c r="ACZ80" s="869"/>
      <c r="ADA80" s="869"/>
      <c r="ADB80" s="869"/>
      <c r="ADC80" s="869"/>
      <c r="AIF80" s="1118"/>
      <c r="AIG80" s="933">
        <v>1990</v>
      </c>
      <c r="AIH80" s="870" t="e">
        <f ca="1" xml:space="preserve"> AIT57</f>
        <v>#NAME?</v>
      </c>
      <c r="AII80" s="870" t="e">
        <f ca="1" xml:space="preserve"> AJI57</f>
        <v>#NAME?</v>
      </c>
      <c r="AIJ80" s="871" t="e">
        <f ca="1" xml:space="preserve"> AJX57</f>
        <v>#NAME?</v>
      </c>
      <c r="AMR80" s="916" t="s">
        <v>1052</v>
      </c>
      <c r="AMS80" s="933">
        <v>2015</v>
      </c>
      <c r="AMT80" s="870"/>
      <c r="AMU80" s="870"/>
      <c r="AMV80" s="871"/>
      <c r="AOH80" s="1138"/>
      <c r="AOI80" s="116">
        <v>2010</v>
      </c>
      <c r="AOJ80" s="753" t="e">
        <f ca="1" xml:space="preserve"> AOT57</f>
        <v>#NAME?</v>
      </c>
      <c r="AOK80" s="753" t="e">
        <f ca="1" xml:space="preserve"> APV57</f>
        <v>#NAME?</v>
      </c>
      <c r="AOL80" s="753" t="e">
        <f ca="1" xml:space="preserve"> AQX57</f>
        <v>#NAME?</v>
      </c>
      <c r="AOM80" s="753" t="e">
        <f ca="1" xml:space="preserve"> ARZ57</f>
        <v>#NAME?</v>
      </c>
      <c r="AON80" s="858" t="e">
        <f ca="1" xml:space="preserve"> ATB57</f>
        <v>#NAME?</v>
      </c>
      <c r="ATR80" s="1180"/>
      <c r="ATS80" s="116">
        <v>2000</v>
      </c>
      <c r="ATT80" s="753" t="e">
        <f ca="1" xml:space="preserve"> AUE57</f>
        <v>#NAME?</v>
      </c>
      <c r="ATU80" s="753" t="e">
        <f ca="1" xml:space="preserve"> AUT57</f>
        <v>#NAME?</v>
      </c>
      <c r="ATV80" s="753" t="e">
        <f ca="1" xml:space="preserve"> AVI57</f>
        <v>#NAME?</v>
      </c>
      <c r="ATW80" s="858" t="e">
        <f ca="1" xml:space="preserve"> AVX57</f>
        <v>#NAME?</v>
      </c>
      <c r="AVZ80" s="1118"/>
      <c r="AWA80" s="933">
        <v>1990</v>
      </c>
      <c r="AWB80" s="882" t="e">
        <f ca="1" xml:space="preserve"> AWN57</f>
        <v>#NAME?</v>
      </c>
      <c r="AWC80" s="882" t="e">
        <f ca="1" xml:space="preserve"> AXC57</f>
        <v>#NAME?</v>
      </c>
      <c r="AWD80" s="871" t="e">
        <f ca="1" xml:space="preserve"> AXR57</f>
        <v>#NAME?</v>
      </c>
      <c r="BJS80" s="739"/>
    </row>
    <row r="81" spans="3:783 1074:1631" ht="15" hidden="1" customHeight="1" thickBot="1">
      <c r="C81" s="1081"/>
      <c r="D81" s="320">
        <v>2015</v>
      </c>
      <c r="E81" s="742" t="e">
        <f ca="1" xml:space="preserve"> 'Pre-filling'!$R$57</f>
        <v>#NAME?</v>
      </c>
      <c r="K81" s="760"/>
      <c r="AS81" s="1083"/>
      <c r="AT81" s="146">
        <v>1990</v>
      </c>
      <c r="AU81" s="748" t="e">
        <f ca="1" xml:space="preserve"> $BG$57</f>
        <v>#NAME?</v>
      </c>
      <c r="AV81" s="749" t="e">
        <f ca="1" xml:space="preserve"> $CA$57</f>
        <v>#NAME?</v>
      </c>
      <c r="AW81" s="750" t="e">
        <f ca="1" xml:space="preserve"> $CU$57</f>
        <v>#NAME?</v>
      </c>
      <c r="GC81" s="1177"/>
      <c r="GD81" s="116">
        <v>2000</v>
      </c>
      <c r="GE81" s="753" t="e">
        <f ca="1" xml:space="preserve"> GQ57</f>
        <v>#NAME?</v>
      </c>
      <c r="GF81" s="753" t="e">
        <f ca="1" xml:space="preserve"> HK57</f>
        <v>#NAME?</v>
      </c>
      <c r="GG81" s="753" t="e">
        <f ca="1" xml:space="preserve"> IE57</f>
        <v>#NAME?</v>
      </c>
      <c r="GH81" s="753" t="e">
        <f ca="1" xml:space="preserve"> IY57</f>
        <v>#NAME?</v>
      </c>
      <c r="GI81" s="858" t="e">
        <f ca="1" xml:space="preserve"> JS57</f>
        <v>#NAME?</v>
      </c>
      <c r="JY81" s="1180"/>
      <c r="JZ81" s="116">
        <v>2000</v>
      </c>
      <c r="KA81" s="753" t="e">
        <f ca="1" xml:space="preserve"> KM57</f>
        <v>#NAME?</v>
      </c>
      <c r="KB81" s="753" t="e">
        <f ca="1" xml:space="preserve"> LC57</f>
        <v>#NAME?</v>
      </c>
      <c r="KC81" s="753" t="e">
        <f ca="1" xml:space="preserve"> LS57</f>
        <v>#NAME?</v>
      </c>
      <c r="KD81" s="753" t="e">
        <f ca="1" xml:space="preserve"> MI57</f>
        <v>#NAME?</v>
      </c>
      <c r="KE81" s="858" t="e">
        <f ca="1" xml:space="preserve"> MY57</f>
        <v>#NAME?</v>
      </c>
      <c r="PE81" s="1118"/>
      <c r="PF81" s="933">
        <v>1990</v>
      </c>
      <c r="PG81" s="870" t="e">
        <f ca="1" xml:space="preserve"> PS57</f>
        <v>#NAME?</v>
      </c>
      <c r="PH81" s="870" t="e">
        <f ca="1" xml:space="preserve"> QH57</f>
        <v>#NAME?</v>
      </c>
      <c r="PI81" s="870" t="e">
        <f ca="1" xml:space="preserve"> QW57</f>
        <v>#NAME?</v>
      </c>
      <c r="PJ81" s="870" t="e">
        <f ca="1" xml:space="preserve"> RL57</f>
        <v>#NAME?</v>
      </c>
      <c r="PK81" s="871" t="e">
        <f ca="1" xml:space="preserve"> SA57</f>
        <v>#NAME?</v>
      </c>
      <c r="WZ81" s="1178"/>
      <c r="XA81" s="146">
        <v>2000</v>
      </c>
      <c r="XB81" s="868" t="e">
        <f ca="1">XP57</f>
        <v>#NAME?</v>
      </c>
      <c r="XC81" s="868" t="e">
        <f ca="1">YS57</f>
        <v>#NAME?</v>
      </c>
      <c r="XD81" s="865"/>
      <c r="XE81" s="868" t="e">
        <f ca="1">ZV57</f>
        <v>#NAME?</v>
      </c>
      <c r="XF81" s="867"/>
      <c r="ACX81" s="869"/>
      <c r="ACY81" s="869"/>
      <c r="ACZ81" s="869"/>
      <c r="ADA81" s="869"/>
      <c r="ADB81" s="869"/>
      <c r="ADC81" s="869"/>
      <c r="AOH81" s="1138"/>
      <c r="AOI81" s="116">
        <v>2005</v>
      </c>
      <c r="AOJ81" s="753" t="e">
        <f ca="1" xml:space="preserve"> AOU57</f>
        <v>#NAME?</v>
      </c>
      <c r="AOK81" s="753" t="e">
        <f ca="1" xml:space="preserve"> APW57</f>
        <v>#NAME?</v>
      </c>
      <c r="AOL81" s="753" t="e">
        <f ca="1" xml:space="preserve"> AQY57</f>
        <v>#NAME?</v>
      </c>
      <c r="AOM81" s="753" t="e">
        <f ca="1" xml:space="preserve"> ASA57</f>
        <v>#NAME?</v>
      </c>
      <c r="AON81" s="858" t="e">
        <f ca="1" xml:space="preserve"> ATC57</f>
        <v>#NAME?</v>
      </c>
      <c r="ATR81" s="1118"/>
      <c r="ATS81" s="933">
        <v>1990</v>
      </c>
      <c r="ATT81" s="870" t="e">
        <f ca="1" xml:space="preserve"> AUF57</f>
        <v>#NAME?</v>
      </c>
      <c r="ATU81" s="870" t="e">
        <f ca="1" xml:space="preserve"> AUU57</f>
        <v>#NAME?</v>
      </c>
      <c r="ATV81" s="870" t="e">
        <f ca="1" xml:space="preserve"> AVJ57</f>
        <v>#NAME?</v>
      </c>
      <c r="ATW81" s="871" t="e">
        <f ca="1" xml:space="preserve"> AVY57</f>
        <v>#NAME?</v>
      </c>
      <c r="BJS81" s="739"/>
    </row>
    <row r="82" spans="3:783 1074:1631" ht="15" hidden="1" customHeight="1" thickBot="1">
      <c r="C82" s="1081"/>
      <c r="D82" s="320">
        <v>2010</v>
      </c>
      <c r="E82" s="742" t="e">
        <f ca="1" xml:space="preserve"> 'Pre-filling'!$S$57</f>
        <v>#NAME?</v>
      </c>
      <c r="K82" s="760"/>
      <c r="AJ82" s="756"/>
      <c r="AS82" s="1083" t="s">
        <v>1031</v>
      </c>
      <c r="AT82" s="146">
        <v>2020</v>
      </c>
      <c r="AU82" s="749"/>
      <c r="AV82" s="749"/>
      <c r="AW82" s="754"/>
      <c r="GC82" s="1178"/>
      <c r="GD82" s="116">
        <v>1990</v>
      </c>
      <c r="GE82" s="753" t="e">
        <f ca="1" xml:space="preserve"> GR57</f>
        <v>#NAME?</v>
      </c>
      <c r="GF82" s="753" t="e">
        <f ca="1" xml:space="preserve"> HL57</f>
        <v>#NAME?</v>
      </c>
      <c r="GG82" s="753" t="e">
        <f ca="1" xml:space="preserve"> IF57</f>
        <v>#NAME?</v>
      </c>
      <c r="GH82" s="753" t="e">
        <f ca="1" xml:space="preserve"> IZ57</f>
        <v>#NAME?</v>
      </c>
      <c r="GI82" s="858" t="e">
        <f ca="1" xml:space="preserve"> JT57</f>
        <v>#NAME?</v>
      </c>
      <c r="JY82" s="1118"/>
      <c r="JZ82" s="933">
        <v>1990</v>
      </c>
      <c r="KA82" s="870" t="e">
        <f ca="1" xml:space="preserve"> KN57</f>
        <v>#NAME?</v>
      </c>
      <c r="KB82" s="870" t="e">
        <f ca="1" xml:space="preserve"> LD57</f>
        <v>#NAME?</v>
      </c>
      <c r="KC82" s="870" t="e">
        <f ca="1" xml:space="preserve"> LT57</f>
        <v>#NAME?</v>
      </c>
      <c r="KD82" s="870" t="e">
        <f ca="1" xml:space="preserve"> MJ57</f>
        <v>#NAME?</v>
      </c>
      <c r="KE82" s="871" t="e">
        <f ca="1" xml:space="preserve"> MZ57</f>
        <v>#NAME?</v>
      </c>
      <c r="WZ82" s="1178"/>
      <c r="XA82" s="146">
        <v>1999</v>
      </c>
      <c r="XB82" s="868" t="e">
        <f ca="1">XQ57</f>
        <v>#NAME?</v>
      </c>
      <c r="XC82" s="868" t="e">
        <f ca="1">YT57</f>
        <v>#NAME?</v>
      </c>
      <c r="XD82" s="865"/>
      <c r="XE82" s="868" t="e">
        <f ca="1">ZW57</f>
        <v>#NAME?</v>
      </c>
      <c r="XF82" s="867"/>
      <c r="ACX82" s="869"/>
      <c r="ACY82" s="869"/>
      <c r="ACZ82" s="869"/>
      <c r="ADA82" s="869"/>
      <c r="ADB82" s="869"/>
      <c r="ADC82" s="869"/>
      <c r="AOH82" s="1138"/>
      <c r="AOI82" s="116">
        <v>2000</v>
      </c>
      <c r="AOJ82" s="753" t="e">
        <f ca="1" xml:space="preserve"> AOV57</f>
        <v>#NAME?</v>
      </c>
      <c r="AOK82" s="753" t="e">
        <f ca="1" xml:space="preserve"> APX57</f>
        <v>#NAME?</v>
      </c>
      <c r="AOL82" s="753" t="e">
        <f ca="1" xml:space="preserve"> AQZ57</f>
        <v>#NAME?</v>
      </c>
      <c r="AOM82" s="753" t="e">
        <f ca="1" xml:space="preserve"> ASB57</f>
        <v>#NAME?</v>
      </c>
      <c r="AON82" s="858" t="e">
        <f ca="1" xml:space="preserve"> ATD57</f>
        <v>#NAME?</v>
      </c>
      <c r="BJS82" s="739"/>
    </row>
    <row r="83" spans="3:783 1074:1631" ht="15" hidden="1" customHeight="1">
      <c r="C83" s="1081"/>
      <c r="D83" s="320">
        <v>2005</v>
      </c>
      <c r="E83" s="742" t="e">
        <f ca="1" xml:space="preserve"> 'Pre-filling'!$T$57</f>
        <v>#NAME?</v>
      </c>
      <c r="K83" s="760"/>
      <c r="AS83" s="1083"/>
      <c r="AT83" s="146">
        <v>2015</v>
      </c>
      <c r="AU83" s="753" t="e">
        <f ca="1" xml:space="preserve"> $BH$57</f>
        <v>#NAME?</v>
      </c>
      <c r="AV83" s="749" t="e">
        <f ca="1" xml:space="preserve"> $CB$57</f>
        <v>#NAME?</v>
      </c>
      <c r="AW83" s="750" t="e">
        <f ca="1" xml:space="preserve"> $CV$57</f>
        <v>#NAME?</v>
      </c>
      <c r="GC83" s="1176" t="s">
        <v>389</v>
      </c>
      <c r="GD83" s="115">
        <v>2015</v>
      </c>
      <c r="GE83" s="753"/>
      <c r="GF83" s="753"/>
      <c r="GG83" s="753"/>
      <c r="GH83" s="753"/>
      <c r="GI83" s="858"/>
      <c r="WZ83" s="1178"/>
      <c r="XA83" s="146">
        <v>1998</v>
      </c>
      <c r="XB83" s="868" t="e">
        <f ca="1">XR57</f>
        <v>#NAME?</v>
      </c>
      <c r="XC83" s="868" t="e">
        <f ca="1">YU57</f>
        <v>#NAME?</v>
      </c>
      <c r="XD83" s="865"/>
      <c r="XE83" s="868" t="e">
        <f ca="1">ZX57</f>
        <v>#NAME?</v>
      </c>
      <c r="XF83" s="867"/>
      <c r="ACX83" s="869"/>
      <c r="ACY83" s="869"/>
      <c r="ACZ83" s="869"/>
      <c r="ADA83" s="869"/>
      <c r="ADB83" s="869"/>
      <c r="ADC83" s="869"/>
      <c r="AOH83" s="1138"/>
      <c r="AOI83" s="116">
        <v>1990</v>
      </c>
      <c r="AOJ83" s="753" t="e">
        <f ca="1" xml:space="preserve"> AOW57</f>
        <v>#NAME?</v>
      </c>
      <c r="AOK83" s="753" t="e">
        <f ca="1" xml:space="preserve"> APY57</f>
        <v>#NAME?</v>
      </c>
      <c r="AOL83" s="753" t="e">
        <f ca="1" xml:space="preserve"> ARA57</f>
        <v>#NAME?</v>
      </c>
      <c r="AOM83" s="753" t="e">
        <f ca="1" xml:space="preserve"> ASC57</f>
        <v>#NAME?</v>
      </c>
      <c r="AON83" s="858" t="e">
        <f ca="1" xml:space="preserve"> ATE57</f>
        <v>#NAME?</v>
      </c>
      <c r="BJS83" s="739"/>
    </row>
    <row r="84" spans="3:783 1074:1631" ht="15" hidden="1" customHeight="1">
      <c r="C84" s="1081"/>
      <c r="D84" s="320">
        <v>2000</v>
      </c>
      <c r="E84" s="742" t="e">
        <f ca="1" xml:space="preserve"> 'Pre-filling'!$U$57</f>
        <v>#NAME?</v>
      </c>
      <c r="K84" s="760"/>
      <c r="AS84" s="1083"/>
      <c r="AT84" s="146">
        <v>2010</v>
      </c>
      <c r="AU84" s="753" t="e">
        <f ca="1" xml:space="preserve"> $BI$57</f>
        <v>#NAME?</v>
      </c>
      <c r="AV84" s="749" t="e">
        <f ca="1" xml:space="preserve"> $CC$57</f>
        <v>#NAME?</v>
      </c>
      <c r="AW84" s="750" t="e">
        <f ca="1" xml:space="preserve"> $CW$57</f>
        <v>#NAME?</v>
      </c>
      <c r="GC84" s="1177"/>
      <c r="GD84" s="116">
        <v>2010</v>
      </c>
      <c r="GE84" s="753" t="e">
        <f ca="1" xml:space="preserve"> GS57</f>
        <v>#NAME?</v>
      </c>
      <c r="GF84" s="753" t="e">
        <f ca="1" xml:space="preserve"> HM57</f>
        <v>#NAME?</v>
      </c>
      <c r="GG84" s="753" t="e">
        <f ca="1" xml:space="preserve"> IG57</f>
        <v>#NAME?</v>
      </c>
      <c r="GH84" s="753" t="e">
        <f ca="1" xml:space="preserve"> JA57</f>
        <v>#NAME?</v>
      </c>
      <c r="GI84" s="858" t="e">
        <f ca="1" xml:space="preserve"> JU57</f>
        <v>#NAME?</v>
      </c>
      <c r="WZ84" s="1178"/>
      <c r="XA84" s="146">
        <v>1997</v>
      </c>
      <c r="XB84" s="868" t="e">
        <f ca="1">XS57</f>
        <v>#NAME?</v>
      </c>
      <c r="XC84" s="868" t="e">
        <f ca="1">YV57</f>
        <v>#NAME?</v>
      </c>
      <c r="XD84" s="865"/>
      <c r="XE84" s="868" t="e">
        <f ca="1">ZY57</f>
        <v>#NAME?</v>
      </c>
      <c r="XF84" s="867"/>
      <c r="ACX84" s="869"/>
      <c r="ACY84" s="869"/>
      <c r="ACZ84" s="869"/>
      <c r="ADA84" s="869"/>
      <c r="ADB84" s="869"/>
      <c r="ADC84" s="869"/>
      <c r="AOH84" s="1138" t="s">
        <v>954</v>
      </c>
      <c r="AOI84" s="116">
        <v>2015</v>
      </c>
      <c r="AOJ84" s="753"/>
      <c r="AOK84" s="753"/>
      <c r="AOL84" s="753"/>
      <c r="AOM84" s="753"/>
      <c r="AON84" s="858"/>
      <c r="BJS84" s="739"/>
    </row>
    <row r="85" spans="3:783 1074:1631" ht="15" hidden="1" customHeight="1">
      <c r="C85" s="1082"/>
      <c r="D85" s="320">
        <v>1990</v>
      </c>
      <c r="E85" s="742" t="e">
        <f ca="1" xml:space="preserve"> 'Pre-filling'!$V$57</f>
        <v>#NAME?</v>
      </c>
      <c r="K85" s="760"/>
      <c r="AS85" s="1083"/>
      <c r="AT85" s="146">
        <v>2005</v>
      </c>
      <c r="AU85" s="753" t="e">
        <f ca="1" xml:space="preserve"> $BJ$57</f>
        <v>#NAME?</v>
      </c>
      <c r="AV85" s="749" t="e">
        <f ca="1" xml:space="preserve"> $CD$57</f>
        <v>#NAME?</v>
      </c>
      <c r="AW85" s="750" t="e">
        <f ca="1" xml:space="preserve"> $CX$57</f>
        <v>#NAME?</v>
      </c>
      <c r="GC85" s="1177"/>
      <c r="GD85" s="116">
        <v>2005</v>
      </c>
      <c r="GE85" s="753" t="e">
        <f ca="1" xml:space="preserve"> GT57</f>
        <v>#NAME?</v>
      </c>
      <c r="GF85" s="753" t="e">
        <f ca="1" xml:space="preserve"> HN57</f>
        <v>#NAME?</v>
      </c>
      <c r="GG85" s="753" t="e">
        <f ca="1" xml:space="preserve"> IH57</f>
        <v>#NAME?</v>
      </c>
      <c r="GH85" s="753" t="e">
        <f ca="1" xml:space="preserve"> JB57</f>
        <v>#NAME?</v>
      </c>
      <c r="GI85" s="858" t="e">
        <f ca="1" xml:space="preserve"> JV57</f>
        <v>#NAME?</v>
      </c>
      <c r="WZ85" s="1178"/>
      <c r="XA85" s="146">
        <v>1996</v>
      </c>
      <c r="XB85" s="868" t="e">
        <f ca="1">XT57</f>
        <v>#NAME?</v>
      </c>
      <c r="XC85" s="868" t="e">
        <f ca="1">YW57</f>
        <v>#NAME?</v>
      </c>
      <c r="XD85" s="865"/>
      <c r="XE85" s="868" t="e">
        <f ca="1">ZZ57</f>
        <v>#NAME?</v>
      </c>
      <c r="XF85" s="867"/>
      <c r="ACX85" s="869"/>
      <c r="ACY85" s="869"/>
      <c r="ACZ85" s="869"/>
      <c r="ADA85" s="869"/>
      <c r="ADB85" s="869"/>
      <c r="ADC85" s="869"/>
      <c r="AOH85" s="1138"/>
      <c r="AOI85" s="116">
        <v>2010</v>
      </c>
      <c r="AOJ85" s="753" t="e">
        <f ca="1" xml:space="preserve"> AOX57</f>
        <v>#NAME?</v>
      </c>
      <c r="AOK85" s="753" t="e">
        <f ca="1" xml:space="preserve"> APZ57</f>
        <v>#NAME?</v>
      </c>
      <c r="AOL85" s="753" t="e">
        <f ca="1" xml:space="preserve"> ARB57</f>
        <v>#NAME?</v>
      </c>
      <c r="AOM85" s="753" t="e">
        <f ca="1" xml:space="preserve"> ASD57</f>
        <v>#NAME?</v>
      </c>
      <c r="AON85" s="858" t="e">
        <f ca="1" xml:space="preserve"> ATF57</f>
        <v>#NAME?</v>
      </c>
      <c r="BJS85" s="739"/>
    </row>
    <row r="86" spans="3:783 1074:1631" ht="15" hidden="1" customHeight="1">
      <c r="C86" s="1080" t="s">
        <v>1043</v>
      </c>
      <c r="D86" s="318">
        <v>2020</v>
      </c>
      <c r="E86" s="742"/>
      <c r="K86" s="760"/>
      <c r="AS86" s="1083"/>
      <c r="AT86" s="146">
        <v>2000</v>
      </c>
      <c r="AU86" s="753" t="e">
        <f ca="1" xml:space="preserve"> $BK$57</f>
        <v>#NAME?</v>
      </c>
      <c r="AV86" s="749" t="e">
        <f ca="1" xml:space="preserve"> $CE$57</f>
        <v>#NAME?</v>
      </c>
      <c r="AW86" s="750" t="e">
        <f ca="1" xml:space="preserve"> $CY$57</f>
        <v>#NAME?</v>
      </c>
      <c r="GC86" s="1177"/>
      <c r="GD86" s="116">
        <v>2000</v>
      </c>
      <c r="GE86" s="753" t="e">
        <f ca="1" xml:space="preserve"> GU57</f>
        <v>#NAME?</v>
      </c>
      <c r="GF86" s="753" t="e">
        <f ca="1" xml:space="preserve"> HO57</f>
        <v>#NAME?</v>
      </c>
      <c r="GG86" s="753" t="e">
        <f ca="1" xml:space="preserve"> II57</f>
        <v>#NAME?</v>
      </c>
      <c r="GH86" s="753" t="e">
        <f ca="1" xml:space="preserve"> JC57</f>
        <v>#NAME?</v>
      </c>
      <c r="GI86" s="858" t="e">
        <f ca="1" xml:space="preserve"> JW57</f>
        <v>#NAME?</v>
      </c>
      <c r="WZ86" s="1178"/>
      <c r="XA86" s="146">
        <v>1995</v>
      </c>
      <c r="XB86" s="868" t="e">
        <f ca="1">XU57</f>
        <v>#NAME?</v>
      </c>
      <c r="XC86" s="868" t="e">
        <f ca="1">YX57</f>
        <v>#NAME?</v>
      </c>
      <c r="XD86" s="865"/>
      <c r="XE86" s="868" t="e">
        <f ca="1">AAA57</f>
        <v>#NAME?</v>
      </c>
      <c r="XF86" s="867"/>
      <c r="ACX86" s="869"/>
      <c r="ACY86" s="869"/>
      <c r="ACZ86" s="869"/>
      <c r="ADA86" s="869"/>
      <c r="ADB86" s="869"/>
      <c r="ADC86" s="869"/>
      <c r="AOH86" s="1138"/>
      <c r="AOI86" s="116">
        <v>2005</v>
      </c>
      <c r="AOJ86" s="753" t="e">
        <f ca="1" xml:space="preserve"> AOY57</f>
        <v>#NAME?</v>
      </c>
      <c r="AOK86" s="753" t="e">
        <f ca="1" xml:space="preserve"> AQA57</f>
        <v>#NAME?</v>
      </c>
      <c r="AOL86" s="753" t="e">
        <f ca="1" xml:space="preserve"> ARC57</f>
        <v>#NAME?</v>
      </c>
      <c r="AOM86" s="753" t="e">
        <f ca="1" xml:space="preserve"> ASE57</f>
        <v>#NAME?</v>
      </c>
      <c r="AON86" s="858" t="e">
        <f ca="1" xml:space="preserve"> ATG57</f>
        <v>#NAME?</v>
      </c>
      <c r="BJS86" s="739"/>
    </row>
    <row r="87" spans="3:783 1074:1631" ht="15" hidden="1" customHeight="1" thickBot="1">
      <c r="C87" s="1081"/>
      <c r="D87" s="320">
        <v>2015</v>
      </c>
      <c r="E87" s="742" t="e">
        <f ca="1" xml:space="preserve"> 'Pre-filling'!$W$57</f>
        <v>#NAME?</v>
      </c>
      <c r="K87" s="760"/>
      <c r="AS87" s="1071"/>
      <c r="AT87" s="149">
        <v>1990</v>
      </c>
      <c r="AU87" s="757" t="e">
        <f ca="1" xml:space="preserve"> $BL$57</f>
        <v>#NAME?</v>
      </c>
      <c r="AV87" s="757" t="e">
        <f ca="1" xml:space="preserve"> $CF$57</f>
        <v>#NAME?</v>
      </c>
      <c r="AW87" s="758" t="e">
        <f ca="1" xml:space="preserve"> $CZ$57</f>
        <v>#NAME?</v>
      </c>
      <c r="GC87" s="1181"/>
      <c r="GD87" s="933">
        <v>1990</v>
      </c>
      <c r="GE87" s="870" t="e">
        <f ca="1" xml:space="preserve"> GV57</f>
        <v>#NAME?</v>
      </c>
      <c r="GF87" s="870" t="e">
        <f ca="1" xml:space="preserve"> HP57</f>
        <v>#NAME?</v>
      </c>
      <c r="GG87" s="870" t="e">
        <f ca="1" xml:space="preserve"> IJ57</f>
        <v>#NAME?</v>
      </c>
      <c r="GH87" s="870" t="e">
        <f ca="1" xml:space="preserve"> JD57</f>
        <v>#NAME?</v>
      </c>
      <c r="GI87" s="871" t="e">
        <f ca="1" xml:space="preserve"> JX57</f>
        <v>#NAME?</v>
      </c>
      <c r="WZ87" s="1178"/>
      <c r="XA87" s="146">
        <v>1994</v>
      </c>
      <c r="XB87" s="868" t="e">
        <f ca="1">XV57</f>
        <v>#NAME?</v>
      </c>
      <c r="XC87" s="868" t="e">
        <f ca="1">YY57</f>
        <v>#NAME?</v>
      </c>
      <c r="XD87" s="865"/>
      <c r="XE87" s="868" t="e">
        <f ca="1">AAB57</f>
        <v>#NAME?</v>
      </c>
      <c r="XF87" s="867"/>
      <c r="ACX87" s="869"/>
      <c r="ACY87" s="869"/>
      <c r="ACZ87" s="869"/>
      <c r="ADA87" s="869"/>
      <c r="ADB87" s="869"/>
      <c r="ADC87" s="869"/>
      <c r="AOH87" s="1138"/>
      <c r="AOI87" s="116">
        <v>2000</v>
      </c>
      <c r="AOJ87" s="753" t="e">
        <f ca="1" xml:space="preserve"> AOZ57</f>
        <v>#NAME?</v>
      </c>
      <c r="AOK87" s="753" t="e">
        <f ca="1" xml:space="preserve"> AQB57</f>
        <v>#NAME?</v>
      </c>
      <c r="AOL87" s="753" t="e">
        <f ca="1" xml:space="preserve"> ARD57</f>
        <v>#NAME?</v>
      </c>
      <c r="AOM87" s="753" t="e">
        <f ca="1" xml:space="preserve"> ASF57</f>
        <v>#NAME?</v>
      </c>
      <c r="AON87" s="858" t="e">
        <f ca="1" xml:space="preserve"> ATH57</f>
        <v>#NAME?</v>
      </c>
      <c r="BJS87" s="739"/>
    </row>
    <row r="88" spans="3:783 1074:1631" ht="15" hidden="1" customHeight="1">
      <c r="C88" s="1081"/>
      <c r="D88" s="320">
        <v>2010</v>
      </c>
      <c r="E88" s="742" t="e">
        <f ca="1" xml:space="preserve"> 'Pre-filling'!$X$57</f>
        <v>#NAME?</v>
      </c>
      <c r="K88" s="760"/>
      <c r="WZ88" s="1178"/>
      <c r="XA88" s="146">
        <v>1993</v>
      </c>
      <c r="XB88" s="868" t="e">
        <f ca="1">XW57</f>
        <v>#NAME?</v>
      </c>
      <c r="XC88" s="868" t="e">
        <f ca="1">YZ57</f>
        <v>#NAME?</v>
      </c>
      <c r="XD88" s="865"/>
      <c r="XE88" s="868" t="e">
        <f ca="1">AAC57</f>
        <v>#NAME?</v>
      </c>
      <c r="XF88" s="867"/>
      <c r="ACX88" s="869"/>
      <c r="ACY88" s="869"/>
      <c r="ACZ88" s="869"/>
      <c r="ADA88" s="869"/>
      <c r="ADB88" s="869"/>
      <c r="ADC88" s="869"/>
      <c r="AOH88" s="1138"/>
      <c r="AOI88" s="116">
        <v>1990</v>
      </c>
      <c r="AOJ88" s="753" t="e">
        <f ca="1" xml:space="preserve"> APA57</f>
        <v>#NAME?</v>
      </c>
      <c r="AOK88" s="753" t="e">
        <f ca="1" xml:space="preserve"> AQC57</f>
        <v>#NAME?</v>
      </c>
      <c r="AOL88" s="753" t="e">
        <f ca="1" xml:space="preserve"> ARE57</f>
        <v>#NAME?</v>
      </c>
      <c r="AOM88" s="753" t="e">
        <f ca="1" xml:space="preserve"> ASG57</f>
        <v>#NAME?</v>
      </c>
      <c r="AON88" s="858" t="e">
        <f ca="1" xml:space="preserve"> ATI57</f>
        <v>#NAME?</v>
      </c>
      <c r="BJS88" s="739"/>
    </row>
    <row r="89" spans="3:783 1074:1631" ht="15" hidden="1" customHeight="1">
      <c r="C89" s="1081"/>
      <c r="D89" s="320">
        <v>2005</v>
      </c>
      <c r="E89" s="742" t="e">
        <f ca="1" xml:space="preserve"> 'Pre-filling'!$Y$57</f>
        <v>#NAME?</v>
      </c>
      <c r="K89" s="760"/>
      <c r="WZ89" s="1178"/>
      <c r="XA89" s="146">
        <v>1992</v>
      </c>
      <c r="XB89" s="868" t="e">
        <f ca="1">XX57</f>
        <v>#NAME?</v>
      </c>
      <c r="XC89" s="868" t="e">
        <f ca="1">ZA57</f>
        <v>#NAME?</v>
      </c>
      <c r="XD89" s="865"/>
      <c r="XE89" s="868" t="e">
        <f ca="1">AAD57</f>
        <v>#NAME?</v>
      </c>
      <c r="XF89" s="867"/>
      <c r="ACX89" s="869"/>
      <c r="ACY89" s="869"/>
      <c r="ACZ89" s="869"/>
      <c r="ADA89" s="869"/>
      <c r="ADB89" s="869"/>
      <c r="ADC89" s="869"/>
      <c r="AOH89" s="1138" t="s">
        <v>955</v>
      </c>
      <c r="AOI89" s="116">
        <v>2015</v>
      </c>
      <c r="AOJ89" s="753"/>
      <c r="AOK89" s="753"/>
      <c r="AOL89" s="753"/>
      <c r="AOM89" s="753"/>
      <c r="AON89" s="858"/>
      <c r="BJS89" s="739"/>
    </row>
    <row r="90" spans="3:783 1074:1631" ht="15" hidden="1" customHeight="1">
      <c r="C90" s="1081"/>
      <c r="D90" s="320">
        <v>2000</v>
      </c>
      <c r="E90" s="742" t="e">
        <f ca="1" xml:space="preserve"> 'Pre-filling'!$Z$57</f>
        <v>#NAME?</v>
      </c>
      <c r="K90" s="760"/>
      <c r="WZ90" s="1178"/>
      <c r="XA90" s="146">
        <v>1991</v>
      </c>
      <c r="XB90" s="868" t="e">
        <f ca="1">XY57</f>
        <v>#NAME?</v>
      </c>
      <c r="XC90" s="868" t="e">
        <f ca="1">ZB57</f>
        <v>#NAME?</v>
      </c>
      <c r="XD90" s="865"/>
      <c r="XE90" s="868" t="e">
        <f ca="1">AAE57</f>
        <v>#NAME?</v>
      </c>
      <c r="XF90" s="867"/>
      <c r="ACX90" s="869"/>
      <c r="ACY90" s="869"/>
      <c r="ACZ90" s="869"/>
      <c r="ADA90" s="869"/>
      <c r="ADB90" s="869"/>
      <c r="ADC90" s="869"/>
      <c r="AOH90" s="1138"/>
      <c r="AOI90" s="116">
        <v>2010</v>
      </c>
      <c r="AOJ90" s="753" t="e">
        <f ca="1" xml:space="preserve"> APB57</f>
        <v>#NAME?</v>
      </c>
      <c r="AOK90" s="753" t="e">
        <f ca="1" xml:space="preserve"> AQD57</f>
        <v>#NAME?</v>
      </c>
      <c r="AOL90" s="753" t="e">
        <f ca="1" xml:space="preserve"> ARF57</f>
        <v>#NAME?</v>
      </c>
      <c r="AOM90" s="753" t="e">
        <f ca="1" xml:space="preserve"> ASH57</f>
        <v>#NAME?</v>
      </c>
      <c r="AON90" s="858" t="e">
        <f ca="1" xml:space="preserve"> ATJ57</f>
        <v>#NAME?</v>
      </c>
      <c r="BJS90" s="739"/>
    </row>
    <row r="91" spans="3:783 1074:1631" ht="15" hidden="1" customHeight="1">
      <c r="C91" s="1082"/>
      <c r="D91" s="320">
        <v>1990</v>
      </c>
      <c r="E91" s="742" t="e">
        <f ca="1" xml:space="preserve"> 'Pre-filling'!$AA$57</f>
        <v>#NAME?</v>
      </c>
      <c r="K91" s="760"/>
      <c r="WZ91" s="1180"/>
      <c r="XA91" s="146">
        <v>1990</v>
      </c>
      <c r="XB91" s="868" t="e">
        <f ca="1">XZ57</f>
        <v>#NAME?</v>
      </c>
      <c r="XC91" s="868" t="e">
        <f ca="1">ZC57</f>
        <v>#NAME?</v>
      </c>
      <c r="XD91" s="865"/>
      <c r="XE91" s="868" t="e">
        <f ca="1">AAF57</f>
        <v>#NAME?</v>
      </c>
      <c r="XF91" s="750"/>
      <c r="ACX91" s="869"/>
      <c r="ACY91" s="869"/>
      <c r="ACZ91" s="869"/>
      <c r="ADA91" s="869"/>
      <c r="ADB91" s="869"/>
      <c r="ADC91" s="869"/>
      <c r="AOH91" s="1138"/>
      <c r="AOI91" s="116">
        <v>2005</v>
      </c>
      <c r="AOJ91" s="753" t="e">
        <f ca="1" xml:space="preserve"> APC57</f>
        <v>#NAME?</v>
      </c>
      <c r="AOK91" s="753" t="e">
        <f ca="1" xml:space="preserve"> AQE57</f>
        <v>#NAME?</v>
      </c>
      <c r="AOL91" s="753" t="e">
        <f ca="1" xml:space="preserve"> ARG57</f>
        <v>#NAME?</v>
      </c>
      <c r="AOM91" s="753" t="e">
        <f ca="1" xml:space="preserve"> ASI57</f>
        <v>#NAME?</v>
      </c>
      <c r="AON91" s="858" t="e">
        <f ca="1" xml:space="preserve"> ATK57</f>
        <v>#NAME?</v>
      </c>
    </row>
    <row r="92" spans="3:783 1074:1631" ht="15" hidden="1" customHeight="1">
      <c r="C92" s="1083" t="s">
        <v>1435</v>
      </c>
      <c r="D92" s="318">
        <v>2020</v>
      </c>
      <c r="E92" s="750"/>
      <c r="K92" s="760"/>
      <c r="WZ92" s="1180"/>
      <c r="XA92" s="146">
        <v>1989</v>
      </c>
      <c r="XB92" s="868" t="e">
        <f ca="1">YA57</f>
        <v>#NAME?</v>
      </c>
      <c r="XC92" s="868" t="e">
        <f ca="1">ZD57</f>
        <v>#NAME?</v>
      </c>
      <c r="XD92" s="865"/>
      <c r="XE92" s="868" t="e">
        <f ca="1">AAG57</f>
        <v>#NAME?</v>
      </c>
      <c r="XF92" s="750"/>
      <c r="ACX92" s="869"/>
      <c r="ACY92" s="869"/>
      <c r="ACZ92" s="869"/>
      <c r="ADA92" s="869"/>
      <c r="ADB92" s="869"/>
      <c r="ADC92" s="869"/>
      <c r="AOH92" s="1138"/>
      <c r="AOI92" s="116">
        <v>2000</v>
      </c>
      <c r="AOJ92" s="753" t="e">
        <f ca="1" xml:space="preserve"> APD57</f>
        <v>#NAME?</v>
      </c>
      <c r="AOK92" s="753" t="e">
        <f ca="1" xml:space="preserve"> AQF57</f>
        <v>#NAME?</v>
      </c>
      <c r="AOL92" s="753" t="e">
        <f ca="1" xml:space="preserve"> ARH57</f>
        <v>#NAME?</v>
      </c>
      <c r="AOM92" s="753" t="e">
        <f ca="1" xml:space="preserve"> ASJ57</f>
        <v>#NAME?</v>
      </c>
      <c r="AON92" s="858" t="e">
        <f ca="1" xml:space="preserve"> ATL57</f>
        <v>#NAME?</v>
      </c>
    </row>
    <row r="93" spans="3:783 1074:1631" ht="15" hidden="1" thickBot="1">
      <c r="C93" s="1083"/>
      <c r="D93" s="320">
        <v>2015</v>
      </c>
      <c r="E93" s="750" t="e">
        <f ca="1" xml:space="preserve"> 'Pre-filling'!$AB$57</f>
        <v>#NAME?</v>
      </c>
      <c r="K93" s="760"/>
      <c r="WZ93" s="1118"/>
      <c r="XA93" s="149">
        <v>1988</v>
      </c>
      <c r="XB93" s="883" t="e">
        <f ca="1">YB57</f>
        <v>#NAME?</v>
      </c>
      <c r="XC93" s="883" t="e">
        <f ca="1">ZE57</f>
        <v>#NAME?</v>
      </c>
      <c r="XD93" s="873"/>
      <c r="XE93" s="883" t="e">
        <f ca="1">AAH57</f>
        <v>#NAME?</v>
      </c>
      <c r="XF93" s="758"/>
      <c r="ACX93" s="869"/>
      <c r="ACY93" s="869"/>
      <c r="ACZ93" s="869"/>
      <c r="ADA93" s="869"/>
      <c r="ADB93" s="869"/>
      <c r="ADC93" s="869"/>
      <c r="AOH93" s="1138"/>
      <c r="AOI93" s="116">
        <v>1990</v>
      </c>
      <c r="AOJ93" s="753" t="e">
        <f ca="1" xml:space="preserve"> APE57</f>
        <v>#NAME?</v>
      </c>
      <c r="AOK93" s="753" t="e">
        <f ca="1" xml:space="preserve"> AQG57</f>
        <v>#NAME?</v>
      </c>
      <c r="AOL93" s="753" t="e">
        <f ca="1" xml:space="preserve"> ARI57</f>
        <v>#NAME?</v>
      </c>
      <c r="AOM93" s="753" t="e">
        <f ca="1" xml:space="preserve"> ASK57</f>
        <v>#NAME?</v>
      </c>
      <c r="AON93" s="858" t="e">
        <f ca="1" xml:space="preserve"> ATM57</f>
        <v>#NAME?</v>
      </c>
    </row>
    <row r="94" spans="3:783 1074:1631" hidden="1">
      <c r="C94" s="1083"/>
      <c r="D94" s="320">
        <v>2010</v>
      </c>
      <c r="E94" s="750" t="e">
        <f ca="1" xml:space="preserve"> 'Pre-filling'!$AC$57</f>
        <v>#NAME?</v>
      </c>
      <c r="K94" s="760"/>
      <c r="ACX94" s="869"/>
      <c r="ACY94" s="869"/>
      <c r="ACZ94" s="869"/>
      <c r="ADA94" s="869"/>
      <c r="ADB94" s="869"/>
      <c r="ADC94" s="869"/>
      <c r="AOH94" s="1138" t="s">
        <v>956</v>
      </c>
      <c r="AOI94" s="116">
        <v>2015</v>
      </c>
      <c r="AOJ94" s="753"/>
      <c r="AOK94" s="753"/>
      <c r="AOL94" s="753"/>
      <c r="AOM94" s="753"/>
      <c r="AON94" s="858"/>
    </row>
    <row r="95" spans="3:783 1074:1631" hidden="1">
      <c r="C95" s="1083"/>
      <c r="D95" s="320">
        <v>2005</v>
      </c>
      <c r="E95" s="750" t="e">
        <f ca="1" xml:space="preserve"> 'Pre-filling'!$AD$57</f>
        <v>#NAME?</v>
      </c>
      <c r="K95" s="760"/>
      <c r="ACX95" s="869"/>
      <c r="ACY95" s="869"/>
      <c r="ACZ95" s="869"/>
      <c r="ADA95" s="869"/>
      <c r="ADB95" s="869"/>
      <c r="ADC95" s="869"/>
      <c r="AOH95" s="1138"/>
      <c r="AOI95" s="116">
        <v>2010</v>
      </c>
      <c r="AOJ95" s="753" t="e">
        <f ca="1" xml:space="preserve"> APF57</f>
        <v>#NAME?</v>
      </c>
      <c r="AOK95" s="753" t="e">
        <f ca="1" xml:space="preserve"> AQH57</f>
        <v>#NAME?</v>
      </c>
      <c r="AOL95" s="753" t="e">
        <f ca="1" xml:space="preserve"> ARJ57</f>
        <v>#NAME?</v>
      </c>
      <c r="AOM95" s="753" t="e">
        <f ca="1" xml:space="preserve"> ASL57</f>
        <v>#NAME?</v>
      </c>
      <c r="AON95" s="858" t="e">
        <f ca="1" xml:space="preserve"> ATN57</f>
        <v>#NAME?</v>
      </c>
    </row>
    <row r="96" spans="3:783 1074:1631" hidden="1">
      <c r="C96" s="1083"/>
      <c r="D96" s="320">
        <v>2000</v>
      </c>
      <c r="E96" s="750" t="e">
        <f ca="1" xml:space="preserve"> 'Pre-filling'!$AE$57</f>
        <v>#NAME?</v>
      </c>
      <c r="K96" s="760"/>
      <c r="ACX96" s="869"/>
      <c r="ACY96" s="869"/>
      <c r="ACZ96" s="869"/>
      <c r="ADA96" s="869"/>
      <c r="ADB96" s="869"/>
      <c r="ADC96" s="869"/>
      <c r="AOH96" s="1138"/>
      <c r="AOI96" s="116">
        <v>2005</v>
      </c>
      <c r="AOJ96" s="753" t="e">
        <f ca="1" xml:space="preserve"> APG57</f>
        <v>#NAME?</v>
      </c>
      <c r="AOK96" s="753" t="e">
        <f ca="1" xml:space="preserve"> AQI57</f>
        <v>#NAME?</v>
      </c>
      <c r="AOL96" s="753" t="e">
        <f ca="1" xml:space="preserve"> ARK57</f>
        <v>#NAME?</v>
      </c>
      <c r="AOM96" s="753" t="e">
        <f ca="1" xml:space="preserve"> ASM57</f>
        <v>#NAME?</v>
      </c>
      <c r="AON96" s="858" t="e">
        <f ca="1" xml:space="preserve"> ATO57</f>
        <v>#NAME?</v>
      </c>
    </row>
    <row r="97" spans="3:783 1074:1080" ht="15" hidden="1" thickBot="1">
      <c r="C97" s="1071"/>
      <c r="D97" s="321">
        <v>1990</v>
      </c>
      <c r="E97" s="758" t="e">
        <f ca="1" xml:space="preserve"> 'Pre-filling'!$AF$57</f>
        <v>#NAME?</v>
      </c>
      <c r="K97" s="760"/>
      <c r="ACX97" s="869"/>
      <c r="ACY97" s="869"/>
      <c r="ACZ97" s="869"/>
      <c r="ADA97" s="869"/>
      <c r="ADB97" s="869"/>
      <c r="ADC97" s="869"/>
      <c r="AOH97" s="1138"/>
      <c r="AOI97" s="116">
        <v>2000</v>
      </c>
      <c r="AOJ97" s="753" t="e">
        <f ca="1" xml:space="preserve"> APH57</f>
        <v>#NAME?</v>
      </c>
      <c r="AOK97" s="753" t="e">
        <f ca="1" xml:space="preserve"> AQJ57</f>
        <v>#NAME?</v>
      </c>
      <c r="AOL97" s="753" t="e">
        <f ca="1" xml:space="preserve"> ARL57</f>
        <v>#NAME?</v>
      </c>
      <c r="AOM97" s="753" t="e">
        <f ca="1" xml:space="preserve"> ASN57</f>
        <v>#NAME?</v>
      </c>
      <c r="AON97" s="858" t="e">
        <f ca="1" xml:space="preserve"> ATP57</f>
        <v>#NAME?</v>
      </c>
    </row>
    <row r="98" spans="3:783 1074:1080" ht="15" hidden="1" thickBot="1">
      <c r="ACX98" s="869"/>
      <c r="ACY98" s="869"/>
      <c r="ACZ98" s="869"/>
      <c r="ADA98" s="869"/>
      <c r="ADB98" s="869"/>
      <c r="ADC98" s="869"/>
      <c r="AOH98" s="1140"/>
      <c r="AOI98" s="933">
        <v>1990</v>
      </c>
      <c r="AOJ98" s="870" t="e">
        <f ca="1" xml:space="preserve"> API57</f>
        <v>#NAME?</v>
      </c>
      <c r="AOK98" s="870" t="e">
        <f ca="1" xml:space="preserve"> AQK57</f>
        <v>#NAME?</v>
      </c>
      <c r="AOL98" s="870" t="e">
        <f ca="1" xml:space="preserve"> ARM57</f>
        <v>#NAME?</v>
      </c>
      <c r="AOM98" s="870" t="e">
        <f ca="1" xml:space="preserve"> ASO57</f>
        <v>#NAME?</v>
      </c>
      <c r="AON98" s="871" t="e">
        <f ca="1" xml:space="preserve"> ATQ57</f>
        <v>#NAME?</v>
      </c>
    </row>
  </sheetData>
  <sheetProtection sheet="1" objects="1" scenarios="1" formatColumns="0" formatRows="0"/>
  <sortState ref="DW64:DX67">
    <sortCondition ref="DW64"/>
  </sortState>
  <mergeCells count="971">
    <mergeCell ref="BJI74:BJJ74"/>
    <mergeCell ref="BIT60:BIT61"/>
    <mergeCell ref="BIU60:BIV60"/>
    <mergeCell ref="BIW60:BIX60"/>
    <mergeCell ref="BFV60:BFV62"/>
    <mergeCell ref="BFW60:BFW62"/>
    <mergeCell ref="BFX60:BFZ60"/>
    <mergeCell ref="BGA60:BGB60"/>
    <mergeCell ref="BFX62:BGB62"/>
    <mergeCell ref="BFV64:BFV68"/>
    <mergeCell ref="BFV69:BFV73"/>
    <mergeCell ref="BFV74:BFV78"/>
    <mergeCell ref="BIS60:BIS61"/>
    <mergeCell ref="BIS63:BIS67"/>
    <mergeCell ref="BJI68:BJJ68"/>
    <mergeCell ref="BJI70:BJJ70"/>
    <mergeCell ref="BJI71:BJJ71"/>
    <mergeCell ref="BJI72:BJJ72"/>
    <mergeCell ref="BJI73:BJJ73"/>
    <mergeCell ref="BNK60:BNK61"/>
    <mergeCell ref="BNL60:BNM60"/>
    <mergeCell ref="BNN60:BNO60"/>
    <mergeCell ref="BNJ63:BNJ67"/>
    <mergeCell ref="BJI60:BJJ61"/>
    <mergeCell ref="BJK60:BJL60"/>
    <mergeCell ref="BJM60:BJN60"/>
    <mergeCell ref="BJO60:BJP60"/>
    <mergeCell ref="BJQ60:BJR60"/>
    <mergeCell ref="BJS60:BJT60"/>
    <mergeCell ref="BJI63:BJJ63"/>
    <mergeCell ref="BJI64:BJJ64"/>
    <mergeCell ref="BJI65:BJJ65"/>
    <mergeCell ref="BJI66:BJJ66"/>
    <mergeCell ref="ATS60:ATS62"/>
    <mergeCell ref="ATT60:ATT61"/>
    <mergeCell ref="ATU60:ATU61"/>
    <mergeCell ref="ATV60:ATV61"/>
    <mergeCell ref="ATW60:ATW61"/>
    <mergeCell ref="ATT62:ATW62"/>
    <mergeCell ref="BEC60:BEC62"/>
    <mergeCell ref="BED60:BED62"/>
    <mergeCell ref="BNJ60:BNJ61"/>
    <mergeCell ref="BEE60:BEE61"/>
    <mergeCell ref="BEF60:BEG60"/>
    <mergeCell ref="BEH60:BEI60"/>
    <mergeCell ref="BEE62:BEI62"/>
    <mergeCell ref="BEC74:BEC78"/>
    <mergeCell ref="BBL60:BBL61"/>
    <mergeCell ref="BBM60:BBN60"/>
    <mergeCell ref="BCO60:BCO61"/>
    <mergeCell ref="BCP60:BCP61"/>
    <mergeCell ref="BCQ61:BCR61"/>
    <mergeCell ref="BCO63:BCO67"/>
    <mergeCell ref="BCY60:BCY61"/>
    <mergeCell ref="BCZ60:BCZ61"/>
    <mergeCell ref="BDA60:BDD60"/>
    <mergeCell ref="BCY63:BCY67"/>
    <mergeCell ref="BDS60:BDS61"/>
    <mergeCell ref="BDT60:BDT61"/>
    <mergeCell ref="BDS63:BDS67"/>
    <mergeCell ref="BDX60:BDX61"/>
    <mergeCell ref="BDY60:BDY61"/>
    <mergeCell ref="BDX63:BDX67"/>
    <mergeCell ref="BEC64:BEC68"/>
    <mergeCell ref="BEC69:BEC73"/>
    <mergeCell ref="AVZ75:AVZ80"/>
    <mergeCell ref="AXS60:AXS62"/>
    <mergeCell ref="AXT60:AXT62"/>
    <mergeCell ref="AXU60:AXU62"/>
    <mergeCell ref="BBK63:BBK67"/>
    <mergeCell ref="BBK68:BBK72"/>
    <mergeCell ref="BBK73:BBK77"/>
    <mergeCell ref="AXV60:AXV62"/>
    <mergeCell ref="AXW60:AYB60"/>
    <mergeCell ref="AXW61:AXX61"/>
    <mergeCell ref="AXY61:AXZ61"/>
    <mergeCell ref="AYA61:AYB61"/>
    <mergeCell ref="AXS64:AXS68"/>
    <mergeCell ref="AXS69:AXS73"/>
    <mergeCell ref="AXS74:AXS78"/>
    <mergeCell ref="BBK60:BBK61"/>
    <mergeCell ref="AVZ60:AVZ61"/>
    <mergeCell ref="AWA60:AWA61"/>
    <mergeCell ref="AWB60:AWD60"/>
    <mergeCell ref="AVZ63:AVZ68"/>
    <mergeCell ref="AVZ69:AVZ74"/>
    <mergeCell ref="ATR64:ATR69"/>
    <mergeCell ref="ATR70:ATR75"/>
    <mergeCell ref="ATR76:ATR81"/>
    <mergeCell ref="AOJ60:AOJ61"/>
    <mergeCell ref="AOK60:AON60"/>
    <mergeCell ref="AOJ62:AON62"/>
    <mergeCell ref="AOH64:AOH68"/>
    <mergeCell ref="AOH69:AOH73"/>
    <mergeCell ref="AOH74:AOH78"/>
    <mergeCell ref="AOH79:AOH83"/>
    <mergeCell ref="AOI60:AOI62"/>
    <mergeCell ref="AOH84:AOH88"/>
    <mergeCell ref="AJY60:AJY61"/>
    <mergeCell ref="AJZ60:AJZ61"/>
    <mergeCell ref="AKA60:AKB60"/>
    <mergeCell ref="AJY63:AJY68"/>
    <mergeCell ref="AJY69:AJY73"/>
    <mergeCell ref="AJY74:AJY78"/>
    <mergeCell ref="AMR60:AMR61"/>
    <mergeCell ref="AMS60:AMS61"/>
    <mergeCell ref="AMT60:AMV60"/>
    <mergeCell ref="AMR63:AMR67"/>
    <mergeCell ref="AMR68:AMR72"/>
    <mergeCell ref="AMR73:AMR77"/>
    <mergeCell ref="AMR78:AMV78"/>
    <mergeCell ref="AOH60:AOH62"/>
    <mergeCell ref="AOH94:AOH98"/>
    <mergeCell ref="ATR60:ATR62"/>
    <mergeCell ref="AOH89:AOH93"/>
    <mergeCell ref="AGZ60:AGZ62"/>
    <mergeCell ref="AHA60:AHA62"/>
    <mergeCell ref="AHB60:AHD60"/>
    <mergeCell ref="AHD61:AHD62"/>
    <mergeCell ref="AGZ64:AGZ68"/>
    <mergeCell ref="AHL60:AHL62"/>
    <mergeCell ref="AHM60:AHM62"/>
    <mergeCell ref="AHN60:AHR60"/>
    <mergeCell ref="AHN61:AHO61"/>
    <mergeCell ref="AHP61:AHR61"/>
    <mergeCell ref="AHL64:AHL68"/>
    <mergeCell ref="AIF60:AIF61"/>
    <mergeCell ref="AIG60:AIG61"/>
    <mergeCell ref="AIH60:AIJ60"/>
    <mergeCell ref="AIF63:AIF68"/>
    <mergeCell ref="AIF69:AIF74"/>
    <mergeCell ref="AIF75:AIF80"/>
    <mergeCell ref="AKY60:AKY61"/>
    <mergeCell ref="AKZ60:ALB60"/>
    <mergeCell ref="ALW60:ALW61"/>
    <mergeCell ref="ALX60:ALZ60"/>
    <mergeCell ref="WF69:WF73"/>
    <mergeCell ref="WZ60:WZ62"/>
    <mergeCell ref="XA60:XA62"/>
    <mergeCell ref="XB60:XF60"/>
    <mergeCell ref="XC61:XD61"/>
    <mergeCell ref="XE61:XF61"/>
    <mergeCell ref="WZ64:WZ93"/>
    <mergeCell ref="AFD60:AFD61"/>
    <mergeCell ref="AFE60:AFE61"/>
    <mergeCell ref="WF60:WF62"/>
    <mergeCell ref="WG60:WG62"/>
    <mergeCell ref="WH60:WH61"/>
    <mergeCell ref="WI60:WI61"/>
    <mergeCell ref="WJ60:WJ61"/>
    <mergeCell ref="WK60:WL60"/>
    <mergeCell ref="WH62:WL62"/>
    <mergeCell ref="WF64:WF68"/>
    <mergeCell ref="ADI60:ADI61"/>
    <mergeCell ref="ADD73:ADE73"/>
    <mergeCell ref="AFF60:AFI60"/>
    <mergeCell ref="AFD63:AFD67"/>
    <mergeCell ref="AFD68:AFD72"/>
    <mergeCell ref="AFD73:AFD77"/>
    <mergeCell ref="AAI60:AAI61"/>
    <mergeCell ref="AAJ60:AAJ61"/>
    <mergeCell ref="AAK60:AAK61"/>
    <mergeCell ref="AAL60:AAM60"/>
    <mergeCell ref="AAO60:AAO61"/>
    <mergeCell ref="AAI73:AAJ73"/>
    <mergeCell ref="AAI74:AAJ74"/>
    <mergeCell ref="AAI75:AAJ75"/>
    <mergeCell ref="ADD60:ADD61"/>
    <mergeCell ref="ADE60:ADE61"/>
    <mergeCell ref="ADF60:ADF61"/>
    <mergeCell ref="ADG60:ADH60"/>
    <mergeCell ref="ADD74:ADE74"/>
    <mergeCell ref="SC60:SC63"/>
    <mergeCell ref="SD60:SD62"/>
    <mergeCell ref="SE60:SK60"/>
    <mergeCell ref="SL60:SL62"/>
    <mergeCell ref="SE61:SF61"/>
    <mergeCell ref="SG61:SH61"/>
    <mergeCell ref="SI61:SI62"/>
    <mergeCell ref="SJ61:SK61"/>
    <mergeCell ref="SD63:SL63"/>
    <mergeCell ref="PE70:PE75"/>
    <mergeCell ref="PE76:PE81"/>
    <mergeCell ref="SB60:SB63"/>
    <mergeCell ref="SB65:SB69"/>
    <mergeCell ref="SB70:SB74"/>
    <mergeCell ref="SB75:SB79"/>
    <mergeCell ref="NA60:NA62"/>
    <mergeCell ref="NB60:NB62"/>
    <mergeCell ref="NC60:NC62"/>
    <mergeCell ref="ND60:ND62"/>
    <mergeCell ref="NE60:NI61"/>
    <mergeCell ref="NA69:NA73"/>
    <mergeCell ref="PE60:PE62"/>
    <mergeCell ref="PF60:PF62"/>
    <mergeCell ref="PG60:PH60"/>
    <mergeCell ref="GE60:GE61"/>
    <mergeCell ref="GF60:GI60"/>
    <mergeCell ref="GC68:GC72"/>
    <mergeCell ref="GC73:GC77"/>
    <mergeCell ref="GC78:GC82"/>
    <mergeCell ref="JY4:KB6"/>
    <mergeCell ref="KC4:KF6"/>
    <mergeCell ref="GW4:HP4"/>
    <mergeCell ref="HQ4:IJ4"/>
    <mergeCell ref="IK4:JD4"/>
    <mergeCell ref="JE4:JX4"/>
    <mergeCell ref="HQ5:HT6"/>
    <mergeCell ref="HU5:HX6"/>
    <mergeCell ref="JY78:JY82"/>
    <mergeCell ref="GW5:GZ6"/>
    <mergeCell ref="HA5:HD6"/>
    <mergeCell ref="HE5:HH6"/>
    <mergeCell ref="HI5:HL6"/>
    <mergeCell ref="HM5:HP6"/>
    <mergeCell ref="JE5:JH6"/>
    <mergeCell ref="HY5:IB6"/>
    <mergeCell ref="IC5:IF6"/>
    <mergeCell ref="JY60:JY61"/>
    <mergeCell ref="JZ60:JZ61"/>
    <mergeCell ref="GC83:GC87"/>
    <mergeCell ref="BNE3:BNI4"/>
    <mergeCell ref="BNE5:BNI5"/>
    <mergeCell ref="BMF3:BMJ4"/>
    <mergeCell ref="BMF5:BMJ5"/>
    <mergeCell ref="BMK3:BMO4"/>
    <mergeCell ref="BMK5:BMO5"/>
    <mergeCell ref="BMP3:BMT4"/>
    <mergeCell ref="BMP5:BMT5"/>
    <mergeCell ref="BMU3:BMY4"/>
    <mergeCell ref="BMU5:BMY5"/>
    <mergeCell ref="BMZ3:BND4"/>
    <mergeCell ref="BMZ5:BND5"/>
    <mergeCell ref="BLG3:BLK4"/>
    <mergeCell ref="BLG5:BLK5"/>
    <mergeCell ref="BLL3:BLP4"/>
    <mergeCell ref="BLL5:BLP5"/>
    <mergeCell ref="BLQ3:BLU4"/>
    <mergeCell ref="BLQ5:BLU5"/>
    <mergeCell ref="BLV3:BLZ4"/>
    <mergeCell ref="BLV5:BLZ5"/>
    <mergeCell ref="BMA3:BME4"/>
    <mergeCell ref="GC60:GC61"/>
    <mergeCell ref="GD60:GD61"/>
    <mergeCell ref="KA60:KA61"/>
    <mergeCell ref="KB60:KE60"/>
    <mergeCell ref="JY68:JY72"/>
    <mergeCell ref="JY73:JY77"/>
    <mergeCell ref="BLL6:BLP6"/>
    <mergeCell ref="BLQ6:BLU6"/>
    <mergeCell ref="BLV6:BLZ6"/>
    <mergeCell ref="AMI4:AMI7"/>
    <mergeCell ref="AMJ4:AMK6"/>
    <mergeCell ref="AML4:AML7"/>
    <mergeCell ref="AMM4:AMN6"/>
    <mergeCell ref="AEZ6:AEZ7"/>
    <mergeCell ref="AFB6:AFB7"/>
    <mergeCell ref="AFC6:AFC7"/>
    <mergeCell ref="AKY4:AKY7"/>
    <mergeCell ref="AKZ4:ALA6"/>
    <mergeCell ref="ALB4:ALB7"/>
    <mergeCell ref="ALC4:ALD6"/>
    <mergeCell ref="PI60:PJ60"/>
    <mergeCell ref="PK60:PK61"/>
    <mergeCell ref="PG62:PK62"/>
    <mergeCell ref="PE64:PE69"/>
    <mergeCell ref="ALE4:ALE7"/>
    <mergeCell ref="ALF4:ALG6"/>
    <mergeCell ref="BMF6:BMJ6"/>
    <mergeCell ref="BMK6:BMO6"/>
    <mergeCell ref="BMP6:BMT6"/>
    <mergeCell ref="BMU6:BMY6"/>
    <mergeCell ref="BMZ6:BND6"/>
    <mergeCell ref="BNE6:BNI6"/>
    <mergeCell ref="BKH5:BKL5"/>
    <mergeCell ref="BKM3:BKQ4"/>
    <mergeCell ref="BKM5:BKQ5"/>
    <mergeCell ref="BKR3:BKV4"/>
    <mergeCell ref="BKR5:BKV5"/>
    <mergeCell ref="BKW3:BLA4"/>
    <mergeCell ref="BKW5:BLA5"/>
    <mergeCell ref="BLB3:BLF4"/>
    <mergeCell ref="BLB5:BLF5"/>
    <mergeCell ref="BMA5:BME5"/>
    <mergeCell ref="BKH3:BKL4"/>
    <mergeCell ref="BMA6:BME6"/>
    <mergeCell ref="BKM6:BKQ6"/>
    <mergeCell ref="BKR6:BKV6"/>
    <mergeCell ref="BKW6:BLA6"/>
    <mergeCell ref="BLB6:BLF6"/>
    <mergeCell ref="BLG6:BLK6"/>
    <mergeCell ref="WZ2:AAH2"/>
    <mergeCell ref="BEC2:BFU2"/>
    <mergeCell ref="AMO4:AMO7"/>
    <mergeCell ref="AMP4:AMQ6"/>
    <mergeCell ref="ALQ4:ALQ7"/>
    <mergeCell ref="ALR4:ALS6"/>
    <mergeCell ref="ALT4:ALT7"/>
    <mergeCell ref="ALU4:ALV6"/>
    <mergeCell ref="ALW2:AMQ2"/>
    <mergeCell ref="ALW3:ALY3"/>
    <mergeCell ref="ALZ3:AMB3"/>
    <mergeCell ref="AMC3:AME3"/>
    <mergeCell ref="AMF3:AMH3"/>
    <mergeCell ref="AMI3:AMK3"/>
    <mergeCell ref="AML3:AMN3"/>
    <mergeCell ref="AMO3:AMQ3"/>
    <mergeCell ref="ALW4:ALW7"/>
    <mergeCell ref="ALX4:ALY6"/>
    <mergeCell ref="ALZ4:ALZ7"/>
    <mergeCell ref="AMA4:AMB6"/>
    <mergeCell ref="AMC4:AMC7"/>
    <mergeCell ref="AMD4:AME6"/>
    <mergeCell ref="AMF4:AMF7"/>
    <mergeCell ref="AMG4:AMH6"/>
    <mergeCell ref="ALH4:ALH7"/>
    <mergeCell ref="ALI4:ALJ6"/>
    <mergeCell ref="ALK4:ALK7"/>
    <mergeCell ref="ALL4:ALM6"/>
    <mergeCell ref="ALN4:ALN7"/>
    <mergeCell ref="ALO4:ALP6"/>
    <mergeCell ref="AFP5:AFS6"/>
    <mergeCell ref="AFT5:AFW6"/>
    <mergeCell ref="AGJ5:AGM6"/>
    <mergeCell ref="AGN5:AGQ6"/>
    <mergeCell ref="AHL4:AIE4"/>
    <mergeCell ref="AHL5:AHS5"/>
    <mergeCell ref="AHT5:AIE5"/>
    <mergeCell ref="AHL6:AHO6"/>
    <mergeCell ref="AHP6:AHS6"/>
    <mergeCell ref="AHT6:AHW6"/>
    <mergeCell ref="AHX6:AIA6"/>
    <mergeCell ref="AIB6:AIE6"/>
    <mergeCell ref="AGN4:AGY4"/>
    <mergeCell ref="AGR5:AGU6"/>
    <mergeCell ref="AGV5:AGY6"/>
    <mergeCell ref="AEV5:AEV7"/>
    <mergeCell ref="AEW5:AEW7"/>
    <mergeCell ref="AEX5:AEX7"/>
    <mergeCell ref="AEY5:AEZ5"/>
    <mergeCell ref="AFA5:AFA7"/>
    <mergeCell ref="AEY6:AEY7"/>
    <mergeCell ref="AEE5:AEF5"/>
    <mergeCell ref="AEG5:AEG7"/>
    <mergeCell ref="AEH5:AEH7"/>
    <mergeCell ref="AEI5:AEI7"/>
    <mergeCell ref="AEJ5:AEK5"/>
    <mergeCell ref="AEL5:AEL7"/>
    <mergeCell ref="AEM5:AEM7"/>
    <mergeCell ref="AEN5:AEN7"/>
    <mergeCell ref="AEO5:AEP5"/>
    <mergeCell ref="AEQ5:AEQ7"/>
    <mergeCell ref="AER5:AER7"/>
    <mergeCell ref="AES5:AES7"/>
    <mergeCell ref="AET5:AEU5"/>
    <mergeCell ref="AEE6:AEE7"/>
    <mergeCell ref="AEK6:AEK7"/>
    <mergeCell ref="AEO6:AEO7"/>
    <mergeCell ref="AEP6:AEP7"/>
    <mergeCell ref="AET6:AET7"/>
    <mergeCell ref="AFD5:AFG6"/>
    <mergeCell ref="AFH5:AFK6"/>
    <mergeCell ref="AFL5:AFO6"/>
    <mergeCell ref="AKY2:ALV2"/>
    <mergeCell ref="AKY3:ALA3"/>
    <mergeCell ref="ALB3:ALD3"/>
    <mergeCell ref="ALE3:ALG3"/>
    <mergeCell ref="ALH3:ALJ3"/>
    <mergeCell ref="ALK3:ALM3"/>
    <mergeCell ref="ALN3:ALP3"/>
    <mergeCell ref="ALQ3:ALS3"/>
    <mergeCell ref="ALT3:ALV3"/>
    <mergeCell ref="AJY2:AKX2"/>
    <mergeCell ref="AJY3:AKX3"/>
    <mergeCell ref="AJY4:AKK4"/>
    <mergeCell ref="AKL4:AKX4"/>
    <mergeCell ref="AJY5:AKC6"/>
    <mergeCell ref="AKD5:AKG6"/>
    <mergeCell ref="AKH5:AKK6"/>
    <mergeCell ref="AKL5:AKP6"/>
    <mergeCell ref="AKQ5:AKT6"/>
    <mergeCell ref="AKU5:AKX6"/>
    <mergeCell ref="AHL2:AIE2"/>
    <mergeCell ref="AHL3:AIE3"/>
    <mergeCell ref="ADF6:ADF7"/>
    <mergeCell ref="ADG6:ADG7"/>
    <mergeCell ref="ADK6:ADK7"/>
    <mergeCell ref="ADL6:ADL7"/>
    <mergeCell ref="ADP6:ADP7"/>
    <mergeCell ref="ADQ6:ADQ7"/>
    <mergeCell ref="ADU6:ADU7"/>
    <mergeCell ref="ADV6:ADV7"/>
    <mergeCell ref="ADZ6:ADZ7"/>
    <mergeCell ref="ADY5:ADY7"/>
    <mergeCell ref="ADZ5:AEA5"/>
    <mergeCell ref="ADN5:ADN7"/>
    <mergeCell ref="ADO5:ADO7"/>
    <mergeCell ref="ADP5:ADQ5"/>
    <mergeCell ref="ADR5:ADR7"/>
    <mergeCell ref="ADS5:ADS7"/>
    <mergeCell ref="ADT5:ADT7"/>
    <mergeCell ref="ADU5:ADV5"/>
    <mergeCell ref="ADW5:ADW7"/>
    <mergeCell ref="ADX5:ADX7"/>
    <mergeCell ref="AEA6:AEA7"/>
    <mergeCell ref="ADM5:ADM7"/>
    <mergeCell ref="ADA6:ADA7"/>
    <mergeCell ref="ADB6:ADB7"/>
    <mergeCell ref="ADC6:ADC7"/>
    <mergeCell ref="ADD2:AFC2"/>
    <mergeCell ref="ADD3:AFC3"/>
    <mergeCell ref="ADD4:ADH4"/>
    <mergeCell ref="ADI4:ADM4"/>
    <mergeCell ref="ADN4:ADR4"/>
    <mergeCell ref="ADS4:ADW4"/>
    <mergeCell ref="ADX4:AEB4"/>
    <mergeCell ref="AEC4:AEG4"/>
    <mergeCell ref="AEH4:AEL4"/>
    <mergeCell ref="AEM4:AEQ4"/>
    <mergeCell ref="AER4:AEV4"/>
    <mergeCell ref="AEW4:AFA4"/>
    <mergeCell ref="ADD5:ADD7"/>
    <mergeCell ref="ADE5:ADE7"/>
    <mergeCell ref="ADF5:ADG5"/>
    <mergeCell ref="ADH5:ADH7"/>
    <mergeCell ref="ADI5:ADI7"/>
    <mergeCell ref="ADJ5:ADJ7"/>
    <mergeCell ref="ADK5:ADL5"/>
    <mergeCell ref="AEF6:AEF7"/>
    <mergeCell ref="AEJ6:AEJ7"/>
    <mergeCell ref="AEU6:AEU7"/>
    <mergeCell ref="AEB5:AEB7"/>
    <mergeCell ref="AEC5:AEC7"/>
    <mergeCell ref="AED5:AED7"/>
    <mergeCell ref="ACG5:ACG7"/>
    <mergeCell ref="ACH5:ACH7"/>
    <mergeCell ref="ACI5:ACI7"/>
    <mergeCell ref="ACJ5:ACK5"/>
    <mergeCell ref="ACL5:ACL7"/>
    <mergeCell ref="ACM5:ACM7"/>
    <mergeCell ref="ACN5:ACN7"/>
    <mergeCell ref="ACO5:ACO7"/>
    <mergeCell ref="ACP5:ACP7"/>
    <mergeCell ref="ACQ5:ACR5"/>
    <mergeCell ref="ACS5:ACS7"/>
    <mergeCell ref="ACT5:ACT7"/>
    <mergeCell ref="ACU5:ACU7"/>
    <mergeCell ref="ACV5:ACV7"/>
    <mergeCell ref="ACW5:ACW7"/>
    <mergeCell ref="ACX5:ACY5"/>
    <mergeCell ref="ACZ5:ACZ7"/>
    <mergeCell ref="ACJ6:ACJ7"/>
    <mergeCell ref="ACK6:ACK7"/>
    <mergeCell ref="ACQ6:ACQ7"/>
    <mergeCell ref="ACR6:ACR7"/>
    <mergeCell ref="ACX6:ACX7"/>
    <mergeCell ref="ACY6:ACY7"/>
    <mergeCell ref="ABM5:ABM7"/>
    <mergeCell ref="ABN5:ABN7"/>
    <mergeCell ref="ABO5:ABP5"/>
    <mergeCell ref="ABQ5:ABQ7"/>
    <mergeCell ref="ABR5:ABR7"/>
    <mergeCell ref="ABS5:ABS7"/>
    <mergeCell ref="ABT5:ABT7"/>
    <mergeCell ref="ABU5:ABU7"/>
    <mergeCell ref="ABV5:ABW5"/>
    <mergeCell ref="ABX5:ABX7"/>
    <mergeCell ref="ABY5:ABY7"/>
    <mergeCell ref="ABZ5:ABZ7"/>
    <mergeCell ref="ACA5:ACA7"/>
    <mergeCell ref="ACB5:ACB7"/>
    <mergeCell ref="ACC5:ACD5"/>
    <mergeCell ref="ACE5:ACE7"/>
    <mergeCell ref="ACF5:ACF7"/>
    <mergeCell ref="ABO6:ABO7"/>
    <mergeCell ref="ABP6:ABP7"/>
    <mergeCell ref="ABV6:ABV7"/>
    <mergeCell ref="ABW6:ABW7"/>
    <mergeCell ref="ACC6:ACC7"/>
    <mergeCell ref="ACD6:ACD7"/>
    <mergeCell ref="AAI5:AAI7"/>
    <mergeCell ref="AAJ5:AAJ7"/>
    <mergeCell ref="AAK5:AAK7"/>
    <mergeCell ref="AAL5:AAL7"/>
    <mergeCell ref="AAM5:AAN5"/>
    <mergeCell ref="AAO5:AAO7"/>
    <mergeCell ref="AAP5:AAP7"/>
    <mergeCell ref="AAQ5:AAQ7"/>
    <mergeCell ref="AAR5:AAR7"/>
    <mergeCell ref="AAS5:AAS7"/>
    <mergeCell ref="AAT5:AAU5"/>
    <mergeCell ref="ABF5:ABF7"/>
    <mergeCell ref="ABG5:ABG7"/>
    <mergeCell ref="ABH5:ABI5"/>
    <mergeCell ref="ABJ5:ABJ7"/>
    <mergeCell ref="ABK5:ABK7"/>
    <mergeCell ref="ABL5:ABL7"/>
    <mergeCell ref="AAM6:AAM7"/>
    <mergeCell ref="ABA6:ABA7"/>
    <mergeCell ref="ABB6:ABB7"/>
    <mergeCell ref="ABH6:ABH7"/>
    <mergeCell ref="ABI6:ABI7"/>
    <mergeCell ref="FK5:FN6"/>
    <mergeCell ref="FO5:FO7"/>
    <mergeCell ref="FP5:FP7"/>
    <mergeCell ref="FQ5:FT6"/>
    <mergeCell ref="FU5:FX6"/>
    <mergeCell ref="FY5:GB6"/>
    <mergeCell ref="AAW5:AAW7"/>
    <mergeCell ref="AAX5:AAX7"/>
    <mergeCell ref="AAY5:AAY7"/>
    <mergeCell ref="TL5:TW5"/>
    <mergeCell ref="TX5:UI5"/>
    <mergeCell ref="VP6:VS6"/>
    <mergeCell ref="UN5:UQ6"/>
    <mergeCell ref="UR5:UU6"/>
    <mergeCell ref="UV5:VG5"/>
    <mergeCell ref="VH5:VS5"/>
    <mergeCell ref="SN6:SQ6"/>
    <mergeCell ref="UV6:UY6"/>
    <mergeCell ref="UZ6:VC6"/>
    <mergeCell ref="VD6:VG6"/>
    <mergeCell ref="VH6:VK6"/>
    <mergeCell ref="VL6:VO6"/>
    <mergeCell ref="PO5:PS6"/>
    <mergeCell ref="PT5:PX6"/>
    <mergeCell ref="AAZ5:AAZ7"/>
    <mergeCell ref="ABA5:ABB5"/>
    <mergeCell ref="ABC5:ABC7"/>
    <mergeCell ref="ABD5:ABD7"/>
    <mergeCell ref="ABE5:ABE7"/>
    <mergeCell ref="SR6:SU6"/>
    <mergeCell ref="SV6:SY6"/>
    <mergeCell ref="SZ6:TC6"/>
    <mergeCell ref="SB2:WE2"/>
    <mergeCell ref="SB3:SM3"/>
    <mergeCell ref="SN3:VS3"/>
    <mergeCell ref="VT3:WE3"/>
    <mergeCell ref="SB4:SE6"/>
    <mergeCell ref="SF4:SI6"/>
    <mergeCell ref="SJ4:SM6"/>
    <mergeCell ref="SN4:TK4"/>
    <mergeCell ref="TL4:UI4"/>
    <mergeCell ref="UJ4:UU4"/>
    <mergeCell ref="UV4:VS4"/>
    <mergeCell ref="VT4:VW6"/>
    <mergeCell ref="VX4:WA6"/>
    <mergeCell ref="WB4:WE6"/>
    <mergeCell ref="SN5:SY5"/>
    <mergeCell ref="SZ5:TK5"/>
    <mergeCell ref="GC2:JX2"/>
    <mergeCell ref="DM2:GB2"/>
    <mergeCell ref="DM3:GB3"/>
    <mergeCell ref="DM4:DR4"/>
    <mergeCell ref="DS4:DX4"/>
    <mergeCell ref="DY4:ED4"/>
    <mergeCell ref="EE4:EJ4"/>
    <mergeCell ref="EK4:EP4"/>
    <mergeCell ref="EQ4:EV4"/>
    <mergeCell ref="EW4:FB4"/>
    <mergeCell ref="FC4:FH4"/>
    <mergeCell ref="FI4:FN4"/>
    <mergeCell ref="FO4:FT4"/>
    <mergeCell ref="FU4:FX4"/>
    <mergeCell ref="FY4:GB4"/>
    <mergeCell ref="GC3:GV3"/>
    <mergeCell ref="GW3:JX3"/>
    <mergeCell ref="EA5:ED6"/>
    <mergeCell ref="EE5:EE7"/>
    <mergeCell ref="EF5:EF7"/>
    <mergeCell ref="EG5:EJ6"/>
    <mergeCell ref="EK5:EK7"/>
    <mergeCell ref="EL5:EL7"/>
    <mergeCell ref="EM5:EP6"/>
    <mergeCell ref="EQ5:EQ7"/>
    <mergeCell ref="ER5:ER7"/>
    <mergeCell ref="ES5:EV6"/>
    <mergeCell ref="EW5:EW7"/>
    <mergeCell ref="EX5:EX7"/>
    <mergeCell ref="EY5:FB6"/>
    <mergeCell ref="FC5:FC7"/>
    <mergeCell ref="FD5:FD7"/>
    <mergeCell ref="FE5:FH6"/>
    <mergeCell ref="FI5:FI7"/>
    <mergeCell ref="FJ5:FJ7"/>
    <mergeCell ref="AXS2:BBJ2"/>
    <mergeCell ref="AXS3:AYD3"/>
    <mergeCell ref="AYE3:AYP3"/>
    <mergeCell ref="AYQ3:BBJ3"/>
    <mergeCell ref="AZG6:AZJ6"/>
    <mergeCell ref="AZK6:AZN6"/>
    <mergeCell ref="AZO6:AZR6"/>
    <mergeCell ref="AZS6:AZV6"/>
    <mergeCell ref="AXS4:AXV6"/>
    <mergeCell ref="AXW4:AXZ6"/>
    <mergeCell ref="AYA4:AYD6"/>
    <mergeCell ref="AYE4:AYH6"/>
    <mergeCell ref="AYI4:AYL6"/>
    <mergeCell ref="AYM4:AYP6"/>
    <mergeCell ref="AYQ4:AZN4"/>
    <mergeCell ref="AZO4:BAL4"/>
    <mergeCell ref="BAM4:BBJ4"/>
    <mergeCell ref="AYQ5:AZB5"/>
    <mergeCell ref="AZC5:AZN5"/>
    <mergeCell ref="AZO5:AZZ5"/>
    <mergeCell ref="BAQ6:BAT6"/>
    <mergeCell ref="BAU6:BAX6"/>
    <mergeCell ref="BAY6:BBB6"/>
    <mergeCell ref="BBC6:BBF6"/>
    <mergeCell ref="BNJ2:BNY2"/>
    <mergeCell ref="BNJ3:BNY3"/>
    <mergeCell ref="BNJ4:BNQ4"/>
    <mergeCell ref="BNR4:BNY4"/>
    <mergeCell ref="BNJ5:BNM6"/>
    <mergeCell ref="BNN5:BNQ6"/>
    <mergeCell ref="BNR5:BNU6"/>
    <mergeCell ref="BNV5:BNY6"/>
    <mergeCell ref="BIS2:BJH2"/>
    <mergeCell ref="BIS3:BJH3"/>
    <mergeCell ref="BIS4:BIZ5"/>
    <mergeCell ref="BJA4:BJH5"/>
    <mergeCell ref="BIS6:BIV6"/>
    <mergeCell ref="BIW6:BIZ6"/>
    <mergeCell ref="BJA6:BJD6"/>
    <mergeCell ref="BJE6:BJH6"/>
    <mergeCell ref="BJI2:BNI2"/>
    <mergeCell ref="BJS5:BJW5"/>
    <mergeCell ref="BJS6:BJW6"/>
    <mergeCell ref="BJS3:BJW4"/>
    <mergeCell ref="BJX3:BKB4"/>
    <mergeCell ref="BJX5:BKB5"/>
    <mergeCell ref="BKC3:BKG4"/>
    <mergeCell ref="BKC5:BKG5"/>
    <mergeCell ref="AWO4:AXC4"/>
    <mergeCell ref="AXD4:AXR4"/>
    <mergeCell ref="BBG6:BBJ6"/>
    <mergeCell ref="BAA5:BAL5"/>
    <mergeCell ref="BAM5:BAX5"/>
    <mergeCell ref="BAY5:BBJ5"/>
    <mergeCell ref="AYQ6:AYT6"/>
    <mergeCell ref="AYU6:AYX6"/>
    <mergeCell ref="AYY6:AZB6"/>
    <mergeCell ref="AZC6:AZF6"/>
    <mergeCell ref="AZW6:AZZ6"/>
    <mergeCell ref="BAA6:BAD6"/>
    <mergeCell ref="BAE6:BAH6"/>
    <mergeCell ref="BAI6:BAL6"/>
    <mergeCell ref="BAM6:BAP6"/>
    <mergeCell ref="AWO5:AWS6"/>
    <mergeCell ref="AWT5:AWX6"/>
    <mergeCell ref="AWY5:AXC6"/>
    <mergeCell ref="AXD5:AXH6"/>
    <mergeCell ref="AXI5:AXM6"/>
    <mergeCell ref="AXN5:AXR6"/>
    <mergeCell ref="BJX6:BKB6"/>
    <mergeCell ref="BKC6:BKG6"/>
    <mergeCell ref="BKH6:BKL6"/>
    <mergeCell ref="AVZ2:AXR2"/>
    <mergeCell ref="AVZ3:AXR3"/>
    <mergeCell ref="ATB5:ATE6"/>
    <mergeCell ref="ATF5:ATI6"/>
    <mergeCell ref="ATJ5:ATM6"/>
    <mergeCell ref="ARZ5:ASC6"/>
    <mergeCell ref="ASD5:ASG6"/>
    <mergeCell ref="ASH5:ASK6"/>
    <mergeCell ref="ASL5:ASO6"/>
    <mergeCell ref="ASP5:ASS6"/>
    <mergeCell ref="ATN5:ATQ6"/>
    <mergeCell ref="ATR2:AVY2"/>
    <mergeCell ref="ATR3:AUF3"/>
    <mergeCell ref="AUG3:AUU3"/>
    <mergeCell ref="AUV3:AVJ3"/>
    <mergeCell ref="AVK3:AVY3"/>
    <mergeCell ref="ATR4:ATV6"/>
    <mergeCell ref="ATW4:AUA6"/>
    <mergeCell ref="AUB4:AUF6"/>
    <mergeCell ref="AUG4:AUK6"/>
    <mergeCell ref="AUL4:AUP6"/>
    <mergeCell ref="AVZ5:AWD6"/>
    <mergeCell ref="AWE5:AWI6"/>
    <mergeCell ref="AWJ5:AWN6"/>
    <mergeCell ref="AUQ4:AUU6"/>
    <mergeCell ref="AUV4:AUZ6"/>
    <mergeCell ref="AVA4:AVE6"/>
    <mergeCell ref="AVF4:AVJ6"/>
    <mergeCell ref="AVK4:AVO6"/>
    <mergeCell ref="AVP4:AVT6"/>
    <mergeCell ref="AVU4:AVY6"/>
    <mergeCell ref="AVZ4:AWN4"/>
    <mergeCell ref="APR5:APU6"/>
    <mergeCell ref="APV5:APY6"/>
    <mergeCell ref="APZ5:AQC6"/>
    <mergeCell ref="AQD5:AQG6"/>
    <mergeCell ref="AQH5:AQK6"/>
    <mergeCell ref="AQX5:ARA6"/>
    <mergeCell ref="ARB5:ARE6"/>
    <mergeCell ref="AQP5:AQS6"/>
    <mergeCell ref="AQT5:AQW6"/>
    <mergeCell ref="AST5:ASW6"/>
    <mergeCell ref="ASX5:ATA6"/>
    <mergeCell ref="AOH2:ATQ2"/>
    <mergeCell ref="AOH3:API3"/>
    <mergeCell ref="APJ3:ATQ3"/>
    <mergeCell ref="AOH4:AOK6"/>
    <mergeCell ref="AOL4:AOO6"/>
    <mergeCell ref="AOP4:AOS6"/>
    <mergeCell ref="AOT4:AOW6"/>
    <mergeCell ref="AOX4:APA6"/>
    <mergeCell ref="APB4:APE6"/>
    <mergeCell ref="APF4:API6"/>
    <mergeCell ref="APJ4:AQK4"/>
    <mergeCell ref="AQL4:ARM4"/>
    <mergeCell ref="ARN4:ASO4"/>
    <mergeCell ref="ASP4:ATQ4"/>
    <mergeCell ref="APJ5:APM6"/>
    <mergeCell ref="APN5:APQ6"/>
    <mergeCell ref="ARF5:ARI6"/>
    <mergeCell ref="ARJ5:ARM6"/>
    <mergeCell ref="ARN5:ARQ6"/>
    <mergeCell ref="ARR5:ARU6"/>
    <mergeCell ref="ARV5:ARY6"/>
    <mergeCell ref="AQL5:AQO6"/>
    <mergeCell ref="AMZ5:ANC6"/>
    <mergeCell ref="AND5:ANG6"/>
    <mergeCell ref="ANH5:ANK6"/>
    <mergeCell ref="AMR2:AOG2"/>
    <mergeCell ref="AMR3:AOA3"/>
    <mergeCell ref="AOB3:AOG3"/>
    <mergeCell ref="AMR4:ANC4"/>
    <mergeCell ref="AND4:ANO4"/>
    <mergeCell ref="ANP4:AOA4"/>
    <mergeCell ref="AOB4:AOC4"/>
    <mergeCell ref="AOD4:AOE4"/>
    <mergeCell ref="AOF4:AOG4"/>
    <mergeCell ref="AOC5:AOC6"/>
    <mergeCell ref="AOD5:AOD6"/>
    <mergeCell ref="AOE5:AOE6"/>
    <mergeCell ref="AOF5:AOF6"/>
    <mergeCell ref="AOG5:AOG6"/>
    <mergeCell ref="ANL5:ANO6"/>
    <mergeCell ref="ANP5:ANS6"/>
    <mergeCell ref="ANT5:ANW6"/>
    <mergeCell ref="ANX5:AOA6"/>
    <mergeCell ref="AOB5:AOB6"/>
    <mergeCell ref="WF2:WY2"/>
    <mergeCell ref="WF3:WY3"/>
    <mergeCell ref="WF4:WI6"/>
    <mergeCell ref="WJ4:WM6"/>
    <mergeCell ref="WN4:WQ6"/>
    <mergeCell ref="WR4:WY4"/>
    <mergeCell ref="WR5:WU6"/>
    <mergeCell ref="WV5:WY6"/>
    <mergeCell ref="AAV5:AAV7"/>
    <mergeCell ref="AAI2:ADC2"/>
    <mergeCell ref="AAI3:ADC3"/>
    <mergeCell ref="AAI4:AAO4"/>
    <mergeCell ref="AAP4:AAV4"/>
    <mergeCell ref="AAW4:ABC4"/>
    <mergeCell ref="ABD4:ABJ4"/>
    <mergeCell ref="ABK4:ABQ4"/>
    <mergeCell ref="ABR4:ABX4"/>
    <mergeCell ref="ABY4:ACE4"/>
    <mergeCell ref="ACF4:ACL4"/>
    <mergeCell ref="ACM4:ACS4"/>
    <mergeCell ref="ACT4:ACZ4"/>
    <mergeCell ref="AAN6:AAN7"/>
    <mergeCell ref="AAT6:AAT7"/>
    <mergeCell ref="AAU6:AAU7"/>
    <mergeCell ref="TD6:TG6"/>
    <mergeCell ref="TH6:TK6"/>
    <mergeCell ref="TL6:TO6"/>
    <mergeCell ref="UJ5:UM6"/>
    <mergeCell ref="TP6:TS6"/>
    <mergeCell ref="TT6:TW6"/>
    <mergeCell ref="TX6:UA6"/>
    <mergeCell ref="UB6:UE6"/>
    <mergeCell ref="UF6:UI6"/>
    <mergeCell ref="OS5:OV6"/>
    <mergeCell ref="OW5:OZ6"/>
    <mergeCell ref="PA5:PD6"/>
    <mergeCell ref="PE2:SA2"/>
    <mergeCell ref="PE3:QH3"/>
    <mergeCell ref="QI3:RL3"/>
    <mergeCell ref="RM3:SA3"/>
    <mergeCell ref="PE4:PS4"/>
    <mergeCell ref="PT4:QH4"/>
    <mergeCell ref="QI4:QW4"/>
    <mergeCell ref="QX4:RL4"/>
    <mergeCell ref="RM4:RQ6"/>
    <mergeCell ref="RR4:RV6"/>
    <mergeCell ref="RW4:SA6"/>
    <mergeCell ref="PE5:PI6"/>
    <mergeCell ref="PJ5:PN6"/>
    <mergeCell ref="QN5:QR6"/>
    <mergeCell ref="QS5:QW6"/>
    <mergeCell ref="QX5:RB6"/>
    <mergeCell ref="RC5:RG6"/>
    <mergeCell ref="RH5:RL6"/>
    <mergeCell ref="PY5:QC6"/>
    <mergeCell ref="QD5:QH6"/>
    <mergeCell ref="QI5:QM6"/>
    <mergeCell ref="NY5:OB6"/>
    <mergeCell ref="OC5:OF6"/>
    <mergeCell ref="OG5:OJ6"/>
    <mergeCell ref="OK5:ON6"/>
    <mergeCell ref="OO5:OR6"/>
    <mergeCell ref="MW5:MZ6"/>
    <mergeCell ref="NA2:PD2"/>
    <mergeCell ref="NA3:NH3"/>
    <mergeCell ref="NI3:NP3"/>
    <mergeCell ref="NQ3:PD3"/>
    <mergeCell ref="NA4:ND6"/>
    <mergeCell ref="NE4:NH6"/>
    <mergeCell ref="NI4:NL6"/>
    <mergeCell ref="NM4:NP6"/>
    <mergeCell ref="NQ4:NX4"/>
    <mergeCell ref="NY4:OF4"/>
    <mergeCell ref="OG4:ON4"/>
    <mergeCell ref="OO4:OV4"/>
    <mergeCell ref="OW4:PD4"/>
    <mergeCell ref="NQ5:NT6"/>
    <mergeCell ref="NU5:NX6"/>
    <mergeCell ref="JY2:MZ2"/>
    <mergeCell ref="JY3:KN3"/>
    <mergeCell ref="KO3:MZ3"/>
    <mergeCell ref="LE4:LT4"/>
    <mergeCell ref="LU4:MJ4"/>
    <mergeCell ref="MK4:MZ4"/>
    <mergeCell ref="KO5:KR6"/>
    <mergeCell ref="KS5:KV6"/>
    <mergeCell ref="KW5:KZ6"/>
    <mergeCell ref="LA5:LD6"/>
    <mergeCell ref="LE5:LH6"/>
    <mergeCell ref="MC5:MF6"/>
    <mergeCell ref="MG5:MJ6"/>
    <mergeCell ref="MK5:MN6"/>
    <mergeCell ref="MO5:MR6"/>
    <mergeCell ref="MS5:MV6"/>
    <mergeCell ref="LI5:LL6"/>
    <mergeCell ref="LM5:LP6"/>
    <mergeCell ref="LQ5:LT6"/>
    <mergeCell ref="LU5:LX6"/>
    <mergeCell ref="LY5:MB6"/>
    <mergeCell ref="KG4:KJ6"/>
    <mergeCell ref="KK4:KN6"/>
    <mergeCell ref="KO4:LD4"/>
    <mergeCell ref="JU5:JX6"/>
    <mergeCell ref="IK5:IN6"/>
    <mergeCell ref="IO5:IR6"/>
    <mergeCell ref="IS5:IV6"/>
    <mergeCell ref="IW5:IZ6"/>
    <mergeCell ref="JA5:JD6"/>
    <mergeCell ref="JI5:JL6"/>
    <mergeCell ref="JM5:JP6"/>
    <mergeCell ref="JQ5:JT6"/>
    <mergeCell ref="AG2:AR2"/>
    <mergeCell ref="AG3:AJ6"/>
    <mergeCell ref="AK3:AN6"/>
    <mergeCell ref="AO3:AR6"/>
    <mergeCell ref="IG5:IJ6"/>
    <mergeCell ref="AG60:AG61"/>
    <mergeCell ref="AH60:AM60"/>
    <mergeCell ref="AU60:AW60"/>
    <mergeCell ref="AU61:AU62"/>
    <mergeCell ref="AV61:AW61"/>
    <mergeCell ref="DS5:DS7"/>
    <mergeCell ref="DT5:DT7"/>
    <mergeCell ref="DU5:DX6"/>
    <mergeCell ref="DY5:DY7"/>
    <mergeCell ref="DZ5:DZ7"/>
    <mergeCell ref="BW5:CA6"/>
    <mergeCell ref="GC4:GF6"/>
    <mergeCell ref="GG4:GJ6"/>
    <mergeCell ref="GK4:GN6"/>
    <mergeCell ref="GO4:GR6"/>
    <mergeCell ref="GS4:GV6"/>
    <mergeCell ref="CB5:CF6"/>
    <mergeCell ref="CG5:CK6"/>
    <mergeCell ref="CL5:CP6"/>
    <mergeCell ref="C92:C97"/>
    <mergeCell ref="A1:B1"/>
    <mergeCell ref="A2:B2"/>
    <mergeCell ref="A3:B6"/>
    <mergeCell ref="C2:AF2"/>
    <mergeCell ref="C3:G6"/>
    <mergeCell ref="H3:L6"/>
    <mergeCell ref="M3:Q6"/>
    <mergeCell ref="R3:V6"/>
    <mergeCell ref="W3:AA6"/>
    <mergeCell ref="AB3:AF6"/>
    <mergeCell ref="DM5:DM7"/>
    <mergeCell ref="DN5:DN7"/>
    <mergeCell ref="DO5:DR6"/>
    <mergeCell ref="AS82:AS87"/>
    <mergeCell ref="C62:C67"/>
    <mergeCell ref="C68:C73"/>
    <mergeCell ref="C74:C79"/>
    <mergeCell ref="C80:C85"/>
    <mergeCell ref="C86:C91"/>
    <mergeCell ref="AS64:AS69"/>
    <mergeCell ref="AS70:AS75"/>
    <mergeCell ref="AS76:AS81"/>
    <mergeCell ref="CQ5:CU6"/>
    <mergeCell ref="DM60:DO60"/>
    <mergeCell ref="DP60:DU60"/>
    <mergeCell ref="DA60:DA61"/>
    <mergeCell ref="DB60:DG60"/>
    <mergeCell ref="BFV2:BIR2"/>
    <mergeCell ref="BJI6:BJM6"/>
    <mergeCell ref="BJN6:BJR6"/>
    <mergeCell ref="BJI3:BJM5"/>
    <mergeCell ref="BJN3:BJR5"/>
    <mergeCell ref="WZ3:YB3"/>
    <mergeCell ref="YC3:ZE3"/>
    <mergeCell ref="ZF3:AAH3"/>
    <mergeCell ref="WZ4:YB4"/>
    <mergeCell ref="YC4:ZE4"/>
    <mergeCell ref="ZF4:AAH4"/>
    <mergeCell ref="WZ5:YB6"/>
    <mergeCell ref="YC5:ZE6"/>
    <mergeCell ref="ZF5:AAH6"/>
    <mergeCell ref="AGZ2:AHK2"/>
    <mergeCell ref="AGZ3:AHK3"/>
    <mergeCell ref="AGZ4:AHK4"/>
    <mergeCell ref="AGZ5:AHC6"/>
    <mergeCell ref="AHD5:AHG6"/>
    <mergeCell ref="AHH5:AHK6"/>
    <mergeCell ref="AFX5:AGA6"/>
    <mergeCell ref="AGB5:AGE6"/>
    <mergeCell ref="AGF5:AGI6"/>
    <mergeCell ref="AFD2:AGY2"/>
    <mergeCell ref="BDS2:BDW2"/>
    <mergeCell ref="BBK2:BCN2"/>
    <mergeCell ref="BCO2:BCX2"/>
    <mergeCell ref="BCY2:BDR2"/>
    <mergeCell ref="AFD3:AGY3"/>
    <mergeCell ref="AFD4:AFO4"/>
    <mergeCell ref="AFP4:AGA4"/>
    <mergeCell ref="AGB4:AGM4"/>
    <mergeCell ref="BDX2:BEB2"/>
    <mergeCell ref="AIF2:AJX2"/>
    <mergeCell ref="AIF3:AIT3"/>
    <mergeCell ref="AIU3:AJI3"/>
    <mergeCell ref="AJJ3:AJX3"/>
    <mergeCell ref="AIF4:AIJ6"/>
    <mergeCell ref="AIK4:AIO6"/>
    <mergeCell ref="AIP4:AIT6"/>
    <mergeCell ref="AIU4:AIY6"/>
    <mergeCell ref="AIZ4:AJD6"/>
    <mergeCell ref="AJE4:AJI6"/>
    <mergeCell ref="AJJ4:AJN6"/>
    <mergeCell ref="AJO4:AJS6"/>
    <mergeCell ref="AJT4:AJX6"/>
    <mergeCell ref="AMR5:AMU6"/>
    <mergeCell ref="AMV5:AMY6"/>
    <mergeCell ref="AS2:CZ2"/>
    <mergeCell ref="AS3:BL3"/>
    <mergeCell ref="AS4:AW6"/>
    <mergeCell ref="AX4:BB6"/>
    <mergeCell ref="BC4:BG6"/>
    <mergeCell ref="BH4:BL6"/>
    <mergeCell ref="DA2:DL2"/>
    <mergeCell ref="DA3:DD6"/>
    <mergeCell ref="DE3:DH6"/>
    <mergeCell ref="DI3:DL6"/>
    <mergeCell ref="CV5:CZ6"/>
    <mergeCell ref="BM3:CZ3"/>
    <mergeCell ref="BM4:CF4"/>
    <mergeCell ref="CG4:CZ4"/>
    <mergeCell ref="BM5:BQ6"/>
    <mergeCell ref="BR5:BV6"/>
  </mergeCells>
  <dataValidations count="2">
    <dataValidation operator="greaterThanOrEqual" allowBlank="1" showInputMessage="1" showErrorMessage="1" sqref="SD66:SD79 SJ66:SJ79 SE65:SI79 SL66:SL79 SJ65:SL65"/>
    <dataValidation type="list" allowBlank="1" showInputMessage="1" showErrorMessage="1" sqref="ADI63:ADI72">
      <formula1>ForestServiceCategories</formula1>
    </dataValidation>
  </dataValidations>
  <hyperlinks>
    <hyperlink ref="C92:C97" location="Other_land_with_tree_cover" display="… of which with tree cover"/>
    <hyperlink ref="AG63" location="Predominantly_coniferous_forest" display="Predominantly coniferous forest"/>
    <hyperlink ref="AG64" location="Predominantly_broadleaved_forest" display="Predominantly broadleaved forest"/>
    <hyperlink ref="AG65" location="Mixed_forest" display="Mixed forest"/>
    <hyperlink ref="B57" location="Select_your_country" display="Select_your_country"/>
    <hyperlink ref="AS64:AS69" location="Forest" display="Forest "/>
    <hyperlink ref="AS70:AS75" location="Forest_available_for_wood_supply" display="… of which available for wood supply"/>
    <hyperlink ref="AS76:AS81" location="Other_wooded_land" display="Other wooded land"/>
    <hyperlink ref="AU60:AW60" location="Growing_stock" display="Growing stock (million m³ o.b.)"/>
    <hyperlink ref="AW62" location="Broadleaved" display="Broadleaved"/>
    <hyperlink ref="AV62" location="Coniferous" display="Coniferous"/>
    <hyperlink ref="AS82:AS87" location="Total_forest_and_other_wooded_land" display="Total forest and other wooded land  "/>
    <hyperlink ref="AG71" location="Predominantly_coniferous_forest" display="Predominantly coniferous forest"/>
    <hyperlink ref="AG72" location="Predominantly_broadleaved_forest" display="Predominantly broadleaved forest"/>
    <hyperlink ref="AG73" location="Mixed_forest" display="Mixed forest"/>
    <hyperlink ref="DA63" location="Predominantly_coniferous_forest" display="Predominantly coniferous forest"/>
    <hyperlink ref="DA64" location="Predominantly_broadleaved_forest" display="Predominantly broadleaved forest"/>
    <hyperlink ref="DA65" location="Mixed_forest" display="Mixed forest"/>
    <hyperlink ref="DB60:DE60" location="Growing_stock" display="Growing stock (million m³ o.b.)"/>
    <hyperlink ref="GC64" location="Forest" display="Forest:"/>
    <hyperlink ref="GC65" location="Even_aged_stand" display="(even-aged stands), of which:"/>
    <hyperlink ref="GC68:GC72" location="Forest_available_for_wood_supply" display="Available for wood supply, of which:"/>
    <hyperlink ref="GC73:GC77" location="Predominantly_coniferous_forest" display="      Predominantly coniferous forest"/>
    <hyperlink ref="GC78:GC82" location="Predominantly_broadleaved_forest" display="      Predominantly broadleaved forest"/>
    <hyperlink ref="GC83:GC87" location="Mixed_forest" display="      Mixed forest "/>
    <hyperlink ref="GF61" location="Development_phase_–_regeneration_phase" display="Regeneration phase"/>
    <hyperlink ref="GG61" location="Development_phase_–_intermediate_phase" display="Intermediate phase"/>
    <hyperlink ref="GH61" location="Development_phase_–_mature_phase" display="Mature phase"/>
    <hyperlink ref="GI61" location="Development_phase_–_unspecified" display="Unspecified"/>
    <hyperlink ref="JY63" location="Forest_available_for_wood_supply" display="Forest available for wood supply"/>
    <hyperlink ref="JY64" location="Even_aged_stand" display="(even-aged stands), of which:"/>
    <hyperlink ref="JY68:JY72" location="Predominantly_coniferous_forest" display="      Predominantly coniferous forest"/>
    <hyperlink ref="JY73:JY77" location="Predominantly_broadleaved_forest" display="      Predominantly broadleaved forest"/>
    <hyperlink ref="JY78:JY82" location="Mixed_forest" display="      Mixed forest "/>
    <hyperlink ref="KB61" location="Development_phase_–_regeneration_phase" display="Regeneration phase"/>
    <hyperlink ref="KC61" location="Development_phase_–_intermediate_phase" display="Intermediate phase"/>
    <hyperlink ref="KD61" location="Development_phase_–_mature_phase" display="Mature phase"/>
    <hyperlink ref="KE61" location="Development_phase_–_unspecified" display="Unspecified"/>
    <hyperlink ref="NA65" location="Forest" display="Forest:"/>
    <hyperlink ref="NA66" location="Uneven_aged_stand" display="uneven-aged stands"/>
    <hyperlink ref="NA69:NA73" location="Forest_available_for_wood_supply" display="... of which: Forest available for wood supply "/>
    <hyperlink ref="PE64:PE69" location="Forest" display="Forest "/>
    <hyperlink ref="PE70:PE75" location="Other_wooded_land" display="Other wooded land"/>
    <hyperlink ref="PK60:PK61" location="Soil_carbon" display="Soil carbon"/>
    <hyperlink ref="PG61" location="Carbon_in_above_ground_biomass" display="Above-ground"/>
    <hyperlink ref="PH61" location="Carbon_in_below_ground_biomass" display="Below-ground"/>
    <hyperlink ref="PI61" location="Carbon_in_dead_wood" display="Deadwood"/>
    <hyperlink ref="PJ61" location="Carbon_in_litter" display="Litter"/>
    <hyperlink ref="PE76:PE81" location="Total_forest_and_other_wooded_land" display="Total forest and other wooded land  "/>
    <hyperlink ref="SB65:SB69" location="Forest" display="Forest "/>
    <hyperlink ref="SB70:SB74" location="Other_wooded_land" display="Other wooded land"/>
    <hyperlink ref="SD60:SD62" location="Damage_to_forest" display="Total area with damage"/>
    <hyperlink ref="SE62" location="Primarily_damaged_by_insects_and_disease" display="Insects and disease"/>
    <hyperlink ref="SF62" location="Primarily_damaged_by_wildlife_and_grazing" display="Wildlife and grazing"/>
    <hyperlink ref="SG62" location="Damage_primarily_human_induced_–_Forest_operations" display="Forest operations"/>
    <hyperlink ref="SH62" location="Damage_primarily_human_induced___Other" display="Other"/>
    <hyperlink ref="SI61:SI62" location="Primarily_damaged_by_storm__wind__snow_or_other_identifiable_abiotic_factors" display="Primarily damaged by abiotic agents (storm, wind, snow, etc.)"/>
    <hyperlink ref="SJ61:SK61" location="Primarily_damaged_by_fire" display="Primarily damaged by fire"/>
    <hyperlink ref="SL60:SL62" location="Unspecified___Mixed_damage" display="Unspecified / Mixed damage"/>
    <hyperlink ref="SB75:SB79" location="Total_forest_and_other_wooded_land" display="Total forest and other wooded land  "/>
    <hyperlink ref="SG61:SH61" location="Primarily_human_induced" display="Damage primarily human induced"/>
    <hyperlink ref="WF69:WF73" location="Forest_available_for_wood_supply" display="Forest available for wood supply"/>
    <hyperlink ref="WH60:WH61" location="Gross__annual__increment" display="Gross annual increment "/>
    <hyperlink ref="WI60:WI61" location="Natural__annual__losses" display=" Natural losses"/>
    <hyperlink ref="WJ60:WJ61" location="Net__annual__increment" display=" Net annual increment "/>
    <hyperlink ref="WK60:WL60" location="Fellings__annual" display="Fellings"/>
    <hyperlink ref="WF64:WF68" location="Forest" display="Forest"/>
    <hyperlink ref="WZ64:WZ93" location="Roundwood" display="Roundwood"/>
    <hyperlink ref="XC61:XD61" location="Industrial_round_wood_removals__Sub_category" display="Industrial roundwood"/>
    <hyperlink ref="XE61:XF61" location="Woodfuel_removals__Sub_category" display="Woodfuel"/>
    <hyperlink ref="XB60:XF60" location="Total_wood_removals" display="Wood removals"/>
    <hyperlink ref="AFD63:AFD67" location="Forest" display="Forest "/>
    <hyperlink ref="AFD68:AFD72" location="Other_wooded_land" display="Other wooded land "/>
    <hyperlink ref="AFD73:AFD77" location="Total_forest_and_other_wooded_land" display="Total forest and other wooded land  "/>
    <hyperlink ref="AGZ64:AGZ68" location="Forest" display="Forest"/>
    <hyperlink ref="AHB61" location="Natural_expansion_of_forest__Sub_category" display=" Natural expansion "/>
    <hyperlink ref="AHC61" location="Afforestation__Sub_category" display="Afforestation"/>
    <hyperlink ref="AHB62" location="Natural_regeneration" display="and natural regeneration"/>
    <hyperlink ref="AHC62" location="Regeneration_by_planting_and_or_seeding" display="and regeneration by planting and/or seeding"/>
    <hyperlink ref="AHD61" location="Coppice_sprouting" display="Coppice"/>
    <hyperlink ref="AHL64:AHL68" location="Forest" display="Forest"/>
    <hyperlink ref="AHN62" location="Afforestation__Sub_category" display="Afforestation  "/>
    <hyperlink ref="AHO62" location="Natural_expansion_of_forest__Sub_category" display=" Natural expansion"/>
    <hyperlink ref="AHP62" location="Natural_regeneration" display=" Natural regeneration  "/>
    <hyperlink ref="AHQ62" location="Regeneration_by_planting_and_or_seeding" display="Planting and seeding"/>
    <hyperlink ref="AHR62" location="Coppice_sprouting" display="Coppice"/>
    <hyperlink ref="AIF63:AIF68" location="Forest" display="Forest "/>
    <hyperlink ref="AIF69:AIF74" location="Other_wooded_land" display="Other wooded land "/>
    <hyperlink ref="AIH61" location="Undisturbed_by_man__forest_other_wooded_land" display="Undisturbed by man1)"/>
    <hyperlink ref="AII61" location="Semi_natural_forest_other_wooded_land" display="Semi-natural"/>
    <hyperlink ref="AIJ61" location="Plantation" display="Plantations"/>
    <hyperlink ref="AIF75:AIF80" location="Total_forest_and_other_wooded_land" display="Total forest and other wooded land  "/>
    <hyperlink ref="AJY63:AJY68" location="Forest" display="Forest "/>
    <hyperlink ref="AJY69:AJY73" location="Other_wooded_land" display="Other wooded land "/>
    <hyperlink ref="AKA60:AKB60" location="Introduced_species" display="Area of stands dominated by introduced tree species (1000 ha)"/>
    <hyperlink ref="AKB61" location="Invasive_introduced_tree_species" display="…of which: invasive"/>
    <hyperlink ref="AJY74:AJY78" location="Total_forest_and_other_wooded_land" display="Total forest and other wooded land  "/>
    <hyperlink ref="AMR63:AMR67" location="Forest" display="Forest "/>
    <hyperlink ref="AMR68:AMR72" location="Other_wooded_land" display="Other wooded land "/>
    <hyperlink ref="AMR79" location="Coniferous" display="Coniferous"/>
    <hyperlink ref="AMR80" location="Broadleaved" display="Broadleaved"/>
    <hyperlink ref="AMR73:AMR77" location="Total_forest_and_other_wooded_land" display="Total forest and other wooded land  "/>
    <hyperlink ref="AMT60:AMV60" location="Deadwood" display="Volume of deadwood (m³/ha)"/>
    <hyperlink ref="AOK60:AON60" location="Forest_species" display="Threatened forest species"/>
    <hyperlink ref="AOK61" location="Vulnerable" display="Vulnerable"/>
    <hyperlink ref="AOL61" location="Endangered" display="Endangered"/>
    <hyperlink ref="AOM61" location="Critically_endangered" display="Critically endangered"/>
    <hyperlink ref="AON61" location="Extinct_in_the_wild" display="Extinct in the wild"/>
    <hyperlink ref="ATR64:ATR69" location="Forest" display="Forest  "/>
    <hyperlink ref="ATR70:ATR75" location="Other_wooded_land" display="Other wooded land"/>
    <hyperlink ref="ATT60:ATT61" location="MCPFE_Class_1.1__Main_Management_Objective_Biodiversity_“No_Active_Intervention”" display="MCPFE Class 1.1"/>
    <hyperlink ref="ATU60:ATU61" location="MCPFE_Class_1.2__Main_Management_Objective_Biodiversity_“Minimum_Intervention”" display="MCPFE Class 1.2"/>
    <hyperlink ref="ATV60:ATV61" location="MCPFE_Class_1.3__Main_Management_Objective_Biodiversity_“Conservation_Through_Active_Management”" display="MCPFE Class 1.3"/>
    <hyperlink ref="ATW60:ATW61" location="MCPFE_Class_2__Main_Management_Objective_“Protection_of_Landscapes_and_Specific_Natural_Elements”" display="MCPFE Class 2"/>
    <hyperlink ref="ATR76:ATR81" location="Total_forest_and_other_wooded_land" display="Total forest and other wooded land  "/>
    <hyperlink ref="AVZ63:AVZ68" location="Forest" display="Forest "/>
    <hyperlink ref="AVZ69:AVZ74" location="Other_wooded_land" display="Other wooded land"/>
    <hyperlink ref="AWB60:AWD60" location="MCPFE_Class_3__Main_Management_Objective_“Protective_Functions”" display="Protective forests - MCPFE Class 3"/>
    <hyperlink ref="AVZ75:AVZ80" location="Total_forest_and_other_wooded_land" display="Total forest and other wooded land  "/>
    <hyperlink ref="AXS64:AXS68" location="Public_ownership" display="In public ownership"/>
    <hyperlink ref="AXS69:AXS73" location="Private_ownership" display="In private ownership"/>
    <hyperlink ref="AXS74:AXS78" location="Other_types_of_ownership_Unknown" display="Other types of ownership/unknown"/>
    <hyperlink ref="BBM60:BBN60" location="Gross_Value_Added" display="Gross Value Added"/>
    <hyperlink ref="BBK63:BBK67" location="Forestry_and_logging__ISIC_NACE_02" display="Forestry (ISIC/NACE 02)"/>
    <hyperlink ref="BBK68:BBK72" location="Manufacture_of_wood_and_of_products_of_wood_and_cork__except_furniture__manufacture_of_articles_of_straw_and_plaiting_materials__ISIC_NACE_16" display="Manufacture of wood and articles in wood (ISIC/NACE 16)"/>
    <hyperlink ref="BBK73:BBK77" location="Manufacture_of_paper_and_paper_products__ISIC_NACE_17" display="Manufacture of paper and paper products (ISIC/NACE 17)"/>
    <hyperlink ref="BCQ60" location="Factor_income" display="Factor income"/>
    <hyperlink ref="BCR60" location="Net_entrepreneurial_income" display=" Net entrepreneurial income"/>
    <hyperlink ref="BCO63:BCO67" location="Forestry_and_logging__ISIC_NACE_02" display="Forestry (ISIC/NACE 02)"/>
    <hyperlink ref="BCY63:BCY67" location="Forestry_and_logging__ISIC_NACE_02" display="Forestry (ISIC/NACE 02)"/>
    <hyperlink ref="BDA60:BDD60" location="Gross_fixed_capital_formation" display="Gross fixed capital formation (million national currency)"/>
    <hyperlink ref="BDS63:BDS67" location="Forestry_and_logging__ISIC_NACE_02" display="Forestry (ISIC/NACE 02)"/>
    <hyperlink ref="BDU60" location="Fixed_capital_consumption" display="Fixed capital consumption (million national currency)"/>
    <hyperlink ref="BDX63:BDX67" location="Forestry_and_logging__ISIC_NACE_02" display="Forestry (ISIC/NACE 02)"/>
    <hyperlink ref="BDZ60" location="Capital_transfers" display="Capital transfers"/>
    <hyperlink ref="BEC64:BEC68" location="Forestry_and_logging__ISIC_NACE_02" display="Forestry (ISIC/NACE 02)"/>
    <hyperlink ref="BEC69:BEC73" location="Manufacture_of_wood_and_of_products_of_wood_and_cork__except_furniture__manufacture_of_articles_of_straw_and_plaiting_materials__ISIC_NACE_16" display="Manufacture of wood and articles in wood (ISIC/NACE 16)"/>
    <hyperlink ref="BEC74:BEC78" location="Manufacture_of_paper_and_paper_products__ISIC_NACE_17" display="Manufacture of paper and paper products (ISIC/NACE 17)"/>
    <hyperlink ref="BFX60:BFZ60" location="Education" display="Education (Categories ISCED 1997)"/>
    <hyperlink ref="BGA60:BGB60" location="Job_characteristics" display="Job characteristics"/>
    <hyperlink ref="BFV64:BFV68" location="Forestry_and_logging__ISIC_NACE_02" display="Forestry (ISIC/NACE 02)"/>
    <hyperlink ref="BFV69:BFV73" location="Manufacture_of_wood_and_of_products_of_wood_and_cork__except_furniture__manufacture_of_articles_of_straw_and_plaiting_materials__ISIC_NACE_16" display="Manufacture of wood and articles in wood (ISIC/NACE 16)"/>
    <hyperlink ref="BFV74:BFV78" location="Manufacture_of_paper_and_paper_products__ISIC_NACE_17" display="Manufacture of paper and paper products (ISIC/NACE 17)"/>
    <hyperlink ref="BIS63:BIS67" location="Forestry_and_logging__ISIC_NACE_02" display="Forestry (ISIC/NACE 02)"/>
    <hyperlink ref="BIU60:BIV60" location="Fatal_occupational_injury" display="Fatal occupational accidents"/>
    <hyperlink ref="BIW60:BIX60" location="Non_fatal_occupational_injury" display=" Non-fatal occupational accidents"/>
    <hyperlink ref="BNL60:BNM60" location="Area_available_for_public_recreation" display="Area available for public recreation"/>
    <hyperlink ref="BNN60:BNO60" location="Area_primarily_designated_or_managed_for_public_recreation" display="Area primarily designated or managed for public recreation"/>
    <hyperlink ref="BNJ63" location="Total_forest_and_other_wooded_land" display="Total forest and other wooded land"/>
    <hyperlink ref="BJI63:BJJ63" location="Total__national__Primary_Energy_Supply" display="Total primary energy supply     "/>
    <hyperlink ref="BJI64:BJJ64" location="Renewable_energy" display="Total renewable energy supply"/>
    <hyperlink ref="BJI66:BJJ66" location="Direct_wood_fibre_sources" display="- Energy from direct wood fibre sources: "/>
    <hyperlink ref="BJI67" location="Forest" display="of which from forests"/>
    <hyperlink ref="BJJ67" location="Other_wooded_land" display="&amp; other wooded land:  "/>
    <hyperlink ref="BJI68:BJJ68" location="Other_land" display="of which from other land (trees outside forests):"/>
    <hyperlink ref="BJI70:BJJ70" location="Chips_and_particles_Wood_residues_Wood_based_fuels" display="of which solid residues (chips, particles, wood residues, bark, excluding processed wood-based fuels):   "/>
    <hyperlink ref="BJI71:BJJ71" location="Energy_from_processed_wood_based_fuels" display="- Energy from processed wood-based fuels (pellets, briquettes, charcoal):"/>
    <hyperlink ref="BJI73:BJJ73" location="Post_consumer_recovered_wood" display="- Energy from post-consumer recovered wood"/>
    <hyperlink ref="BJJ69" location="Wood_residues" display="and residues of the wood"/>
    <hyperlink ref="DP60:DS60" location="Growing_stock" display="Growing stock in forest (million m³ o.b.)"/>
    <hyperlink ref="AAO60:AAO61" location="'3.3'!Non_wood_goods_categories" display=" NWFP category"/>
    <hyperlink ref="AAL60:AAM60" location="Non_wood_goods__NWG" display="Total harvested non-wood goods"/>
    <hyperlink ref="AAN60" location="Value_of_non_wood_forest_products" display="Market value"/>
    <hyperlink ref="ADI60:ADI61" location="Categories_of_forest_services" display="Forest service category*/"/>
    <hyperlink ref="AKY60:AKY61" location="Introduced_species" display="Scientific name of introduced tree species"/>
    <hyperlink ref="ALW60:ALW61" location="Invasive_introduced_tree_species" display="Scientific name of invasive tree species"/>
  </hyperlinks>
  <pageMargins left="0.7" right="0.7" top="0.75" bottom="0.75" header="0.3" footer="0.3"/>
  <pageSetup orientation="portrait" horizontalDpi="300" verticalDpi="300"/>
  <cellWatches>
    <cellWatch r="SB59"/>
  </cellWatches>
  <legacyDrawing r:id="rId1"/>
  <extLst>
    <ext xmlns:x14="http://schemas.microsoft.com/office/spreadsheetml/2009/9/main" uri="{78C0D931-6437-407d-A8EE-F0AAD7539E65}">
      <x14:conditionalFormattings>
        <x14:conditionalFormatting xmlns:xm="http://schemas.microsoft.com/office/excel/2006/main">
          <x14:cfRule type="expression" priority="5" id="{FD9F42BE-4121-4A58-9682-91521CEDD210}">
            <xm:f>'1.2'!$B$41&lt;&gt;$DB$63</xm:f>
            <x14:dxf/>
          </x14:cfRule>
          <xm:sqref>B41:E43</xm:sqref>
        </x14:conditionalFormatting>
        <x14:conditionalFormatting xmlns:xm="http://schemas.microsoft.com/office/excel/2006/main">
          <x14:cfRule type="expression" priority="4" id="{EDD41E9D-B6D1-4596-9EF1-3DBA846508B7}">
            <xm:f>'1.2'!B49&lt;&gt;DN63</xm:f>
            <x14:dxf/>
          </x14:cfRule>
          <xm:sqref>B49:G58</xm:sqref>
        </x14:conditionalFormatting>
        <x14:conditionalFormatting xmlns:xm="http://schemas.microsoft.com/office/excel/2006/main">
          <x14:cfRule type="expression" priority="3" id="{D77ADFE2-E3BE-4AC9-B3E7-98A94339DC69}">
            <xm:f>'1.3a'!C12&lt;&gt;GE64</xm:f>
            <x14:dxf/>
          </x14:cfRule>
          <xm:sqref>C12:G35</xm:sqref>
        </x14:conditionalFormatting>
        <x14:conditionalFormatting xmlns:xm="http://schemas.microsoft.com/office/excel/2006/main">
          <x14:cfRule type="expression" priority="1" id="{3E1DC750-D844-4AB0-AAF0-6F5C7C730B91}">
            <xm:f>'6.5'!C33&lt;&gt;BFX64</xm:f>
            <x14:dxf/>
          </x14:cfRule>
          <x14:cfRule type="expression" priority="2" id="{72F56A13-0A8B-485D-9BD4-C524B73FEEC8}">
            <xm:f>'6.5'!C33&lt;&gt;BFX64</xm:f>
            <x14:dxf/>
          </x14:cfRule>
          <xm:sqref>C33:G47</xm:sqref>
        </x14:conditionalFormatting>
      </x14:conditionalFormattings>
    </ex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45</vt:i4>
      </vt:variant>
    </vt:vector>
  </HeadingPairs>
  <TitlesOfParts>
    <vt:vector size="45" baseType="lpstr">
      <vt:lpstr>General</vt:lpstr>
      <vt:lpstr>Index</vt:lpstr>
      <vt:lpstr>Introduction</vt:lpstr>
      <vt:lpstr>SoEF Definitions</vt:lpstr>
      <vt:lpstr>Currency</vt:lpstr>
      <vt:lpstr>1.1</vt:lpstr>
      <vt:lpstr>1.2</vt:lpstr>
      <vt:lpstr>1.3a</vt:lpstr>
      <vt:lpstr>1.3b</vt:lpstr>
      <vt:lpstr>1.4</vt:lpstr>
      <vt:lpstr>2.1</vt:lpstr>
      <vt:lpstr>2.2</vt:lpstr>
      <vt:lpstr>2.3</vt:lpstr>
      <vt:lpstr>2.4</vt:lpstr>
      <vt:lpstr>2.5</vt:lpstr>
      <vt:lpstr>3.1</vt:lpstr>
      <vt:lpstr>3.2</vt:lpstr>
      <vt:lpstr>3.3</vt:lpstr>
      <vt:lpstr>3.4</vt:lpstr>
      <vt:lpstr>4.1</vt:lpstr>
      <vt:lpstr>4.2</vt:lpstr>
      <vt:lpstr>4.3</vt:lpstr>
      <vt:lpstr>4.4</vt:lpstr>
      <vt:lpstr>4.5</vt:lpstr>
      <vt:lpstr>4.6</vt:lpstr>
      <vt:lpstr>4.7</vt:lpstr>
      <vt:lpstr>4.8</vt:lpstr>
      <vt:lpstr>4.9</vt:lpstr>
      <vt:lpstr>4.10</vt:lpstr>
      <vt:lpstr>5.1</vt:lpstr>
      <vt:lpstr>6.1</vt:lpstr>
      <vt:lpstr>6.2</vt:lpstr>
      <vt:lpstr>6.3</vt:lpstr>
      <vt:lpstr>6.4</vt:lpstr>
      <vt:lpstr>6.5</vt:lpstr>
      <vt:lpstr>6.6</vt:lpstr>
      <vt:lpstr>6.7</vt:lpstr>
      <vt:lpstr>6.8</vt:lpstr>
      <vt:lpstr>6.9</vt:lpstr>
      <vt:lpstr>6.10</vt:lpstr>
      <vt:lpstr>C1</vt:lpstr>
      <vt:lpstr>C2</vt:lpstr>
      <vt:lpstr>C3</vt:lpstr>
      <vt:lpstr>C4</vt:lpstr>
      <vt:lpstr>Pre-filling</vt:lpstr>
    </vt:vector>
  </TitlesOfParts>
  <Company>FAO of the UN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Jonsson, Orjan (FOMA)</dc:creator>
  <cp:lastModifiedBy>Cosimo Togna</cp:lastModifiedBy>
  <cp:lastPrinted>2018-02-23T19:09:02Z</cp:lastPrinted>
  <dcterms:created xsi:type="dcterms:W3CDTF">2010-02-24T13:59:20Z</dcterms:created>
  <dcterms:modified xsi:type="dcterms:W3CDTF">2018-03-07T11:18:01Z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1057372681</vt:i4>
  </property>
  <property fmtid="{D5CDD505-2E9C-101B-9397-08002B2CF9AE}" pid="3" name="_EmailSubject">
    <vt:lpwstr>The enquiry.</vt:lpwstr>
  </property>
  <property fmtid="{D5CDD505-2E9C-101B-9397-08002B2CF9AE}" pid="4" name="_AuthorEmail">
    <vt:lpwstr>Rickard.Johansson@fao.org</vt:lpwstr>
  </property>
  <property fmtid="{D5CDD505-2E9C-101B-9397-08002B2CF9AE}" pid="5" name="_AuthorEmailDisplayName">
    <vt:lpwstr>Johansson, Rickard (FOMA)</vt:lpwstr>
  </property>
  <property fmtid="{D5CDD505-2E9C-101B-9397-08002B2CF9AE}" pid="6" name="_PreviousAdHocReviewCycleID">
    <vt:i4>-533130708</vt:i4>
  </property>
  <property fmtid="{D5CDD505-2E9C-101B-9397-08002B2CF9AE}" pid="7" name="_ReviewingToolsShownOnce">
    <vt:lpwstr/>
  </property>
</Properties>
</file>