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214f9ee80ad389f7/Dokument/_Work/Biomass Calculator/BiomassCalculatorFRA2025/"/>
    </mc:Choice>
  </mc:AlternateContent>
  <xr:revisionPtr revIDLastSave="20" documentId="11_0C299F3E9BEB4043A9340911E9699DD6260975F2" xr6:coauthVersionLast="47" xr6:coauthVersionMax="47" xr10:uidLastSave="{6B79B825-0859-4B6B-9E6B-9830269EEF9F}"/>
  <bookViews>
    <workbookView xWindow="-120" yWindow="-120" windowWidth="28110" windowHeight="16440" xr2:uid="{00000000-000D-0000-FFFF-FFFF00000000}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2" i="9" l="1"/>
  <c r="F112" i="9"/>
  <c r="G112" i="9"/>
  <c r="H112" i="9"/>
  <c r="I112" i="9"/>
  <c r="E113" i="9"/>
  <c r="F113" i="9"/>
  <c r="G113" i="9"/>
  <c r="H113" i="9"/>
  <c r="I113" i="9"/>
  <c r="E114" i="9"/>
  <c r="F114" i="9"/>
  <c r="G114" i="9"/>
  <c r="H114" i="9"/>
  <c r="I114" i="9"/>
  <c r="D114" i="9"/>
  <c r="D113" i="9"/>
  <c r="D112" i="9"/>
  <c r="E103" i="9" l="1"/>
  <c r="F103" i="9"/>
  <c r="G103" i="9"/>
  <c r="H103" i="9"/>
  <c r="I103" i="9"/>
  <c r="E104" i="9"/>
  <c r="F104" i="9"/>
  <c r="G104" i="9"/>
  <c r="H104" i="9"/>
  <c r="I104" i="9"/>
  <c r="E105" i="9"/>
  <c r="F105" i="9"/>
  <c r="G105" i="9"/>
  <c r="H105" i="9"/>
  <c r="I105" i="9"/>
  <c r="D105" i="9"/>
  <c r="D103" i="9"/>
  <c r="D104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E67" i="9" l="1"/>
  <c r="F67" i="9"/>
  <c r="G67" i="9"/>
  <c r="H67" i="9"/>
  <c r="I67" i="9"/>
  <c r="E68" i="9"/>
  <c r="F68" i="9"/>
  <c r="G68" i="9"/>
  <c r="H68" i="9"/>
  <c r="I68" i="9"/>
  <c r="E69" i="9"/>
  <c r="F69" i="9"/>
  <c r="G69" i="9"/>
  <c r="H69" i="9"/>
  <c r="I69" i="9"/>
  <c r="E70" i="9"/>
  <c r="F70" i="9"/>
  <c r="G70" i="9"/>
  <c r="H70" i="9"/>
  <c r="I70" i="9"/>
  <c r="E62" i="9"/>
  <c r="F62" i="9"/>
  <c r="G62" i="9"/>
  <c r="G73" i="9" s="1"/>
  <c r="H62" i="9"/>
  <c r="I62" i="9"/>
  <c r="E63" i="9"/>
  <c r="F63" i="9"/>
  <c r="G63" i="9"/>
  <c r="H63" i="9"/>
  <c r="I63" i="9"/>
  <c r="E64" i="9"/>
  <c r="F64" i="9"/>
  <c r="G64" i="9"/>
  <c r="H64" i="9"/>
  <c r="I64" i="9"/>
  <c r="E65" i="9"/>
  <c r="F65" i="9"/>
  <c r="G65" i="9"/>
  <c r="H65" i="9"/>
  <c r="I65" i="9"/>
  <c r="E57" i="9"/>
  <c r="F57" i="9"/>
  <c r="G57" i="9"/>
  <c r="H57" i="9"/>
  <c r="I57" i="9"/>
  <c r="E58" i="9"/>
  <c r="F58" i="9"/>
  <c r="G58" i="9"/>
  <c r="H58" i="9"/>
  <c r="I58" i="9"/>
  <c r="E59" i="9"/>
  <c r="F59" i="9"/>
  <c r="G59" i="9"/>
  <c r="H59" i="9"/>
  <c r="I59" i="9"/>
  <c r="E60" i="9"/>
  <c r="F60" i="9"/>
  <c r="G60" i="9"/>
  <c r="H60" i="9"/>
  <c r="I60" i="9"/>
  <c r="D70" i="9"/>
  <c r="D69" i="9"/>
  <c r="D68" i="9"/>
  <c r="D65" i="9"/>
  <c r="D64" i="9"/>
  <c r="D63" i="9"/>
  <c r="D60" i="9"/>
  <c r="D59" i="9"/>
  <c r="D58" i="9"/>
  <c r="D67" i="9"/>
  <c r="D62" i="9"/>
  <c r="D57" i="9"/>
  <c r="F73" i="9" l="1"/>
  <c r="I72" i="9"/>
  <c r="H74" i="9"/>
  <c r="H72" i="9"/>
  <c r="G74" i="9"/>
  <c r="F72" i="9"/>
  <c r="I73" i="9"/>
  <c r="H73" i="9"/>
  <c r="F74" i="9"/>
  <c r="G72" i="9"/>
  <c r="I74" i="9"/>
  <c r="E74" i="9"/>
  <c r="E72" i="9"/>
  <c r="E73" i="9"/>
  <c r="F46" i="9"/>
  <c r="E46" i="9"/>
  <c r="D46" i="9"/>
  <c r="E20" i="9"/>
  <c r="F20" i="9"/>
  <c r="G20" i="9"/>
  <c r="H20" i="9"/>
  <c r="I20" i="9"/>
  <c r="D20" i="9"/>
  <c r="G31" i="9" l="1"/>
  <c r="G115" i="9"/>
  <c r="G106" i="9"/>
  <c r="H31" i="9"/>
  <c r="H115" i="9"/>
  <c r="H106" i="9"/>
  <c r="I31" i="9"/>
  <c r="I106" i="9"/>
  <c r="I115" i="9"/>
  <c r="F31" i="9"/>
  <c r="F115" i="9"/>
  <c r="F106" i="9"/>
  <c r="E31" i="9"/>
  <c r="E115" i="9"/>
  <c r="E106" i="9"/>
  <c r="D31" i="9"/>
  <c r="D115" i="9"/>
  <c r="D106" i="9"/>
  <c r="D72" i="9"/>
  <c r="D74" i="9"/>
  <c r="D73" i="9"/>
  <c r="H90" i="9" l="1"/>
  <c r="H91" i="9"/>
  <c r="H92" i="9"/>
  <c r="H93" i="9"/>
  <c r="I91" i="9"/>
  <c r="I93" i="9"/>
  <c r="I90" i="9"/>
  <c r="I92" i="9"/>
  <c r="G90" i="9"/>
  <c r="G91" i="9"/>
  <c r="G92" i="9"/>
  <c r="G93" i="9"/>
  <c r="E90" i="9"/>
  <c r="E91" i="9"/>
  <c r="E92" i="9"/>
  <c r="E93" i="9"/>
  <c r="F90" i="9"/>
  <c r="F91" i="9"/>
  <c r="F92" i="9"/>
  <c r="F93" i="9"/>
  <c r="G85" i="9"/>
  <c r="G86" i="9"/>
  <c r="G87" i="9"/>
  <c r="G88" i="9"/>
  <c r="F85" i="9"/>
  <c r="F87" i="9"/>
  <c r="F88" i="9"/>
  <c r="F86" i="9"/>
  <c r="H85" i="9"/>
  <c r="H87" i="9"/>
  <c r="H86" i="9"/>
  <c r="H88" i="9"/>
  <c r="E85" i="9"/>
  <c r="E86" i="9"/>
  <c r="E87" i="9"/>
  <c r="E88" i="9"/>
  <c r="I85" i="9"/>
  <c r="I86" i="9"/>
  <c r="I87" i="9"/>
  <c r="I88" i="9"/>
  <c r="H80" i="9"/>
  <c r="H81" i="9"/>
  <c r="H82" i="9"/>
  <c r="H83" i="9"/>
  <c r="F80" i="9"/>
  <c r="F81" i="9"/>
  <c r="F82" i="9"/>
  <c r="F83" i="9"/>
  <c r="I80" i="9"/>
  <c r="I82" i="9"/>
  <c r="I81" i="9"/>
  <c r="I83" i="9"/>
  <c r="E80" i="9"/>
  <c r="E81" i="9"/>
  <c r="E82" i="9"/>
  <c r="E83" i="9"/>
  <c r="G80" i="9"/>
  <c r="G81" i="9"/>
  <c r="G82" i="9"/>
  <c r="G83" i="9"/>
  <c r="D93" i="9"/>
  <c r="D91" i="9"/>
  <c r="D92" i="9"/>
  <c r="D90" i="9"/>
  <c r="D87" i="9"/>
  <c r="D86" i="9"/>
  <c r="D88" i="9"/>
  <c r="D85" i="9"/>
  <c r="D83" i="9"/>
  <c r="D82" i="9"/>
  <c r="D81" i="9"/>
  <c r="D80" i="9"/>
  <c r="D123" i="9"/>
  <c r="D131" i="9" s="1"/>
  <c r="F123" i="9"/>
  <c r="F131" i="9" s="1"/>
  <c r="G123" i="9"/>
  <c r="G131" i="9" s="1"/>
  <c r="I123" i="9"/>
  <c r="I131" i="9" s="1"/>
  <c r="H123" i="9"/>
  <c r="H131" i="9" s="1"/>
  <c r="E96" i="9" l="1"/>
  <c r="I96" i="9"/>
  <c r="E95" i="9"/>
  <c r="H95" i="9"/>
  <c r="D95" i="9"/>
  <c r="F95" i="9"/>
  <c r="I97" i="9"/>
  <c r="H97" i="9"/>
  <c r="E97" i="9"/>
  <c r="F96" i="9"/>
  <c r="I95" i="9"/>
  <c r="F97" i="9"/>
  <c r="G97" i="9"/>
  <c r="D96" i="9"/>
  <c r="G95" i="9"/>
  <c r="D97" i="9"/>
  <c r="H96" i="9"/>
  <c r="G96" i="9"/>
  <c r="D124" i="9" l="1"/>
  <c r="D132" i="9" s="1"/>
  <c r="F124" i="9"/>
  <c r="F132" i="9" s="1"/>
  <c r="I124" i="9"/>
  <c r="I132" i="9" s="1"/>
  <c r="G124" i="9"/>
  <c r="G132" i="9" s="1"/>
  <c r="H124" i="9"/>
  <c r="H132" i="9" s="1"/>
  <c r="E123" i="9" l="1"/>
  <c r="E131" i="9" s="1"/>
  <c r="E124" i="9" l="1"/>
  <c r="E132" i="9" s="1"/>
</calcChain>
</file>

<file path=xl/sharedStrings.xml><?xml version="1.0" encoding="utf-8"?>
<sst xmlns="http://schemas.openxmlformats.org/spreadsheetml/2006/main" count="234" uniqueCount="82">
  <si>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</si>
  <si>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</si>
  <si>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</si>
  <si>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</si>
  <si>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</si>
  <si>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</si>
  <si>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</si>
  <si>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</si>
  <si>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</si>
  <si>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</si>
  <si>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</si>
  <si>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</si>
  <si>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</si>
  <si>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</si>
  <si>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</si>
  <si>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</si>
  <si>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</si>
  <si>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</si>
  <si>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</si>
  <si>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</si>
  <si>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</si>
  <si>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</si>
  <si>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</si>
  <si>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</si>
  <si>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</si>
  <si>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</si>
  <si>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</si>
  <si>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</si>
  <si>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</si>
  <si>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</si>
  <si>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</si>
  <si>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</si>
  <si>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</si>
  <si>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</si>
  <si>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</si>
  <si>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</si>
  <si>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</si>
  <si>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</si>
  <si>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</si>
  <si>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</si>
  <si>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</si>
  <si>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</si>
  <si>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</si>
  <si>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</si>
  <si>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</si>
  <si>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</si>
  <si>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</si>
  <si>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</si>
  <si>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</si>
  <si>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</si>
  <si>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</si>
  <si>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</si>
  <si>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</si>
  <si>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</si>
  <si>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</si>
  <si>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</si>
  <si>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</si>
  <si>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</si>
  <si>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</si>
  <si>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</si>
  <si>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</si>
  <si>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</si>
  <si>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</si>
  <si>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</si>
  <si>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</si>
  <si>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Boreal climate domain</t>
  </si>
  <si>
    <t>Fir and Spruce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</si>
  <si>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</si>
  <si>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</si>
  <si>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</si>
  <si>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</si>
  <si>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</si>
  <si>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</si>
  <si>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Input data on Forest area from  reporting table 1b</t>
  </si>
  <si>
    <t>Input data on Growing stock from  reporting table 2a</t>
  </si>
  <si>
    <t>Copy highlighted biomass values into FRA platform table 2c</t>
  </si>
  <si>
    <t>Copy highlighted carbon values into FRA platform table 2d</t>
  </si>
  <si>
    <t>9.</t>
  </si>
  <si>
    <t>10.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</si>
  <si>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</si>
  <si>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When finished, copy the area within the dashed border below into section Analysis and processing of national data in table 2c in the FRA platform</t>
  </si>
  <si>
    <t>Insert the percentages of Growing stock by IPCC forest type for each of the 
FRA forest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</si>
</sst>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6" fillId="0" borderId="0" xfId="0" quotePrefix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6" fillId="0" borderId="0" xfId="0" quotePrefix="1" applyFont="1" applyAlignment="1">
      <alignment horizontal="right"/>
    </xf>
    <xf numFmtId="0" fontId="16" fillId="0" borderId="0" xfId="0" applyFont="1"/>
    <xf numFmtId="0" fontId="19" fillId="0" borderId="0" xfId="0" applyFont="1" applyAlignment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/>
    <xf numFmtId="2" fontId="9" fillId="3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2" fontId="9" fillId="3" borderId="10" xfId="0" applyNumberFormat="1" applyFont="1" applyFill="1" applyBorder="1" applyAlignment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4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/>
    </xf>
    <xf numFmtId="0" fontId="16" fillId="0" borderId="23" xfId="0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 indent="1"/>
    </xf>
    <xf numFmtId="2" fontId="9" fillId="3" borderId="26" xfId="0" applyNumberFormat="1" applyFont="1" applyFill="1" applyBorder="1" applyAlignment="1">
      <alignment horizontal="center" vertical="center"/>
    </xf>
    <xf numFmtId="2" fontId="9" fillId="3" borderId="28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 indent="1"/>
    </xf>
    <xf numFmtId="0" fontId="17" fillId="0" borderId="23" xfId="0" applyFont="1" applyBorder="1" applyAlignment="1">
      <alignment horizontal="center" vertical="center"/>
    </xf>
    <xf numFmtId="0" fontId="8" fillId="0" borderId="24" xfId="0" applyFont="1" applyBorder="1"/>
    <xf numFmtId="0" fontId="14" fillId="0" borderId="25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2" fontId="9" fillId="4" borderId="34" xfId="0" applyNumberFormat="1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0" xfId="0" applyNumberFormat="1" applyFont="1" applyFill="1" applyBorder="1" applyAlignment="1">
      <alignment horizontal="center" vertical="center"/>
    </xf>
    <xf numFmtId="2" fontId="9" fillId="4" borderId="31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22" fillId="0" borderId="0" xfId="0" applyFont="1"/>
    <xf numFmtId="0" fontId="14" fillId="0" borderId="1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0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0" xfId="0" quotePrefix="1" applyFont="1" applyBorder="1" applyAlignment="1">
      <alignment horizontal="center" vertical="center"/>
    </xf>
    <xf numFmtId="0" fontId="14" fillId="0" borderId="15" xfId="0" quotePrefix="1" applyFont="1" applyBorder="1" applyAlignment="1">
      <alignment horizontal="center" vertical="center"/>
    </xf>
    <xf numFmtId="0" fontId="14" fillId="0" borderId="11" xfId="0" quotePrefix="1" applyFont="1" applyBorder="1" applyAlignment="1">
      <alignment horizontal="center" vertical="center"/>
    </xf>
    <xf numFmtId="0" fontId="23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8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57" customWidth="1"/>
    <col min="2" max="2" width="6.7109375" style="66" customWidth="1"/>
    <col min="3" max="3" width="34.42578125" style="57" customWidth="1"/>
    <col min="4" max="9" width="15.140625" style="57" customWidth="1"/>
    <col min="10" max="11" width="8.85546875" style="57" customWidth="1"/>
    <col min="12" max="16384" width="8.85546875" style="57"/>
  </cols>
  <sheetData>
    <row r="1" spans="2:16" s="31" customFormat="1" ht="20.100000000000001" customHeight="1" x14ac:dyDescent="0.25">
      <c r="B1" s="29"/>
      <c r="C1" s="30"/>
      <c r="D1" s="30"/>
      <c r="E1" s="30"/>
    </row>
    <row r="2" spans="2:16" s="31" customFormat="1" ht="33.950000000000003" customHeight="1" x14ac:dyDescent="0.25">
      <c r="B2" s="32"/>
      <c r="C2" s="33" t="s">
        <v>29</v>
      </c>
      <c r="D2" s="34"/>
      <c r="E2" s="34"/>
      <c r="F2" s="35"/>
      <c r="G2" s="35"/>
      <c r="H2" s="35"/>
      <c r="I2" s="35"/>
      <c r="J2" s="35"/>
    </row>
    <row r="3" spans="2:16" s="31" customFormat="1" ht="20.100000000000001" customHeight="1" x14ac:dyDescent="0.25">
      <c r="B3" s="32"/>
      <c r="C3" s="36" t="s">
        <v>65</v>
      </c>
      <c r="D3" s="37"/>
      <c r="E3" s="38" t="s">
        <v>64</v>
      </c>
      <c r="F3" s="39">
        <v>44896</v>
      </c>
      <c r="G3" s="68"/>
      <c r="H3" s="35"/>
      <c r="I3" s="35"/>
      <c r="J3" s="35"/>
    </row>
    <row r="4" spans="2:16" s="31" customFormat="1" ht="20.100000000000001" customHeight="1" x14ac:dyDescent="0.25">
      <c r="B4" s="32"/>
      <c r="C4" s="40"/>
      <c r="D4" s="41"/>
      <c r="E4" s="42"/>
      <c r="F4" s="35"/>
      <c r="G4" s="35"/>
      <c r="H4" s="35"/>
      <c r="I4" s="35"/>
      <c r="J4" s="35"/>
    </row>
    <row r="5" spans="2:16" s="31" customFormat="1" ht="99" customHeight="1" x14ac:dyDescent="0.25">
      <c r="B5" s="67" t="s">
        <v>37</v>
      </c>
      <c r="C5" s="119" t="s">
        <v>79</v>
      </c>
      <c r="D5" s="119"/>
      <c r="E5" s="119"/>
      <c r="F5" s="119"/>
      <c r="G5" s="119"/>
      <c r="H5" s="119"/>
      <c r="I5" s="119"/>
      <c r="J5" s="35"/>
    </row>
    <row r="6" spans="2:16" s="31" customFormat="1" ht="20.100000000000001" customHeight="1" x14ac:dyDescent="0.25">
      <c r="B6" s="32"/>
      <c r="C6" s="105" t="s">
        <v>67</v>
      </c>
      <c r="D6" s="105"/>
      <c r="E6" s="105"/>
      <c r="F6" s="103" t="s">
        <v>68</v>
      </c>
      <c r="G6" s="103"/>
      <c r="H6" s="35"/>
      <c r="I6" s="35"/>
      <c r="J6" s="35"/>
    </row>
    <row r="7" spans="2:16" s="31" customFormat="1" ht="20.100000000000001" customHeight="1" x14ac:dyDescent="0.25">
      <c r="B7" s="32"/>
      <c r="C7" s="105" t="s">
        <v>69</v>
      </c>
      <c r="D7" s="105"/>
      <c r="E7" s="105"/>
      <c r="F7" s="108" t="s">
        <v>61</v>
      </c>
      <c r="G7" s="108"/>
      <c r="H7" s="35"/>
      <c r="I7" s="35"/>
      <c r="J7" s="35"/>
    </row>
    <row r="8" spans="2:16" s="31" customFormat="1" ht="20.100000000000001" customHeight="1" x14ac:dyDescent="0.25">
      <c r="B8" s="32"/>
      <c r="C8" s="105" t="s">
        <v>36</v>
      </c>
      <c r="D8" s="105"/>
      <c r="E8" s="105"/>
      <c r="F8" s="104" t="s">
        <v>62</v>
      </c>
      <c r="G8" s="104"/>
      <c r="H8" s="35"/>
      <c r="I8" s="35"/>
      <c r="J8" s="35"/>
    </row>
    <row r="9" spans="2:16" s="31" customFormat="1" ht="20.100000000000001" customHeight="1" x14ac:dyDescent="0.25">
      <c r="B9" s="32"/>
      <c r="C9" s="105" t="s">
        <v>63</v>
      </c>
      <c r="D9" s="105"/>
      <c r="E9" s="105"/>
      <c r="F9" s="109" t="s">
        <v>60</v>
      </c>
      <c r="G9" s="109"/>
      <c r="H9" s="35"/>
      <c r="I9" s="35"/>
      <c r="J9" s="35"/>
    </row>
    <row r="10" spans="2:16" s="31" customFormat="1" ht="20.100000000000001" customHeight="1" x14ac:dyDescent="0.25">
      <c r="B10" s="32"/>
      <c r="C10" s="43"/>
      <c r="D10" s="43"/>
      <c r="E10" s="43"/>
      <c r="F10" s="35"/>
      <c r="G10" s="35"/>
      <c r="H10" s="35"/>
      <c r="I10" s="35"/>
      <c r="J10" s="35"/>
    </row>
    <row r="11" spans="2:16" s="31" customFormat="1" ht="20.100000000000001" customHeight="1" x14ac:dyDescent="0.25">
      <c r="B11" s="32"/>
      <c r="C11" s="34"/>
      <c r="D11" s="34"/>
      <c r="E11" s="34"/>
      <c r="F11" s="35"/>
      <c r="G11" s="35"/>
      <c r="H11" s="35"/>
      <c r="I11" s="35"/>
      <c r="J11"/>
      <c r="K11"/>
    </row>
    <row r="12" spans="2:16" s="47" customFormat="1" ht="20.100000000000001" customHeight="1" x14ac:dyDescent="0.25">
      <c r="B12" s="44" t="s">
        <v>30</v>
      </c>
      <c r="C12" s="45" t="s">
        <v>73</v>
      </c>
      <c r="D12" s="46"/>
      <c r="E12" s="46"/>
      <c r="K12"/>
    </row>
    <row r="13" spans="2:16" s="47" customFormat="1" ht="20.100000000000001" customHeight="1" x14ac:dyDescent="0.25">
      <c r="B13" s="44"/>
      <c r="C13" s="45"/>
      <c r="D13" s="46"/>
      <c r="E13" s="46"/>
      <c r="K13"/>
    </row>
    <row r="14" spans="2:16" s="47" customFormat="1" ht="20.100000000000001" customHeight="1" x14ac:dyDescent="0.25">
      <c r="B14" s="44"/>
      <c r="C14" s="106" t="s">
        <v>45</v>
      </c>
      <c r="D14" s="48">
        <v>1990</v>
      </c>
      <c r="E14" s="48">
        <v>2000</v>
      </c>
      <c r="F14" s="48">
        <v>2010</v>
      </c>
      <c r="G14" s="48">
        <v>2015</v>
      </c>
      <c r="H14" s="48">
        <v>2020</v>
      </c>
      <c r="I14" s="48">
        <v>2025</v>
      </c>
      <c r="K14"/>
    </row>
    <row r="15" spans="2:16" s="47" customFormat="1" ht="20.100000000000001" customHeight="1" thickBot="1" x14ac:dyDescent="0.3">
      <c r="B15" s="44"/>
      <c r="C15" s="107"/>
      <c r="D15" s="48" t="s">
        <v>0</v>
      </c>
      <c r="E15" s="48" t="s">
        <v>0</v>
      </c>
      <c r="F15" s="48" t="s">
        <v>0</v>
      </c>
      <c r="G15" s="48" t="s">
        <v>0</v>
      </c>
      <c r="H15" s="48" t="s">
        <v>0</v>
      </c>
      <c r="I15" s="48" t="s">
        <v>0</v>
      </c>
      <c r="K15"/>
      <c r="L15"/>
      <c r="M15"/>
      <c r="N15"/>
      <c r="O15"/>
      <c r="P15"/>
    </row>
    <row r="16" spans="2:16" s="47" customFormat="1" ht="20.100000000000001" customHeight="1" thickBot="1" x14ac:dyDescent="0.3">
      <c r="B16" s="44"/>
      <c r="C16" s="49" t="s">
        <v>26</v>
      </c>
      <c r="D16" s="98"/>
      <c r="E16" s="25"/>
      <c r="F16" s="25"/>
      <c r="G16" s="25"/>
      <c r="H16" s="25"/>
      <c r="I16" s="25"/>
      <c r="K16" s="99">
        <f>D16</f>
        <v>0</v>
      </c>
      <c r="L16" s="99">
        <f>E16</f>
        <v>0</v>
      </c>
      <c r="M16" s="99">
        <f>F16</f>
        <v>0</v>
      </c>
      <c r="N16" s="99">
        <f>G16</f>
        <v>0</v>
      </c>
      <c r="O16" s="99">
        <f>H16</f>
        <v>0</v>
      </c>
      <c r="P16" s="99">
        <f>I16</f>
        <v>0</v>
      </c>
    </row>
    <row r="17" spans="2:16" s="47" customFormat="1" ht="20.100000000000001" customHeight="1" x14ac:dyDescent="0.25">
      <c r="B17" s="44"/>
      <c r="C17" s="49" t="s">
        <v>27</v>
      </c>
      <c r="D17" s="25"/>
      <c r="E17" s="25"/>
      <c r="F17" s="25"/>
      <c r="G17" s="25"/>
      <c r="H17" s="25"/>
      <c r="I17" s="25"/>
      <c r="K17" s="99">
        <f>D17</f>
        <v>0</v>
      </c>
      <c r="L17" s="99">
        <f>E17</f>
        <v>0</v>
      </c>
      <c r="M17" s="99">
        <f>F17</f>
        <v>0</v>
      </c>
      <c r="N17" s="99">
        <f>G17</f>
        <v>0</v>
      </c>
      <c r="O17" s="99">
        <f>H17</f>
        <v>0</v>
      </c>
      <c r="P17" s="99">
        <f>I17</f>
        <v>0</v>
      </c>
    </row>
    <row r="18" spans="2:16" s="47" customFormat="1" ht="20.100000000000001" customHeight="1" x14ac:dyDescent="0.25">
      <c r="B18" s="44"/>
      <c r="C18" s="49" t="s">
        <v>56</v>
      </c>
      <c r="D18" s="25"/>
      <c r="E18" s="25"/>
      <c r="F18" s="25"/>
      <c r="G18" s="25"/>
      <c r="H18" s="25"/>
      <c r="I18" s="25"/>
      <c r="K18" s="99">
        <f>D19</f>
        <v>0</v>
      </c>
      <c r="L18" s="99">
        <f>E19</f>
        <v>0</v>
      </c>
      <c r="M18" s="99">
        <f>F19</f>
        <v>0</v>
      </c>
      <c r="N18" s="99">
        <f>G19</f>
        <v>0</v>
      </c>
      <c r="O18" s="99">
        <f>H19</f>
        <v>0</v>
      </c>
      <c r="P18" s="99">
        <f>I19</f>
        <v>0</v>
      </c>
    </row>
    <row r="19" spans="2:16" s="47" customFormat="1" ht="20.100000000000001" customHeight="1" x14ac:dyDescent="0.25">
      <c r="B19" s="44"/>
      <c r="C19" s="49" t="s">
        <v>28</v>
      </c>
      <c r="D19" s="25"/>
      <c r="E19" s="25"/>
      <c r="F19" s="25"/>
      <c r="G19" s="25"/>
      <c r="H19" s="25"/>
      <c r="I19" s="25"/>
      <c r="K19"/>
    </row>
    <row r="20" spans="2:16" s="47" customFormat="1" ht="20.100000000000001" customHeight="1" x14ac:dyDescent="0.25">
      <c r="B20" s="44"/>
      <c r="C20" s="50" t="s">
        <v>38</v>
      </c>
      <c r="D20" s="69">
        <f t="shared" ref="D20:I20" si="0">D16+D17+D19</f>
        <v>0</v>
      </c>
      <c r="E20" s="69">
        <f t="shared" si="0"/>
        <v>0</v>
      </c>
      <c r="F20" s="69">
        <f t="shared" si="0"/>
        <v>0</v>
      </c>
      <c r="G20" s="69">
        <f t="shared" si="0"/>
        <v>0</v>
      </c>
      <c r="H20" s="69">
        <f t="shared" si="0"/>
        <v>0</v>
      </c>
      <c r="I20" s="69">
        <f t="shared" si="0"/>
        <v>0</v>
      </c>
      <c r="K20"/>
    </row>
    <row r="21" spans="2:16" s="47" customFormat="1" ht="20.100000000000001" customHeight="1" x14ac:dyDescent="0.25">
      <c r="B21" s="44"/>
      <c r="C21" s="34"/>
      <c r="D21" s="35"/>
      <c r="E21" s="35"/>
      <c r="F21" s="35"/>
      <c r="G21" s="35"/>
      <c r="H21" s="35"/>
      <c r="I21" s="35"/>
      <c r="K21"/>
    </row>
    <row r="22" spans="2:16" s="47" customFormat="1" ht="20.100000000000001" customHeight="1" x14ac:dyDescent="0.25">
      <c r="C22" s="34"/>
      <c r="D22" s="35"/>
      <c r="E22" s="35"/>
      <c r="F22" s="35"/>
      <c r="G22" s="35"/>
      <c r="H22" s="35"/>
      <c r="I22" s="35"/>
      <c r="K22"/>
    </row>
    <row r="23" spans="2:16" s="47" customFormat="1" ht="20.100000000000001" customHeight="1" x14ac:dyDescent="0.25">
      <c r="B23" s="51" t="s">
        <v>31</v>
      </c>
      <c r="C23" s="45" t="s">
        <v>74</v>
      </c>
      <c r="D23" s="46"/>
      <c r="E23" s="46"/>
      <c r="K23"/>
    </row>
    <row r="24" spans="2:16" s="47" customFormat="1" ht="20.100000000000001" customHeight="1" x14ac:dyDescent="0.25">
      <c r="B24" s="44"/>
      <c r="C24" s="45"/>
      <c r="D24" s="46"/>
      <c r="E24" s="46"/>
      <c r="K24"/>
    </row>
    <row r="25" spans="2:16" s="31" customFormat="1" ht="20.100000000000001" customHeight="1" x14ac:dyDescent="0.25">
      <c r="B25" s="52"/>
      <c r="C25" s="106" t="s">
        <v>45</v>
      </c>
      <c r="D25" s="48">
        <v>1990</v>
      </c>
      <c r="E25" s="48">
        <v>2000</v>
      </c>
      <c r="F25" s="48">
        <v>2010</v>
      </c>
      <c r="G25" s="48">
        <v>2015</v>
      </c>
      <c r="H25" s="48">
        <v>2020</v>
      </c>
      <c r="I25" s="48">
        <v>2025</v>
      </c>
      <c r="J25" s="35"/>
      <c r="K25"/>
    </row>
    <row r="26" spans="2:16" s="31" customFormat="1" ht="20.100000000000001" customHeight="1" thickBot="1" x14ac:dyDescent="0.3">
      <c r="B26" s="32"/>
      <c r="C26" s="107"/>
      <c r="D26" s="48" t="s">
        <v>44</v>
      </c>
      <c r="E26" s="48" t="s">
        <v>44</v>
      </c>
      <c r="F26" s="48" t="s">
        <v>44</v>
      </c>
      <c r="G26" s="48" t="s">
        <v>44</v>
      </c>
      <c r="H26" s="48" t="s">
        <v>44</v>
      </c>
      <c r="I26" s="48" t="s">
        <v>44</v>
      </c>
      <c r="J26" s="35"/>
      <c r="K26"/>
    </row>
    <row r="27" spans="2:16" s="31" customFormat="1" ht="20.100000000000001" customHeight="1" thickBot="1" x14ac:dyDescent="0.3">
      <c r="B27" s="32"/>
      <c r="C27" s="49" t="s">
        <v>26</v>
      </c>
      <c r="D27" s="98"/>
      <c r="E27" s="25"/>
      <c r="F27" s="25"/>
      <c r="G27" s="25"/>
      <c r="H27" s="25"/>
      <c r="I27" s="25"/>
      <c r="J27" s="35"/>
      <c r="K27"/>
    </row>
    <row r="28" spans="2:16" s="31" customFormat="1" ht="20.100000000000001" customHeight="1" x14ac:dyDescent="0.25">
      <c r="B28" s="32"/>
      <c r="C28" s="49" t="s">
        <v>41</v>
      </c>
      <c r="D28" s="25"/>
      <c r="E28" s="25"/>
      <c r="F28" s="25"/>
      <c r="G28" s="25"/>
      <c r="H28" s="25"/>
      <c r="I28" s="25"/>
      <c r="J28" s="35"/>
      <c r="K28"/>
    </row>
    <row r="29" spans="2:16" s="31" customFormat="1" ht="20.100000000000001" customHeight="1" x14ac:dyDescent="0.25">
      <c r="B29" s="32"/>
      <c r="C29" s="49" t="s">
        <v>42</v>
      </c>
      <c r="D29" s="25"/>
      <c r="E29" s="25"/>
      <c r="F29" s="25"/>
      <c r="G29" s="25"/>
      <c r="H29" s="25"/>
      <c r="I29" s="25"/>
      <c r="J29" s="35"/>
      <c r="K29"/>
    </row>
    <row r="30" spans="2:16" s="31" customFormat="1" ht="20.100000000000001" customHeight="1" x14ac:dyDescent="0.25">
      <c r="B30" s="32"/>
      <c r="C30" s="49" t="s">
        <v>43</v>
      </c>
      <c r="D30" s="25"/>
      <c r="E30" s="25"/>
      <c r="F30" s="25"/>
      <c r="G30" s="25"/>
      <c r="H30" s="25"/>
      <c r="I30" s="25"/>
      <c r="J30" s="35"/>
      <c r="K30"/>
    </row>
    <row r="31" spans="2:16" s="31" customFormat="1" ht="20.100000000000001" customHeight="1" x14ac:dyDescent="0.25">
      <c r="B31" s="32"/>
      <c r="C31" s="50" t="s">
        <v>38</v>
      </c>
      <c r="D31" s="70" t="str">
        <f t="shared" ref="D31:I31" si="1">IFERROR((D16*D27+D17*D29+D19*D30)/D20,"")</f>
        <v/>
      </c>
      <c r="E31" s="70" t="str">
        <f t="shared" si="1"/>
        <v/>
      </c>
      <c r="F31" s="70" t="str">
        <f t="shared" si="1"/>
        <v/>
      </c>
      <c r="G31" s="70" t="str">
        <f t="shared" si="1"/>
        <v/>
      </c>
      <c r="H31" s="70" t="str">
        <f t="shared" si="1"/>
        <v/>
      </c>
      <c r="I31" s="70" t="str">
        <f t="shared" si="1"/>
        <v/>
      </c>
      <c r="J31" s="35"/>
    </row>
    <row r="32" spans="2:16" s="31" customFormat="1" ht="20.100000000000001" customHeight="1" x14ac:dyDescent="0.25">
      <c r="B32" s="32"/>
      <c r="C32" s="34"/>
      <c r="D32" s="27"/>
      <c r="E32" s="27"/>
      <c r="F32" s="35"/>
      <c r="G32" s="35"/>
      <c r="H32" s="35"/>
      <c r="I32" s="35"/>
      <c r="J32" s="35"/>
    </row>
    <row r="33" spans="2:15" s="31" customFormat="1" ht="20.100000000000001" customHeight="1" x14ac:dyDescent="0.25">
      <c r="B33" s="32"/>
      <c r="C33" s="34"/>
      <c r="D33" s="27"/>
      <c r="E33" s="27"/>
      <c r="F33" s="35"/>
      <c r="G33" s="35"/>
      <c r="H33" s="35"/>
      <c r="I33" s="35"/>
      <c r="J33" s="35"/>
    </row>
    <row r="34" spans="2:15" s="31" customFormat="1" ht="20.100000000000001" customHeight="1" x14ac:dyDescent="0.25">
      <c r="B34" s="32"/>
      <c r="C34" s="34"/>
      <c r="D34" s="27"/>
      <c r="E34" s="27"/>
      <c r="F34" s="35"/>
      <c r="G34" s="35"/>
      <c r="H34" s="35"/>
      <c r="I34" s="35"/>
      <c r="J34" s="35"/>
    </row>
    <row r="35" spans="2:15" s="31" customFormat="1" ht="40.5" customHeight="1" x14ac:dyDescent="0.25">
      <c r="B35" s="32"/>
      <c r="C35" s="120" t="s">
        <v>80</v>
      </c>
      <c r="D35" s="120"/>
      <c r="E35" s="120"/>
      <c r="F35" s="120"/>
      <c r="G35" s="120"/>
      <c r="H35" s="120"/>
      <c r="I35" s="120"/>
      <c r="J35" s="35"/>
    </row>
    <row r="36" spans="2:15" s="31" customFormat="1" ht="20.100000000000001" customHeight="1" thickBot="1" x14ac:dyDescent="0.35">
      <c r="B36" s="32"/>
      <c r="C36" s="34"/>
      <c r="D36" s="35"/>
      <c r="E36" s="35"/>
      <c r="F36" s="35"/>
      <c r="G36" s="35"/>
      <c r="H36" s="35"/>
      <c r="I36" s="35"/>
      <c r="J36" s="35"/>
      <c r="K36" s="53"/>
      <c r="O36" s="47"/>
    </row>
    <row r="37" spans="2:15" s="47" customFormat="1" ht="42" customHeight="1" x14ac:dyDescent="0.3">
      <c r="B37" s="51" t="s">
        <v>32</v>
      </c>
      <c r="C37" s="121" t="s">
        <v>81</v>
      </c>
      <c r="D37" s="122"/>
      <c r="E37" s="122"/>
      <c r="F37" s="122"/>
      <c r="G37" s="122"/>
      <c r="H37" s="122"/>
      <c r="I37" s="123"/>
      <c r="K37" s="54"/>
      <c r="L37" s="45"/>
      <c r="M37" s="31"/>
      <c r="N37" s="31"/>
    </row>
    <row r="38" spans="2:15" s="47" customFormat="1" ht="20.100000000000001" customHeight="1" x14ac:dyDescent="0.3">
      <c r="B38" s="51"/>
      <c r="C38" s="74"/>
      <c r="I38" s="75"/>
      <c r="K38" s="54"/>
      <c r="L38" s="45"/>
      <c r="M38" s="31"/>
      <c r="N38" s="31"/>
    </row>
    <row r="39" spans="2:15" s="47" customFormat="1" ht="20.100000000000001" customHeight="1" x14ac:dyDescent="0.25">
      <c r="B39" s="44"/>
      <c r="C39" s="110" t="s">
        <v>70</v>
      </c>
      <c r="D39" s="113" t="s">
        <v>71</v>
      </c>
      <c r="E39" s="114"/>
      <c r="F39" s="115"/>
      <c r="I39" s="75"/>
    </row>
    <row r="40" spans="2:15" s="47" customFormat="1" ht="54.75" customHeight="1" x14ac:dyDescent="0.25">
      <c r="B40" s="44"/>
      <c r="C40" s="111"/>
      <c r="D40" s="72" t="s">
        <v>26</v>
      </c>
      <c r="E40" s="72" t="s">
        <v>27</v>
      </c>
      <c r="F40" s="72" t="s">
        <v>28</v>
      </c>
      <c r="I40" s="75"/>
      <c r="K40"/>
    </row>
    <row r="41" spans="2:15" s="47" customFormat="1" ht="20.100000000000001" customHeight="1" x14ac:dyDescent="0.25">
      <c r="B41" s="44"/>
      <c r="C41" s="112"/>
      <c r="D41" s="116" t="s">
        <v>72</v>
      </c>
      <c r="E41" s="117"/>
      <c r="F41" s="118"/>
      <c r="I41" s="75"/>
    </row>
    <row r="42" spans="2:15" s="47" customFormat="1" ht="20.100000000000001" customHeight="1" x14ac:dyDescent="0.25">
      <c r="B42" s="44"/>
      <c r="C42" s="76" t="s">
        <v>4</v>
      </c>
      <c r="D42" s="71"/>
      <c r="E42" s="71"/>
      <c r="F42" s="71"/>
      <c r="I42" s="75"/>
    </row>
    <row r="43" spans="2:15" s="47" customFormat="1" ht="20.100000000000001" customHeight="1" x14ac:dyDescent="0.25">
      <c r="B43" s="44"/>
      <c r="C43" s="76" t="s">
        <v>1</v>
      </c>
      <c r="D43" s="71"/>
      <c r="E43" s="71"/>
      <c r="F43" s="71"/>
      <c r="I43" s="75"/>
    </row>
    <row r="44" spans="2:15" s="47" customFormat="1" ht="20.100000000000001" customHeight="1" x14ac:dyDescent="0.25">
      <c r="B44" s="44"/>
      <c r="C44" s="76" t="s">
        <v>66</v>
      </c>
      <c r="D44" s="71"/>
      <c r="E44" s="71"/>
      <c r="F44" s="71"/>
      <c r="I44" s="75"/>
      <c r="K44"/>
    </row>
    <row r="45" spans="2:15" s="47" customFormat="1" ht="20.100000000000001" customHeight="1" x14ac:dyDescent="0.25">
      <c r="B45" s="44"/>
      <c r="C45" s="76" t="s">
        <v>2</v>
      </c>
      <c r="D45" s="71"/>
      <c r="E45" s="71"/>
      <c r="F45" s="71"/>
      <c r="I45" s="75"/>
      <c r="K45"/>
    </row>
    <row r="46" spans="2:15" s="47" customFormat="1" ht="20.100000000000001" customHeight="1" x14ac:dyDescent="0.25">
      <c r="B46" s="44"/>
      <c r="C46" s="77"/>
      <c r="D46" s="28">
        <f>SUM(D42:D45)</f>
        <v>0</v>
      </c>
      <c r="E46" s="28">
        <f>SUM(E42:E45)</f>
        <v>0</v>
      </c>
      <c r="F46" s="28">
        <f>SUM(F42:F45)</f>
        <v>0</v>
      </c>
      <c r="G46" s="55" t="s">
        <v>39</v>
      </c>
      <c r="I46" s="75"/>
      <c r="K46"/>
    </row>
    <row r="47" spans="2:15" s="47" customFormat="1" ht="20.100000000000001" customHeight="1" x14ac:dyDescent="0.25">
      <c r="B47" s="44"/>
      <c r="C47" s="77"/>
      <c r="D47" s="56"/>
      <c r="E47" s="56"/>
      <c r="F47" s="56"/>
      <c r="I47" s="75"/>
      <c r="K47"/>
    </row>
    <row r="48" spans="2:15" s="47" customFormat="1" ht="20.100000000000001" customHeight="1" x14ac:dyDescent="0.25">
      <c r="B48" s="44"/>
      <c r="C48" s="77"/>
      <c r="D48" s="56"/>
      <c r="E48" s="56"/>
      <c r="F48" s="56"/>
      <c r="I48" s="75"/>
      <c r="K48"/>
      <c r="L48" s="31"/>
      <c r="M48" s="31"/>
      <c r="N48" s="31"/>
      <c r="O48" s="31"/>
    </row>
    <row r="49" spans="2:11" s="47" customFormat="1" ht="20.100000000000001" customHeight="1" x14ac:dyDescent="0.25">
      <c r="B49" s="51" t="s">
        <v>40</v>
      </c>
      <c r="C49" s="74" t="s">
        <v>52</v>
      </c>
      <c r="D49" s="56"/>
      <c r="E49" s="56"/>
      <c r="F49" s="56"/>
      <c r="I49" s="75"/>
    </row>
    <row r="50" spans="2:11" s="47" customFormat="1" ht="20.100000000000001" customHeight="1" x14ac:dyDescent="0.25">
      <c r="B50" s="44"/>
      <c r="C50" s="74"/>
      <c r="D50" s="56"/>
      <c r="E50" s="56"/>
      <c r="F50" s="56"/>
      <c r="I50" s="75"/>
    </row>
    <row r="51" spans="2:11" s="47" customFormat="1" ht="20.100000000000001" customHeight="1" x14ac:dyDescent="0.25">
      <c r="B51" s="44"/>
      <c r="C51" s="76" t="s">
        <v>53</v>
      </c>
      <c r="D51" s="71">
        <v>0.47</v>
      </c>
      <c r="E51" s="56"/>
      <c r="F51" s="56"/>
      <c r="I51" s="75"/>
      <c r="K51"/>
    </row>
    <row r="52" spans="2:11" s="47" customFormat="1" ht="20.100000000000001" customHeight="1" x14ac:dyDescent="0.25">
      <c r="B52" s="44"/>
      <c r="C52" s="74"/>
      <c r="I52" s="75"/>
      <c r="K52"/>
    </row>
    <row r="53" spans="2:11" s="47" customFormat="1" ht="20.100000000000001" customHeight="1" x14ac:dyDescent="0.25">
      <c r="B53" s="44"/>
      <c r="C53" s="74"/>
      <c r="I53" s="75"/>
      <c r="K53"/>
    </row>
    <row r="54" spans="2:11" s="47" customFormat="1" ht="20.100000000000001" customHeight="1" x14ac:dyDescent="0.25">
      <c r="B54" s="51" t="s">
        <v>46</v>
      </c>
      <c r="C54" s="74" t="s">
        <v>47</v>
      </c>
      <c r="I54" s="75"/>
      <c r="K54"/>
    </row>
    <row r="55" spans="2:11" s="31" customFormat="1" ht="20.100000000000001" customHeight="1" x14ac:dyDescent="0.25">
      <c r="B55" s="52"/>
      <c r="C55" s="78"/>
      <c r="D55" s="35"/>
      <c r="E55" s="35"/>
      <c r="F55" s="35"/>
      <c r="G55" s="35"/>
      <c r="H55" s="35"/>
      <c r="I55" s="79"/>
      <c r="J55" s="35"/>
    </row>
    <row r="56" spans="2:11" ht="20.25" x14ac:dyDescent="0.2">
      <c r="B56" s="47"/>
      <c r="C56" s="73" t="s">
        <v>26</v>
      </c>
      <c r="D56" s="48">
        <v>1990</v>
      </c>
      <c r="E56" s="48">
        <v>2000</v>
      </c>
      <c r="F56" s="48">
        <v>2010</v>
      </c>
      <c r="G56" s="48">
        <v>2015</v>
      </c>
      <c r="H56" s="48">
        <v>2020</v>
      </c>
      <c r="I56" s="48">
        <v>2025</v>
      </c>
    </row>
    <row r="57" spans="2:11" ht="20.25" x14ac:dyDescent="0.2">
      <c r="B57" s="47"/>
      <c r="C57" s="80" t="s">
        <v>4</v>
      </c>
      <c r="D57" s="26" t="str">
        <f t="shared" ref="D57:I57" si="2">IF(NOT(ISBLANK(D$27)),VLOOKUP(D$27,BCEFBorealBroad,3),"")</f>
        <v/>
      </c>
      <c r="E57" s="26" t="str">
        <f t="shared" si="2"/>
        <v/>
      </c>
      <c r="F57" s="26" t="str">
        <f t="shared" si="2"/>
        <v/>
      </c>
      <c r="G57" s="26" t="str">
        <f t="shared" si="2"/>
        <v/>
      </c>
      <c r="H57" s="26" t="str">
        <f t="shared" si="2"/>
        <v/>
      </c>
      <c r="I57" s="81" t="str">
        <f t="shared" si="2"/>
        <v/>
      </c>
    </row>
    <row r="58" spans="2:11" ht="20.25" x14ac:dyDescent="0.2">
      <c r="B58" s="47"/>
      <c r="C58" s="80" t="s">
        <v>1</v>
      </c>
      <c r="D58" s="26" t="str">
        <f t="shared" ref="D58:I58" si="3">IF(NOT(ISBLANK(D$27)),VLOOKUP(D$27,BCEFBorealPine,3),"")</f>
        <v/>
      </c>
      <c r="E58" s="26" t="str">
        <f t="shared" si="3"/>
        <v/>
      </c>
      <c r="F58" s="26" t="str">
        <f t="shared" si="3"/>
        <v/>
      </c>
      <c r="G58" s="26" t="str">
        <f t="shared" si="3"/>
        <v/>
      </c>
      <c r="H58" s="26" t="str">
        <f t="shared" si="3"/>
        <v/>
      </c>
      <c r="I58" s="81" t="str">
        <f t="shared" si="3"/>
        <v/>
      </c>
    </row>
    <row r="59" spans="2:11" ht="20.25" x14ac:dyDescent="0.2">
      <c r="B59" s="47"/>
      <c r="C59" s="80" t="s">
        <v>66</v>
      </c>
      <c r="D59" s="26" t="str">
        <f t="shared" ref="D59:I59" si="4">IF(NOT(ISBLANK(D$27)),VLOOKUP(D$27,BCEFBorealFirs,3),"")</f>
        <v/>
      </c>
      <c r="E59" s="26" t="str">
        <f t="shared" si="4"/>
        <v/>
      </c>
      <c r="F59" s="26" t="str">
        <f t="shared" si="4"/>
        <v/>
      </c>
      <c r="G59" s="26" t="str">
        <f t="shared" si="4"/>
        <v/>
      </c>
      <c r="H59" s="26" t="str">
        <f t="shared" si="4"/>
        <v/>
      </c>
      <c r="I59" s="81" t="str">
        <f t="shared" si="4"/>
        <v/>
      </c>
    </row>
    <row r="60" spans="2:11" ht="20.25" x14ac:dyDescent="0.2">
      <c r="B60" s="47"/>
      <c r="C60" s="80" t="s">
        <v>2</v>
      </c>
      <c r="D60" s="26" t="str">
        <f t="shared" ref="D60:I60" si="5">IF(NOT(ISBLANK(D$27)),VLOOKUP(D$27,BCEFBorealLarch,3),"")</f>
        <v/>
      </c>
      <c r="E60" s="26" t="str">
        <f t="shared" si="5"/>
        <v/>
      </c>
      <c r="F60" s="26" t="str">
        <f t="shared" si="5"/>
        <v/>
      </c>
      <c r="G60" s="26" t="str">
        <f t="shared" si="5"/>
        <v/>
      </c>
      <c r="H60" s="26" t="str">
        <f t="shared" si="5"/>
        <v/>
      </c>
      <c r="I60" s="81" t="str">
        <f t="shared" si="5"/>
        <v/>
      </c>
    </row>
    <row r="61" spans="2:11" ht="20.25" x14ac:dyDescent="0.2">
      <c r="B61" s="47"/>
      <c r="C61" s="73" t="s">
        <v>27</v>
      </c>
      <c r="D61" s="100"/>
      <c r="E61" s="101"/>
      <c r="F61" s="101"/>
      <c r="G61" s="101"/>
      <c r="H61" s="101"/>
      <c r="I61" s="102"/>
    </row>
    <row r="62" spans="2:11" ht="20.25" x14ac:dyDescent="0.2">
      <c r="B62" s="47"/>
      <c r="C62" s="80" t="s">
        <v>4</v>
      </c>
      <c r="D62" s="26" t="str">
        <f t="shared" ref="D62:I62" si="6">IF(NOT(ISBLANK(D$29)),VLOOKUP(D$29,BCEFBorealBroad,3),"")</f>
        <v/>
      </c>
      <c r="E62" s="26" t="str">
        <f t="shared" si="6"/>
        <v/>
      </c>
      <c r="F62" s="26" t="str">
        <f t="shared" si="6"/>
        <v/>
      </c>
      <c r="G62" s="26" t="str">
        <f t="shared" si="6"/>
        <v/>
      </c>
      <c r="H62" s="26" t="str">
        <f t="shared" si="6"/>
        <v/>
      </c>
      <c r="I62" s="81" t="str">
        <f t="shared" si="6"/>
        <v/>
      </c>
    </row>
    <row r="63" spans="2:11" ht="20.25" x14ac:dyDescent="0.2">
      <c r="B63" s="47"/>
      <c r="C63" s="80" t="s">
        <v>1</v>
      </c>
      <c r="D63" s="26" t="str">
        <f t="shared" ref="D63:I63" si="7">IF(NOT(ISBLANK(D$29)),VLOOKUP(D$29,BCEFBorealPine,3),"")</f>
        <v/>
      </c>
      <c r="E63" s="26" t="str">
        <f t="shared" si="7"/>
        <v/>
      </c>
      <c r="F63" s="26" t="str">
        <f t="shared" si="7"/>
        <v/>
      </c>
      <c r="G63" s="26" t="str">
        <f t="shared" si="7"/>
        <v/>
      </c>
      <c r="H63" s="26" t="str">
        <f t="shared" si="7"/>
        <v/>
      </c>
      <c r="I63" s="81" t="str">
        <f t="shared" si="7"/>
        <v/>
      </c>
    </row>
    <row r="64" spans="2:11" ht="20.25" x14ac:dyDescent="0.2">
      <c r="B64" s="47"/>
      <c r="C64" s="80" t="s">
        <v>66</v>
      </c>
      <c r="D64" s="26" t="str">
        <f t="shared" ref="D64:I64" si="8">IF(NOT(ISBLANK(D$29)),VLOOKUP(D$29,BCEFBorealFirs,3),"")</f>
        <v/>
      </c>
      <c r="E64" s="26" t="str">
        <f t="shared" si="8"/>
        <v/>
      </c>
      <c r="F64" s="26" t="str">
        <f t="shared" si="8"/>
        <v/>
      </c>
      <c r="G64" s="26" t="str">
        <f t="shared" si="8"/>
        <v/>
      </c>
      <c r="H64" s="26" t="str">
        <f t="shared" si="8"/>
        <v/>
      </c>
      <c r="I64" s="81" t="str">
        <f t="shared" si="8"/>
        <v/>
      </c>
    </row>
    <row r="65" spans="2:11" ht="20.25" x14ac:dyDescent="0.2">
      <c r="B65" s="47"/>
      <c r="C65" s="80" t="s">
        <v>2</v>
      </c>
      <c r="D65" s="26" t="str">
        <f t="shared" ref="D65:I65" si="9">IF(NOT(ISBLANK(D$29)),VLOOKUP(D$29,BCEFBorealLarch,3),"")</f>
        <v/>
      </c>
      <c r="E65" s="26" t="str">
        <f t="shared" si="9"/>
        <v/>
      </c>
      <c r="F65" s="26" t="str">
        <f t="shared" si="9"/>
        <v/>
      </c>
      <c r="G65" s="26" t="str">
        <f t="shared" si="9"/>
        <v/>
      </c>
      <c r="H65" s="26" t="str">
        <f t="shared" si="9"/>
        <v/>
      </c>
      <c r="I65" s="81" t="str">
        <f t="shared" si="9"/>
        <v/>
      </c>
    </row>
    <row r="66" spans="2:11" ht="20.25" x14ac:dyDescent="0.2">
      <c r="B66" s="47"/>
      <c r="C66" s="73" t="s">
        <v>28</v>
      </c>
      <c r="D66" s="100"/>
      <c r="E66" s="101"/>
      <c r="F66" s="101"/>
      <c r="G66" s="101"/>
      <c r="H66" s="101"/>
      <c r="I66" s="102"/>
    </row>
    <row r="67" spans="2:11" ht="20.25" x14ac:dyDescent="0.2">
      <c r="B67" s="47"/>
      <c r="C67" s="80" t="s">
        <v>4</v>
      </c>
      <c r="D67" s="58" t="str">
        <f t="shared" ref="D67:I67" si="10">IF(NOT(ISBLANK(D$30)),VLOOKUP(D$30,BCEFBorealBroad,3),"")</f>
        <v/>
      </c>
      <c r="E67" s="58" t="str">
        <f t="shared" si="10"/>
        <v/>
      </c>
      <c r="F67" s="58" t="str">
        <f t="shared" si="10"/>
        <v/>
      </c>
      <c r="G67" s="58" t="str">
        <f t="shared" si="10"/>
        <v/>
      </c>
      <c r="H67" s="58" t="str">
        <f t="shared" si="10"/>
        <v/>
      </c>
      <c r="I67" s="82" t="str">
        <f t="shared" si="10"/>
        <v/>
      </c>
    </row>
    <row r="68" spans="2:11" ht="20.25" x14ac:dyDescent="0.2">
      <c r="B68" s="47"/>
      <c r="C68" s="80" t="s">
        <v>1</v>
      </c>
      <c r="D68" s="58" t="str">
        <f t="shared" ref="D68:I68" si="11">IF(NOT(ISBLANK(D$30)),VLOOKUP(D$30,BCEFBorealPine,3),"")</f>
        <v/>
      </c>
      <c r="E68" s="58" t="str">
        <f t="shared" si="11"/>
        <v/>
      </c>
      <c r="F68" s="58" t="str">
        <f t="shared" si="11"/>
        <v/>
      </c>
      <c r="G68" s="58" t="str">
        <f t="shared" si="11"/>
        <v/>
      </c>
      <c r="H68" s="58" t="str">
        <f t="shared" si="11"/>
        <v/>
      </c>
      <c r="I68" s="82" t="str">
        <f t="shared" si="11"/>
        <v/>
      </c>
    </row>
    <row r="69" spans="2:11" ht="20.25" x14ac:dyDescent="0.2">
      <c r="B69" s="47"/>
      <c r="C69" s="80" t="s">
        <v>66</v>
      </c>
      <c r="D69" s="58" t="str">
        <f t="shared" ref="D69:I69" si="12">IF(NOT(ISBLANK(D$30)),VLOOKUP(D$30,BCEFBorealFirs,3),"")</f>
        <v/>
      </c>
      <c r="E69" s="58" t="str">
        <f t="shared" si="12"/>
        <v/>
      </c>
      <c r="F69" s="58" t="str">
        <f t="shared" si="12"/>
        <v/>
      </c>
      <c r="G69" s="58" t="str">
        <f t="shared" si="12"/>
        <v/>
      </c>
      <c r="H69" s="58" t="str">
        <f t="shared" si="12"/>
        <v/>
      </c>
      <c r="I69" s="82" t="str">
        <f t="shared" si="12"/>
        <v/>
      </c>
    </row>
    <row r="70" spans="2:11" ht="20.25" x14ac:dyDescent="0.2">
      <c r="B70" s="47"/>
      <c r="C70" s="80" t="s">
        <v>2</v>
      </c>
      <c r="D70" s="58" t="str">
        <f t="shared" ref="D70:I70" si="13">IF(NOT(ISBLANK(D$30)),VLOOKUP(D$30,BCEFBorealLarch,3),"")</f>
        <v/>
      </c>
      <c r="E70" s="58" t="str">
        <f t="shared" si="13"/>
        <v/>
      </c>
      <c r="F70" s="58" t="str">
        <f t="shared" si="13"/>
        <v/>
      </c>
      <c r="G70" s="58" t="str">
        <f t="shared" si="13"/>
        <v/>
      </c>
      <c r="H70" s="58" t="str">
        <f t="shared" si="13"/>
        <v/>
      </c>
      <c r="I70" s="82" t="str">
        <f t="shared" si="13"/>
        <v/>
      </c>
    </row>
    <row r="71" spans="2:11" ht="20.25" x14ac:dyDescent="0.2">
      <c r="B71" s="47"/>
      <c r="C71" s="73" t="s">
        <v>49</v>
      </c>
      <c r="D71" s="100"/>
      <c r="E71" s="101"/>
      <c r="F71" s="101"/>
      <c r="G71" s="101"/>
      <c r="H71" s="101"/>
      <c r="I71" s="102"/>
    </row>
    <row r="72" spans="2:11" ht="20.25" x14ac:dyDescent="0.2">
      <c r="B72" s="47"/>
      <c r="C72" s="80" t="s">
        <v>26</v>
      </c>
      <c r="D72" s="26" t="str">
        <f>IF(SUMPRODUCT($D$42:$D$45,D57:D60)=0,"",SUMPRODUCT($D$42:$D$45,D57:D60))</f>
        <v/>
      </c>
      <c r="E72" s="26" t="str">
        <f t="shared" ref="E72:I72" si="14">IF(SUMPRODUCT($D$42:$D$45,E57:E60)=0,"",SUMPRODUCT($D$42:$D$45,E57:E60))</f>
        <v/>
      </c>
      <c r="F72" s="26" t="str">
        <f t="shared" si="14"/>
        <v/>
      </c>
      <c r="G72" s="26" t="str">
        <f t="shared" si="14"/>
        <v/>
      </c>
      <c r="H72" s="26" t="str">
        <f t="shared" si="14"/>
        <v/>
      </c>
      <c r="I72" s="81" t="str">
        <f t="shared" si="14"/>
        <v/>
      </c>
    </row>
    <row r="73" spans="2:11" ht="20.25" x14ac:dyDescent="0.2">
      <c r="B73" s="47"/>
      <c r="C73" s="80" t="s">
        <v>27</v>
      </c>
      <c r="D73" s="26" t="str">
        <f>IF(SUMPRODUCT($E$42:$E$45,D62:D65)=0,"",SUMPRODUCT($E$42:$E$45,D62:D65))</f>
        <v/>
      </c>
      <c r="E73" s="26" t="str">
        <f t="shared" ref="E73:I73" si="15">IF(SUMPRODUCT($E$42:$E$45,E62:E65)=0,"",SUMPRODUCT($E$42:$E$45,E62:E65))</f>
        <v/>
      </c>
      <c r="F73" s="26" t="str">
        <f t="shared" si="15"/>
        <v/>
      </c>
      <c r="G73" s="26" t="str">
        <f t="shared" si="15"/>
        <v/>
      </c>
      <c r="H73" s="26" t="str">
        <f t="shared" si="15"/>
        <v/>
      </c>
      <c r="I73" s="81" t="str">
        <f t="shared" si="15"/>
        <v/>
      </c>
    </row>
    <row r="74" spans="2:11" ht="20.25" x14ac:dyDescent="0.2">
      <c r="B74" s="47"/>
      <c r="C74" s="80" t="s">
        <v>28</v>
      </c>
      <c r="D74" s="26" t="str">
        <f>IF(SUMPRODUCT($F$42:$F$45,D67:D70)=0,"",SUMPRODUCT($F$42:$F$45,D67:D70))</f>
        <v/>
      </c>
      <c r="E74" s="26" t="str">
        <f t="shared" ref="E74:I74" si="16">IF(SUMPRODUCT($F$42:$F$45,E67:E70)=0,"",SUMPRODUCT($F$42:$F$45,E67:E70))</f>
        <v/>
      </c>
      <c r="F74" s="26" t="str">
        <f t="shared" si="16"/>
        <v/>
      </c>
      <c r="G74" s="26" t="str">
        <f t="shared" si="16"/>
        <v/>
      </c>
      <c r="H74" s="26" t="str">
        <f t="shared" si="16"/>
        <v/>
      </c>
      <c r="I74" s="81" t="str">
        <f t="shared" si="16"/>
        <v/>
      </c>
    </row>
    <row r="75" spans="2:11" ht="20.25" x14ac:dyDescent="0.2">
      <c r="B75" s="47"/>
      <c r="C75" s="83"/>
      <c r="D75" s="47"/>
      <c r="E75" s="47"/>
      <c r="F75" s="47"/>
      <c r="G75" s="47"/>
      <c r="H75" s="47"/>
      <c r="I75" s="75"/>
    </row>
    <row r="76" spans="2:11" ht="20.25" x14ac:dyDescent="0.2">
      <c r="B76" s="47"/>
      <c r="C76" s="84"/>
      <c r="D76" s="47"/>
      <c r="E76" s="47"/>
      <c r="F76" s="47"/>
      <c r="G76" s="47"/>
      <c r="H76" s="47"/>
      <c r="I76" s="75"/>
      <c r="J76" s="47"/>
    </row>
    <row r="77" spans="2:11" s="47" customFormat="1" ht="20.100000000000001" customHeight="1" x14ac:dyDescent="0.25">
      <c r="B77" s="51" t="s">
        <v>55</v>
      </c>
      <c r="C77" s="74" t="s">
        <v>48</v>
      </c>
      <c r="I77" s="75"/>
      <c r="K77"/>
    </row>
    <row r="78" spans="2:11" s="31" customFormat="1" ht="20.100000000000001" customHeight="1" x14ac:dyDescent="0.25">
      <c r="B78" s="52"/>
      <c r="C78" s="78"/>
      <c r="D78" s="35"/>
      <c r="E78" s="35"/>
      <c r="F78" s="35"/>
      <c r="G78" s="35"/>
      <c r="H78" s="35"/>
      <c r="I78" s="79"/>
      <c r="J78" s="35"/>
    </row>
    <row r="79" spans="2:11" ht="20.25" x14ac:dyDescent="0.2">
      <c r="B79" s="47"/>
      <c r="C79" s="73" t="s">
        <v>26</v>
      </c>
      <c r="D79" s="48">
        <v>1990</v>
      </c>
      <c r="E79" s="48">
        <v>2000</v>
      </c>
      <c r="F79" s="48">
        <v>2010</v>
      </c>
      <c r="G79" s="48">
        <v>2015</v>
      </c>
      <c r="H79" s="48">
        <v>2020</v>
      </c>
      <c r="I79" s="48">
        <v>2025</v>
      </c>
    </row>
    <row r="80" spans="2:11" ht="20.25" x14ac:dyDescent="0.2">
      <c r="B80" s="47"/>
      <c r="C80" s="80" t="s">
        <v>4</v>
      </c>
      <c r="D80" s="26" t="str">
        <f t="shared" ref="D80:I80" si="17">IFERROR(VLOOKUP(D$103,RSBorealBroad,3),"")</f>
        <v/>
      </c>
      <c r="E80" s="26" t="str">
        <f t="shared" si="17"/>
        <v/>
      </c>
      <c r="F80" s="26" t="str">
        <f t="shared" si="17"/>
        <v/>
      </c>
      <c r="G80" s="26" t="str">
        <f t="shared" si="17"/>
        <v/>
      </c>
      <c r="H80" s="26" t="str">
        <f t="shared" si="17"/>
        <v/>
      </c>
      <c r="I80" s="81" t="str">
        <f t="shared" si="17"/>
        <v/>
      </c>
    </row>
    <row r="81" spans="2:9" ht="20.25" x14ac:dyDescent="0.2">
      <c r="B81" s="47"/>
      <c r="C81" s="80" t="s">
        <v>1</v>
      </c>
      <c r="D81" s="26" t="str">
        <f t="shared" ref="D81:I83" si="18">IFERROR(VLOOKUP(D$103,RSBorealConif,3),"")</f>
        <v/>
      </c>
      <c r="E81" s="26" t="str">
        <f t="shared" si="18"/>
        <v/>
      </c>
      <c r="F81" s="26" t="str">
        <f t="shared" si="18"/>
        <v/>
      </c>
      <c r="G81" s="26" t="str">
        <f t="shared" si="18"/>
        <v/>
      </c>
      <c r="H81" s="26" t="str">
        <f t="shared" si="18"/>
        <v/>
      </c>
      <c r="I81" s="81" t="str">
        <f t="shared" si="18"/>
        <v/>
      </c>
    </row>
    <row r="82" spans="2:9" ht="20.25" x14ac:dyDescent="0.2">
      <c r="B82" s="47"/>
      <c r="C82" s="80" t="s">
        <v>66</v>
      </c>
      <c r="D82" s="26" t="str">
        <f t="shared" si="18"/>
        <v/>
      </c>
      <c r="E82" s="26" t="str">
        <f t="shared" si="18"/>
        <v/>
      </c>
      <c r="F82" s="26" t="str">
        <f t="shared" si="18"/>
        <v/>
      </c>
      <c r="G82" s="26" t="str">
        <f t="shared" si="18"/>
        <v/>
      </c>
      <c r="H82" s="26" t="str">
        <f t="shared" si="18"/>
        <v/>
      </c>
      <c r="I82" s="81" t="str">
        <f t="shared" si="18"/>
        <v/>
      </c>
    </row>
    <row r="83" spans="2:9" ht="20.25" x14ac:dyDescent="0.2">
      <c r="B83" s="47"/>
      <c r="C83" s="80" t="s">
        <v>2</v>
      </c>
      <c r="D83" s="26" t="str">
        <f t="shared" si="18"/>
        <v/>
      </c>
      <c r="E83" s="26" t="str">
        <f t="shared" si="18"/>
        <v/>
      </c>
      <c r="F83" s="26" t="str">
        <f t="shared" si="18"/>
        <v/>
      </c>
      <c r="G83" s="26" t="str">
        <f t="shared" si="18"/>
        <v/>
      </c>
      <c r="H83" s="26" t="str">
        <f t="shared" si="18"/>
        <v/>
      </c>
      <c r="I83" s="81" t="str">
        <f t="shared" si="18"/>
        <v/>
      </c>
    </row>
    <row r="84" spans="2:9" ht="20.25" x14ac:dyDescent="0.2">
      <c r="B84" s="47"/>
      <c r="C84" s="73" t="s">
        <v>27</v>
      </c>
      <c r="D84" s="100"/>
      <c r="E84" s="101"/>
      <c r="F84" s="101"/>
      <c r="G84" s="101"/>
      <c r="H84" s="101"/>
      <c r="I84" s="102"/>
    </row>
    <row r="85" spans="2:9" ht="20.25" x14ac:dyDescent="0.2">
      <c r="B85" s="47"/>
      <c r="C85" s="80" t="s">
        <v>4</v>
      </c>
      <c r="D85" s="60" t="str">
        <f t="shared" ref="D85:I85" si="19">IFERROR(VLOOKUP(D$104,RSBorealBroad,3),"")</f>
        <v/>
      </c>
      <c r="E85" s="60" t="str">
        <f t="shared" si="19"/>
        <v/>
      </c>
      <c r="F85" s="60" t="str">
        <f t="shared" si="19"/>
        <v/>
      </c>
      <c r="G85" s="60" t="str">
        <f t="shared" si="19"/>
        <v/>
      </c>
      <c r="H85" s="60" t="str">
        <f t="shared" si="19"/>
        <v/>
      </c>
      <c r="I85" s="81" t="str">
        <f t="shared" si="19"/>
        <v/>
      </c>
    </row>
    <row r="86" spans="2:9" ht="20.25" x14ac:dyDescent="0.2">
      <c r="B86" s="47"/>
      <c r="C86" s="80" t="s">
        <v>1</v>
      </c>
      <c r="D86" s="60" t="str">
        <f t="shared" ref="D86:I88" si="20">IFERROR(VLOOKUP(D$104,RSBorealConif,3),"")</f>
        <v/>
      </c>
      <c r="E86" s="60" t="str">
        <f t="shared" si="20"/>
        <v/>
      </c>
      <c r="F86" s="60" t="str">
        <f t="shared" si="20"/>
        <v/>
      </c>
      <c r="G86" s="60" t="str">
        <f t="shared" si="20"/>
        <v/>
      </c>
      <c r="H86" s="60" t="str">
        <f t="shared" si="20"/>
        <v/>
      </c>
      <c r="I86" s="81" t="str">
        <f t="shared" si="20"/>
        <v/>
      </c>
    </row>
    <row r="87" spans="2:9" ht="20.25" x14ac:dyDescent="0.2">
      <c r="B87" s="47"/>
      <c r="C87" s="80" t="s">
        <v>66</v>
      </c>
      <c r="D87" s="60" t="str">
        <f t="shared" si="20"/>
        <v/>
      </c>
      <c r="E87" s="60" t="str">
        <f t="shared" si="20"/>
        <v/>
      </c>
      <c r="F87" s="60" t="str">
        <f t="shared" si="20"/>
        <v/>
      </c>
      <c r="G87" s="60" t="str">
        <f t="shared" si="20"/>
        <v/>
      </c>
      <c r="H87" s="60" t="str">
        <f t="shared" si="20"/>
        <v/>
      </c>
      <c r="I87" s="81" t="str">
        <f t="shared" si="20"/>
        <v/>
      </c>
    </row>
    <row r="88" spans="2:9" ht="20.25" x14ac:dyDescent="0.2">
      <c r="B88" s="47"/>
      <c r="C88" s="80" t="s">
        <v>2</v>
      </c>
      <c r="D88" s="60" t="str">
        <f t="shared" si="20"/>
        <v/>
      </c>
      <c r="E88" s="60" t="str">
        <f t="shared" si="20"/>
        <v/>
      </c>
      <c r="F88" s="60" t="str">
        <f t="shared" si="20"/>
        <v/>
      </c>
      <c r="G88" s="60" t="str">
        <f t="shared" si="20"/>
        <v/>
      </c>
      <c r="H88" s="60" t="str">
        <f t="shared" si="20"/>
        <v/>
      </c>
      <c r="I88" s="81" t="str">
        <f t="shared" si="20"/>
        <v/>
      </c>
    </row>
    <row r="89" spans="2:9" ht="20.25" x14ac:dyDescent="0.2">
      <c r="B89" s="47"/>
      <c r="C89" s="73" t="s">
        <v>28</v>
      </c>
      <c r="D89" s="100"/>
      <c r="E89" s="101"/>
      <c r="F89" s="101"/>
      <c r="G89" s="101"/>
      <c r="H89" s="101"/>
      <c r="I89" s="102"/>
    </row>
    <row r="90" spans="2:9" ht="20.25" x14ac:dyDescent="0.2">
      <c r="B90" s="47"/>
      <c r="C90" s="80" t="s">
        <v>4</v>
      </c>
      <c r="D90" s="58" t="str">
        <f t="shared" ref="D90:I90" si="21">IFERROR(VLOOKUP(D$105,RSBorealBroad,3),"")</f>
        <v/>
      </c>
      <c r="E90" s="58" t="str">
        <f t="shared" si="21"/>
        <v/>
      </c>
      <c r="F90" s="58" t="str">
        <f t="shared" si="21"/>
        <v/>
      </c>
      <c r="G90" s="58" t="str">
        <f t="shared" si="21"/>
        <v/>
      </c>
      <c r="H90" s="58" t="str">
        <f t="shared" si="21"/>
        <v/>
      </c>
      <c r="I90" s="82" t="str">
        <f t="shared" si="21"/>
        <v/>
      </c>
    </row>
    <row r="91" spans="2:9" ht="20.25" x14ac:dyDescent="0.2">
      <c r="B91" s="47"/>
      <c r="C91" s="80" t="s">
        <v>1</v>
      </c>
      <c r="D91" s="58" t="str">
        <f t="shared" ref="D91:I93" si="22">IFERROR(VLOOKUP(D$105,RSBorealConif,3),"")</f>
        <v/>
      </c>
      <c r="E91" s="58" t="str">
        <f t="shared" si="22"/>
        <v/>
      </c>
      <c r="F91" s="58" t="str">
        <f t="shared" si="22"/>
        <v/>
      </c>
      <c r="G91" s="58" t="str">
        <f t="shared" si="22"/>
        <v/>
      </c>
      <c r="H91" s="58" t="str">
        <f t="shared" si="22"/>
        <v/>
      </c>
      <c r="I91" s="82" t="str">
        <f t="shared" si="22"/>
        <v/>
      </c>
    </row>
    <row r="92" spans="2:9" ht="20.25" x14ac:dyDescent="0.2">
      <c r="B92" s="47"/>
      <c r="C92" s="80" t="s">
        <v>66</v>
      </c>
      <c r="D92" s="58" t="str">
        <f t="shared" si="22"/>
        <v/>
      </c>
      <c r="E92" s="58" t="str">
        <f t="shared" si="22"/>
        <v/>
      </c>
      <c r="F92" s="58" t="str">
        <f t="shared" si="22"/>
        <v/>
      </c>
      <c r="G92" s="58" t="str">
        <f t="shared" si="22"/>
        <v/>
      </c>
      <c r="H92" s="58" t="str">
        <f t="shared" si="22"/>
        <v/>
      </c>
      <c r="I92" s="82" t="str">
        <f t="shared" si="22"/>
        <v/>
      </c>
    </row>
    <row r="93" spans="2:9" ht="20.25" x14ac:dyDescent="0.2">
      <c r="B93" s="47"/>
      <c r="C93" s="80" t="s">
        <v>2</v>
      </c>
      <c r="D93" s="58" t="str">
        <f t="shared" si="22"/>
        <v/>
      </c>
      <c r="E93" s="58" t="str">
        <f t="shared" si="22"/>
        <v/>
      </c>
      <c r="F93" s="58" t="str">
        <f t="shared" si="22"/>
        <v/>
      </c>
      <c r="G93" s="58" t="str">
        <f t="shared" si="22"/>
        <v/>
      </c>
      <c r="H93" s="58" t="str">
        <f t="shared" si="22"/>
        <v/>
      </c>
      <c r="I93" s="82" t="str">
        <f t="shared" si="22"/>
        <v/>
      </c>
    </row>
    <row r="94" spans="2:9" ht="20.25" x14ac:dyDescent="0.2">
      <c r="B94" s="47"/>
      <c r="C94" s="73" t="s">
        <v>50</v>
      </c>
      <c r="D94" s="100"/>
      <c r="E94" s="101"/>
      <c r="F94" s="101"/>
      <c r="G94" s="101"/>
      <c r="H94" s="101"/>
      <c r="I94" s="102"/>
    </row>
    <row r="95" spans="2:9" ht="20.25" x14ac:dyDescent="0.2">
      <c r="B95" s="47"/>
      <c r="C95" s="80" t="s">
        <v>26</v>
      </c>
      <c r="D95" s="26" t="str">
        <f>IF(SUMPRODUCT($D$42:$D$45,D80:D83)=0,"",SUMPRODUCT($D$42:$D$45,D80:D83))</f>
        <v/>
      </c>
      <c r="E95" s="26" t="str">
        <f t="shared" ref="E95:I95" si="23">IF(SUMPRODUCT($D$42:$D$45,E80:E83)=0,"",SUMPRODUCT($D$42:$D$45,E80:E83))</f>
        <v/>
      </c>
      <c r="F95" s="26" t="str">
        <f t="shared" si="23"/>
        <v/>
      </c>
      <c r="G95" s="26" t="str">
        <f t="shared" si="23"/>
        <v/>
      </c>
      <c r="H95" s="26" t="str">
        <f t="shared" si="23"/>
        <v/>
      </c>
      <c r="I95" s="81" t="str">
        <f t="shared" si="23"/>
        <v/>
      </c>
    </row>
    <row r="96" spans="2:9" ht="20.25" x14ac:dyDescent="0.2">
      <c r="B96" s="47"/>
      <c r="C96" s="80" t="s">
        <v>27</v>
      </c>
      <c r="D96" s="26" t="str">
        <f>IF(SUMPRODUCT($E$42:$E$45,D85:D88)=0,"",SUMPRODUCT($E$42:$E$45,D85:D88))</f>
        <v/>
      </c>
      <c r="E96" s="26" t="str">
        <f t="shared" ref="E96:I96" si="24">IF(SUMPRODUCT($E$42:$E$45,E85:E88)=0,"",SUMPRODUCT($E$42:$E$45,E85:E88))</f>
        <v/>
      </c>
      <c r="F96" s="26" t="str">
        <f t="shared" si="24"/>
        <v/>
      </c>
      <c r="G96" s="26" t="str">
        <f t="shared" si="24"/>
        <v/>
      </c>
      <c r="H96" s="26" t="str">
        <f t="shared" si="24"/>
        <v/>
      </c>
      <c r="I96" s="81" t="str">
        <f t="shared" si="24"/>
        <v/>
      </c>
    </row>
    <row r="97" spans="2:9" ht="20.25" x14ac:dyDescent="0.2">
      <c r="B97" s="47"/>
      <c r="C97" s="80" t="s">
        <v>28</v>
      </c>
      <c r="D97" s="26" t="str">
        <f>IF(SUMPRODUCT($F$42:$F$45,D90:D93)=0,"",SUMPRODUCT($F$42:$F$45,D90:D93))</f>
        <v/>
      </c>
      <c r="E97" s="26" t="str">
        <f t="shared" ref="E97:I97" si="25">IF(SUMPRODUCT($F$42:$F$45,E90:E93)=0,"",SUMPRODUCT($F$42:$F$45,E90:E93))</f>
        <v/>
      </c>
      <c r="F97" s="26" t="str">
        <f t="shared" si="25"/>
        <v/>
      </c>
      <c r="G97" s="26" t="str">
        <f t="shared" si="25"/>
        <v/>
      </c>
      <c r="H97" s="26" t="str">
        <f t="shared" si="25"/>
        <v/>
      </c>
      <c r="I97" s="81" t="str">
        <f t="shared" si="25"/>
        <v/>
      </c>
    </row>
    <row r="98" spans="2:9" ht="20.25" x14ac:dyDescent="0.2">
      <c r="B98" s="47"/>
      <c r="C98" s="83"/>
      <c r="D98" s="47"/>
      <c r="E98" s="27"/>
      <c r="F98" s="47"/>
      <c r="G98" s="47"/>
      <c r="H98" s="47"/>
      <c r="I98" s="75"/>
    </row>
    <row r="99" spans="2:9" ht="20.25" x14ac:dyDescent="0.2">
      <c r="B99" s="47"/>
      <c r="C99" s="83"/>
      <c r="D99" s="47"/>
      <c r="E99" s="27"/>
      <c r="F99" s="47"/>
      <c r="G99" s="47"/>
      <c r="H99" s="47"/>
      <c r="I99" s="75"/>
    </row>
    <row r="100" spans="2:9" ht="20.25" x14ac:dyDescent="0.2">
      <c r="B100" s="51" t="s">
        <v>58</v>
      </c>
      <c r="C100" s="74" t="s">
        <v>54</v>
      </c>
      <c r="D100" s="47"/>
      <c r="E100" s="27"/>
      <c r="F100" s="47"/>
      <c r="G100" s="47"/>
      <c r="H100" s="47"/>
      <c r="I100" s="75"/>
    </row>
    <row r="101" spans="2:9" ht="20.25" x14ac:dyDescent="0.2">
      <c r="B101" s="47"/>
      <c r="C101" s="83"/>
      <c r="I101" s="85"/>
    </row>
    <row r="102" spans="2:9" ht="20.25" x14ac:dyDescent="0.2">
      <c r="B102" s="47"/>
      <c r="C102" s="86"/>
      <c r="D102" s="48">
        <v>1990</v>
      </c>
      <c r="E102" s="48">
        <v>2000</v>
      </c>
      <c r="F102" s="48">
        <v>2010</v>
      </c>
      <c r="G102" s="48">
        <v>2015</v>
      </c>
      <c r="H102" s="48">
        <v>2020</v>
      </c>
      <c r="I102" s="48">
        <v>2025</v>
      </c>
    </row>
    <row r="103" spans="2:9" ht="20.25" x14ac:dyDescent="0.2">
      <c r="B103" s="47"/>
      <c r="C103" s="76" t="s">
        <v>26</v>
      </c>
      <c r="D103" s="61" t="str">
        <f>IF(ISBLANK(D27),"",IF(D27=0,0,D27*D72))</f>
        <v/>
      </c>
      <c r="E103" s="61" t="str">
        <f t="shared" ref="E103:I103" si="26">IF(ISBLANK(E27),"",IF(E27=0,0,E27*E72))</f>
        <v/>
      </c>
      <c r="F103" s="61" t="str">
        <f t="shared" si="26"/>
        <v/>
      </c>
      <c r="G103" s="61" t="str">
        <f t="shared" si="26"/>
        <v/>
      </c>
      <c r="H103" s="61" t="str">
        <f t="shared" si="26"/>
        <v/>
      </c>
      <c r="I103" s="82" t="str">
        <f t="shared" si="26"/>
        <v/>
      </c>
    </row>
    <row r="104" spans="2:9" ht="20.25" x14ac:dyDescent="0.2">
      <c r="B104" s="47"/>
      <c r="C104" s="76" t="s">
        <v>27</v>
      </c>
      <c r="D104" s="61" t="str">
        <f>IF(ISBLANK(D29),"",IF(D29=0,0,D29*D73))</f>
        <v/>
      </c>
      <c r="E104" s="61" t="str">
        <f t="shared" ref="E104:I104" si="27">IF(ISBLANK(E29),"",IF(E29=0,0,E29*E73))</f>
        <v/>
      </c>
      <c r="F104" s="61" t="str">
        <f t="shared" si="27"/>
        <v/>
      </c>
      <c r="G104" s="61" t="str">
        <f t="shared" si="27"/>
        <v/>
      </c>
      <c r="H104" s="61" t="str">
        <f t="shared" si="27"/>
        <v/>
      </c>
      <c r="I104" s="82" t="str">
        <f t="shared" si="27"/>
        <v/>
      </c>
    </row>
    <row r="105" spans="2:9" ht="20.25" x14ac:dyDescent="0.2">
      <c r="B105" s="47"/>
      <c r="C105" s="76" t="s">
        <v>28</v>
      </c>
      <c r="D105" s="61" t="str">
        <f>IF(ISBLANK(D30),"",IF(D30=0,0,D30*D74))</f>
        <v/>
      </c>
      <c r="E105" s="61" t="str">
        <f t="shared" ref="E105:I105" si="28">IF(ISBLANK(E30),"",IF(E30=0,0,E30*E74))</f>
        <v/>
      </c>
      <c r="F105" s="61" t="str">
        <f t="shared" si="28"/>
        <v/>
      </c>
      <c r="G105" s="61" t="str">
        <f t="shared" si="28"/>
        <v/>
      </c>
      <c r="H105" s="61" t="str">
        <f t="shared" si="28"/>
        <v/>
      </c>
      <c r="I105" s="82" t="str">
        <f t="shared" si="28"/>
        <v/>
      </c>
    </row>
    <row r="106" spans="2:9" ht="20.25" x14ac:dyDescent="0.2">
      <c r="B106" s="47"/>
      <c r="C106" s="86" t="s">
        <v>38</v>
      </c>
      <c r="D106" s="62" t="str">
        <f>IFERROR(SUMPRODUCT(D103:D105,K16:K18)/D20,"")</f>
        <v/>
      </c>
      <c r="E106" s="62" t="str">
        <f>IFERROR(SUMPRODUCT(E103:E105,L16:L18)/E20,"")</f>
        <v/>
      </c>
      <c r="F106" s="62" t="str">
        <f>IFERROR(SUMPRODUCT(F103:F105,M16:M18)/F20,"")</f>
        <v/>
      </c>
      <c r="G106" s="62" t="str">
        <f>IFERROR(SUMPRODUCT(G103:G105,N16:N18)/G20,"")</f>
        <v/>
      </c>
      <c r="H106" s="62" t="str">
        <f>IFERROR(SUMPRODUCT(H103:H105,O16:O18)/H20,"")</f>
        <v/>
      </c>
      <c r="I106" s="82" t="str">
        <f>IFERROR(SUMPRODUCT(I103:I105,P16:P18)/I20,"")</f>
        <v/>
      </c>
    </row>
    <row r="107" spans="2:9" ht="20.25" x14ac:dyDescent="0.2">
      <c r="B107" s="47"/>
      <c r="C107" s="77"/>
      <c r="D107" s="47"/>
      <c r="E107" s="27"/>
      <c r="F107" s="47"/>
      <c r="G107" s="47"/>
      <c r="H107" s="47"/>
      <c r="I107" s="75"/>
    </row>
    <row r="108" spans="2:9" ht="20.25" x14ac:dyDescent="0.2">
      <c r="B108" s="47"/>
      <c r="C108" s="77"/>
      <c r="D108" s="47"/>
      <c r="E108" s="27"/>
      <c r="F108" s="47"/>
      <c r="G108" s="47"/>
      <c r="H108" s="47"/>
      <c r="I108" s="75"/>
    </row>
    <row r="109" spans="2:9" ht="20.25" x14ac:dyDescent="0.2">
      <c r="B109" s="51" t="s">
        <v>59</v>
      </c>
      <c r="C109" s="74" t="s">
        <v>57</v>
      </c>
      <c r="D109" s="47"/>
      <c r="E109" s="27"/>
      <c r="F109" s="47"/>
      <c r="G109" s="47"/>
      <c r="H109" s="47"/>
      <c r="I109" s="75"/>
    </row>
    <row r="110" spans="2:9" ht="20.25" x14ac:dyDescent="0.2">
      <c r="B110" s="51"/>
      <c r="C110" s="74"/>
      <c r="D110" s="47"/>
      <c r="E110" s="27"/>
      <c r="F110" s="47"/>
      <c r="G110" s="47"/>
      <c r="H110" s="47"/>
      <c r="I110" s="75"/>
    </row>
    <row r="111" spans="2:9" ht="20.25" x14ac:dyDescent="0.2">
      <c r="B111" s="51"/>
      <c r="C111" s="86"/>
      <c r="D111" s="48">
        <v>1990</v>
      </c>
      <c r="E111" s="48">
        <v>2000</v>
      </c>
      <c r="F111" s="48">
        <v>2010</v>
      </c>
      <c r="G111" s="48">
        <v>2015</v>
      </c>
      <c r="H111" s="48">
        <v>2020</v>
      </c>
      <c r="I111" s="48">
        <v>2025</v>
      </c>
    </row>
    <row r="112" spans="2:9" ht="20.25" x14ac:dyDescent="0.2">
      <c r="B112" s="51"/>
      <c r="C112" s="76" t="s">
        <v>26</v>
      </c>
      <c r="D112" s="61" t="str">
        <f>IF(ISBLANK(D27),"",IF(D27=0,0,D103*D95))</f>
        <v/>
      </c>
      <c r="E112" s="61" t="str">
        <f t="shared" ref="E112:I112" si="29">IF(ISBLANK(E27),"",IF(E27=0,0,E103*E95))</f>
        <v/>
      </c>
      <c r="F112" s="61" t="str">
        <f t="shared" si="29"/>
        <v/>
      </c>
      <c r="G112" s="61" t="str">
        <f t="shared" si="29"/>
        <v/>
      </c>
      <c r="H112" s="61" t="str">
        <f t="shared" si="29"/>
        <v/>
      </c>
      <c r="I112" s="82" t="str">
        <f t="shared" si="29"/>
        <v/>
      </c>
    </row>
    <row r="113" spans="2:11" ht="20.25" x14ac:dyDescent="0.2">
      <c r="B113" s="51"/>
      <c r="C113" s="76" t="s">
        <v>27</v>
      </c>
      <c r="D113" s="61" t="str">
        <f>IF(ISBLANK(D29),"",IF(D29=0,0,D104*D96))</f>
        <v/>
      </c>
      <c r="E113" s="61" t="str">
        <f t="shared" ref="E113:I113" si="30">IF(ISBLANK(E29),"",IF(E29=0,0,E104*E96))</f>
        <v/>
      </c>
      <c r="F113" s="61" t="str">
        <f t="shared" si="30"/>
        <v/>
      </c>
      <c r="G113" s="61" t="str">
        <f t="shared" si="30"/>
        <v/>
      </c>
      <c r="H113" s="61" t="str">
        <f t="shared" si="30"/>
        <v/>
      </c>
      <c r="I113" s="82" t="str">
        <f t="shared" si="30"/>
        <v/>
      </c>
    </row>
    <row r="114" spans="2:11" ht="20.25" x14ac:dyDescent="0.2">
      <c r="B114" s="47"/>
      <c r="C114" s="76" t="s">
        <v>28</v>
      </c>
      <c r="D114" s="61" t="str">
        <f>IF(ISBLANK(D30),"",IF(D30=0,0,D105*D97))</f>
        <v/>
      </c>
      <c r="E114" s="61" t="str">
        <f t="shared" ref="E114:I114" si="31">IF(ISBLANK(E30),"",IF(E30=0,0,E105*E97))</f>
        <v/>
      </c>
      <c r="F114" s="61" t="str">
        <f t="shared" si="31"/>
        <v/>
      </c>
      <c r="G114" s="61" t="str">
        <f t="shared" si="31"/>
        <v/>
      </c>
      <c r="H114" s="61" t="str">
        <f t="shared" si="31"/>
        <v/>
      </c>
      <c r="I114" s="82" t="str">
        <f t="shared" si="31"/>
        <v/>
      </c>
    </row>
    <row r="115" spans="2:11" ht="21" thickBot="1" x14ac:dyDescent="0.25">
      <c r="B115" s="47"/>
      <c r="C115" s="87" t="s">
        <v>38</v>
      </c>
      <c r="D115" s="88" t="str">
        <f>IFERROR(SUMPRODUCT(D112:D114,K16:K18)/D20,"")</f>
        <v/>
      </c>
      <c r="E115" s="88" t="str">
        <f>IFERROR(SUMPRODUCT(E112:E114,L16:L18)/E20,"")</f>
        <v/>
      </c>
      <c r="F115" s="88" t="str">
        <f>IFERROR(SUMPRODUCT(F112:F114,M16:M18)/F20,"")</f>
        <v/>
      </c>
      <c r="G115" s="88" t="str">
        <f>IFERROR(SUMPRODUCT(G112:G114,N16:N18)/G20,"")</f>
        <v/>
      </c>
      <c r="H115" s="88" t="str">
        <f>IFERROR(SUMPRODUCT(H112:H114,O16:O18)/H20,"")</f>
        <v/>
      </c>
      <c r="I115" s="89" t="str">
        <f>IFERROR(SUMPRODUCT(I112:I114,P16:P18)/I20,"")</f>
        <v/>
      </c>
    </row>
    <row r="116" spans="2:11" ht="20.25" x14ac:dyDescent="0.2">
      <c r="B116" s="47"/>
      <c r="C116" s="59"/>
      <c r="D116" s="47"/>
      <c r="E116" s="27"/>
      <c r="F116" s="47"/>
      <c r="G116" s="47"/>
      <c r="H116" s="47"/>
      <c r="I116" s="47"/>
    </row>
    <row r="117" spans="2:11" s="31" customFormat="1" ht="20.100000000000001" customHeight="1" x14ac:dyDescent="0.25">
      <c r="B117" s="32"/>
      <c r="C117" s="34"/>
      <c r="D117" s="35"/>
      <c r="E117" s="35"/>
      <c r="F117" s="35"/>
      <c r="G117" s="35"/>
      <c r="H117" s="35"/>
      <c r="I117" s="35"/>
      <c r="J117"/>
      <c r="K117"/>
    </row>
    <row r="118" spans="2:11" s="31" customFormat="1" ht="20.100000000000001" customHeight="1" x14ac:dyDescent="0.25">
      <c r="B118" s="32"/>
      <c r="C118" s="34"/>
      <c r="D118" s="35"/>
      <c r="E118" s="35"/>
      <c r="F118" s="35"/>
      <c r="G118" s="35"/>
      <c r="H118" s="35"/>
      <c r="I118" s="35"/>
      <c r="J118"/>
      <c r="K118"/>
    </row>
    <row r="119" spans="2:11" s="31" customFormat="1" ht="20.100000000000001" customHeight="1" x14ac:dyDescent="0.25">
      <c r="B119" s="32"/>
      <c r="C119" s="34"/>
      <c r="D119" s="35"/>
      <c r="E119" s="35"/>
      <c r="F119" s="35"/>
      <c r="G119" s="35"/>
      <c r="H119" s="35"/>
      <c r="I119" s="35"/>
      <c r="J119" s="35"/>
    </row>
    <row r="120" spans="2:11" s="47" customFormat="1" ht="20.100000000000001" customHeight="1" x14ac:dyDescent="0.25">
      <c r="B120" s="51" t="s">
        <v>77</v>
      </c>
      <c r="C120" s="45" t="s">
        <v>75</v>
      </c>
    </row>
    <row r="121" spans="2:11" s="31" customFormat="1" ht="20.100000000000001" customHeight="1" x14ac:dyDescent="0.25">
      <c r="B121" s="32"/>
      <c r="C121" s="34"/>
      <c r="D121" s="35"/>
      <c r="E121" s="35"/>
      <c r="F121" s="35"/>
      <c r="G121" s="35"/>
      <c r="H121" s="35"/>
      <c r="I121" s="35"/>
      <c r="J121" s="35"/>
    </row>
    <row r="122" spans="2:11" s="31" customFormat="1" ht="20.100000000000001" customHeight="1" thickBot="1" x14ac:dyDescent="0.3">
      <c r="B122" s="32"/>
      <c r="C122" s="50" t="s">
        <v>35</v>
      </c>
      <c r="D122" s="91">
        <v>1990</v>
      </c>
      <c r="E122" s="91">
        <v>2000</v>
      </c>
      <c r="F122" s="91">
        <v>2010</v>
      </c>
      <c r="G122" s="91">
        <v>2015</v>
      </c>
      <c r="H122" s="48">
        <v>2020</v>
      </c>
      <c r="I122" s="48">
        <v>2025</v>
      </c>
      <c r="J122" s="35"/>
    </row>
    <row r="123" spans="2:11" s="31" customFormat="1" ht="20.100000000000001" customHeight="1" x14ac:dyDescent="0.25">
      <c r="B123" s="32"/>
      <c r="C123" s="90" t="s">
        <v>33</v>
      </c>
      <c r="D123" s="92" t="str">
        <f t="shared" ref="D123:I123" si="32">D106</f>
        <v/>
      </c>
      <c r="E123" s="93" t="str">
        <f t="shared" si="32"/>
        <v/>
      </c>
      <c r="F123" s="93" t="str">
        <f t="shared" si="32"/>
        <v/>
      </c>
      <c r="G123" s="93" t="str">
        <f t="shared" si="32"/>
        <v/>
      </c>
      <c r="H123" s="93" t="str">
        <f t="shared" si="32"/>
        <v/>
      </c>
      <c r="I123" s="94" t="str">
        <f t="shared" si="32"/>
        <v/>
      </c>
      <c r="J123" s="35"/>
    </row>
    <row r="124" spans="2:11" s="31" customFormat="1" ht="20.100000000000001" customHeight="1" thickBot="1" x14ac:dyDescent="0.3">
      <c r="B124" s="32"/>
      <c r="C124" s="90" t="s">
        <v>34</v>
      </c>
      <c r="D124" s="95" t="str">
        <f>D115</f>
        <v/>
      </c>
      <c r="E124" s="96" t="str">
        <f t="shared" ref="E124:I124" si="33">E115</f>
        <v/>
      </c>
      <c r="F124" s="96" t="str">
        <f t="shared" si="33"/>
        <v/>
      </c>
      <c r="G124" s="96" t="str">
        <f t="shared" si="33"/>
        <v/>
      </c>
      <c r="H124" s="96" t="str">
        <f t="shared" si="33"/>
        <v/>
      </c>
      <c r="I124" s="97" t="str">
        <f t="shared" si="33"/>
        <v/>
      </c>
      <c r="J124" s="35"/>
    </row>
    <row r="125" spans="2:11" ht="19.5" customHeight="1" x14ac:dyDescent="0.2">
      <c r="B125" s="63"/>
      <c r="C125" s="64"/>
      <c r="D125" s="64"/>
      <c r="E125" s="64"/>
      <c r="F125" s="64"/>
      <c r="G125" s="64"/>
      <c r="H125" s="64"/>
      <c r="I125" s="64"/>
      <c r="J125" s="64"/>
    </row>
    <row r="126" spans="2:11" ht="19.5" customHeight="1" x14ac:dyDescent="0.2">
      <c r="B126" s="63"/>
      <c r="C126" s="64"/>
      <c r="D126" s="64"/>
      <c r="E126" s="64"/>
      <c r="F126" s="64"/>
      <c r="G126" s="64"/>
      <c r="H126" s="64"/>
      <c r="I126" s="64"/>
      <c r="J126" s="64"/>
    </row>
    <row r="127" spans="2:11" ht="19.5" customHeight="1" x14ac:dyDescent="0.2">
      <c r="B127" s="63"/>
      <c r="J127" s="64"/>
    </row>
    <row r="128" spans="2:11" ht="19.5" customHeight="1" x14ac:dyDescent="0.2">
      <c r="B128" s="51" t="s">
        <v>78</v>
      </c>
      <c r="C128" s="45" t="s">
        <v>76</v>
      </c>
      <c r="D128" s="64"/>
      <c r="E128" s="64"/>
      <c r="F128" s="64"/>
      <c r="G128" s="64"/>
      <c r="H128" s="64"/>
      <c r="I128" s="64"/>
      <c r="J128" s="64"/>
    </row>
    <row r="129" spans="2:10" ht="19.5" customHeight="1" x14ac:dyDescent="0.2">
      <c r="B129" s="63"/>
      <c r="C129" s="64"/>
      <c r="D129" s="64"/>
      <c r="E129" s="64"/>
      <c r="F129" s="64"/>
      <c r="G129" s="64"/>
      <c r="H129" s="64"/>
      <c r="I129" s="64"/>
      <c r="J129" s="64"/>
    </row>
    <row r="130" spans="2:10" ht="32.25" thickBot="1" x14ac:dyDescent="0.25">
      <c r="B130" s="63"/>
      <c r="C130" s="65" t="s">
        <v>51</v>
      </c>
      <c r="D130" s="91">
        <v>1990</v>
      </c>
      <c r="E130" s="91">
        <v>2000</v>
      </c>
      <c r="F130" s="91">
        <v>2010</v>
      </c>
      <c r="G130" s="91">
        <v>2015</v>
      </c>
      <c r="H130" s="48">
        <v>2020</v>
      </c>
      <c r="I130" s="48">
        <v>2025</v>
      </c>
      <c r="J130" s="64"/>
    </row>
    <row r="131" spans="2:10" ht="19.5" customHeight="1" x14ac:dyDescent="0.2">
      <c r="B131" s="63"/>
      <c r="C131" s="90" t="s">
        <v>33</v>
      </c>
      <c r="D131" s="92" t="str">
        <f>IFERROR(D123*$D$51,"")</f>
        <v/>
      </c>
      <c r="E131" s="93" t="str">
        <f t="shared" ref="E131:I131" si="34">IFERROR(E123*$D$51,"")</f>
        <v/>
      </c>
      <c r="F131" s="93" t="str">
        <f t="shared" si="34"/>
        <v/>
      </c>
      <c r="G131" s="93" t="str">
        <f t="shared" si="34"/>
        <v/>
      </c>
      <c r="H131" s="93" t="str">
        <f t="shared" si="34"/>
        <v/>
      </c>
      <c r="I131" s="94" t="str">
        <f t="shared" si="34"/>
        <v/>
      </c>
      <c r="J131" s="64"/>
    </row>
    <row r="132" spans="2:10" ht="19.5" customHeight="1" thickBot="1" x14ac:dyDescent="0.25">
      <c r="B132" s="63"/>
      <c r="C132" s="90" t="s">
        <v>34</v>
      </c>
      <c r="D132" s="95" t="str">
        <f>IFERROR(D124*$D$51,"")</f>
        <v/>
      </c>
      <c r="E132" s="96" t="str">
        <f t="shared" ref="E132:I132" si="35">IFERROR(E124*$D$51,"")</f>
        <v/>
      </c>
      <c r="F132" s="96" t="str">
        <f t="shared" si="35"/>
        <v/>
      </c>
      <c r="G132" s="96" t="str">
        <f t="shared" si="35"/>
        <v/>
      </c>
      <c r="H132" s="96" t="str">
        <f t="shared" si="35"/>
        <v/>
      </c>
      <c r="I132" s="97" t="str">
        <f t="shared" si="35"/>
        <v/>
      </c>
      <c r="J132" s="64"/>
    </row>
    <row r="133" spans="2:10" ht="19.5" customHeight="1" x14ac:dyDescent="0.2">
      <c r="B133" s="63"/>
      <c r="C133" s="64"/>
      <c r="D133" s="64"/>
      <c r="E133" s="64"/>
      <c r="F133" s="64"/>
      <c r="G133" s="64"/>
      <c r="H133" s="64"/>
      <c r="I133" s="64"/>
      <c r="J133" s="64"/>
    </row>
    <row r="134" spans="2:10" ht="19.5" customHeight="1" x14ac:dyDescent="0.2">
      <c r="B134" s="63"/>
      <c r="C134" s="64"/>
      <c r="D134" s="64"/>
      <c r="E134" s="64"/>
      <c r="F134" s="64"/>
      <c r="G134" s="64"/>
      <c r="H134" s="64"/>
      <c r="I134" s="64"/>
      <c r="J134" s="64"/>
    </row>
    <row r="135" spans="2:10" ht="15" x14ac:dyDescent="0.2">
      <c r="B135" s="63"/>
      <c r="C135" s="64"/>
      <c r="D135" s="64"/>
      <c r="E135" s="64"/>
      <c r="F135" s="64"/>
      <c r="G135" s="64"/>
      <c r="H135" s="64"/>
      <c r="I135" s="64"/>
      <c r="J135" s="64"/>
    </row>
    <row r="136" spans="2:10" ht="15" x14ac:dyDescent="0.2">
      <c r="B136" s="63"/>
      <c r="C136" s="64"/>
      <c r="D136" s="64"/>
      <c r="E136" s="64"/>
      <c r="F136" s="64"/>
      <c r="G136" s="64"/>
      <c r="H136" s="64"/>
      <c r="I136" s="64"/>
      <c r="J136" s="64"/>
    </row>
    <row r="137" spans="2:10" ht="15" x14ac:dyDescent="0.2">
      <c r="B137" s="63"/>
      <c r="C137" s="64"/>
      <c r="D137" s="64"/>
      <c r="E137" s="64"/>
      <c r="F137" s="64"/>
      <c r="G137" s="64"/>
      <c r="H137" s="64"/>
      <c r="I137" s="64"/>
      <c r="J137" s="64"/>
    </row>
    <row r="138" spans="2:10" ht="15" x14ac:dyDescent="0.2">
      <c r="B138" s="63"/>
      <c r="C138" s="64"/>
      <c r="D138" s="64"/>
      <c r="E138" s="64"/>
      <c r="F138" s="64"/>
      <c r="G138" s="64"/>
      <c r="H138" s="64"/>
      <c r="I138" s="64"/>
      <c r="J138" s="64"/>
    </row>
    <row r="139" spans="2:10" ht="15" x14ac:dyDescent="0.2">
      <c r="B139" s="63"/>
      <c r="C139" s="64"/>
      <c r="D139" s="64"/>
      <c r="E139" s="64"/>
      <c r="F139" s="64"/>
      <c r="G139" s="64"/>
      <c r="H139" s="64"/>
      <c r="I139" s="64"/>
      <c r="J139" s="64"/>
    </row>
    <row r="140" spans="2:10" ht="15" x14ac:dyDescent="0.2">
      <c r="B140" s="63"/>
      <c r="C140" s="64"/>
      <c r="D140" s="64"/>
      <c r="E140" s="64"/>
      <c r="F140" s="64"/>
      <c r="G140" s="64"/>
      <c r="H140" s="64"/>
      <c r="I140" s="64"/>
      <c r="J140" s="64"/>
    </row>
    <row r="141" spans="2:10" ht="15" x14ac:dyDescent="0.2">
      <c r="B141" s="63"/>
      <c r="C141" s="64"/>
      <c r="D141" s="64"/>
      <c r="E141" s="64"/>
      <c r="F141" s="64"/>
      <c r="G141" s="64"/>
      <c r="H141" s="64"/>
      <c r="I141" s="64"/>
      <c r="J141" s="64"/>
    </row>
    <row r="142" spans="2:10" ht="15" x14ac:dyDescent="0.2">
      <c r="B142" s="63"/>
      <c r="C142" s="64"/>
      <c r="D142" s="64"/>
      <c r="E142" s="64"/>
      <c r="F142" s="64"/>
      <c r="G142" s="64"/>
      <c r="H142" s="64"/>
      <c r="I142" s="64"/>
      <c r="J142" s="64"/>
    </row>
    <row r="143" spans="2:10" ht="15" x14ac:dyDescent="0.2">
      <c r="B143" s="63"/>
      <c r="C143" s="64"/>
      <c r="D143" s="64"/>
      <c r="E143" s="64"/>
      <c r="F143" s="64"/>
      <c r="G143" s="64"/>
      <c r="H143" s="64"/>
      <c r="I143" s="64"/>
      <c r="J143" s="64"/>
    </row>
    <row r="144" spans="2:10" ht="15" x14ac:dyDescent="0.2">
      <c r="B144" s="63"/>
      <c r="C144" s="64"/>
      <c r="D144" s="64"/>
      <c r="E144" s="64"/>
      <c r="F144" s="64"/>
      <c r="G144" s="64"/>
      <c r="H144" s="64"/>
      <c r="I144" s="64"/>
      <c r="J144" s="64"/>
    </row>
    <row r="145" spans="2:10" ht="15" x14ac:dyDescent="0.2">
      <c r="B145" s="63"/>
      <c r="C145" s="64"/>
      <c r="D145" s="64"/>
      <c r="E145" s="64"/>
      <c r="F145" s="64"/>
      <c r="G145" s="64"/>
      <c r="H145" s="64"/>
      <c r="I145" s="64"/>
      <c r="J145" s="64"/>
    </row>
    <row r="146" spans="2:10" ht="15" x14ac:dyDescent="0.2">
      <c r="B146" s="63"/>
      <c r="C146" s="64"/>
      <c r="D146" s="64"/>
      <c r="E146" s="64"/>
      <c r="F146" s="64"/>
      <c r="G146" s="64"/>
      <c r="H146" s="64"/>
      <c r="I146" s="64"/>
      <c r="J146" s="64"/>
    </row>
    <row r="147" spans="2:10" ht="15" x14ac:dyDescent="0.2">
      <c r="B147" s="63"/>
      <c r="C147" s="64"/>
      <c r="D147" s="64"/>
      <c r="E147" s="64"/>
      <c r="F147" s="64"/>
      <c r="G147" s="64"/>
      <c r="H147" s="64"/>
      <c r="I147" s="64"/>
      <c r="J147" s="64"/>
    </row>
    <row r="148" spans="2:10" ht="15" x14ac:dyDescent="0.2">
      <c r="B148" s="63"/>
      <c r="C148" s="64"/>
      <c r="D148" s="64"/>
      <c r="E148" s="64"/>
      <c r="F148" s="64"/>
      <c r="G148" s="64"/>
      <c r="H148" s="64"/>
      <c r="I148" s="64"/>
      <c r="J148" s="64"/>
    </row>
    <row r="149" spans="2:10" ht="15" x14ac:dyDescent="0.2">
      <c r="B149" s="63"/>
      <c r="C149" s="64"/>
      <c r="D149" s="64"/>
      <c r="E149" s="64"/>
      <c r="F149" s="64"/>
      <c r="G149" s="64"/>
      <c r="H149" s="64"/>
      <c r="I149" s="64"/>
      <c r="J149" s="64"/>
    </row>
    <row r="150" spans="2:10" ht="15" x14ac:dyDescent="0.2">
      <c r="B150" s="63"/>
      <c r="C150" s="64"/>
      <c r="D150" s="64"/>
      <c r="E150" s="64"/>
      <c r="F150" s="64"/>
      <c r="G150" s="64"/>
      <c r="H150" s="64"/>
      <c r="I150" s="64"/>
      <c r="J150" s="64"/>
    </row>
    <row r="151" spans="2:10" ht="15" x14ac:dyDescent="0.2">
      <c r="B151" s="63"/>
      <c r="C151" s="64"/>
      <c r="D151" s="64"/>
      <c r="E151" s="64"/>
      <c r="F151" s="64"/>
      <c r="G151" s="64"/>
      <c r="H151" s="64"/>
      <c r="I151" s="64"/>
      <c r="J151" s="64"/>
    </row>
    <row r="152" spans="2:10" ht="15" x14ac:dyDescent="0.2">
      <c r="B152" s="63"/>
      <c r="C152" s="64"/>
      <c r="D152" s="64"/>
      <c r="E152" s="64"/>
      <c r="F152" s="64"/>
      <c r="G152" s="64"/>
      <c r="H152" s="64"/>
      <c r="I152" s="64"/>
      <c r="J152" s="64"/>
    </row>
    <row r="153" spans="2:10" ht="15" x14ac:dyDescent="0.2">
      <c r="B153" s="63"/>
      <c r="C153" s="64"/>
      <c r="D153" s="64"/>
      <c r="E153" s="64"/>
      <c r="F153" s="64"/>
      <c r="G153" s="64"/>
      <c r="H153" s="64"/>
      <c r="I153" s="64"/>
      <c r="J153" s="64"/>
    </row>
    <row r="154" spans="2:10" ht="15" x14ac:dyDescent="0.2">
      <c r="B154" s="63"/>
      <c r="C154" s="64"/>
      <c r="D154" s="64"/>
      <c r="E154" s="64"/>
      <c r="F154" s="64"/>
      <c r="G154" s="64"/>
      <c r="H154" s="64"/>
      <c r="I154" s="64"/>
      <c r="J154" s="64"/>
    </row>
    <row r="155" spans="2:10" ht="15" x14ac:dyDescent="0.2">
      <c r="B155" s="63"/>
      <c r="C155" s="64"/>
      <c r="D155" s="64"/>
      <c r="E155" s="64"/>
      <c r="F155" s="64"/>
      <c r="G155" s="64"/>
      <c r="H155" s="64"/>
      <c r="I155" s="64"/>
      <c r="J155" s="64"/>
    </row>
    <row r="156" spans="2:10" ht="15" x14ac:dyDescent="0.2">
      <c r="B156" s="63"/>
      <c r="C156" s="64"/>
      <c r="D156" s="64"/>
      <c r="E156" s="64"/>
      <c r="F156" s="64"/>
      <c r="G156" s="64"/>
      <c r="H156" s="64"/>
      <c r="I156" s="64"/>
      <c r="J156" s="64"/>
    </row>
    <row r="157" spans="2:10" ht="15" x14ac:dyDescent="0.2">
      <c r="B157" s="63"/>
      <c r="C157" s="64"/>
      <c r="D157" s="64"/>
      <c r="E157" s="64"/>
      <c r="F157" s="64"/>
      <c r="G157" s="64"/>
      <c r="H157" s="64"/>
      <c r="I157" s="64"/>
      <c r="J157" s="64"/>
    </row>
    <row r="158" spans="2:10" ht="15" x14ac:dyDescent="0.2">
      <c r="B158" s="63"/>
      <c r="C158" s="64"/>
      <c r="D158" s="64"/>
      <c r="E158" s="64"/>
      <c r="F158" s="64"/>
      <c r="G158" s="64"/>
      <c r="H158" s="64"/>
      <c r="I158" s="64"/>
      <c r="J158" s="64"/>
    </row>
    <row r="159" spans="2:10" ht="15" x14ac:dyDescent="0.2">
      <c r="B159" s="63"/>
      <c r="C159" s="64"/>
      <c r="D159" s="64"/>
      <c r="E159" s="64"/>
      <c r="F159" s="64"/>
      <c r="G159" s="64"/>
      <c r="H159" s="64"/>
      <c r="I159" s="64"/>
      <c r="J159" s="64"/>
    </row>
    <row r="160" spans="2:10" ht="15" x14ac:dyDescent="0.2">
      <c r="B160" s="63"/>
      <c r="C160" s="64"/>
      <c r="D160" s="64"/>
      <c r="E160" s="64"/>
      <c r="F160" s="64"/>
      <c r="G160" s="64"/>
      <c r="H160" s="64"/>
      <c r="I160" s="64"/>
      <c r="J160" s="64"/>
    </row>
    <row r="161" spans="2:10" ht="15" x14ac:dyDescent="0.2">
      <c r="B161" s="63"/>
      <c r="C161" s="64"/>
      <c r="D161" s="64"/>
      <c r="E161" s="64"/>
      <c r="F161" s="64"/>
      <c r="G161" s="64"/>
      <c r="H161" s="64"/>
      <c r="I161" s="64"/>
      <c r="J161" s="64"/>
    </row>
    <row r="162" spans="2:10" ht="15" x14ac:dyDescent="0.2">
      <c r="B162" s="63"/>
      <c r="C162" s="64"/>
      <c r="D162" s="64"/>
      <c r="E162" s="64"/>
      <c r="F162" s="64"/>
      <c r="G162" s="64"/>
      <c r="H162" s="64"/>
      <c r="I162" s="64"/>
      <c r="J162" s="64"/>
    </row>
    <row r="163" spans="2:10" ht="15" x14ac:dyDescent="0.2">
      <c r="B163" s="63"/>
      <c r="C163" s="64"/>
      <c r="D163" s="64"/>
      <c r="E163" s="64"/>
      <c r="F163" s="64"/>
      <c r="G163" s="64"/>
      <c r="H163" s="64"/>
      <c r="I163" s="64"/>
      <c r="J163" s="64"/>
    </row>
    <row r="164" spans="2:10" ht="15" x14ac:dyDescent="0.2">
      <c r="B164" s="63"/>
      <c r="C164" s="64"/>
      <c r="D164" s="64"/>
      <c r="E164" s="64"/>
      <c r="F164" s="64"/>
      <c r="G164" s="64"/>
      <c r="H164" s="64"/>
      <c r="I164" s="64"/>
      <c r="J164" s="64"/>
    </row>
    <row r="165" spans="2:10" ht="15" x14ac:dyDescent="0.2">
      <c r="B165" s="63"/>
      <c r="C165" s="64"/>
      <c r="D165" s="64"/>
      <c r="E165" s="64"/>
      <c r="F165" s="64"/>
      <c r="G165" s="64"/>
      <c r="H165" s="64"/>
      <c r="I165" s="64"/>
      <c r="J165" s="64"/>
    </row>
    <row r="166" spans="2:10" ht="15" x14ac:dyDescent="0.2">
      <c r="B166" s="63"/>
      <c r="C166" s="64"/>
      <c r="D166" s="64"/>
      <c r="E166" s="64"/>
      <c r="F166" s="64"/>
      <c r="G166" s="64"/>
      <c r="H166" s="64"/>
      <c r="I166" s="64"/>
      <c r="J166" s="64"/>
    </row>
    <row r="167" spans="2:10" ht="15" x14ac:dyDescent="0.2">
      <c r="B167" s="63"/>
      <c r="C167" s="64"/>
      <c r="D167" s="64"/>
      <c r="E167" s="64"/>
      <c r="F167" s="64"/>
      <c r="G167" s="64"/>
      <c r="H167" s="64"/>
      <c r="I167" s="64"/>
      <c r="J167" s="64"/>
    </row>
    <row r="168" spans="2:10" ht="15" x14ac:dyDescent="0.2">
      <c r="B168" s="63"/>
      <c r="C168" s="64"/>
      <c r="D168" s="64"/>
      <c r="E168" s="64"/>
      <c r="F168" s="64"/>
      <c r="G168" s="64"/>
      <c r="H168" s="64"/>
      <c r="I168" s="64"/>
      <c r="J168" s="64"/>
    </row>
  </sheetData>
  <sheetProtection algorithmName="SHA-512" hashValue="awpbEFkvEjTdmJFgAC+CT1m+XrmYQ2i9Bktsv/T6inYhl0PHq2AL43UKRV2cqlV/RwPh8Am4rjCBn0QhRxeKYQ==" saltValue="n5/iNavUgDbVywqmdT4Q6g==" spinCount="100000" sheet="1" objects="1" scenarios="1"/>
  <mergeCells count="22">
    <mergeCell ref="C37:I37"/>
    <mergeCell ref="D66:I66"/>
    <mergeCell ref="D84:I84"/>
    <mergeCell ref="D89:I89"/>
    <mergeCell ref="D71:I71"/>
    <mergeCell ref="D94:I94"/>
    <mergeCell ref="C5:I5"/>
    <mergeCell ref="D61:I61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C35:I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5" t="s">
        <v>18</v>
      </c>
    </row>
    <row r="4" spans="1:15" x14ac:dyDescent="0.25">
      <c r="A4" s="11" t="s">
        <v>10</v>
      </c>
      <c r="B4" s="22"/>
      <c r="E4" s="11" t="s">
        <v>13</v>
      </c>
      <c r="F4" s="22"/>
      <c r="I4" s="11" t="s">
        <v>14</v>
      </c>
      <c r="J4" s="22"/>
      <c r="M4" s="11" t="s">
        <v>15</v>
      </c>
    </row>
    <row r="5" spans="1:15" x14ac:dyDescent="0.25">
      <c r="A5" s="8" t="s">
        <v>4</v>
      </c>
      <c r="B5" s="9"/>
      <c r="C5" s="14"/>
      <c r="E5" s="8" t="s">
        <v>4</v>
      </c>
      <c r="F5" s="9"/>
      <c r="G5" s="14"/>
      <c r="I5" s="8" t="s">
        <v>4</v>
      </c>
      <c r="J5" s="9"/>
      <c r="K5" s="14"/>
      <c r="M5" s="8" t="s">
        <v>4</v>
      </c>
      <c r="N5" s="9"/>
      <c r="O5" s="14"/>
    </row>
    <row r="6" spans="1:15" x14ac:dyDescent="0.25">
      <c r="A6" s="18" t="s">
        <v>6</v>
      </c>
      <c r="B6" s="1" t="s">
        <v>7</v>
      </c>
      <c r="C6" s="10" t="s">
        <v>5</v>
      </c>
      <c r="E6" s="18" t="s">
        <v>6</v>
      </c>
      <c r="F6" s="1" t="s">
        <v>7</v>
      </c>
      <c r="G6" s="10" t="s">
        <v>5</v>
      </c>
      <c r="I6" s="18" t="s">
        <v>6</v>
      </c>
      <c r="J6" s="1" t="s">
        <v>7</v>
      </c>
      <c r="K6" s="10" t="s">
        <v>5</v>
      </c>
      <c r="M6" s="18" t="s">
        <v>6</v>
      </c>
      <c r="N6" s="1" t="s">
        <v>7</v>
      </c>
      <c r="O6" s="10" t="s">
        <v>5</v>
      </c>
    </row>
    <row r="7" spans="1:15" x14ac:dyDescent="0.25">
      <c r="A7" s="4">
        <v>0</v>
      </c>
      <c r="B7">
        <v>20</v>
      </c>
      <c r="C7" s="16">
        <v>4</v>
      </c>
      <c r="E7" s="4">
        <v>0</v>
      </c>
      <c r="F7">
        <v>20</v>
      </c>
      <c r="G7" s="16">
        <v>5</v>
      </c>
      <c r="I7" s="4">
        <v>0</v>
      </c>
      <c r="J7">
        <v>20</v>
      </c>
      <c r="K7" s="16">
        <v>3</v>
      </c>
      <c r="M7" s="4">
        <v>0</v>
      </c>
      <c r="N7">
        <v>20</v>
      </c>
      <c r="O7" s="16">
        <v>0.9</v>
      </c>
    </row>
    <row r="8" spans="1:15" x14ac:dyDescent="0.25">
      <c r="A8" s="4">
        <v>20</v>
      </c>
      <c r="B8">
        <v>40</v>
      </c>
      <c r="C8" s="16">
        <v>2.8</v>
      </c>
      <c r="E8" s="4">
        <v>20</v>
      </c>
      <c r="F8">
        <v>40</v>
      </c>
      <c r="G8" s="16">
        <v>1.9</v>
      </c>
      <c r="I8" s="4">
        <v>20</v>
      </c>
      <c r="J8">
        <v>40</v>
      </c>
      <c r="K8" s="16">
        <v>1.7</v>
      </c>
      <c r="M8" s="4">
        <v>20</v>
      </c>
      <c r="N8">
        <v>50</v>
      </c>
      <c r="O8" s="16">
        <v>0.7</v>
      </c>
    </row>
    <row r="9" spans="1:15" x14ac:dyDescent="0.25">
      <c r="A9" s="4">
        <v>40</v>
      </c>
      <c r="B9">
        <v>60</v>
      </c>
      <c r="C9" s="16">
        <v>2.0499999999999998</v>
      </c>
      <c r="E9" s="4">
        <v>40</v>
      </c>
      <c r="F9">
        <v>80</v>
      </c>
      <c r="G9" s="16">
        <v>0.8</v>
      </c>
      <c r="I9" s="4">
        <v>40</v>
      </c>
      <c r="J9">
        <v>100</v>
      </c>
      <c r="K9" s="16">
        <v>1.4</v>
      </c>
      <c r="M9" s="4">
        <v>50</v>
      </c>
      <c r="N9">
        <v>100</v>
      </c>
      <c r="O9" s="16">
        <v>0.62</v>
      </c>
    </row>
    <row r="10" spans="1:15" x14ac:dyDescent="0.25">
      <c r="A10" s="4">
        <v>60</v>
      </c>
      <c r="B10">
        <v>80</v>
      </c>
      <c r="C10" s="16">
        <v>1.7</v>
      </c>
      <c r="E10" s="6">
        <v>80</v>
      </c>
      <c r="F10" s="3" t="s">
        <v>16</v>
      </c>
      <c r="G10" s="17">
        <v>0.66</v>
      </c>
      <c r="I10" s="4">
        <v>100</v>
      </c>
      <c r="J10">
        <v>200</v>
      </c>
      <c r="K10" s="16">
        <v>1.05</v>
      </c>
      <c r="M10" s="6">
        <v>100</v>
      </c>
      <c r="N10" s="3" t="s">
        <v>16</v>
      </c>
      <c r="O10" s="17">
        <v>0.55000000000000004</v>
      </c>
    </row>
    <row r="11" spans="1:15" x14ac:dyDescent="0.25">
      <c r="A11" s="4">
        <v>80</v>
      </c>
      <c r="B11">
        <v>120</v>
      </c>
      <c r="C11" s="16">
        <v>1.5</v>
      </c>
      <c r="E11" s="8" t="s">
        <v>9</v>
      </c>
      <c r="F11" s="9"/>
      <c r="G11" s="19"/>
      <c r="I11" s="6">
        <v>200</v>
      </c>
      <c r="J11" s="2">
        <v>10000</v>
      </c>
      <c r="K11" s="7">
        <v>0.8</v>
      </c>
      <c r="M11" s="8" t="s">
        <v>17</v>
      </c>
      <c r="N11" s="9"/>
      <c r="O11" s="19"/>
    </row>
    <row r="12" spans="1:15" x14ac:dyDescent="0.25">
      <c r="A12" s="4">
        <v>120</v>
      </c>
      <c r="B12">
        <v>200</v>
      </c>
      <c r="C12" s="16">
        <v>1.3</v>
      </c>
      <c r="E12" s="18" t="s">
        <v>6</v>
      </c>
      <c r="F12" s="1" t="s">
        <v>7</v>
      </c>
      <c r="G12" s="10" t="s">
        <v>5</v>
      </c>
      <c r="I12" s="8" t="s">
        <v>1</v>
      </c>
      <c r="J12" s="9"/>
      <c r="K12" s="14"/>
      <c r="M12" s="18" t="s">
        <v>6</v>
      </c>
      <c r="N12" s="1" t="s">
        <v>7</v>
      </c>
      <c r="O12" s="10" t="s">
        <v>5</v>
      </c>
    </row>
    <row r="13" spans="1:15" x14ac:dyDescent="0.25">
      <c r="A13" s="6">
        <v>200</v>
      </c>
      <c r="B13" s="3" t="s">
        <v>16</v>
      </c>
      <c r="C13" s="17">
        <v>0.95</v>
      </c>
      <c r="E13" s="4">
        <v>0</v>
      </c>
      <c r="F13">
        <v>20</v>
      </c>
      <c r="G13" s="16">
        <v>6</v>
      </c>
      <c r="I13" s="18" t="s">
        <v>6</v>
      </c>
      <c r="J13" s="1" t="s">
        <v>7</v>
      </c>
      <c r="K13" s="10" t="s">
        <v>5</v>
      </c>
      <c r="M13" s="4">
        <v>0</v>
      </c>
      <c r="N13">
        <v>20</v>
      </c>
      <c r="O13" s="16">
        <v>1.2</v>
      </c>
    </row>
    <row r="14" spans="1:15" x14ac:dyDescent="0.25">
      <c r="A14" s="8" t="s">
        <v>9</v>
      </c>
      <c r="B14" s="9"/>
      <c r="C14" s="19"/>
      <c r="E14" s="4">
        <v>20</v>
      </c>
      <c r="F14">
        <v>40</v>
      </c>
      <c r="G14" s="16">
        <v>1.2</v>
      </c>
      <c r="I14" s="4">
        <v>0</v>
      </c>
      <c r="J14">
        <v>20</v>
      </c>
      <c r="K14" s="16">
        <v>1.8</v>
      </c>
      <c r="M14" s="4">
        <v>20</v>
      </c>
      <c r="N14">
        <v>50</v>
      </c>
      <c r="O14" s="16">
        <v>0.68</v>
      </c>
    </row>
    <row r="15" spans="1:15" x14ac:dyDescent="0.25">
      <c r="A15" s="18" t="s">
        <v>6</v>
      </c>
      <c r="B15" s="1" t="s">
        <v>7</v>
      </c>
      <c r="C15" s="10" t="s">
        <v>5</v>
      </c>
      <c r="E15" s="4">
        <v>40</v>
      </c>
      <c r="F15">
        <v>80</v>
      </c>
      <c r="G15" s="16">
        <v>0.6</v>
      </c>
      <c r="I15" s="4">
        <v>20</v>
      </c>
      <c r="J15">
        <v>40</v>
      </c>
      <c r="K15" s="16">
        <v>1</v>
      </c>
      <c r="M15" s="4">
        <v>50</v>
      </c>
      <c r="N15">
        <v>100</v>
      </c>
      <c r="O15" s="16">
        <v>0.56999999999999995</v>
      </c>
    </row>
    <row r="16" spans="1:15" x14ac:dyDescent="0.25">
      <c r="A16" s="4">
        <v>0</v>
      </c>
      <c r="B16">
        <v>20</v>
      </c>
      <c r="C16" s="16">
        <v>1.75</v>
      </c>
      <c r="E16" s="6">
        <v>80</v>
      </c>
      <c r="F16" s="3" t="s">
        <v>16</v>
      </c>
      <c r="G16" s="17">
        <v>0.55000000000000004</v>
      </c>
      <c r="I16" s="4">
        <v>40</v>
      </c>
      <c r="J16">
        <v>100</v>
      </c>
      <c r="K16" s="16">
        <v>0.75</v>
      </c>
      <c r="M16" s="6">
        <v>100</v>
      </c>
      <c r="N16" s="3" t="s">
        <v>16</v>
      </c>
      <c r="O16" s="17">
        <v>0.5</v>
      </c>
    </row>
    <row r="17" spans="1:15" x14ac:dyDescent="0.25">
      <c r="A17" s="4">
        <v>20</v>
      </c>
      <c r="B17">
        <v>40</v>
      </c>
      <c r="C17" s="16">
        <v>1.25</v>
      </c>
      <c r="I17" s="4">
        <v>100</v>
      </c>
      <c r="J17">
        <v>200</v>
      </c>
      <c r="K17" s="16">
        <v>0.7</v>
      </c>
      <c r="M17" s="8" t="s">
        <v>3</v>
      </c>
      <c r="N17" s="9"/>
      <c r="O17" s="19"/>
    </row>
    <row r="18" spans="1:15" x14ac:dyDescent="0.25">
      <c r="A18" s="4">
        <v>40</v>
      </c>
      <c r="B18">
        <v>60</v>
      </c>
      <c r="C18" s="16">
        <v>1</v>
      </c>
      <c r="I18" s="6">
        <v>200</v>
      </c>
      <c r="J18" s="2">
        <v>10000</v>
      </c>
      <c r="K18" s="17">
        <v>0.7</v>
      </c>
      <c r="M18" s="18" t="s">
        <v>6</v>
      </c>
      <c r="N18" s="1" t="s">
        <v>7</v>
      </c>
      <c r="O18" s="10" t="s">
        <v>5</v>
      </c>
    </row>
    <row r="19" spans="1:15" x14ac:dyDescent="0.25">
      <c r="A19" s="4">
        <v>60</v>
      </c>
      <c r="B19">
        <v>80</v>
      </c>
      <c r="C19" s="16">
        <v>0.8</v>
      </c>
      <c r="I19" s="8" t="s">
        <v>8</v>
      </c>
      <c r="J19" s="9"/>
      <c r="K19" s="14"/>
      <c r="M19" s="4">
        <v>0</v>
      </c>
      <c r="N19">
        <v>20</v>
      </c>
      <c r="O19" s="16">
        <v>1.1599999999999999</v>
      </c>
    </row>
    <row r="20" spans="1:15" x14ac:dyDescent="0.25">
      <c r="A20" s="4">
        <v>80</v>
      </c>
      <c r="B20">
        <v>120</v>
      </c>
      <c r="C20" s="16">
        <v>0.76</v>
      </c>
      <c r="I20" s="18" t="s">
        <v>6</v>
      </c>
      <c r="J20" s="1" t="s">
        <v>7</v>
      </c>
      <c r="K20" s="10" t="s">
        <v>5</v>
      </c>
      <c r="M20" s="4">
        <v>20</v>
      </c>
      <c r="N20">
        <v>50</v>
      </c>
      <c r="O20" s="16">
        <v>0.66</v>
      </c>
    </row>
    <row r="21" spans="1:15" x14ac:dyDescent="0.25">
      <c r="A21" s="4">
        <v>120</v>
      </c>
      <c r="B21">
        <v>200</v>
      </c>
      <c r="C21" s="16">
        <v>0.7</v>
      </c>
      <c r="I21" s="4">
        <v>0</v>
      </c>
      <c r="J21">
        <v>20</v>
      </c>
      <c r="K21" s="16">
        <v>3</v>
      </c>
      <c r="M21" s="4">
        <v>50</v>
      </c>
      <c r="N21">
        <v>100</v>
      </c>
      <c r="O21" s="16">
        <v>0.57999999999999996</v>
      </c>
    </row>
    <row r="22" spans="1:15" x14ac:dyDescent="0.25">
      <c r="A22" s="6">
        <v>200</v>
      </c>
      <c r="B22" s="3" t="s">
        <v>16</v>
      </c>
      <c r="C22" s="17">
        <v>0.7</v>
      </c>
      <c r="I22" s="4">
        <v>20</v>
      </c>
      <c r="J22">
        <v>40</v>
      </c>
      <c r="K22" s="16">
        <v>1.4</v>
      </c>
      <c r="M22" s="6">
        <v>100</v>
      </c>
      <c r="N22" s="3" t="s">
        <v>16</v>
      </c>
      <c r="O22" s="17">
        <v>0.53</v>
      </c>
    </row>
    <row r="23" spans="1:15" x14ac:dyDescent="0.25">
      <c r="I23" s="4">
        <v>40</v>
      </c>
      <c r="J23">
        <v>100</v>
      </c>
      <c r="K23" s="16">
        <v>1</v>
      </c>
      <c r="M23" s="8" t="s">
        <v>2</v>
      </c>
      <c r="N23" s="9"/>
      <c r="O23" s="19"/>
    </row>
    <row r="24" spans="1:15" x14ac:dyDescent="0.25">
      <c r="I24" s="4">
        <v>100</v>
      </c>
      <c r="J24">
        <v>200</v>
      </c>
      <c r="K24" s="16">
        <v>0.75</v>
      </c>
      <c r="M24" s="18" t="s">
        <v>6</v>
      </c>
      <c r="N24" s="1" t="s">
        <v>7</v>
      </c>
      <c r="O24" s="10" t="s">
        <v>5</v>
      </c>
    </row>
    <row r="25" spans="1:15" x14ac:dyDescent="0.25">
      <c r="I25" s="6">
        <v>200</v>
      </c>
      <c r="J25" s="2">
        <v>10000</v>
      </c>
      <c r="K25" s="17">
        <v>0.7</v>
      </c>
      <c r="M25" s="4">
        <v>0</v>
      </c>
      <c r="N25">
        <v>20</v>
      </c>
      <c r="O25" s="16">
        <v>1.22</v>
      </c>
    </row>
    <row r="26" spans="1:15" x14ac:dyDescent="0.25">
      <c r="M26" s="4">
        <v>20</v>
      </c>
      <c r="N26">
        <v>50</v>
      </c>
      <c r="O26" s="16">
        <v>0.78</v>
      </c>
    </row>
    <row r="27" spans="1:15" x14ac:dyDescent="0.25">
      <c r="M27" s="4">
        <v>50</v>
      </c>
      <c r="N27">
        <v>100</v>
      </c>
      <c r="O27" s="16">
        <v>0.77</v>
      </c>
    </row>
    <row r="28" spans="1:15" x14ac:dyDescent="0.25">
      <c r="M28" s="6">
        <v>100</v>
      </c>
      <c r="N28" s="3" t="s">
        <v>16</v>
      </c>
      <c r="O28" s="17">
        <v>0.77</v>
      </c>
    </row>
    <row r="29" spans="1:15" x14ac:dyDescent="0.25">
      <c r="A29" s="13"/>
      <c r="B29" s="13"/>
      <c r="C29" s="13"/>
      <c r="D29" s="13"/>
      <c r="E29" s="13"/>
      <c r="F29" s="13"/>
    </row>
    <row r="30" spans="1:15" x14ac:dyDescent="0.25">
      <c r="A30" s="13"/>
      <c r="B30" s="13"/>
      <c r="C30" s="13"/>
      <c r="D30" s="13"/>
      <c r="E30" s="13"/>
      <c r="F30" s="13"/>
    </row>
    <row r="31" spans="1:15" x14ac:dyDescent="0.25">
      <c r="A31" s="13"/>
      <c r="B31" s="13"/>
      <c r="C31" s="13"/>
      <c r="D31" s="13"/>
      <c r="E31" s="13"/>
      <c r="F31" s="13"/>
    </row>
    <row r="32" spans="1:15" x14ac:dyDescent="0.25">
      <c r="A32" s="13"/>
      <c r="B32" s="13"/>
      <c r="C32" s="13"/>
      <c r="D32" s="13"/>
      <c r="E32" s="13"/>
      <c r="F32" s="13"/>
    </row>
    <row r="33" spans="1:6" x14ac:dyDescent="0.25">
      <c r="A33" s="13"/>
      <c r="B33" s="13"/>
      <c r="C33" s="13"/>
      <c r="D33" s="13"/>
      <c r="E33" s="13"/>
      <c r="F33" s="13"/>
    </row>
  </sheetData>
  <sheetProtection algorithmName="SHA-512" hashValue="0hey/FcGd3ahhCqIK2rT2ssRAbz0TcpfVlT7WyF0DWNzYwfxVP4GSBCk9qpkC/29zM2QGFcDOS7piHx4l7vZZA==" saltValue="8vq/aNx25uL6zlyAmevlZ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E26" sqref="E26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5" t="s">
        <v>25</v>
      </c>
      <c r="B1" s="21"/>
    </row>
    <row r="3" spans="1:15" x14ac:dyDescent="0.25">
      <c r="A3" s="11" t="s">
        <v>10</v>
      </c>
      <c r="B3" s="22"/>
      <c r="E3" s="11" t="s">
        <v>13</v>
      </c>
      <c r="F3" s="22"/>
      <c r="I3" s="11" t="s">
        <v>14</v>
      </c>
      <c r="J3" s="22"/>
      <c r="M3" s="11" t="s">
        <v>15</v>
      </c>
      <c r="N3" s="22"/>
    </row>
    <row r="4" spans="1:15" x14ac:dyDescent="0.25">
      <c r="A4" s="8" t="s">
        <v>11</v>
      </c>
      <c r="B4" s="23"/>
      <c r="C4" s="20"/>
      <c r="E4" s="8" t="s">
        <v>11</v>
      </c>
      <c r="F4" s="23"/>
      <c r="G4" s="20"/>
      <c r="I4" s="8" t="s">
        <v>4</v>
      </c>
      <c r="J4" s="23"/>
      <c r="K4" s="20"/>
      <c r="M4" s="8" t="s">
        <v>4</v>
      </c>
      <c r="N4" s="23"/>
      <c r="O4" s="20"/>
    </row>
    <row r="5" spans="1:15" x14ac:dyDescent="0.25">
      <c r="A5" s="18" t="s">
        <v>6</v>
      </c>
      <c r="B5" s="1" t="s">
        <v>7</v>
      </c>
      <c r="C5" s="10" t="s">
        <v>19</v>
      </c>
      <c r="E5" s="18" t="s">
        <v>6</v>
      </c>
      <c r="F5" s="1" t="s">
        <v>7</v>
      </c>
      <c r="G5" s="10" t="s">
        <v>19</v>
      </c>
      <c r="I5" s="18" t="s">
        <v>6</v>
      </c>
      <c r="J5" s="1" t="s">
        <v>7</v>
      </c>
      <c r="K5" s="10" t="s">
        <v>19</v>
      </c>
      <c r="M5" s="18" t="s">
        <v>6</v>
      </c>
      <c r="N5" s="1" t="s">
        <v>7</v>
      </c>
      <c r="O5" s="10" t="s">
        <v>19</v>
      </c>
    </row>
    <row r="6" spans="1:15" x14ac:dyDescent="0.25">
      <c r="A6" s="4">
        <v>0</v>
      </c>
      <c r="B6" s="1">
        <v>125</v>
      </c>
      <c r="C6" s="16">
        <v>0.2</v>
      </c>
      <c r="E6" s="4">
        <v>0</v>
      </c>
      <c r="F6" s="1"/>
      <c r="G6" s="16">
        <v>0.2</v>
      </c>
      <c r="I6" s="4">
        <v>0</v>
      </c>
      <c r="J6" s="1"/>
      <c r="K6" s="16">
        <v>0.46</v>
      </c>
      <c r="M6" s="4">
        <v>0</v>
      </c>
      <c r="N6" s="1"/>
      <c r="O6" s="16">
        <v>0.46</v>
      </c>
    </row>
    <row r="7" spans="1:15" x14ac:dyDescent="0.25">
      <c r="A7" s="4">
        <v>125</v>
      </c>
      <c r="B7" s="1" t="s">
        <v>16</v>
      </c>
      <c r="C7" s="16">
        <v>0.24</v>
      </c>
      <c r="E7" s="4">
        <v>125</v>
      </c>
      <c r="F7" s="1"/>
      <c r="G7" s="16">
        <v>0.24</v>
      </c>
      <c r="I7" s="4">
        <v>75</v>
      </c>
      <c r="J7" s="1"/>
      <c r="K7" s="16">
        <v>0.23</v>
      </c>
      <c r="M7" s="4">
        <v>75</v>
      </c>
      <c r="N7" s="1"/>
      <c r="O7" s="16">
        <v>0.23</v>
      </c>
    </row>
    <row r="8" spans="1:15" x14ac:dyDescent="0.25">
      <c r="A8" s="4" t="s">
        <v>12</v>
      </c>
      <c r="C8" s="16"/>
      <c r="E8" s="4" t="s">
        <v>12</v>
      </c>
      <c r="F8" s="1"/>
      <c r="G8" s="16"/>
      <c r="I8" s="4">
        <v>150</v>
      </c>
      <c r="J8" s="1"/>
      <c r="K8" s="16">
        <v>0.24</v>
      </c>
      <c r="M8" s="4">
        <v>150</v>
      </c>
      <c r="N8" s="1"/>
      <c r="O8" s="16">
        <v>0.24</v>
      </c>
    </row>
    <row r="9" spans="1:15" x14ac:dyDescent="0.25">
      <c r="A9" s="18" t="s">
        <v>6</v>
      </c>
      <c r="B9" s="1" t="s">
        <v>7</v>
      </c>
      <c r="C9" s="10" t="s">
        <v>19</v>
      </c>
      <c r="E9" s="18" t="s">
        <v>6</v>
      </c>
      <c r="F9" s="1" t="s">
        <v>7</v>
      </c>
      <c r="G9" s="10" t="s">
        <v>19</v>
      </c>
      <c r="I9" s="4" t="s">
        <v>9</v>
      </c>
      <c r="J9" s="1"/>
      <c r="K9" s="16"/>
      <c r="M9" s="4" t="s">
        <v>9</v>
      </c>
      <c r="N9" s="1"/>
      <c r="O9" s="5"/>
    </row>
    <row r="10" spans="1:15" x14ac:dyDescent="0.25">
      <c r="A10" s="4">
        <v>0</v>
      </c>
      <c r="C10" s="16">
        <v>0.56000000000000005</v>
      </c>
      <c r="E10" s="4">
        <v>0</v>
      </c>
      <c r="F10" s="1"/>
      <c r="G10" s="16">
        <v>0.56000000000000005</v>
      </c>
      <c r="I10" s="18" t="s">
        <v>6</v>
      </c>
      <c r="J10" s="1" t="s">
        <v>7</v>
      </c>
      <c r="K10" s="10" t="s">
        <v>19</v>
      </c>
      <c r="M10" s="18" t="s">
        <v>6</v>
      </c>
      <c r="N10" s="1" t="s">
        <v>7</v>
      </c>
      <c r="O10" s="10" t="s">
        <v>19</v>
      </c>
    </row>
    <row r="11" spans="1:15" x14ac:dyDescent="0.25">
      <c r="A11" s="4">
        <v>20</v>
      </c>
      <c r="C11" s="16">
        <v>0.28000000000000003</v>
      </c>
      <c r="E11" s="4">
        <v>20</v>
      </c>
      <c r="F11" s="1"/>
      <c r="G11" s="16">
        <v>0.28000000000000003</v>
      </c>
      <c r="I11" s="4">
        <v>0</v>
      </c>
      <c r="J11" s="1"/>
      <c r="K11" s="16">
        <v>0.4</v>
      </c>
      <c r="M11" s="4">
        <v>0</v>
      </c>
      <c r="N11" s="1"/>
      <c r="O11" s="5">
        <v>0.39</v>
      </c>
    </row>
    <row r="12" spans="1:15" x14ac:dyDescent="0.25">
      <c r="A12" s="4" t="s">
        <v>9</v>
      </c>
      <c r="C12" s="16"/>
      <c r="E12" s="4" t="s">
        <v>9</v>
      </c>
      <c r="F12" s="1"/>
      <c r="G12" s="16"/>
      <c r="I12" s="4">
        <v>50</v>
      </c>
      <c r="J12" s="1"/>
      <c r="K12" s="16">
        <v>0.28999999999999998</v>
      </c>
      <c r="M12" s="6">
        <v>75</v>
      </c>
      <c r="N12" s="3"/>
      <c r="O12" s="7">
        <v>0.24</v>
      </c>
    </row>
    <row r="13" spans="1:15" x14ac:dyDescent="0.25">
      <c r="A13" s="18" t="s">
        <v>6</v>
      </c>
      <c r="B13" s="1" t="s">
        <v>7</v>
      </c>
      <c r="C13" s="10" t="s">
        <v>19</v>
      </c>
      <c r="E13" s="18" t="s">
        <v>6</v>
      </c>
      <c r="F13" s="1" t="s">
        <v>7</v>
      </c>
      <c r="G13" s="10" t="s">
        <v>19</v>
      </c>
      <c r="I13" s="6">
        <v>150</v>
      </c>
      <c r="J13" s="3"/>
      <c r="K13" s="17">
        <v>0.2</v>
      </c>
    </row>
    <row r="14" spans="1:15" x14ac:dyDescent="0.25">
      <c r="A14" s="4">
        <v>0</v>
      </c>
      <c r="C14" s="16">
        <v>0.4</v>
      </c>
      <c r="E14" s="4">
        <v>0</v>
      </c>
      <c r="F14" s="1"/>
      <c r="G14" s="16">
        <v>0.4</v>
      </c>
      <c r="J14" s="1"/>
    </row>
    <row r="15" spans="1:15" x14ac:dyDescent="0.25">
      <c r="A15" s="4">
        <v>50</v>
      </c>
      <c r="C15" s="16">
        <v>0.28999999999999998</v>
      </c>
      <c r="E15" s="4">
        <v>50</v>
      </c>
      <c r="F15" s="1"/>
      <c r="G15" s="16">
        <v>0.28999999999999998</v>
      </c>
      <c r="J15" s="1"/>
    </row>
    <row r="16" spans="1:15" x14ac:dyDescent="0.25">
      <c r="A16" s="6">
        <v>150</v>
      </c>
      <c r="B16" s="3"/>
      <c r="C16" s="17">
        <v>0.2</v>
      </c>
      <c r="E16" s="6">
        <v>150</v>
      </c>
      <c r="F16" s="3"/>
      <c r="G16" s="17">
        <v>0.2</v>
      </c>
    </row>
    <row r="18" spans="1:15" x14ac:dyDescent="0.25">
      <c r="A18" s="13" t="s">
        <v>24</v>
      </c>
      <c r="B18" s="24"/>
      <c r="C18" s="13"/>
      <c r="D18" s="13"/>
      <c r="E18" s="13" t="s">
        <v>22</v>
      </c>
      <c r="F18" s="13"/>
      <c r="G18" s="13"/>
      <c r="H18" s="13"/>
      <c r="I18" s="13"/>
      <c r="J18" s="13"/>
      <c r="K18" s="13"/>
      <c r="L18" s="13"/>
      <c r="M18" s="13" t="s">
        <v>20</v>
      </c>
      <c r="N18" s="13"/>
      <c r="O18" s="12"/>
    </row>
    <row r="19" spans="1:15" x14ac:dyDescent="0.25">
      <c r="A19" s="13" t="s">
        <v>23</v>
      </c>
      <c r="B19" s="24"/>
      <c r="C19" s="13"/>
      <c r="D19" s="13"/>
      <c r="E19" s="13" t="s">
        <v>23</v>
      </c>
      <c r="F19" s="13"/>
      <c r="G19" s="13"/>
      <c r="H19" s="13"/>
      <c r="I19" s="13"/>
      <c r="J19" s="13"/>
      <c r="K19" s="13"/>
      <c r="L19" s="13"/>
      <c r="M19" s="13" t="s">
        <v>23</v>
      </c>
      <c r="N19" s="13"/>
      <c r="O19" s="12"/>
    </row>
    <row r="20" spans="1:15" x14ac:dyDescent="0.25">
      <c r="A20" s="13" t="s">
        <v>21</v>
      </c>
      <c r="B20" s="24"/>
      <c r="C20" s="13"/>
      <c r="D20" s="13"/>
      <c r="E20" s="13" t="s">
        <v>21</v>
      </c>
      <c r="F20" s="13"/>
      <c r="G20" s="13"/>
      <c r="H20" s="13"/>
      <c r="I20" s="13"/>
      <c r="J20" s="13"/>
      <c r="K20" s="13"/>
      <c r="L20" s="13"/>
      <c r="M20" s="13" t="s">
        <v>21</v>
      </c>
      <c r="N20" s="13"/>
      <c r="O20" s="12"/>
    </row>
    <row r="26" spans="1:15" x14ac:dyDescent="0.25">
      <c r="J26" s="1"/>
    </row>
  </sheetData>
  <sheetProtection algorithmName="SHA-512" hashValue="dc0ZR9ijepuCYOknA/gnA2npdam3LbPxuhkcbqOLaBPNz2RjscZkoZbIYFd7+DeMecqZAi5nEFkS32abGKHOwA==" saltValue="3v0RDG03W3rfWnmCwiRM2A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10" ma:contentTypeDescription="Create a new document." ma:contentTypeScope="" ma:versionID="61aece22a2ba6e7bf110246220f9cdb0">
  <xsd:schema xmlns:xsd="http://www.w3.org/2001/XMLSchema" xmlns:xs="http://www.w3.org/2001/XMLSchema" xmlns:p="http://schemas.microsoft.com/office/2006/metadata/properties" xmlns:ns2="82302deb-32b0-442b-bedc-ba64a9aa8ccd" targetNamespace="http://schemas.microsoft.com/office/2006/metadata/properties" ma:root="true" ma:fieldsID="df114ee28dc4026222cdda1f17bc0a53" ns2:_="">
    <xsd:import namespace="82302deb-32b0-442b-bedc-ba64a9aa8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7B1D66-4715-4A5F-9F81-C0D8F8B7BD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374F4A-DCEF-4C94-BF1F-670F126C3A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A574D3-DA01-4C93-A750-79A110B96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LarsGunnar Marklund (FOA)</dc:creator>
  <cp:lastModifiedBy>Lars Gunnar Marklund</cp:lastModifiedBy>
  <dcterms:created xsi:type="dcterms:W3CDTF">2017-04-04T08:50:28Z</dcterms:created>
  <dcterms:modified xsi:type="dcterms:W3CDTF">2022-12-01T10:54:04Z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0x0101003082C08FD3D0614AAB94B75C024070A7</vt:lpwstr>
  </property>
  <property fmtid="{D5CDD505-2E9C-101B-9397-08002B2CF9AE}" pid="3" name="Order">
    <vt:r8>100</vt:r8>
  </property>
</Properties>
</file>