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14f9ee80ad389f7/Dokument/_Work/Biomass Calculator/BiomassCalculatorFRA2025/"/>
    </mc:Choice>
  </mc:AlternateContent>
  <xr:revisionPtr revIDLastSave="24" documentId="11_CB0C5BF0642ECB89E1A4A0B5BD64EC5C2141C7C3" xr6:coauthVersionLast="47" xr6:coauthVersionMax="47" xr10:uidLastSave="{833AED54-B021-48F5-AB6C-63E09B556B90}"/>
  <bookViews>
    <workbookView xWindow="-120" yWindow="-120" windowWidth="28110" windowHeight="16440" xr2:uid="{00000000-000D-0000-FFFF-FFFF00000000}"/>
  </bookViews>
  <sheets>
    <sheet name="Biomass" sheetId="9" r:id="rId1"/>
    <sheet name="BCEF" sheetId="3" r:id="rId2"/>
    <sheet name="RS Ratio" sheetId="4" r:id="rId3"/>
  </sheets>
  <definedNames>
    <definedName name="BCEFBorealBroad">BCEF!$M$7:$O$10</definedName>
    <definedName name="BCEFBorealFirs">BCEF!$M$19:$O$22</definedName>
    <definedName name="BCEFBorealLarch">BCEF!$M$25:$O$28</definedName>
    <definedName name="BCEFBorealPine">BCEF!$M$13:$O$16</definedName>
    <definedName name="BCEFSubtropicalBroad">BCEF!$E$7:$G$10</definedName>
    <definedName name="BCEFSubtropicalConif">BCEF!$E$13:$G$16</definedName>
    <definedName name="BCEFTemperateBroad">BCEF!$I$7:$K$11</definedName>
    <definedName name="BCEFTemperateConif">BCEF!$I$21:$K$25</definedName>
    <definedName name="BCEFTemperatePine">BCEF!$I$14:$K$18</definedName>
    <definedName name="BCEFTropicalBroad">BCEF!$A$7:$C$13</definedName>
    <definedName name="BCEFTropicalConif">BCEF!$A$16:$C$22</definedName>
    <definedName name="Boreal">#REF!</definedName>
    <definedName name="ClimDom">#REF!</definedName>
    <definedName name="RSBorealBroad">'RS Ratio'!$M$6:$O$8</definedName>
    <definedName name="RSBorealConif">'RS Ratio'!$M$11:$O$12</definedName>
    <definedName name="RSSubtropicalConif">'RS Ratio'!$E$14:$G$16</definedName>
    <definedName name="RSSubtropicalDry">'RS Ratio'!$E$10:$G$11</definedName>
    <definedName name="RSSubtropicalHumid">'RS Ratio'!$E$6:$G$7</definedName>
    <definedName name="RSTemperateBroad">'RS Ratio'!$I$6:$K$8</definedName>
    <definedName name="RSTemperateConif">'RS Ratio'!$I$11:$K$13</definedName>
    <definedName name="RSTropicalConif">'RS Ratio'!$A$14:$C$16</definedName>
    <definedName name="RSTropicalDry">'RS Ratio'!$A$10:$C$11</definedName>
    <definedName name="RSTropicalHumid">'RS Ratio'!$A$6:$C$7</definedName>
    <definedName name="Subtropical">#REF!</definedName>
    <definedName name="Temperate">#REF!</definedName>
    <definedName name="Tropic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7" i="9" l="1"/>
  <c r="H107" i="9"/>
  <c r="G107" i="9"/>
  <c r="F107" i="9"/>
  <c r="E107" i="9"/>
  <c r="D107" i="9"/>
  <c r="I106" i="9"/>
  <c r="H106" i="9"/>
  <c r="G106" i="9"/>
  <c r="F106" i="9"/>
  <c r="E106" i="9"/>
  <c r="D106" i="9"/>
  <c r="I105" i="9"/>
  <c r="H105" i="9"/>
  <c r="G105" i="9"/>
  <c r="F105" i="9"/>
  <c r="E105" i="9"/>
  <c r="D105" i="9"/>
  <c r="I98" i="9" l="1"/>
  <c r="H98" i="9"/>
  <c r="G98" i="9"/>
  <c r="F98" i="9"/>
  <c r="E98" i="9"/>
  <c r="D98" i="9"/>
  <c r="I97" i="9"/>
  <c r="H97" i="9"/>
  <c r="G97" i="9"/>
  <c r="F97" i="9"/>
  <c r="E97" i="9"/>
  <c r="D97" i="9"/>
  <c r="I96" i="9"/>
  <c r="H96" i="9"/>
  <c r="G96" i="9"/>
  <c r="F96" i="9"/>
  <c r="E96" i="9"/>
  <c r="D96" i="9"/>
  <c r="P18" i="9"/>
  <c r="O18" i="9"/>
  <c r="N18" i="9"/>
  <c r="M18" i="9"/>
  <c r="L18" i="9"/>
  <c r="K18" i="9"/>
  <c r="P17" i="9"/>
  <c r="O17" i="9"/>
  <c r="N17" i="9"/>
  <c r="M17" i="9"/>
  <c r="L17" i="9"/>
  <c r="K17" i="9"/>
  <c r="P16" i="9"/>
  <c r="O16" i="9"/>
  <c r="N16" i="9"/>
  <c r="M16" i="9"/>
  <c r="L16" i="9"/>
  <c r="K16" i="9"/>
  <c r="E64" i="9" l="1"/>
  <c r="F64" i="9"/>
  <c r="G64" i="9"/>
  <c r="H64" i="9"/>
  <c r="I64" i="9"/>
  <c r="E60" i="9"/>
  <c r="F60" i="9"/>
  <c r="G60" i="9"/>
  <c r="H60" i="9"/>
  <c r="I60" i="9"/>
  <c r="E56" i="9"/>
  <c r="F56" i="9"/>
  <c r="G56" i="9"/>
  <c r="H56" i="9"/>
  <c r="I56" i="9"/>
  <c r="D64" i="9"/>
  <c r="D60" i="9"/>
  <c r="D56" i="9"/>
  <c r="E65" i="9" l="1"/>
  <c r="F65" i="9"/>
  <c r="G65" i="9"/>
  <c r="H65" i="9"/>
  <c r="I65" i="9"/>
  <c r="E66" i="9"/>
  <c r="F66" i="9"/>
  <c r="G66" i="9"/>
  <c r="H66" i="9"/>
  <c r="I66" i="9"/>
  <c r="E61" i="9"/>
  <c r="F61" i="9"/>
  <c r="G61" i="9"/>
  <c r="G69" i="9" s="1"/>
  <c r="H61" i="9"/>
  <c r="H69" i="9" s="1"/>
  <c r="I61" i="9"/>
  <c r="E62" i="9"/>
  <c r="F62" i="9"/>
  <c r="G62" i="9"/>
  <c r="H62" i="9"/>
  <c r="I62" i="9"/>
  <c r="E57" i="9"/>
  <c r="F57" i="9"/>
  <c r="G57" i="9"/>
  <c r="G68" i="9" s="1"/>
  <c r="H57" i="9"/>
  <c r="H68" i="9" s="1"/>
  <c r="I57" i="9"/>
  <c r="E58" i="9"/>
  <c r="F58" i="9"/>
  <c r="G58" i="9"/>
  <c r="H58" i="9"/>
  <c r="I58" i="9"/>
  <c r="D66" i="9"/>
  <c r="D62" i="9"/>
  <c r="D58" i="9"/>
  <c r="F70" i="9" l="1"/>
  <c r="E70" i="9"/>
  <c r="G70" i="9"/>
  <c r="F68" i="9"/>
  <c r="H70" i="9"/>
  <c r="E68" i="9"/>
  <c r="F69" i="9"/>
  <c r="E69" i="9"/>
  <c r="I69" i="9"/>
  <c r="I70" i="9"/>
  <c r="I68" i="9"/>
  <c r="D65" i="9"/>
  <c r="D61" i="9"/>
  <c r="D57" i="9"/>
  <c r="F45" i="9"/>
  <c r="E45" i="9"/>
  <c r="D45" i="9"/>
  <c r="E20" i="9"/>
  <c r="F20" i="9"/>
  <c r="G20" i="9"/>
  <c r="H20" i="9"/>
  <c r="I20" i="9"/>
  <c r="D20" i="9"/>
  <c r="E31" i="9" l="1"/>
  <c r="E108" i="9"/>
  <c r="E99" i="9"/>
  <c r="D31" i="9"/>
  <c r="D99" i="9"/>
  <c r="D108" i="9"/>
  <c r="H31" i="9"/>
  <c r="H108" i="9"/>
  <c r="H99" i="9"/>
  <c r="I31" i="9"/>
  <c r="I99" i="9"/>
  <c r="I108" i="9"/>
  <c r="G31" i="9"/>
  <c r="G108" i="9"/>
  <c r="G99" i="9"/>
  <c r="F31" i="9"/>
  <c r="F99" i="9"/>
  <c r="F108" i="9"/>
  <c r="D68" i="9"/>
  <c r="D70" i="9"/>
  <c r="D69" i="9"/>
  <c r="H84" i="9" l="1"/>
  <c r="H85" i="9"/>
  <c r="H86" i="9"/>
  <c r="I84" i="9"/>
  <c r="I85" i="9"/>
  <c r="I86" i="9"/>
  <c r="E84" i="9"/>
  <c r="E85" i="9"/>
  <c r="E86" i="9"/>
  <c r="F84" i="9"/>
  <c r="F85" i="9"/>
  <c r="F86" i="9"/>
  <c r="G84" i="9"/>
  <c r="G85" i="9"/>
  <c r="G86" i="9"/>
  <c r="G82" i="9"/>
  <c r="G80" i="9"/>
  <c r="G81" i="9"/>
  <c r="F80" i="9"/>
  <c r="F81" i="9"/>
  <c r="F82" i="9"/>
  <c r="H80" i="9"/>
  <c r="H82" i="9"/>
  <c r="H81" i="9"/>
  <c r="I80" i="9"/>
  <c r="I81" i="9"/>
  <c r="I82" i="9"/>
  <c r="E80" i="9"/>
  <c r="E81" i="9"/>
  <c r="E82" i="9"/>
  <c r="F76" i="9"/>
  <c r="F77" i="9"/>
  <c r="F78" i="9"/>
  <c r="H76" i="9"/>
  <c r="H77" i="9"/>
  <c r="H78" i="9"/>
  <c r="E76" i="9"/>
  <c r="E77" i="9"/>
  <c r="E78" i="9"/>
  <c r="I77" i="9"/>
  <c r="I76" i="9"/>
  <c r="I78" i="9"/>
  <c r="G76" i="9"/>
  <c r="G77" i="9"/>
  <c r="G78" i="9"/>
  <c r="D86" i="9"/>
  <c r="D85" i="9"/>
  <c r="D84" i="9"/>
  <c r="D81" i="9"/>
  <c r="D82" i="9"/>
  <c r="D80" i="9"/>
  <c r="D76" i="9"/>
  <c r="D77" i="9"/>
  <c r="D78" i="9"/>
  <c r="D116" i="9"/>
  <c r="D124" i="9" s="1"/>
  <c r="F116" i="9"/>
  <c r="F124" i="9" s="1"/>
  <c r="G116" i="9"/>
  <c r="G124" i="9" s="1"/>
  <c r="I116" i="9"/>
  <c r="I124" i="9" s="1"/>
  <c r="H116" i="9"/>
  <c r="H124" i="9" s="1"/>
  <c r="E90" i="9" l="1"/>
  <c r="E88" i="9"/>
  <c r="I89" i="9"/>
  <c r="I90" i="9"/>
  <c r="H90" i="9"/>
  <c r="F90" i="9"/>
  <c r="G90" i="9"/>
  <c r="G89" i="9"/>
  <c r="H89" i="9"/>
  <c r="F89" i="9"/>
  <c r="E89" i="9"/>
  <c r="G88" i="9"/>
  <c r="I88" i="9"/>
  <c r="F88" i="9"/>
  <c r="H88" i="9"/>
  <c r="D88" i="9"/>
  <c r="D89" i="9"/>
  <c r="D90" i="9"/>
  <c r="F117" i="9" l="1"/>
  <c r="F125" i="9" s="1"/>
  <c r="G117" i="9"/>
  <c r="G125" i="9" s="1"/>
  <c r="I117" i="9"/>
  <c r="I125" i="9" s="1"/>
  <c r="H117" i="9"/>
  <c r="H125" i="9" s="1"/>
  <c r="D117" i="9"/>
  <c r="D125" i="9" s="1"/>
  <c r="E116" i="9" l="1"/>
  <c r="E124" i="9" s="1"/>
  <c r="E117" i="9" l="1"/>
  <c r="E125" i="9" s="1"/>
</calcChain>
</file>

<file path=xl/sharedStrings.xml><?xml version="1.0" encoding="utf-8"?>
<sst xmlns="http://schemas.openxmlformats.org/spreadsheetml/2006/main" count="228" uniqueCount="90">
  <si>
    <t>1000 ha</t>
  </si>
  <si>
    <t>+</t>
  </si>
  <si>
    <t>1.</t>
  </si>
  <si>
    <t>2.</t>
  </si>
  <si>
    <t>3.</t>
  </si>
  <si>
    <t xml:space="preserve"> </t>
  </si>
  <si>
    <t>Info</t>
  </si>
  <si>
    <t>4.</t>
  </si>
  <si>
    <r>
      <t>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/ha</t>
    </r>
  </si>
  <si>
    <t>5.</t>
  </si>
  <si>
    <t>6.</t>
  </si>
  <si>
    <t>7.</t>
  </si>
  <si>
    <t>8.</t>
  </si>
  <si>
    <t>9.</t>
  </si>
  <si>
    <t>10.</t>
  </si>
  <si>
    <r>
      <rPr>
        <b/>
        <sz val="20"/>
        <color rgb="FF000000"/>
        <rFont val="Arial"/>
        <family val="2"/>
      </rPr>
      <t>Calculateur de biomasse</t>
    </r>
  </si>
  <si>
    <r>
      <rPr>
        <sz val="12"/>
        <color rgb="FF595959"/>
        <rFont val="Arial"/>
        <family val="2"/>
      </rPr>
      <t>Version:</t>
    </r>
  </si>
  <si>
    <r>
      <rPr>
        <sz val="16"/>
        <color rgb="FF000000"/>
        <rFont val="Arial"/>
        <family val="2"/>
      </rPr>
      <t>Dans les sections 1 et 2, il faudra introduire les données des tableaux 1b et 2a; dans la section 3, il faudra introduire les pourcentages estimés du matériel sur pied sous forme de combinaison de types de forêt du FRA et du GIEC.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Ensuite, il faudra copier-coller les sections 3 à 8 dans la section des commentaires sous le tableau 2c dans la plateforme de FRA.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Pour finir, il faudra copier les données de la section 9 dans le tableau 2c de la plateforme, et les données de la section 10 dans le tableau 2d de la plateforme.</t>
    </r>
  </si>
  <si>
    <r>
      <rPr>
        <sz val="12"/>
        <color rgb="FF000000"/>
        <rFont val="Arial"/>
        <family val="2"/>
      </rPr>
      <t>Cellules à fond vert - coller les valeurs depuis la plateforme</t>
    </r>
  </si>
  <si>
    <r>
      <rPr>
        <sz val="12"/>
        <color rgb="FF000000"/>
        <rFont val="Arial"/>
        <family val="2"/>
      </rPr>
      <t>Coller les valeu</t>
    </r>
    <r>
      <rPr>
        <sz val="12"/>
        <color rgb="FF000000"/>
        <rFont val="Arial"/>
        <family val="2"/>
      </rPr>
      <t>rs depuis la plateforme</t>
    </r>
  </si>
  <si>
    <r>
      <rPr>
        <sz val="12"/>
        <color rgb="FF000000"/>
        <rFont val="Arial"/>
        <family val="2"/>
      </rPr>
      <t>Cellules à fond orange - saisir les données directement</t>
    </r>
  </si>
  <si>
    <r>
      <rPr>
        <sz val="12"/>
        <color rgb="FF000000"/>
        <rFont val="Arial"/>
        <family val="2"/>
      </rPr>
      <t>Cellule de saisie</t>
    </r>
  </si>
  <si>
    <r>
      <rPr>
        <sz val="12"/>
        <color rgb="FF000000"/>
        <rFont val="Arial"/>
        <family val="2"/>
      </rPr>
      <t>Cellules à fond bleu - les valeurs sont calculées</t>
    </r>
  </si>
  <si>
    <r>
      <rPr>
        <sz val="12"/>
        <color rgb="FF000000"/>
        <rFont val="Arial"/>
        <family val="2"/>
      </rPr>
      <t>Cellule calculée</t>
    </r>
  </si>
  <si>
    <r>
      <rPr>
        <sz val="12"/>
        <color rgb="FF000000"/>
        <rFont val="Arial"/>
        <family val="2"/>
      </rPr>
      <t>Cellules à fond jaune - tableaux finaux de données</t>
    </r>
  </si>
  <si>
    <r>
      <rPr>
        <sz val="12"/>
        <color rgb="FF000000"/>
        <rFont val="Arial"/>
        <family val="2"/>
      </rPr>
      <t>Données pour le tableau final</t>
    </r>
  </si>
  <si>
    <t>Domaine climatique subtropical</t>
  </si>
  <si>
    <r>
      <rPr>
        <b/>
        <sz val="16"/>
        <color rgb="FF000000"/>
        <rFont val="Arial"/>
        <family val="2"/>
      </rPr>
      <t>Saisir les données de la superficie forestière à partir du tableau 1b</t>
    </r>
  </si>
  <si>
    <r>
      <rPr>
        <b/>
        <sz val="12"/>
        <color rgb="FF000000"/>
        <rFont val="Arial"/>
        <family val="2"/>
      </rPr>
      <t>Catégorie de forêt</t>
    </r>
  </si>
  <si>
    <r>
      <rPr>
        <sz val="12"/>
        <color rgb="FF000000"/>
        <rFont val="Arial"/>
        <family val="2"/>
      </rPr>
      <t>Forêt naturellement régénérée</t>
    </r>
  </si>
  <si>
    <r>
      <rPr>
        <sz val="12"/>
        <color rgb="FF000000"/>
        <rFont val="Arial"/>
        <family val="2"/>
      </rPr>
      <t>Forêt de plantation</t>
    </r>
  </si>
  <si>
    <r>
      <rPr>
        <sz val="12"/>
        <color rgb="FF000000"/>
        <rFont val="Arial"/>
        <family val="2"/>
      </rPr>
      <t>... dont d'espèces introduites</t>
    </r>
  </si>
  <si>
    <r>
      <rPr>
        <sz val="12"/>
        <color rgb="FF000000"/>
        <rFont val="Arial"/>
        <family val="2"/>
      </rPr>
      <t>Autre forêt plantée</t>
    </r>
  </si>
  <si>
    <r>
      <rPr>
        <b/>
        <sz val="12"/>
        <color rgb="FF000000"/>
        <rFont val="Arial"/>
        <family val="2"/>
      </rPr>
      <t>Total</t>
    </r>
  </si>
  <si>
    <r>
      <rPr>
        <b/>
        <sz val="16"/>
        <color rgb="FF000000"/>
        <rFont val="Arial"/>
        <family val="2"/>
      </rPr>
      <t>Saisir les données du matériel sur pied à partir du tableau 2a</t>
    </r>
  </si>
  <si>
    <r>
      <rPr>
        <sz val="12"/>
        <color rgb="FF000000"/>
        <rFont val="Arial"/>
        <family val="2"/>
      </rPr>
      <t>Forêt plantée</t>
    </r>
  </si>
  <si>
    <r>
      <rPr>
        <sz val="12"/>
        <color rgb="FF000000"/>
        <rFont val="Arial"/>
        <family val="2"/>
      </rPr>
      <t>...dont forêt de plantation</t>
    </r>
  </si>
  <si>
    <r>
      <rPr>
        <sz val="12"/>
        <color rgb="FF000000"/>
        <rFont val="Arial"/>
        <family val="2"/>
      </rPr>
      <t>...dont autre forêt plantée</t>
    </r>
  </si>
  <si>
    <r>
      <rPr>
        <b/>
        <sz val="16"/>
        <color rgb="FF000000"/>
        <rFont val="Arial"/>
        <family val="2"/>
      </rPr>
      <t>Introduire les pourcentages du matériel sur pied par type de forêt du GIEC pour chacune des catégories de FRA</t>
    </r>
  </si>
  <si>
    <r>
      <rPr>
        <b/>
        <sz val="12"/>
        <color rgb="FF000000"/>
        <rFont val="Arial"/>
        <family val="2"/>
      </rPr>
      <t>Types de forêt du GIEC</t>
    </r>
  </si>
  <si>
    <t>Feuillus de forêt humide</t>
  </si>
  <si>
    <t>Feuillus de forêt sèche</t>
  </si>
  <si>
    <r>
      <rPr>
        <sz val="12"/>
        <color rgb="FF000000"/>
        <rFont val="Arial"/>
        <family val="2"/>
      </rPr>
      <t>Conifères</t>
    </r>
  </si>
  <si>
    <t>Introduire la fraction de carbone utilisée par le pays (par défaut du GIEC = 0,47)</t>
  </si>
  <si>
    <r>
      <rPr>
        <sz val="12"/>
        <color rgb="FF000000"/>
        <rFont val="Arial"/>
        <family val="2"/>
      </rPr>
      <t>Fraction de carbone</t>
    </r>
  </si>
  <si>
    <r>
      <rPr>
        <b/>
        <sz val="16"/>
        <color rgb="FF000000"/>
        <rFont val="Arial"/>
        <family val="2"/>
      </rPr>
      <t>Facteurs de conversion et d'expansion de la biomasse (FCEB)</t>
    </r>
  </si>
  <si>
    <r>
      <rPr>
        <b/>
        <sz val="12"/>
        <color rgb="FF000000"/>
        <rFont val="Arial"/>
        <family val="2"/>
      </rPr>
      <t>Forêt naturellement régénérée</t>
    </r>
  </si>
  <si>
    <r>
      <rPr>
        <b/>
        <sz val="12"/>
        <color rgb="FF000000"/>
        <rFont val="Arial"/>
        <family val="2"/>
      </rPr>
      <t>Forêt de plantation</t>
    </r>
  </si>
  <si>
    <r>
      <rPr>
        <b/>
        <sz val="12"/>
        <color rgb="FF000000"/>
        <rFont val="Arial"/>
        <family val="2"/>
      </rPr>
      <t>Autre forêt plantée</t>
    </r>
  </si>
  <si>
    <r>
      <rPr>
        <b/>
        <sz val="12"/>
        <color rgb="FF000000"/>
        <rFont val="Arial"/>
        <family val="2"/>
      </rPr>
      <t>FCEB pondéré</t>
    </r>
  </si>
  <si>
    <t>Rapport biomasse souterraine / biomasse aérienne</t>
  </si>
  <si>
    <t>Rapport biomasse souterraine/biomasse aérienne pondéré</t>
  </si>
  <si>
    <r>
      <rPr>
        <sz val="12"/>
        <color rgb="FF000000"/>
        <rFont val="Arial"/>
        <family val="2"/>
      </rPr>
      <t>Forê</t>
    </r>
    <r>
      <rPr>
        <sz val="12"/>
        <color rgb="FF000000"/>
        <rFont val="Arial"/>
        <family val="2"/>
      </rPr>
      <t>t naturellement régénérée</t>
    </r>
  </si>
  <si>
    <r>
      <rPr>
        <b/>
        <sz val="16"/>
        <color rgb="FF000000"/>
        <rFont val="Arial"/>
        <family val="2"/>
      </rPr>
      <t>Biomasse aérienne (t/ha)</t>
    </r>
  </si>
  <si>
    <r>
      <rPr>
        <b/>
        <sz val="16"/>
        <color rgb="FF000000"/>
        <rFont val="Arial"/>
        <family val="2"/>
      </rPr>
      <t>Biomasse souterraine (t/ha)</t>
    </r>
  </si>
  <si>
    <r>
      <rPr>
        <b/>
        <sz val="16"/>
        <color rgb="FF000000"/>
        <rFont val="Arial"/>
        <family val="2"/>
      </rPr>
      <t>Copier les valeurs surlignées de la biomasse dans le tableau 2c de la plateforme de FRA</t>
    </r>
  </si>
  <si>
    <r>
      <rPr>
        <b/>
        <sz val="12"/>
        <color rgb="FF000000"/>
        <rFont val="Arial"/>
        <family val="2"/>
      </rPr>
      <t>Biomasse forestière (tonnes/ha)</t>
    </r>
  </si>
  <si>
    <r>
      <rPr>
        <sz val="12"/>
        <color rgb="FF000000"/>
        <rFont val="Arial"/>
        <family val="2"/>
      </rPr>
      <t>Biomasse aérienne</t>
    </r>
  </si>
  <si>
    <r>
      <rPr>
        <sz val="12"/>
        <color rgb="FF000000"/>
        <rFont val="Arial"/>
        <family val="2"/>
      </rPr>
      <t>Biomasse souterraine</t>
    </r>
  </si>
  <si>
    <r>
      <rPr>
        <b/>
        <sz val="16"/>
        <color rgb="FF000000"/>
        <rFont val="Arial"/>
        <family val="2"/>
      </rPr>
      <t>Copier les valeurs surlignées du carbone dans le tableau 2d de la plateforme de FRA</t>
    </r>
  </si>
  <si>
    <r>
      <rPr>
        <b/>
        <sz val="12"/>
        <color rgb="FF000000"/>
        <rFont val="Arial"/>
        <family val="2"/>
      </rPr>
      <t>Carbone dans la biomasse forestière (tonnes/ha)</t>
    </r>
  </si>
  <si>
    <t>Une fois terminé, copier cette superficie dans la section "Analyse et traitement des données nationales"  sous le tableau 2c dans la plateforme de FRA</t>
  </si>
  <si>
    <r>
      <rPr>
        <b/>
        <sz val="12"/>
        <color rgb="FF000000"/>
        <rFont val="Arial"/>
        <family val="2"/>
      </rPr>
      <t>Catégories de forêt de FRA</t>
    </r>
  </si>
  <si>
    <r>
      <rPr>
        <b/>
        <sz val="11"/>
        <color rgb="FF000000"/>
        <rFont val="Arial"/>
        <family val="2"/>
      </rPr>
      <t>Forêt naturellement régénérée</t>
    </r>
  </si>
  <si>
    <r>
      <rPr>
        <b/>
        <sz val="11"/>
        <color rgb="FF000000"/>
        <rFont val="Arial"/>
        <family val="2"/>
      </rPr>
      <t>Forêt de plantation</t>
    </r>
  </si>
  <si>
    <r>
      <rPr>
        <b/>
        <sz val="11"/>
        <color rgb="FF000000"/>
        <rFont val="Arial"/>
        <family val="2"/>
      </rPr>
      <t>Autre forêt plantée</t>
    </r>
  </si>
  <si>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% de matériel sur pied</t>
    </r>
  </si>
  <si>
    <r>
      <rPr>
        <i/>
        <sz val="11"/>
        <color rgb="FF000000"/>
        <rFont val="Arial"/>
        <family val="2"/>
      </rPr>
      <t>Doit être égal à 100%</t>
    </r>
  </si>
  <si>
    <r>
      <rPr>
        <b/>
        <sz val="14"/>
        <color rgb="FF000000"/>
        <rFont val="Calibri"/>
        <family val="2"/>
      </rPr>
      <t>TABLEAU DE CONSULTATION DES FCEB (Facteurs de conversion et d'expansion de la biomasse) - Lignes directrices 2006 du GIEC</t>
    </r>
  </si>
  <si>
    <r>
      <rPr>
        <b/>
        <u/>
        <sz val="11"/>
        <color rgb="FF000000"/>
        <rFont val="Calibri"/>
        <family val="2"/>
      </rPr>
      <t>Domaine tropical</t>
    </r>
  </si>
  <si>
    <t>Domaine subtropical</t>
  </si>
  <si>
    <r>
      <rPr>
        <b/>
        <u/>
        <sz val="11"/>
        <color rgb="FF000000"/>
        <rFont val="Calibri"/>
        <family val="2"/>
      </rPr>
      <t>Domaine tempéré</t>
    </r>
  </si>
  <si>
    <r>
      <rPr>
        <b/>
        <u/>
        <sz val="11"/>
        <color rgb="FF000000"/>
        <rFont val="Calibri"/>
        <family val="2"/>
      </rPr>
      <t>Domaine boréal</t>
    </r>
  </si>
  <si>
    <r>
      <rPr>
        <sz val="11"/>
        <color rgb="FF000000"/>
        <rFont val="Calibri"/>
        <family val="2"/>
      </rPr>
      <t>Feuillus</t>
    </r>
  </si>
  <si>
    <r>
      <rPr>
        <sz val="11"/>
        <color rgb="FF000000"/>
        <rFont val="Calibri"/>
        <family val="2"/>
      </rPr>
      <t>Min</t>
    </r>
  </si>
  <si>
    <r>
      <rPr>
        <sz val="11"/>
        <color rgb="FF000000"/>
        <rFont val="Calibri"/>
        <family val="2"/>
      </rPr>
      <t>Max</t>
    </r>
  </si>
  <si>
    <r>
      <rPr>
        <sz val="11"/>
        <color rgb="FF000000"/>
        <rFont val="Calibri"/>
        <family val="2"/>
      </rPr>
      <t>FCEB</t>
    </r>
  </si>
  <si>
    <r>
      <rPr>
        <sz val="11"/>
        <color rgb="FF000000"/>
        <rFont val="Calibri"/>
        <family val="2"/>
      </rPr>
      <t>Conifères</t>
    </r>
  </si>
  <si>
    <r>
      <rPr>
        <sz val="11"/>
        <color rgb="FF000000"/>
        <rFont val="Calibri"/>
        <family val="2"/>
      </rPr>
      <t>Pins</t>
    </r>
  </si>
  <si>
    <t>Sapins et épicéas</t>
  </si>
  <si>
    <r>
      <rPr>
        <sz val="11"/>
        <color rgb="FF000000"/>
        <rFont val="Calibri"/>
        <family val="2"/>
      </rPr>
      <t>Autres conifères</t>
    </r>
  </si>
  <si>
    <r>
      <rPr>
        <sz val="11"/>
        <color rgb="FF000000"/>
        <rFont val="Calibri"/>
        <family val="2"/>
      </rPr>
      <t>Mélèze</t>
    </r>
  </si>
  <si>
    <t>TABLEAU DE CONSULTATION DU RAPPORT RACINES-POUSSES - Lignes directrices 2006 du GIEC</t>
  </si>
  <si>
    <t>Rapport RP</t>
  </si>
  <si>
    <t>Conifères tropicaux pris de</t>
  </si>
  <si>
    <t>Conifères subtropicaux pris de</t>
  </si>
  <si>
    <t>Feuillus du domaine boréal pris de</t>
  </si>
  <si>
    <t>de tempéré car il n'y a pas de rapport</t>
  </si>
  <si>
    <t>tempéré car il n'y a pas de rapport</t>
  </si>
  <si>
    <t>RP dans les lignes directrices du GIEC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</si>
</sst>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vertAlign val="superscript"/>
      <sz val="12"/>
      <color theme="1"/>
      <name val="Arial"/>
      <family val="2"/>
    </font>
    <font>
      <i/>
      <sz val="11"/>
      <color theme="1"/>
      <name val="Arial"/>
      <family val="2"/>
    </font>
    <font>
      <sz val="16"/>
      <name val="Arial"/>
      <family val="2"/>
    </font>
    <font>
      <b/>
      <sz val="11.5"/>
      <color theme="1"/>
      <name val="Arial"/>
      <family val="2"/>
    </font>
    <font>
      <i/>
      <sz val="11"/>
      <color theme="0"/>
      <name val="Calibri"/>
      <family val="2"/>
      <scheme val="minor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595959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i/>
      <sz val="10"/>
      <name val="Calibri"/>
      <family val="2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5" xfId="0" applyBorder="1"/>
    <xf numFmtId="0" fontId="3" fillId="0" borderId="0" xfId="0" applyFont="1"/>
    <xf numFmtId="2" fontId="0" fillId="0" borderId="7" xfId="0" applyNumberFormat="1" applyBorder="1"/>
    <xf numFmtId="2" fontId="0" fillId="0" borderId="9" xfId="0" applyNumberFormat="1" applyBorder="1"/>
    <xf numFmtId="0" fontId="0" fillId="0" borderId="6" xfId="0" applyBorder="1" applyAlignment="1">
      <alignment horizontal="right"/>
    </xf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8" fillId="2" borderId="2" xfId="0" applyFont="1" applyFill="1" applyBorder="1" applyAlignment="1" applyProtection="1">
      <alignment horizontal="center" vertical="center"/>
      <protection locked="0"/>
    </xf>
    <xf numFmtId="2" fontId="8" fillId="3" borderId="2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9" fontId="18" fillId="0" borderId="0" xfId="2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5" fillId="0" borderId="0" xfId="0" quotePrefix="1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5" fillId="0" borderId="0" xfId="0" quotePrefix="1" applyFont="1" applyAlignment="1">
      <alignment horizontal="right"/>
    </xf>
    <xf numFmtId="0" fontId="15" fillId="0" borderId="0" xfId="0" applyFont="1"/>
    <xf numFmtId="0" fontId="18" fillId="0" borderId="0" xfId="0" applyFont="1" applyAlignment="1">
      <alignment horizontal="left" vertical="center"/>
    </xf>
    <xf numFmtId="9" fontId="8" fillId="0" borderId="0" xfId="2" applyFont="1" applyFill="1" applyBorder="1" applyAlignment="1" applyProtection="1">
      <alignment horizontal="center" vertical="center"/>
    </xf>
    <xf numFmtId="0" fontId="7" fillId="0" borderId="0" xfId="0" applyFont="1"/>
    <xf numFmtId="2" fontId="8" fillId="3" borderId="1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2" fontId="8" fillId="3" borderId="10" xfId="0" applyNumberFormat="1" applyFont="1" applyFill="1" applyBorder="1" applyAlignment="1">
      <alignment horizontal="center" vertical="center"/>
    </xf>
    <xf numFmtId="2" fontId="8" fillId="3" borderId="2" xfId="1" applyNumberFormat="1" applyFont="1" applyFill="1" applyBorder="1" applyAlignment="1" applyProtection="1">
      <alignment horizontal="center" vertical="center"/>
    </xf>
    <xf numFmtId="2" fontId="13" fillId="3" borderId="2" xfId="1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13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15" fillId="0" borderId="0" xfId="0" applyFont="1" applyAlignment="1">
      <alignment horizontal="right" vertical="top"/>
    </xf>
    <xf numFmtId="0" fontId="13" fillId="3" borderId="2" xfId="0" applyFont="1" applyFill="1" applyBorder="1" applyAlignment="1">
      <alignment horizontal="center" vertical="center"/>
    </xf>
    <xf numFmtId="2" fontId="13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vertical="center"/>
    </xf>
    <xf numFmtId="9" fontId="8" fillId="5" borderId="2" xfId="2" applyFont="1" applyFill="1" applyBorder="1" applyAlignment="1" applyProtection="1">
      <alignment horizontal="center" vertical="center"/>
      <protection locked="0"/>
    </xf>
    <xf numFmtId="0" fontId="8" fillId="0" borderId="10" xfId="0" applyFont="1" applyBorder="1" applyAlignment="1">
      <alignment horizontal="left" vertical="center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13" fillId="0" borderId="13" xfId="0" applyFont="1" applyBorder="1" applyAlignment="1">
      <alignment horizontal="center" vertical="center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0" fontId="15" fillId="0" borderId="23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 indent="1"/>
    </xf>
    <xf numFmtId="2" fontId="8" fillId="3" borderId="26" xfId="0" applyNumberFormat="1" applyFont="1" applyFill="1" applyBorder="1" applyAlignment="1">
      <alignment horizontal="center" vertical="center"/>
    </xf>
    <xf numFmtId="2" fontId="8" fillId="3" borderId="28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indent="1"/>
    </xf>
    <xf numFmtId="0" fontId="16" fillId="0" borderId="23" xfId="0" applyFont="1" applyBorder="1" applyAlignment="1">
      <alignment horizontal="center" vertical="center"/>
    </xf>
    <xf numFmtId="0" fontId="7" fillId="0" borderId="24" xfId="0" applyFont="1" applyBorder="1"/>
    <xf numFmtId="0" fontId="13" fillId="0" borderId="25" xfId="0" applyFont="1" applyBorder="1" applyAlignment="1">
      <alignment horizontal="left" vertical="center"/>
    </xf>
    <xf numFmtId="2" fontId="8" fillId="3" borderId="26" xfId="1" applyNumberFormat="1" applyFont="1" applyFill="1" applyBorder="1" applyAlignment="1" applyProtection="1">
      <alignment horizontal="center" vertical="center"/>
    </xf>
    <xf numFmtId="0" fontId="13" fillId="0" borderId="29" xfId="0" applyFont="1" applyBorder="1" applyAlignment="1">
      <alignment horizontal="left" vertical="center"/>
    </xf>
    <xf numFmtId="2" fontId="13" fillId="3" borderId="30" xfId="1" applyNumberFormat="1" applyFont="1" applyFill="1" applyBorder="1" applyAlignment="1" applyProtection="1">
      <alignment horizontal="center" vertical="center"/>
    </xf>
    <xf numFmtId="2" fontId="13" fillId="3" borderId="31" xfId="1" applyNumberFormat="1" applyFont="1" applyFill="1" applyBorder="1" applyAlignment="1" applyProtection="1">
      <alignment horizontal="center" vertical="center"/>
    </xf>
    <xf numFmtId="2" fontId="8" fillId="4" borderId="32" xfId="0" applyNumberFormat="1" applyFont="1" applyFill="1" applyBorder="1" applyAlignment="1">
      <alignment horizontal="center" vertical="center"/>
    </xf>
    <xf numFmtId="2" fontId="8" fillId="4" borderId="33" xfId="0" applyNumberFormat="1" applyFont="1" applyFill="1" applyBorder="1" applyAlignment="1">
      <alignment horizontal="center" vertical="center"/>
    </xf>
    <xf numFmtId="2" fontId="8" fillId="4" borderId="34" xfId="0" applyNumberFormat="1" applyFont="1" applyFill="1" applyBorder="1" applyAlignment="1">
      <alignment horizontal="center" vertical="center"/>
    </xf>
    <xf numFmtId="2" fontId="8" fillId="4" borderId="29" xfId="0" applyNumberFormat="1" applyFont="1" applyFill="1" applyBorder="1" applyAlignment="1">
      <alignment horizontal="center" vertical="center"/>
    </xf>
    <xf numFmtId="2" fontId="8" fillId="4" borderId="30" xfId="0" applyNumberFormat="1" applyFont="1" applyFill="1" applyBorder="1" applyAlignment="1">
      <alignment horizontal="center" vertical="center"/>
    </xf>
    <xf numFmtId="2" fontId="8" fillId="4" borderId="31" xfId="0" applyNumberFormat="1" applyFont="1" applyFill="1" applyBorder="1" applyAlignment="1">
      <alignment horizontal="center" vertical="center"/>
    </xf>
    <xf numFmtId="2" fontId="8" fillId="3" borderId="35" xfId="0" applyNumberFormat="1" applyFont="1" applyFill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 indent="1"/>
    </xf>
    <xf numFmtId="0" fontId="27" fillId="0" borderId="16" xfId="0" applyFont="1" applyBorder="1" applyAlignment="1">
      <alignment vertical="center" wrapText="1"/>
    </xf>
    <xf numFmtId="0" fontId="32" fillId="0" borderId="0" xfId="0" applyFont="1"/>
    <xf numFmtId="0" fontId="33" fillId="0" borderId="3" xfId="0" applyFont="1" applyBorder="1"/>
    <xf numFmtId="0" fontId="30" fillId="0" borderId="0" xfId="0" applyFont="1"/>
    <xf numFmtId="0" fontId="34" fillId="0" borderId="0" xfId="0" applyFont="1" applyAlignment="1">
      <alignment horizontal="right"/>
    </xf>
    <xf numFmtId="0" fontId="35" fillId="0" borderId="0" xfId="0" applyFont="1"/>
    <xf numFmtId="0" fontId="36" fillId="0" borderId="3" xfId="0" applyFont="1" applyBorder="1"/>
    <xf numFmtId="0" fontId="35" fillId="0" borderId="4" xfId="0" applyFont="1" applyBorder="1" applyAlignment="1">
      <alignment horizontal="right"/>
    </xf>
    <xf numFmtId="0" fontId="35" fillId="0" borderId="5" xfId="0" applyFont="1" applyBorder="1" applyAlignment="1">
      <alignment horizontal="right"/>
    </xf>
    <xf numFmtId="0" fontId="33" fillId="0" borderId="7" xfId="0" applyFont="1" applyBorder="1" applyAlignment="1">
      <alignment horizontal="right"/>
    </xf>
    <xf numFmtId="0" fontId="36" fillId="0" borderId="6" xfId="0" applyFont="1" applyBorder="1"/>
    <xf numFmtId="0" fontId="35" fillId="0" borderId="0" xfId="0" applyFont="1" applyAlignment="1">
      <alignment horizontal="right"/>
    </xf>
    <xf numFmtId="2" fontId="35" fillId="0" borderId="7" xfId="0" applyNumberFormat="1" applyFont="1" applyBorder="1"/>
    <xf numFmtId="0" fontId="37" fillId="0" borderId="0" xfId="0" applyFont="1"/>
    <xf numFmtId="0" fontId="38" fillId="0" borderId="0" xfId="0" applyFont="1" applyAlignment="1">
      <alignment horizontal="right"/>
    </xf>
    <xf numFmtId="0" fontId="38" fillId="0" borderId="0" xfId="0" applyFont="1"/>
    <xf numFmtId="0" fontId="39" fillId="0" borderId="0" xfId="0" applyFont="1"/>
    <xf numFmtId="0" fontId="13" fillId="0" borderId="1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9" fillId="0" borderId="0" xfId="0" applyFont="1" applyAlignment="1">
      <alignment horizontal="left" vertical="top" wrapText="1"/>
    </xf>
    <xf numFmtId="0" fontId="8" fillId="6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8" fillId="7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13" fillId="0" borderId="10" xfId="0" applyFont="1" applyBorder="1" applyAlignment="1">
      <alignment horizontal="center" vertical="top"/>
    </xf>
    <xf numFmtId="0" fontId="13" fillId="0" borderId="15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13" fillId="0" borderId="10" xfId="0" quotePrefix="1" applyFont="1" applyBorder="1" applyAlignment="1">
      <alignment horizontal="center" vertical="center"/>
    </xf>
    <xf numFmtId="0" fontId="13" fillId="0" borderId="15" xfId="0" quotePrefix="1" applyFont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1"/>
  <sheetViews>
    <sheetView tabSelected="1" zoomScale="80" zoomScaleNormal="80" workbookViewId="0">
      <selection activeCell="D16" sqref="D16"/>
    </sheetView>
  </sheetViews>
  <sheetFormatPr defaultColWidth="8.85546875" defaultRowHeight="14.25" x14ac:dyDescent="0.2"/>
  <cols>
    <col min="1" max="1" width="2.28515625" style="54" customWidth="1"/>
    <col min="2" max="2" width="6.7109375" style="63" customWidth="1"/>
    <col min="3" max="3" width="37.5703125" style="54" customWidth="1"/>
    <col min="4" max="9" width="15.140625" style="54" customWidth="1"/>
    <col min="10" max="11" width="8.85546875" style="54" customWidth="1"/>
    <col min="12" max="16384" width="8.85546875" style="54"/>
  </cols>
  <sheetData>
    <row r="1" spans="2:16" s="29" customFormat="1" ht="20.100000000000001" customHeight="1" x14ac:dyDescent="0.25">
      <c r="B1" s="27"/>
      <c r="C1" s="28"/>
      <c r="D1" s="28"/>
      <c r="E1" s="28"/>
    </row>
    <row r="2" spans="2:16" s="29" customFormat="1" ht="33.950000000000003" customHeight="1" x14ac:dyDescent="0.25">
      <c r="B2" s="30"/>
      <c r="C2" s="31" t="s">
        <v>15</v>
      </c>
      <c r="D2" s="32"/>
      <c r="E2" s="32"/>
      <c r="F2" s="33"/>
      <c r="G2" s="33"/>
      <c r="H2" s="33"/>
      <c r="I2" s="33"/>
      <c r="J2" s="33"/>
    </row>
    <row r="3" spans="2:16" s="29" customFormat="1" ht="20.100000000000001" customHeight="1" x14ac:dyDescent="0.25">
      <c r="B3" s="30"/>
      <c r="C3" s="99" t="s">
        <v>26</v>
      </c>
      <c r="D3" s="34"/>
      <c r="E3" s="35" t="s">
        <v>16</v>
      </c>
      <c r="F3" s="36">
        <v>44935</v>
      </c>
      <c r="G3" s="33"/>
      <c r="H3" s="33"/>
      <c r="I3" s="33"/>
      <c r="J3" s="33"/>
    </row>
    <row r="4" spans="2:16" s="29" customFormat="1" ht="20.100000000000001" customHeight="1" x14ac:dyDescent="0.25">
      <c r="B4" s="30"/>
      <c r="C4" s="37"/>
      <c r="D4" s="38"/>
      <c r="E4" s="39"/>
      <c r="F4" s="33"/>
      <c r="G4" s="33"/>
      <c r="H4" s="33"/>
      <c r="I4" s="33"/>
      <c r="J4" s="33"/>
    </row>
    <row r="5" spans="2:16" s="29" customFormat="1" ht="138.75" customHeight="1" x14ac:dyDescent="0.25">
      <c r="B5" s="64" t="s">
        <v>6</v>
      </c>
      <c r="C5" s="123" t="s">
        <v>17</v>
      </c>
      <c r="D5" s="123"/>
      <c r="E5" s="123"/>
      <c r="F5" s="123"/>
      <c r="G5" s="123"/>
      <c r="H5" s="123"/>
      <c r="I5" s="123"/>
      <c r="J5" s="33"/>
    </row>
    <row r="6" spans="2:16" s="29" customFormat="1" ht="36.75" customHeight="1" x14ac:dyDescent="0.25">
      <c r="B6" s="30"/>
      <c r="C6" s="126" t="s">
        <v>18</v>
      </c>
      <c r="D6" s="126"/>
      <c r="E6" s="126"/>
      <c r="F6" s="124" t="s">
        <v>19</v>
      </c>
      <c r="G6" s="124"/>
      <c r="H6" s="33" t="s">
        <v>5</v>
      </c>
      <c r="I6" s="33"/>
      <c r="J6" s="33"/>
    </row>
    <row r="7" spans="2:16" s="29" customFormat="1" ht="20.100000000000001" customHeight="1" x14ac:dyDescent="0.25">
      <c r="B7" s="30"/>
      <c r="C7" s="126" t="s">
        <v>20</v>
      </c>
      <c r="D7" s="126"/>
      <c r="E7" s="126"/>
      <c r="F7" s="129" t="s">
        <v>21</v>
      </c>
      <c r="G7" s="129"/>
      <c r="H7" s="33"/>
      <c r="I7" s="33"/>
      <c r="J7" s="33"/>
    </row>
    <row r="8" spans="2:16" s="29" customFormat="1" ht="20.100000000000001" customHeight="1" x14ac:dyDescent="0.25">
      <c r="B8" s="30"/>
      <c r="C8" s="126" t="s">
        <v>22</v>
      </c>
      <c r="D8" s="126"/>
      <c r="E8" s="126"/>
      <c r="F8" s="125" t="s">
        <v>23</v>
      </c>
      <c r="G8" s="125"/>
      <c r="H8" s="33"/>
      <c r="I8" s="33"/>
      <c r="J8" s="33"/>
    </row>
    <row r="9" spans="2:16" s="29" customFormat="1" ht="20.100000000000001" customHeight="1" x14ac:dyDescent="0.25">
      <c r="B9" s="30"/>
      <c r="C9" s="126" t="s">
        <v>24</v>
      </c>
      <c r="D9" s="126"/>
      <c r="E9" s="126"/>
      <c r="F9" s="130" t="s">
        <v>25</v>
      </c>
      <c r="G9" s="130"/>
      <c r="H9" s="33"/>
      <c r="I9" s="33"/>
      <c r="J9" s="33"/>
    </row>
    <row r="10" spans="2:16" s="29" customFormat="1" ht="20.100000000000001" customHeight="1" x14ac:dyDescent="0.25">
      <c r="B10" s="30"/>
      <c r="C10" s="40"/>
      <c r="D10" s="40"/>
      <c r="E10" s="40"/>
      <c r="F10" s="33"/>
      <c r="G10" s="33"/>
      <c r="H10" s="33"/>
      <c r="I10" s="33"/>
      <c r="J10" s="33"/>
    </row>
    <row r="11" spans="2:16" s="29" customFormat="1" ht="20.100000000000001" customHeight="1" x14ac:dyDescent="0.25">
      <c r="B11" s="30"/>
      <c r="C11" s="32"/>
      <c r="D11" s="32"/>
      <c r="E11" s="32"/>
      <c r="F11" s="33"/>
      <c r="G11" s="33"/>
      <c r="H11" s="33"/>
      <c r="I11" s="33"/>
      <c r="J11"/>
      <c r="K11"/>
    </row>
    <row r="12" spans="2:16" s="44" customFormat="1" ht="20.100000000000001" customHeight="1" x14ac:dyDescent="0.25">
      <c r="B12" s="41" t="s">
        <v>2</v>
      </c>
      <c r="C12" s="42" t="s">
        <v>27</v>
      </c>
      <c r="D12" s="43"/>
      <c r="E12" s="43"/>
      <c r="K12"/>
    </row>
    <row r="13" spans="2:16" s="44" customFormat="1" ht="20.100000000000001" customHeight="1" x14ac:dyDescent="0.25">
      <c r="B13" s="41"/>
      <c r="C13" s="42"/>
      <c r="D13" s="43"/>
      <c r="E13" s="43"/>
      <c r="K13"/>
    </row>
    <row r="14" spans="2:16" s="44" customFormat="1" ht="20.100000000000001" customHeight="1" x14ac:dyDescent="0.25">
      <c r="B14" s="41"/>
      <c r="C14" s="127" t="s">
        <v>28</v>
      </c>
      <c r="D14" s="45">
        <v>1990</v>
      </c>
      <c r="E14" s="45">
        <v>2000</v>
      </c>
      <c r="F14" s="45">
        <v>2010</v>
      </c>
      <c r="G14" s="45">
        <v>2015</v>
      </c>
      <c r="H14" s="45">
        <v>2020</v>
      </c>
      <c r="I14" s="45">
        <v>2025</v>
      </c>
      <c r="K14"/>
    </row>
    <row r="15" spans="2:16" s="44" customFormat="1" ht="20.100000000000001" customHeight="1" thickBot="1" x14ac:dyDescent="0.3">
      <c r="B15" s="41"/>
      <c r="C15" s="128"/>
      <c r="D15" s="72" t="s">
        <v>0</v>
      </c>
      <c r="E15" s="45" t="s">
        <v>0</v>
      </c>
      <c r="F15" s="45" t="s">
        <v>0</v>
      </c>
      <c r="G15" s="45" t="s">
        <v>0</v>
      </c>
      <c r="H15" s="45" t="s">
        <v>0</v>
      </c>
      <c r="I15" s="45" t="s">
        <v>0</v>
      </c>
      <c r="K15"/>
      <c r="L15"/>
      <c r="M15"/>
      <c r="N15"/>
      <c r="O15"/>
      <c r="P15"/>
    </row>
    <row r="16" spans="2:16" s="44" customFormat="1" ht="20.100000000000001" customHeight="1" thickBot="1" x14ac:dyDescent="0.3">
      <c r="B16" s="41"/>
      <c r="C16" s="70" t="s">
        <v>29</v>
      </c>
      <c r="D16" s="73"/>
      <c r="E16" s="71"/>
      <c r="F16" s="23"/>
      <c r="G16" s="23"/>
      <c r="H16" s="23"/>
      <c r="I16" s="23"/>
      <c r="K16" s="98">
        <f>D16</f>
        <v>0</v>
      </c>
      <c r="L16" s="98">
        <f>E16</f>
        <v>0</v>
      </c>
      <c r="M16" s="98">
        <f>F16</f>
        <v>0</v>
      </c>
      <c r="N16" s="98">
        <f>G16</f>
        <v>0</v>
      </c>
      <c r="O16" s="98">
        <f>H16</f>
        <v>0</v>
      </c>
      <c r="P16" s="98">
        <f>I16</f>
        <v>0</v>
      </c>
    </row>
    <row r="17" spans="2:16" s="44" customFormat="1" ht="20.100000000000001" customHeight="1" x14ac:dyDescent="0.25">
      <c r="B17" s="41"/>
      <c r="C17" s="46" t="s">
        <v>30</v>
      </c>
      <c r="D17" s="23"/>
      <c r="E17" s="23"/>
      <c r="F17" s="23"/>
      <c r="G17" s="23"/>
      <c r="H17" s="23"/>
      <c r="I17" s="23"/>
      <c r="K17" s="98">
        <f>D17</f>
        <v>0</v>
      </c>
      <c r="L17" s="98">
        <f>E17</f>
        <v>0</v>
      </c>
      <c r="M17" s="98">
        <f>F17</f>
        <v>0</v>
      </c>
      <c r="N17" s="98">
        <f>G17</f>
        <v>0</v>
      </c>
      <c r="O17" s="98">
        <f>H17</f>
        <v>0</v>
      </c>
      <c r="P17" s="98">
        <f>I17</f>
        <v>0</v>
      </c>
    </row>
    <row r="18" spans="2:16" s="44" customFormat="1" ht="20.100000000000001" customHeight="1" x14ac:dyDescent="0.25">
      <c r="B18" s="41"/>
      <c r="C18" s="46" t="s">
        <v>31</v>
      </c>
      <c r="D18" s="23"/>
      <c r="E18" s="23"/>
      <c r="F18" s="23"/>
      <c r="G18" s="23"/>
      <c r="H18" s="23"/>
      <c r="I18" s="23"/>
      <c r="K18" s="98">
        <f>D19</f>
        <v>0</v>
      </c>
      <c r="L18" s="98">
        <f>E19</f>
        <v>0</v>
      </c>
      <c r="M18" s="98">
        <f>F19</f>
        <v>0</v>
      </c>
      <c r="N18" s="98">
        <f>G19</f>
        <v>0</v>
      </c>
      <c r="O18" s="98">
        <f>H19</f>
        <v>0</v>
      </c>
      <c r="P18" s="98">
        <f>I19</f>
        <v>0</v>
      </c>
    </row>
    <row r="19" spans="2:16" s="44" customFormat="1" ht="20.100000000000001" customHeight="1" x14ac:dyDescent="0.25">
      <c r="B19" s="41"/>
      <c r="C19" s="46" t="s">
        <v>32</v>
      </c>
      <c r="D19" s="23"/>
      <c r="E19" s="23"/>
      <c r="F19" s="23"/>
      <c r="G19" s="23"/>
      <c r="H19" s="23"/>
      <c r="I19" s="23"/>
      <c r="K19"/>
    </row>
    <row r="20" spans="2:16" s="44" customFormat="1" ht="20.100000000000001" customHeight="1" x14ac:dyDescent="0.25">
      <c r="B20" s="41"/>
      <c r="C20" s="47" t="s">
        <v>33</v>
      </c>
      <c r="D20" s="65">
        <f t="shared" ref="D20:I20" si="0">D16+D17+D19</f>
        <v>0</v>
      </c>
      <c r="E20" s="65">
        <f t="shared" si="0"/>
        <v>0</v>
      </c>
      <c r="F20" s="65">
        <f t="shared" si="0"/>
        <v>0</v>
      </c>
      <c r="G20" s="65">
        <f t="shared" si="0"/>
        <v>0</v>
      </c>
      <c r="H20" s="65">
        <f t="shared" si="0"/>
        <v>0</v>
      </c>
      <c r="I20" s="65">
        <f t="shared" si="0"/>
        <v>0</v>
      </c>
      <c r="K20"/>
    </row>
    <row r="21" spans="2:16" s="44" customFormat="1" ht="20.100000000000001" customHeight="1" x14ac:dyDescent="0.25">
      <c r="B21" s="41"/>
      <c r="C21" s="32"/>
      <c r="D21" s="33"/>
      <c r="E21" s="33"/>
      <c r="F21" s="33"/>
      <c r="G21" s="33"/>
      <c r="H21" s="33"/>
      <c r="I21" s="33"/>
      <c r="K21"/>
    </row>
    <row r="22" spans="2:16" s="44" customFormat="1" ht="20.100000000000001" customHeight="1" x14ac:dyDescent="0.25">
      <c r="C22" s="32"/>
      <c r="D22" s="33"/>
      <c r="E22" s="33"/>
      <c r="F22" s="33"/>
      <c r="G22" s="33"/>
      <c r="H22" s="33"/>
      <c r="I22" s="33"/>
      <c r="K22"/>
    </row>
    <row r="23" spans="2:16" s="44" customFormat="1" ht="20.100000000000001" customHeight="1" x14ac:dyDescent="0.25">
      <c r="B23" s="48" t="s">
        <v>3</v>
      </c>
      <c r="C23" s="42" t="s">
        <v>34</v>
      </c>
      <c r="D23" s="43"/>
      <c r="E23" s="43"/>
      <c r="K23"/>
    </row>
    <row r="24" spans="2:16" s="44" customFormat="1" ht="20.100000000000001" customHeight="1" x14ac:dyDescent="0.25">
      <c r="B24" s="41"/>
      <c r="C24" s="42"/>
      <c r="D24" s="43"/>
      <c r="E24" s="43"/>
      <c r="K24"/>
    </row>
    <row r="25" spans="2:16" s="29" customFormat="1" ht="20.100000000000001" customHeight="1" x14ac:dyDescent="0.25">
      <c r="B25" s="49"/>
      <c r="C25" s="127" t="s">
        <v>28</v>
      </c>
      <c r="D25" s="45">
        <v>1990</v>
      </c>
      <c r="E25" s="45">
        <v>2000</v>
      </c>
      <c r="F25" s="45">
        <v>2010</v>
      </c>
      <c r="G25" s="45">
        <v>2015</v>
      </c>
      <c r="H25" s="45">
        <v>2020</v>
      </c>
      <c r="I25" s="45">
        <v>2025</v>
      </c>
      <c r="J25" s="33"/>
      <c r="K25"/>
    </row>
    <row r="26" spans="2:16" s="29" customFormat="1" ht="20.100000000000001" customHeight="1" thickBot="1" x14ac:dyDescent="0.3">
      <c r="B26" s="30"/>
      <c r="C26" s="128"/>
      <c r="D26" s="45" t="s">
        <v>8</v>
      </c>
      <c r="E26" s="45" t="s">
        <v>8</v>
      </c>
      <c r="F26" s="45" t="s">
        <v>8</v>
      </c>
      <c r="G26" s="45" t="s">
        <v>8</v>
      </c>
      <c r="H26" s="45" t="s">
        <v>8</v>
      </c>
      <c r="I26" s="45" t="s">
        <v>8</v>
      </c>
      <c r="J26" s="33"/>
      <c r="K26"/>
    </row>
    <row r="27" spans="2:16" s="29" customFormat="1" ht="20.100000000000001" customHeight="1" thickBot="1" x14ac:dyDescent="0.3">
      <c r="B27" s="30"/>
      <c r="C27" s="70" t="s">
        <v>29</v>
      </c>
      <c r="D27" s="73"/>
      <c r="E27" s="23"/>
      <c r="F27" s="23"/>
      <c r="G27" s="23"/>
      <c r="H27" s="23"/>
      <c r="I27" s="23"/>
      <c r="J27" s="33"/>
      <c r="K27"/>
    </row>
    <row r="28" spans="2:16" s="29" customFormat="1" ht="20.100000000000001" customHeight="1" x14ac:dyDescent="0.25">
      <c r="B28" s="30"/>
      <c r="C28" s="46" t="s">
        <v>35</v>
      </c>
      <c r="D28" s="23"/>
      <c r="E28" s="23"/>
      <c r="F28" s="23"/>
      <c r="G28" s="23"/>
      <c r="H28" s="23"/>
      <c r="I28" s="23"/>
      <c r="J28" s="33"/>
      <c r="K28"/>
    </row>
    <row r="29" spans="2:16" s="29" customFormat="1" ht="20.100000000000001" customHeight="1" x14ac:dyDescent="0.25">
      <c r="B29" s="30"/>
      <c r="C29" s="46" t="s">
        <v>36</v>
      </c>
      <c r="D29" s="23"/>
      <c r="E29" s="23"/>
      <c r="F29" s="23"/>
      <c r="G29" s="23"/>
      <c r="H29" s="23"/>
      <c r="I29" s="23"/>
      <c r="J29" s="33"/>
      <c r="K29"/>
    </row>
    <row r="30" spans="2:16" s="29" customFormat="1" ht="20.100000000000001" customHeight="1" x14ac:dyDescent="0.25">
      <c r="B30" s="30"/>
      <c r="C30" s="46" t="s">
        <v>37</v>
      </c>
      <c r="D30" s="23"/>
      <c r="E30" s="23"/>
      <c r="F30" s="23"/>
      <c r="G30" s="23"/>
      <c r="H30" s="23"/>
      <c r="I30" s="23"/>
      <c r="J30" s="33"/>
      <c r="K30"/>
    </row>
    <row r="31" spans="2:16" s="29" customFormat="1" ht="20.100000000000001" customHeight="1" x14ac:dyDescent="0.25">
      <c r="B31" s="30"/>
      <c r="C31" s="47" t="s">
        <v>33</v>
      </c>
      <c r="D31" s="66" t="str">
        <f t="shared" ref="D31:I31" si="1">IFERROR((D16*D27+D17*D29+D19*D30)/D20,"")</f>
        <v/>
      </c>
      <c r="E31" s="66" t="str">
        <f t="shared" si="1"/>
        <v/>
      </c>
      <c r="F31" s="66" t="str">
        <f t="shared" si="1"/>
        <v/>
      </c>
      <c r="G31" s="66" t="str">
        <f t="shared" si="1"/>
        <v/>
      </c>
      <c r="H31" s="66" t="str">
        <f t="shared" si="1"/>
        <v/>
      </c>
      <c r="I31" s="66" t="str">
        <f t="shared" si="1"/>
        <v/>
      </c>
      <c r="J31" s="33"/>
    </row>
    <row r="32" spans="2:16" s="29" customFormat="1" ht="20.100000000000001" customHeight="1" x14ac:dyDescent="0.25">
      <c r="B32" s="30"/>
      <c r="C32" s="32"/>
      <c r="D32" s="25"/>
      <c r="E32" s="25"/>
      <c r="F32" s="33"/>
      <c r="G32" s="33"/>
      <c r="H32" s="33"/>
      <c r="I32" s="33"/>
      <c r="J32" s="33"/>
    </row>
    <row r="33" spans="2:14" s="29" customFormat="1" ht="20.100000000000001" customHeight="1" x14ac:dyDescent="0.25">
      <c r="B33" s="30"/>
      <c r="C33" s="32"/>
      <c r="D33" s="25"/>
      <c r="E33" s="25"/>
      <c r="F33" s="33"/>
      <c r="G33" s="33"/>
      <c r="H33" s="33"/>
      <c r="I33" s="33"/>
      <c r="J33" s="33"/>
    </row>
    <row r="34" spans="2:14" s="29" customFormat="1" ht="20.100000000000001" customHeight="1" x14ac:dyDescent="0.25">
      <c r="B34" s="30"/>
      <c r="C34" s="32"/>
      <c r="D34" s="25"/>
      <c r="E34" s="25"/>
      <c r="F34" s="33"/>
      <c r="G34" s="33"/>
      <c r="H34" s="33"/>
      <c r="I34" s="33"/>
      <c r="J34" s="33"/>
    </row>
    <row r="35" spans="2:14" s="29" customFormat="1" ht="42" customHeight="1" x14ac:dyDescent="0.25">
      <c r="B35" s="30"/>
      <c r="C35" s="140" t="s">
        <v>61</v>
      </c>
      <c r="D35" s="140"/>
      <c r="E35" s="140"/>
      <c r="F35" s="140"/>
      <c r="G35" s="140"/>
      <c r="H35" s="140"/>
      <c r="I35" s="140"/>
      <c r="J35" s="33"/>
    </row>
    <row r="36" spans="2:14" s="29" customFormat="1" ht="20.100000000000001" customHeight="1" thickBot="1" x14ac:dyDescent="0.35">
      <c r="B36" s="30"/>
      <c r="C36" s="32"/>
      <c r="D36" s="33"/>
      <c r="E36" s="33"/>
      <c r="F36" s="33"/>
      <c r="G36" s="33"/>
      <c r="H36" s="33"/>
      <c r="I36" s="33"/>
      <c r="J36" s="33"/>
      <c r="K36" s="50"/>
    </row>
    <row r="37" spans="2:14" s="44" customFormat="1" ht="39" customHeight="1" x14ac:dyDescent="0.3">
      <c r="B37" s="48" t="s">
        <v>4</v>
      </c>
      <c r="C37" s="141" t="s">
        <v>38</v>
      </c>
      <c r="D37" s="142"/>
      <c r="E37" s="142"/>
      <c r="F37" s="142"/>
      <c r="G37" s="142"/>
      <c r="H37" s="142"/>
      <c r="I37" s="143"/>
      <c r="K37" s="51"/>
      <c r="L37" s="42"/>
      <c r="M37" s="29"/>
      <c r="N37" s="29"/>
    </row>
    <row r="38" spans="2:14" s="44" customFormat="1" ht="20.100000000000001" customHeight="1" x14ac:dyDescent="0.3">
      <c r="B38" s="48"/>
      <c r="C38" s="74"/>
      <c r="I38" s="75"/>
      <c r="K38" s="51"/>
      <c r="L38" s="42"/>
      <c r="M38" s="29"/>
      <c r="N38" s="29"/>
    </row>
    <row r="39" spans="2:14" s="44" customFormat="1" ht="20.100000000000001" customHeight="1" x14ac:dyDescent="0.25">
      <c r="B39" s="41"/>
      <c r="C39" s="131" t="s">
        <v>39</v>
      </c>
      <c r="D39" s="134" t="s">
        <v>62</v>
      </c>
      <c r="E39" s="135"/>
      <c r="F39" s="136"/>
      <c r="I39" s="75"/>
    </row>
    <row r="40" spans="2:14" s="44" customFormat="1" ht="54.75" customHeight="1" x14ac:dyDescent="0.25">
      <c r="B40" s="41"/>
      <c r="C40" s="132"/>
      <c r="D40" s="67" t="s">
        <v>63</v>
      </c>
      <c r="E40" s="67" t="s">
        <v>64</v>
      </c>
      <c r="F40" s="67" t="s">
        <v>65</v>
      </c>
      <c r="I40" s="75"/>
      <c r="K40"/>
    </row>
    <row r="41" spans="2:14" s="44" customFormat="1" ht="20.100000000000001" customHeight="1" x14ac:dyDescent="0.25">
      <c r="B41" s="41"/>
      <c r="C41" s="133"/>
      <c r="D41" s="137" t="s">
        <v>66</v>
      </c>
      <c r="E41" s="138"/>
      <c r="F41" s="139"/>
      <c r="I41" s="75"/>
    </row>
    <row r="42" spans="2:14" s="44" customFormat="1" ht="20.100000000000001" customHeight="1" x14ac:dyDescent="0.25">
      <c r="B42" s="41"/>
      <c r="C42" s="100" t="s">
        <v>40</v>
      </c>
      <c r="D42" s="69"/>
      <c r="E42" s="69"/>
      <c r="F42" s="69"/>
      <c r="I42" s="75"/>
    </row>
    <row r="43" spans="2:14" s="44" customFormat="1" ht="20.100000000000001" customHeight="1" x14ac:dyDescent="0.25">
      <c r="B43" s="41"/>
      <c r="C43" s="100" t="s">
        <v>41</v>
      </c>
      <c r="D43" s="69"/>
      <c r="E43" s="69"/>
      <c r="F43" s="69"/>
      <c r="I43" s="75"/>
      <c r="K43"/>
    </row>
    <row r="44" spans="2:14" s="44" customFormat="1" ht="20.100000000000001" customHeight="1" x14ac:dyDescent="0.25">
      <c r="B44" s="41"/>
      <c r="C44" s="76" t="s">
        <v>42</v>
      </c>
      <c r="D44" s="69"/>
      <c r="E44" s="69"/>
      <c r="F44" s="69"/>
      <c r="I44" s="75"/>
      <c r="K44"/>
    </row>
    <row r="45" spans="2:14" s="44" customFormat="1" ht="20.100000000000001" customHeight="1" x14ac:dyDescent="0.25">
      <c r="B45" s="41"/>
      <c r="C45" s="77"/>
      <c r="D45" s="26">
        <f>SUM(D42:D44)</f>
        <v>0</v>
      </c>
      <c r="E45" s="26">
        <f>SUM(E42:E44)</f>
        <v>0</v>
      </c>
      <c r="F45" s="26">
        <f>SUM(F42:F44)</f>
        <v>0</v>
      </c>
      <c r="G45" s="52" t="s">
        <v>67</v>
      </c>
      <c r="I45" s="75"/>
      <c r="K45"/>
    </row>
    <row r="46" spans="2:14" s="44" customFormat="1" ht="20.100000000000001" customHeight="1" x14ac:dyDescent="0.25">
      <c r="B46" s="41"/>
      <c r="C46" s="77"/>
      <c r="D46" s="53"/>
      <c r="E46" s="53"/>
      <c r="F46" s="53"/>
      <c r="I46" s="75"/>
      <c r="K46"/>
    </row>
    <row r="47" spans="2:14" s="44" customFormat="1" ht="20.100000000000001" customHeight="1" x14ac:dyDescent="0.25">
      <c r="B47" s="41"/>
      <c r="C47" s="77"/>
      <c r="D47" s="53"/>
      <c r="E47" s="53"/>
      <c r="F47" s="53"/>
      <c r="I47" s="75"/>
      <c r="K47"/>
      <c r="L47" s="29"/>
      <c r="M47" s="29"/>
      <c r="N47" s="29"/>
    </row>
    <row r="48" spans="2:14" s="44" customFormat="1" ht="20.100000000000001" customHeight="1" x14ac:dyDescent="0.25">
      <c r="B48" s="48" t="s">
        <v>7</v>
      </c>
      <c r="C48" s="101" t="s">
        <v>43</v>
      </c>
      <c r="D48" s="53"/>
      <c r="E48" s="53"/>
      <c r="F48" s="53"/>
      <c r="I48" s="75"/>
    </row>
    <row r="49" spans="2:11" s="44" customFormat="1" ht="20.100000000000001" customHeight="1" x14ac:dyDescent="0.25">
      <c r="B49" s="41"/>
      <c r="C49" s="74"/>
      <c r="D49" s="53"/>
      <c r="E49" s="53"/>
      <c r="F49" s="53"/>
      <c r="I49" s="75"/>
    </row>
    <row r="50" spans="2:11" s="44" customFormat="1" ht="20.100000000000001" customHeight="1" x14ac:dyDescent="0.25">
      <c r="B50" s="41"/>
      <c r="C50" s="76" t="s">
        <v>44</v>
      </c>
      <c r="D50" s="69">
        <v>0.47</v>
      </c>
      <c r="E50" s="53"/>
      <c r="F50" s="53"/>
      <c r="I50" s="75"/>
      <c r="K50"/>
    </row>
    <row r="51" spans="2:11" s="44" customFormat="1" ht="20.100000000000001" customHeight="1" x14ac:dyDescent="0.25">
      <c r="B51" s="41"/>
      <c r="C51" s="74"/>
      <c r="I51" s="75"/>
      <c r="K51"/>
    </row>
    <row r="52" spans="2:11" s="44" customFormat="1" ht="20.100000000000001" customHeight="1" x14ac:dyDescent="0.25">
      <c r="B52" s="41"/>
      <c r="C52" s="74"/>
      <c r="I52" s="75"/>
      <c r="K52"/>
    </row>
    <row r="53" spans="2:11" s="44" customFormat="1" ht="20.100000000000001" customHeight="1" x14ac:dyDescent="0.25">
      <c r="B53" s="48" t="s">
        <v>9</v>
      </c>
      <c r="C53" s="74" t="s">
        <v>45</v>
      </c>
      <c r="I53" s="75"/>
      <c r="K53"/>
    </row>
    <row r="54" spans="2:11" s="29" customFormat="1" ht="20.100000000000001" customHeight="1" x14ac:dyDescent="0.25">
      <c r="B54" s="49"/>
      <c r="C54" s="78"/>
      <c r="D54" s="33"/>
      <c r="E54" s="33"/>
      <c r="F54" s="33"/>
      <c r="G54" s="33"/>
      <c r="H54" s="33"/>
      <c r="I54" s="79"/>
      <c r="J54" s="33"/>
    </row>
    <row r="55" spans="2:11" ht="20.25" x14ac:dyDescent="0.2">
      <c r="B55" s="44"/>
      <c r="C55" s="68" t="s">
        <v>46</v>
      </c>
      <c r="D55" s="45">
        <v>1990</v>
      </c>
      <c r="E55" s="45">
        <v>2000</v>
      </c>
      <c r="F55" s="45">
        <v>2010</v>
      </c>
      <c r="G55" s="45">
        <v>2015</v>
      </c>
      <c r="H55" s="45">
        <v>2020</v>
      </c>
      <c r="I55" s="45">
        <v>2025</v>
      </c>
    </row>
    <row r="56" spans="2:11" ht="20.25" x14ac:dyDescent="0.2">
      <c r="B56" s="44"/>
      <c r="C56" s="102" t="s">
        <v>40</v>
      </c>
      <c r="D56" s="24" t="str">
        <f t="shared" ref="D56:I56" si="2">IF(NOT(ISBLANK(D$27)),VLOOKUP(D$27,BCEFSubtropicalBroad,3),"")</f>
        <v/>
      </c>
      <c r="E56" s="24" t="str">
        <f t="shared" si="2"/>
        <v/>
      </c>
      <c r="F56" s="24" t="str">
        <f t="shared" si="2"/>
        <v/>
      </c>
      <c r="G56" s="24" t="str">
        <f t="shared" si="2"/>
        <v/>
      </c>
      <c r="H56" s="24" t="str">
        <f t="shared" si="2"/>
        <v/>
      </c>
      <c r="I56" s="81" t="str">
        <f t="shared" si="2"/>
        <v/>
      </c>
    </row>
    <row r="57" spans="2:11" ht="20.25" x14ac:dyDescent="0.2">
      <c r="B57" s="44"/>
      <c r="C57" s="102" t="s">
        <v>41</v>
      </c>
      <c r="D57" s="24" t="str">
        <f t="shared" ref="D57:I57" si="3">IF(NOT(ISBLANK(D$27)),VLOOKUP(D$27,BCEFSubtropicalBroad,3),"")</f>
        <v/>
      </c>
      <c r="E57" s="24" t="str">
        <f t="shared" si="3"/>
        <v/>
      </c>
      <c r="F57" s="24" t="str">
        <f t="shared" si="3"/>
        <v/>
      </c>
      <c r="G57" s="24" t="str">
        <f t="shared" si="3"/>
        <v/>
      </c>
      <c r="H57" s="24" t="str">
        <f t="shared" si="3"/>
        <v/>
      </c>
      <c r="I57" s="81" t="str">
        <f t="shared" si="3"/>
        <v/>
      </c>
    </row>
    <row r="58" spans="2:11" ht="20.25" x14ac:dyDescent="0.2">
      <c r="B58" s="44"/>
      <c r="C58" s="80" t="s">
        <v>42</v>
      </c>
      <c r="D58" s="24" t="str">
        <f t="shared" ref="D58:I58" si="4">IF(NOT(ISBLANK(D$27)),VLOOKUP(D$27,BCEFSubtropicalConif,3),"")</f>
        <v/>
      </c>
      <c r="E58" s="24" t="str">
        <f t="shared" si="4"/>
        <v/>
      </c>
      <c r="F58" s="24" t="str">
        <f t="shared" si="4"/>
        <v/>
      </c>
      <c r="G58" s="24" t="str">
        <f t="shared" si="4"/>
        <v/>
      </c>
      <c r="H58" s="24" t="str">
        <f t="shared" si="4"/>
        <v/>
      </c>
      <c r="I58" s="81" t="str">
        <f t="shared" si="4"/>
        <v/>
      </c>
    </row>
    <row r="59" spans="2:11" ht="20.25" x14ac:dyDescent="0.2">
      <c r="B59" s="44"/>
      <c r="C59" s="68" t="s">
        <v>47</v>
      </c>
      <c r="D59" s="120"/>
      <c r="E59" s="121"/>
      <c r="F59" s="121"/>
      <c r="G59" s="121"/>
      <c r="H59" s="121"/>
      <c r="I59" s="122"/>
    </row>
    <row r="60" spans="2:11" ht="20.25" x14ac:dyDescent="0.2">
      <c r="B60" s="44"/>
      <c r="C60" s="102" t="s">
        <v>40</v>
      </c>
      <c r="D60" s="24" t="str">
        <f t="shared" ref="D60:I60" si="5">IF(NOT(ISBLANK(D$29)),VLOOKUP(D$29,BCEFSubtropicalBroad,3),"")</f>
        <v/>
      </c>
      <c r="E60" s="24" t="str">
        <f t="shared" si="5"/>
        <v/>
      </c>
      <c r="F60" s="24" t="str">
        <f t="shared" si="5"/>
        <v/>
      </c>
      <c r="G60" s="24" t="str">
        <f t="shared" si="5"/>
        <v/>
      </c>
      <c r="H60" s="24" t="str">
        <f t="shared" si="5"/>
        <v/>
      </c>
      <c r="I60" s="81" t="str">
        <f t="shared" si="5"/>
        <v/>
      </c>
    </row>
    <row r="61" spans="2:11" ht="20.25" x14ac:dyDescent="0.2">
      <c r="B61" s="44"/>
      <c r="C61" s="102" t="s">
        <v>41</v>
      </c>
      <c r="D61" s="24" t="str">
        <f t="shared" ref="D61:I61" si="6">IF(NOT(ISBLANK(D$29)),VLOOKUP(D$29,BCEFSubtropicalBroad,3),"")</f>
        <v/>
      </c>
      <c r="E61" s="24" t="str">
        <f t="shared" si="6"/>
        <v/>
      </c>
      <c r="F61" s="24" t="str">
        <f t="shared" si="6"/>
        <v/>
      </c>
      <c r="G61" s="24" t="str">
        <f t="shared" si="6"/>
        <v/>
      </c>
      <c r="H61" s="24" t="str">
        <f t="shared" si="6"/>
        <v/>
      </c>
      <c r="I61" s="81" t="str">
        <f t="shared" si="6"/>
        <v/>
      </c>
    </row>
    <row r="62" spans="2:11" ht="20.25" x14ac:dyDescent="0.2">
      <c r="B62" s="44"/>
      <c r="C62" s="80" t="s">
        <v>42</v>
      </c>
      <c r="D62" s="24" t="str">
        <f t="shared" ref="D62:I62" si="7">IF(NOT(ISBLANK(D$29)),VLOOKUP(D$29,BCEFSubtropicalConif,3),"")</f>
        <v/>
      </c>
      <c r="E62" s="24" t="str">
        <f t="shared" si="7"/>
        <v/>
      </c>
      <c r="F62" s="24" t="str">
        <f t="shared" si="7"/>
        <v/>
      </c>
      <c r="G62" s="24" t="str">
        <f t="shared" si="7"/>
        <v/>
      </c>
      <c r="H62" s="24" t="str">
        <f t="shared" si="7"/>
        <v/>
      </c>
      <c r="I62" s="81" t="str">
        <f t="shared" si="7"/>
        <v/>
      </c>
    </row>
    <row r="63" spans="2:11" ht="20.25" x14ac:dyDescent="0.2">
      <c r="B63" s="44"/>
      <c r="C63" s="68" t="s">
        <v>48</v>
      </c>
      <c r="D63" s="120"/>
      <c r="E63" s="121"/>
      <c r="F63" s="121"/>
      <c r="G63" s="121"/>
      <c r="H63" s="121"/>
      <c r="I63" s="122"/>
    </row>
    <row r="64" spans="2:11" ht="20.25" x14ac:dyDescent="0.2">
      <c r="B64" s="44"/>
      <c r="C64" s="102" t="s">
        <v>40</v>
      </c>
      <c r="D64" s="97" t="str">
        <f t="shared" ref="D64:I64" si="8">IF(NOT(ISBLANK(D$30)),VLOOKUP(D$30,BCEFSubtropicalBroad,3),"")</f>
        <v/>
      </c>
      <c r="E64" s="55" t="str">
        <f t="shared" si="8"/>
        <v/>
      </c>
      <c r="F64" s="55" t="str">
        <f t="shared" si="8"/>
        <v/>
      </c>
      <c r="G64" s="55" t="str">
        <f t="shared" si="8"/>
        <v/>
      </c>
      <c r="H64" s="55" t="str">
        <f t="shared" si="8"/>
        <v/>
      </c>
      <c r="I64" s="82" t="str">
        <f t="shared" si="8"/>
        <v/>
      </c>
    </row>
    <row r="65" spans="2:11" ht="20.25" x14ac:dyDescent="0.2">
      <c r="B65" s="44"/>
      <c r="C65" s="102" t="s">
        <v>41</v>
      </c>
      <c r="D65" s="97" t="str">
        <f t="shared" ref="D65:I65" si="9">IF(NOT(ISBLANK(D$30)),VLOOKUP(D$30,BCEFSubtropicalBroad,3),"")</f>
        <v/>
      </c>
      <c r="E65" s="55" t="str">
        <f t="shared" si="9"/>
        <v/>
      </c>
      <c r="F65" s="55" t="str">
        <f t="shared" si="9"/>
        <v/>
      </c>
      <c r="G65" s="55" t="str">
        <f t="shared" si="9"/>
        <v/>
      </c>
      <c r="H65" s="55" t="str">
        <f t="shared" si="9"/>
        <v/>
      </c>
      <c r="I65" s="82" t="str">
        <f t="shared" si="9"/>
        <v/>
      </c>
    </row>
    <row r="66" spans="2:11" ht="20.25" x14ac:dyDescent="0.2">
      <c r="B66" s="44"/>
      <c r="C66" s="80" t="s">
        <v>42</v>
      </c>
      <c r="D66" s="97" t="str">
        <f t="shared" ref="D66:I66" si="10">IF(NOT(ISBLANK(D$30)),VLOOKUP(D$30,BCEFSubtropicalConif,3),"")</f>
        <v/>
      </c>
      <c r="E66" s="55" t="str">
        <f t="shared" si="10"/>
        <v/>
      </c>
      <c r="F66" s="55" t="str">
        <f t="shared" si="10"/>
        <v/>
      </c>
      <c r="G66" s="55" t="str">
        <f t="shared" si="10"/>
        <v/>
      </c>
      <c r="H66" s="55" t="str">
        <f t="shared" si="10"/>
        <v/>
      </c>
      <c r="I66" s="82" t="str">
        <f t="shared" si="10"/>
        <v/>
      </c>
    </row>
    <row r="67" spans="2:11" ht="20.25" x14ac:dyDescent="0.2">
      <c r="B67" s="44"/>
      <c r="C67" s="68" t="s">
        <v>49</v>
      </c>
      <c r="D67" s="120"/>
      <c r="E67" s="121"/>
      <c r="F67" s="121"/>
      <c r="G67" s="121"/>
      <c r="H67" s="121"/>
      <c r="I67" s="122"/>
    </row>
    <row r="68" spans="2:11" ht="20.25" x14ac:dyDescent="0.2">
      <c r="B68" s="44"/>
      <c r="C68" s="80" t="s">
        <v>29</v>
      </c>
      <c r="D68" s="24" t="str">
        <f>IF(SUMPRODUCT($D$42:$D$44,D56:D58)=0,"",SUMPRODUCT($D$42:$D$44,D56:D58))</f>
        <v/>
      </c>
      <c r="E68" s="24" t="str">
        <f t="shared" ref="E68:I68" si="11">IF(SUMPRODUCT($D$42:$D$44,E56:E58)=0,"",SUMPRODUCT($D$42:$D$44,E56:E58))</f>
        <v/>
      </c>
      <c r="F68" s="24" t="str">
        <f t="shared" si="11"/>
        <v/>
      </c>
      <c r="G68" s="24" t="str">
        <f t="shared" si="11"/>
        <v/>
      </c>
      <c r="H68" s="24" t="str">
        <f t="shared" si="11"/>
        <v/>
      </c>
      <c r="I68" s="81" t="str">
        <f t="shared" si="11"/>
        <v/>
      </c>
    </row>
    <row r="69" spans="2:11" ht="20.25" x14ac:dyDescent="0.2">
      <c r="B69" s="44"/>
      <c r="C69" s="80" t="s">
        <v>30</v>
      </c>
      <c r="D69" s="24" t="str">
        <f>IF(SUMPRODUCT($E$42:$E$44,D60:D62)=0,"",SUMPRODUCT($E$42:$E$44,D60:D62))</f>
        <v/>
      </c>
      <c r="E69" s="24" t="str">
        <f t="shared" ref="E69:I69" si="12">IF(SUMPRODUCT($E$42:$E$44,E60:E62)=0,"",SUMPRODUCT($E$42:$E$44,E60:E62))</f>
        <v/>
      </c>
      <c r="F69" s="24" t="str">
        <f t="shared" si="12"/>
        <v/>
      </c>
      <c r="G69" s="24" t="str">
        <f t="shared" si="12"/>
        <v/>
      </c>
      <c r="H69" s="24" t="str">
        <f t="shared" si="12"/>
        <v/>
      </c>
      <c r="I69" s="81" t="str">
        <f t="shared" si="12"/>
        <v/>
      </c>
    </row>
    <row r="70" spans="2:11" ht="20.25" x14ac:dyDescent="0.2">
      <c r="B70" s="44"/>
      <c r="C70" s="80" t="s">
        <v>32</v>
      </c>
      <c r="D70" s="24" t="str">
        <f>IF(SUMPRODUCT($F$42:$F$44,D64:D66)=0,"",SUMPRODUCT($F$42:$F$44,D64:D66))</f>
        <v/>
      </c>
      <c r="E70" s="24" t="str">
        <f t="shared" ref="E70:I70" si="13">IF(SUMPRODUCT($F$42:$F$44,E64:E66)=0,"",SUMPRODUCT($F$42:$F$44,E64:E66))</f>
        <v/>
      </c>
      <c r="F70" s="24" t="str">
        <f t="shared" si="13"/>
        <v/>
      </c>
      <c r="G70" s="24" t="str">
        <f t="shared" si="13"/>
        <v/>
      </c>
      <c r="H70" s="24" t="str">
        <f t="shared" si="13"/>
        <v/>
      </c>
      <c r="I70" s="81" t="str">
        <f t="shared" si="13"/>
        <v/>
      </c>
    </row>
    <row r="71" spans="2:11" ht="20.25" x14ac:dyDescent="0.2">
      <c r="B71" s="44"/>
      <c r="C71" s="83"/>
      <c r="D71" s="44"/>
      <c r="E71" s="44"/>
      <c r="F71" s="44"/>
      <c r="G71" s="44"/>
      <c r="H71" s="44"/>
      <c r="I71" s="75"/>
    </row>
    <row r="72" spans="2:11" ht="20.25" x14ac:dyDescent="0.2">
      <c r="B72" s="44"/>
      <c r="C72" s="84"/>
      <c r="D72" s="44"/>
      <c r="E72" s="44"/>
      <c r="F72" s="44"/>
      <c r="G72" s="44"/>
      <c r="H72" s="44"/>
      <c r="I72" s="75"/>
      <c r="J72" s="44"/>
    </row>
    <row r="73" spans="2:11" s="44" customFormat="1" ht="20.100000000000001" customHeight="1" x14ac:dyDescent="0.25">
      <c r="B73" s="48" t="s">
        <v>10</v>
      </c>
      <c r="C73" s="101" t="s">
        <v>50</v>
      </c>
      <c r="I73" s="75"/>
      <c r="K73"/>
    </row>
    <row r="74" spans="2:11" s="29" customFormat="1" ht="20.100000000000001" customHeight="1" x14ac:dyDescent="0.25">
      <c r="B74" s="49"/>
      <c r="C74" s="78"/>
      <c r="D74" s="33"/>
      <c r="E74" s="33"/>
      <c r="F74" s="33"/>
      <c r="G74" s="33"/>
      <c r="H74" s="33"/>
      <c r="I74" s="79"/>
      <c r="J74" s="33"/>
    </row>
    <row r="75" spans="2:11" ht="20.25" x14ac:dyDescent="0.2">
      <c r="B75" s="44"/>
      <c r="C75" s="68" t="s">
        <v>46</v>
      </c>
      <c r="D75" s="45">
        <v>1990</v>
      </c>
      <c r="E75" s="45">
        <v>2000</v>
      </c>
      <c r="F75" s="45">
        <v>2010</v>
      </c>
      <c r="G75" s="45">
        <v>2015</v>
      </c>
      <c r="H75" s="45">
        <v>2020</v>
      </c>
      <c r="I75" s="45">
        <v>2025</v>
      </c>
    </row>
    <row r="76" spans="2:11" ht="20.25" x14ac:dyDescent="0.2">
      <c r="B76" s="44"/>
      <c r="C76" s="102" t="s">
        <v>40</v>
      </c>
      <c r="D76" s="24" t="str">
        <f t="shared" ref="D76:I76" si="14">IFERROR(VLOOKUP(D$96,RSSubtropicalHumid,3),"")</f>
        <v/>
      </c>
      <c r="E76" s="24" t="str">
        <f t="shared" si="14"/>
        <v/>
      </c>
      <c r="F76" s="24" t="str">
        <f t="shared" si="14"/>
        <v/>
      </c>
      <c r="G76" s="24" t="str">
        <f t="shared" si="14"/>
        <v/>
      </c>
      <c r="H76" s="24" t="str">
        <f t="shared" si="14"/>
        <v/>
      </c>
      <c r="I76" s="81" t="str">
        <f t="shared" si="14"/>
        <v/>
      </c>
    </row>
    <row r="77" spans="2:11" ht="20.25" x14ac:dyDescent="0.2">
      <c r="B77" s="44"/>
      <c r="C77" s="102" t="s">
        <v>41</v>
      </c>
      <c r="D77" s="24" t="str">
        <f t="shared" ref="D77:I77" si="15">IFERROR(VLOOKUP(D$96,RSSubtropicalDry,3),"")</f>
        <v/>
      </c>
      <c r="E77" s="24" t="str">
        <f t="shared" si="15"/>
        <v/>
      </c>
      <c r="F77" s="24" t="str">
        <f t="shared" si="15"/>
        <v/>
      </c>
      <c r="G77" s="24" t="str">
        <f t="shared" si="15"/>
        <v/>
      </c>
      <c r="H77" s="24" t="str">
        <f t="shared" si="15"/>
        <v/>
      </c>
      <c r="I77" s="81" t="str">
        <f t="shared" si="15"/>
        <v/>
      </c>
    </row>
    <row r="78" spans="2:11" ht="20.25" x14ac:dyDescent="0.2">
      <c r="B78" s="44"/>
      <c r="C78" s="80" t="s">
        <v>42</v>
      </c>
      <c r="D78" s="24" t="str">
        <f t="shared" ref="D78:I78" si="16">IFERROR(VLOOKUP(D$96,RSSubtropicalConif,3),"")</f>
        <v/>
      </c>
      <c r="E78" s="24" t="str">
        <f t="shared" si="16"/>
        <v/>
      </c>
      <c r="F78" s="24" t="str">
        <f t="shared" si="16"/>
        <v/>
      </c>
      <c r="G78" s="24" t="str">
        <f t="shared" si="16"/>
        <v/>
      </c>
      <c r="H78" s="24" t="str">
        <f t="shared" si="16"/>
        <v/>
      </c>
      <c r="I78" s="81" t="str">
        <f t="shared" si="16"/>
        <v/>
      </c>
    </row>
    <row r="79" spans="2:11" ht="20.25" x14ac:dyDescent="0.2">
      <c r="B79" s="44"/>
      <c r="C79" s="68" t="s">
        <v>47</v>
      </c>
      <c r="D79" s="120"/>
      <c r="E79" s="121"/>
      <c r="F79" s="121"/>
      <c r="G79" s="121"/>
      <c r="H79" s="121"/>
      <c r="I79" s="122"/>
    </row>
    <row r="80" spans="2:11" ht="20.25" x14ac:dyDescent="0.2">
      <c r="B80" s="44"/>
      <c r="C80" s="102" t="s">
        <v>40</v>
      </c>
      <c r="D80" s="57" t="str">
        <f t="shared" ref="D80:I80" si="17">IFERROR(VLOOKUP(D$97,RSSubtropicalHumid,3),"")</f>
        <v/>
      </c>
      <c r="E80" s="57" t="str">
        <f t="shared" si="17"/>
        <v/>
      </c>
      <c r="F80" s="57" t="str">
        <f t="shared" si="17"/>
        <v/>
      </c>
      <c r="G80" s="57" t="str">
        <f t="shared" si="17"/>
        <v/>
      </c>
      <c r="H80" s="57" t="str">
        <f t="shared" si="17"/>
        <v/>
      </c>
      <c r="I80" s="81" t="str">
        <f t="shared" si="17"/>
        <v/>
      </c>
    </row>
    <row r="81" spans="2:9" ht="20.25" x14ac:dyDescent="0.2">
      <c r="B81" s="44"/>
      <c r="C81" s="102" t="s">
        <v>41</v>
      </c>
      <c r="D81" s="57" t="str">
        <f t="shared" ref="D81:I81" si="18">IFERROR(VLOOKUP(D$97,RSSubtropicalDry,3),"")</f>
        <v/>
      </c>
      <c r="E81" s="57" t="str">
        <f t="shared" si="18"/>
        <v/>
      </c>
      <c r="F81" s="57" t="str">
        <f t="shared" si="18"/>
        <v/>
      </c>
      <c r="G81" s="57" t="str">
        <f t="shared" si="18"/>
        <v/>
      </c>
      <c r="H81" s="57" t="str">
        <f t="shared" si="18"/>
        <v/>
      </c>
      <c r="I81" s="81" t="str">
        <f t="shared" si="18"/>
        <v/>
      </c>
    </row>
    <row r="82" spans="2:9" ht="20.25" x14ac:dyDescent="0.2">
      <c r="B82" s="44"/>
      <c r="C82" s="80" t="s">
        <v>42</v>
      </c>
      <c r="D82" s="57" t="str">
        <f t="shared" ref="D82:I82" si="19">IFERROR(VLOOKUP(D$97,RSSubtropicalConif,3),"")</f>
        <v/>
      </c>
      <c r="E82" s="57" t="str">
        <f t="shared" si="19"/>
        <v/>
      </c>
      <c r="F82" s="57" t="str">
        <f t="shared" si="19"/>
        <v/>
      </c>
      <c r="G82" s="57" t="str">
        <f t="shared" si="19"/>
        <v/>
      </c>
      <c r="H82" s="57" t="str">
        <f t="shared" si="19"/>
        <v/>
      </c>
      <c r="I82" s="81" t="str">
        <f t="shared" si="19"/>
        <v/>
      </c>
    </row>
    <row r="83" spans="2:9" ht="20.25" x14ac:dyDescent="0.2">
      <c r="B83" s="44"/>
      <c r="C83" s="68" t="s">
        <v>48</v>
      </c>
      <c r="D83" s="120"/>
      <c r="E83" s="121"/>
      <c r="F83" s="121"/>
      <c r="G83" s="121"/>
      <c r="H83" s="121"/>
      <c r="I83" s="122"/>
    </row>
    <row r="84" spans="2:9" ht="20.25" x14ac:dyDescent="0.2">
      <c r="B84" s="44"/>
      <c r="C84" s="102" t="s">
        <v>40</v>
      </c>
      <c r="D84" s="55" t="str">
        <f t="shared" ref="D84:I84" si="20">IFERROR(VLOOKUP(D$98,RSSubtropicalHumid,3),"")</f>
        <v/>
      </c>
      <c r="E84" s="55" t="str">
        <f t="shared" si="20"/>
        <v/>
      </c>
      <c r="F84" s="55" t="str">
        <f t="shared" si="20"/>
        <v/>
      </c>
      <c r="G84" s="55" t="str">
        <f t="shared" si="20"/>
        <v/>
      </c>
      <c r="H84" s="55" t="str">
        <f t="shared" si="20"/>
        <v/>
      </c>
      <c r="I84" s="82" t="str">
        <f t="shared" si="20"/>
        <v/>
      </c>
    </row>
    <row r="85" spans="2:9" ht="20.25" x14ac:dyDescent="0.2">
      <c r="B85" s="44"/>
      <c r="C85" s="102" t="s">
        <v>41</v>
      </c>
      <c r="D85" s="55" t="str">
        <f t="shared" ref="D85:I85" si="21">IFERROR(VLOOKUP(D$98,RSSubtropicalDry,3),"")</f>
        <v/>
      </c>
      <c r="E85" s="55" t="str">
        <f t="shared" si="21"/>
        <v/>
      </c>
      <c r="F85" s="55" t="str">
        <f t="shared" si="21"/>
        <v/>
      </c>
      <c r="G85" s="55" t="str">
        <f t="shared" si="21"/>
        <v/>
      </c>
      <c r="H85" s="55" t="str">
        <f t="shared" si="21"/>
        <v/>
      </c>
      <c r="I85" s="82" t="str">
        <f t="shared" si="21"/>
        <v/>
      </c>
    </row>
    <row r="86" spans="2:9" ht="20.25" x14ac:dyDescent="0.2">
      <c r="B86" s="44"/>
      <c r="C86" s="80" t="s">
        <v>42</v>
      </c>
      <c r="D86" s="55" t="str">
        <f t="shared" ref="D86:I86" si="22">IFERROR(VLOOKUP(D$98,RSSubtropicalConif,3),"")</f>
        <v/>
      </c>
      <c r="E86" s="55" t="str">
        <f t="shared" si="22"/>
        <v/>
      </c>
      <c r="F86" s="55" t="str">
        <f t="shared" si="22"/>
        <v/>
      </c>
      <c r="G86" s="55" t="str">
        <f t="shared" si="22"/>
        <v/>
      </c>
      <c r="H86" s="55" t="str">
        <f t="shared" si="22"/>
        <v/>
      </c>
      <c r="I86" s="82" t="str">
        <f t="shared" si="22"/>
        <v/>
      </c>
    </row>
    <row r="87" spans="2:9" ht="47.25" x14ac:dyDescent="0.2">
      <c r="B87" s="44"/>
      <c r="C87" s="103" t="s">
        <v>51</v>
      </c>
      <c r="D87" s="120"/>
      <c r="E87" s="121"/>
      <c r="F87" s="121"/>
      <c r="G87" s="121"/>
      <c r="H87" s="121"/>
      <c r="I87" s="122"/>
    </row>
    <row r="88" spans="2:9" ht="20.25" x14ac:dyDescent="0.2">
      <c r="B88" s="44"/>
      <c r="C88" s="80" t="s">
        <v>52</v>
      </c>
      <c r="D88" s="24" t="str">
        <f>IF(SUMPRODUCT($D$42:$D$44,D76:D78)=0,"",SUMPRODUCT($D$42:$D$44,D76:D78))</f>
        <v/>
      </c>
      <c r="E88" s="24" t="str">
        <f t="shared" ref="E88:I88" si="23">IF(SUMPRODUCT($D$42:$D$44,E76:E78)=0,"",SUMPRODUCT($D$42:$D$44,E76:E78))</f>
        <v/>
      </c>
      <c r="F88" s="24" t="str">
        <f t="shared" si="23"/>
        <v/>
      </c>
      <c r="G88" s="24" t="str">
        <f t="shared" si="23"/>
        <v/>
      </c>
      <c r="H88" s="24" t="str">
        <f t="shared" si="23"/>
        <v/>
      </c>
      <c r="I88" s="81" t="str">
        <f t="shared" si="23"/>
        <v/>
      </c>
    </row>
    <row r="89" spans="2:9" ht="20.25" x14ac:dyDescent="0.2">
      <c r="B89" s="44"/>
      <c r="C89" s="80" t="s">
        <v>30</v>
      </c>
      <c r="D89" s="24" t="str">
        <f>IF(SUMPRODUCT($E$42:$E$44,D80:D82)=0,"",SUMPRODUCT($E$42:$E$44,D80:D82))</f>
        <v/>
      </c>
      <c r="E89" s="24" t="str">
        <f t="shared" ref="E89:I89" si="24">IF(SUMPRODUCT($E$42:$E$44,E80:E82)=0,"",SUMPRODUCT($E$42:$E$44,E80:E82))</f>
        <v/>
      </c>
      <c r="F89" s="24" t="str">
        <f t="shared" si="24"/>
        <v/>
      </c>
      <c r="G89" s="24" t="str">
        <f t="shared" si="24"/>
        <v/>
      </c>
      <c r="H89" s="24" t="str">
        <f t="shared" si="24"/>
        <v/>
      </c>
      <c r="I89" s="81" t="str">
        <f t="shared" si="24"/>
        <v/>
      </c>
    </row>
    <row r="90" spans="2:9" ht="20.25" x14ac:dyDescent="0.2">
      <c r="B90" s="44"/>
      <c r="C90" s="80" t="s">
        <v>32</v>
      </c>
      <c r="D90" s="24" t="str">
        <f>IF(SUMPRODUCT($F$42:$F$44,D84:D86)=0,"",SUMPRODUCT($F$42:$F$44,D84:D86))</f>
        <v/>
      </c>
      <c r="E90" s="24" t="str">
        <f t="shared" ref="E90:I90" si="25">IF(SUMPRODUCT($F$42:$F$44,E84:E86)=0,"",SUMPRODUCT($F$42:$F$44,E84:E86))</f>
        <v/>
      </c>
      <c r="F90" s="24" t="str">
        <f t="shared" si="25"/>
        <v/>
      </c>
      <c r="G90" s="24" t="str">
        <f t="shared" si="25"/>
        <v/>
      </c>
      <c r="H90" s="24" t="str">
        <f t="shared" si="25"/>
        <v/>
      </c>
      <c r="I90" s="81" t="str">
        <f t="shared" si="25"/>
        <v/>
      </c>
    </row>
    <row r="91" spans="2:9" ht="20.25" x14ac:dyDescent="0.2">
      <c r="B91" s="44"/>
      <c r="C91" s="83"/>
      <c r="D91" s="44"/>
      <c r="E91" s="25"/>
      <c r="F91" s="44"/>
      <c r="G91" s="44"/>
      <c r="H91" s="44"/>
      <c r="I91" s="75"/>
    </row>
    <row r="92" spans="2:9" ht="20.25" x14ac:dyDescent="0.2">
      <c r="B92" s="44"/>
      <c r="C92" s="83"/>
      <c r="D92" s="44"/>
      <c r="E92" s="25"/>
      <c r="F92" s="44"/>
      <c r="G92" s="44"/>
      <c r="H92" s="44"/>
      <c r="I92" s="75"/>
    </row>
    <row r="93" spans="2:9" ht="20.25" x14ac:dyDescent="0.2">
      <c r="B93" s="48" t="s">
        <v>11</v>
      </c>
      <c r="C93" s="74" t="s">
        <v>53</v>
      </c>
      <c r="D93" s="44"/>
      <c r="E93" s="25"/>
      <c r="F93" s="44"/>
      <c r="G93" s="44"/>
      <c r="H93" s="44"/>
      <c r="I93" s="75"/>
    </row>
    <row r="94" spans="2:9" ht="20.25" x14ac:dyDescent="0.2">
      <c r="B94" s="44"/>
      <c r="C94" s="83"/>
      <c r="I94" s="85"/>
    </row>
    <row r="95" spans="2:9" ht="20.25" x14ac:dyDescent="0.2">
      <c r="B95" s="44"/>
      <c r="C95" s="86"/>
      <c r="D95" s="45">
        <v>1990</v>
      </c>
      <c r="E95" s="45">
        <v>2000</v>
      </c>
      <c r="F95" s="45">
        <v>2010</v>
      </c>
      <c r="G95" s="45">
        <v>2015</v>
      </c>
      <c r="H95" s="45">
        <v>2020</v>
      </c>
      <c r="I95" s="45">
        <v>2025</v>
      </c>
    </row>
    <row r="96" spans="2:9" ht="20.25" x14ac:dyDescent="0.2">
      <c r="B96" s="44"/>
      <c r="C96" s="76" t="s">
        <v>29</v>
      </c>
      <c r="D96" s="58" t="str">
        <f>IF(ISBLANK(D27),"",IF(D27=0,0,D27*D68))</f>
        <v/>
      </c>
      <c r="E96" s="58" t="str">
        <f t="shared" ref="E96:I96" si="26">IF(ISBLANK(E27),"",IF(E27=0,0,E27*E68))</f>
        <v/>
      </c>
      <c r="F96" s="58" t="str">
        <f t="shared" si="26"/>
        <v/>
      </c>
      <c r="G96" s="58" t="str">
        <f t="shared" si="26"/>
        <v/>
      </c>
      <c r="H96" s="58" t="str">
        <f t="shared" si="26"/>
        <v/>
      </c>
      <c r="I96" s="81" t="str">
        <f t="shared" si="26"/>
        <v/>
      </c>
    </row>
    <row r="97" spans="2:11" ht="20.25" x14ac:dyDescent="0.2">
      <c r="B97" s="44"/>
      <c r="C97" s="76" t="s">
        <v>30</v>
      </c>
      <c r="D97" s="58" t="str">
        <f>IF(ISBLANK(D29),"",IF(D29=0,0,D29*D69))</f>
        <v/>
      </c>
      <c r="E97" s="58" t="str">
        <f t="shared" ref="E97:I98" si="27">IF(ISBLANK(E29),"",IF(E29=0,0,E29*E69))</f>
        <v/>
      </c>
      <c r="F97" s="58" t="str">
        <f t="shared" si="27"/>
        <v/>
      </c>
      <c r="G97" s="58" t="str">
        <f t="shared" si="27"/>
        <v/>
      </c>
      <c r="H97" s="58" t="str">
        <f t="shared" si="27"/>
        <v/>
      </c>
      <c r="I97" s="81" t="str">
        <f t="shared" si="27"/>
        <v/>
      </c>
    </row>
    <row r="98" spans="2:11" ht="20.25" x14ac:dyDescent="0.2">
      <c r="B98" s="44"/>
      <c r="C98" s="76" t="s">
        <v>32</v>
      </c>
      <c r="D98" s="58" t="str">
        <f>IF(ISBLANK(D30),"",IF(D30=0,0,D30*D70))</f>
        <v/>
      </c>
      <c r="E98" s="58" t="str">
        <f t="shared" si="27"/>
        <v/>
      </c>
      <c r="F98" s="58" t="str">
        <f t="shared" si="27"/>
        <v/>
      </c>
      <c r="G98" s="58" t="str">
        <f t="shared" si="27"/>
        <v/>
      </c>
      <c r="H98" s="58" t="str">
        <f t="shared" si="27"/>
        <v/>
      </c>
      <c r="I98" s="81" t="str">
        <f t="shared" si="27"/>
        <v/>
      </c>
    </row>
    <row r="99" spans="2:11" ht="20.25" x14ac:dyDescent="0.2">
      <c r="B99" s="44"/>
      <c r="C99" s="86" t="s">
        <v>33</v>
      </c>
      <c r="D99" s="59" t="str">
        <f>IFERROR(SUMPRODUCT(D96:D98,K16:K18)/D20,"")</f>
        <v/>
      </c>
      <c r="E99" s="59" t="str">
        <f>IFERROR(SUMPRODUCT(E96:E98,L16:L18)/E20,"")</f>
        <v/>
      </c>
      <c r="F99" s="59" t="str">
        <f>IFERROR(SUMPRODUCT(F96:F98,M16:M18)/F20,"")</f>
        <v/>
      </c>
      <c r="G99" s="59" t="str">
        <f>IFERROR(SUMPRODUCT(G96:G98,N16:N18)/G20,"")</f>
        <v/>
      </c>
      <c r="H99" s="59" t="str">
        <f>IFERROR(SUMPRODUCT(H96:H98,O16:O18)/H20,"")</f>
        <v/>
      </c>
      <c r="I99" s="81" t="str">
        <f>IFERROR(SUMPRODUCT(I96:I98,P16:P18)/I20,"")</f>
        <v/>
      </c>
    </row>
    <row r="100" spans="2:11" ht="20.25" x14ac:dyDescent="0.2">
      <c r="B100" s="44"/>
      <c r="C100" s="77"/>
      <c r="D100" s="44"/>
      <c r="E100" s="25"/>
      <c r="F100" s="44"/>
      <c r="G100" s="44"/>
      <c r="H100" s="44"/>
      <c r="I100" s="75"/>
    </row>
    <row r="101" spans="2:11" ht="20.25" x14ac:dyDescent="0.2">
      <c r="B101" s="44"/>
      <c r="C101" s="77"/>
      <c r="D101" s="44"/>
      <c r="E101" s="25"/>
      <c r="F101" s="44"/>
      <c r="G101" s="44"/>
      <c r="H101" s="44"/>
      <c r="I101" s="75"/>
    </row>
    <row r="102" spans="2:11" ht="20.25" x14ac:dyDescent="0.2">
      <c r="B102" s="48" t="s">
        <v>12</v>
      </c>
      <c r="C102" s="74" t="s">
        <v>54</v>
      </c>
      <c r="D102" s="44"/>
      <c r="E102" s="25"/>
      <c r="F102" s="44"/>
      <c r="G102" s="44"/>
      <c r="H102" s="44"/>
      <c r="I102" s="75"/>
    </row>
    <row r="103" spans="2:11" ht="20.25" x14ac:dyDescent="0.2">
      <c r="B103" s="48"/>
      <c r="C103" s="74"/>
      <c r="D103" s="44"/>
      <c r="E103" s="25"/>
      <c r="F103" s="44"/>
      <c r="G103" s="44"/>
      <c r="H103" s="44"/>
      <c r="I103" s="75"/>
    </row>
    <row r="104" spans="2:11" ht="20.25" x14ac:dyDescent="0.2">
      <c r="B104" s="48"/>
      <c r="C104" s="86"/>
      <c r="D104" s="45">
        <v>1990</v>
      </c>
      <c r="E104" s="45">
        <v>2000</v>
      </c>
      <c r="F104" s="45">
        <v>2010</v>
      </c>
      <c r="G104" s="45">
        <v>2015</v>
      </c>
      <c r="H104" s="45">
        <v>2020</v>
      </c>
      <c r="I104" s="45">
        <v>2025</v>
      </c>
    </row>
    <row r="105" spans="2:11" ht="20.25" x14ac:dyDescent="0.2">
      <c r="B105" s="48"/>
      <c r="C105" s="76" t="s">
        <v>29</v>
      </c>
      <c r="D105" s="58" t="str">
        <f>IF(ISBLANK(D27),"",IF(D27=0,0,D96*D88))</f>
        <v/>
      </c>
      <c r="E105" s="58" t="str">
        <f t="shared" ref="E105:I105" si="28">IF(ISBLANK(E27),"",IF(E27=0,0,E96*E88))</f>
        <v/>
      </c>
      <c r="F105" s="58" t="str">
        <f t="shared" si="28"/>
        <v/>
      </c>
      <c r="G105" s="58" t="str">
        <f t="shared" si="28"/>
        <v/>
      </c>
      <c r="H105" s="58" t="str">
        <f t="shared" si="28"/>
        <v/>
      </c>
      <c r="I105" s="87" t="str">
        <f t="shared" si="28"/>
        <v/>
      </c>
    </row>
    <row r="106" spans="2:11" ht="20.25" x14ac:dyDescent="0.2">
      <c r="B106" s="48"/>
      <c r="C106" s="76" t="s">
        <v>30</v>
      </c>
      <c r="D106" s="58" t="str">
        <f>IF(ISBLANK(D29),"",IF(D29=0,0,D97*D89))</f>
        <v/>
      </c>
      <c r="E106" s="58" t="str">
        <f t="shared" ref="E106:I107" si="29">IF(ISBLANK(E29),"",IF(E29=0,0,E97*E89))</f>
        <v/>
      </c>
      <c r="F106" s="58" t="str">
        <f t="shared" si="29"/>
        <v/>
      </c>
      <c r="G106" s="58" t="str">
        <f t="shared" si="29"/>
        <v/>
      </c>
      <c r="H106" s="58" t="str">
        <f t="shared" si="29"/>
        <v/>
      </c>
      <c r="I106" s="87" t="str">
        <f t="shared" si="29"/>
        <v/>
      </c>
    </row>
    <row r="107" spans="2:11" ht="20.25" x14ac:dyDescent="0.2">
      <c r="B107" s="44"/>
      <c r="C107" s="76" t="s">
        <v>32</v>
      </c>
      <c r="D107" s="58" t="str">
        <f>IF(ISBLANK(D30),"",IF(D30=0,0,D98*D90))</f>
        <v/>
      </c>
      <c r="E107" s="58" t="str">
        <f t="shared" si="29"/>
        <v/>
      </c>
      <c r="F107" s="58" t="str">
        <f t="shared" si="29"/>
        <v/>
      </c>
      <c r="G107" s="58" t="str">
        <f t="shared" si="29"/>
        <v/>
      </c>
      <c r="H107" s="58" t="str">
        <f t="shared" si="29"/>
        <v/>
      </c>
      <c r="I107" s="87" t="str">
        <f t="shared" si="29"/>
        <v/>
      </c>
    </row>
    <row r="108" spans="2:11" ht="21" thickBot="1" x14ac:dyDescent="0.25">
      <c r="B108" s="44"/>
      <c r="C108" s="88" t="s">
        <v>33</v>
      </c>
      <c r="D108" s="89" t="str">
        <f>IFERROR(SUMPRODUCT(D105:D107,K16:K18)/D20,"")</f>
        <v/>
      </c>
      <c r="E108" s="89" t="str">
        <f>IFERROR(SUMPRODUCT(E105:E107,L16:L18)/E20,"")</f>
        <v/>
      </c>
      <c r="F108" s="89" t="str">
        <f>IFERROR(SUMPRODUCT(F105:F107,M16:M18)/F20,"")</f>
        <v/>
      </c>
      <c r="G108" s="89" t="str">
        <f>IFERROR(SUMPRODUCT(G105:G107,N16:N18)/G20,"")</f>
        <v/>
      </c>
      <c r="H108" s="89" t="str">
        <f>IFERROR(SUMPRODUCT(H105:H107,O16:O18)/H20,"")</f>
        <v/>
      </c>
      <c r="I108" s="90" t="str">
        <f>IFERROR(SUMPRODUCT(I105:I107,P16:P18)/I20,"")</f>
        <v/>
      </c>
    </row>
    <row r="109" spans="2:11" ht="20.25" x14ac:dyDescent="0.2">
      <c r="B109" s="44"/>
      <c r="C109" s="56"/>
      <c r="D109" s="44"/>
      <c r="E109" s="25"/>
      <c r="F109" s="44"/>
      <c r="G109" s="44"/>
      <c r="H109" s="44"/>
      <c r="I109" s="44"/>
    </row>
    <row r="110" spans="2:11" s="29" customFormat="1" ht="20.100000000000001" customHeight="1" x14ac:dyDescent="0.25">
      <c r="B110" s="30"/>
      <c r="C110" s="32"/>
      <c r="D110" s="33"/>
      <c r="E110" s="33"/>
      <c r="F110" s="33"/>
      <c r="G110" s="33"/>
      <c r="H110" s="33"/>
      <c r="I110" s="33"/>
      <c r="J110"/>
      <c r="K110"/>
    </row>
    <row r="111" spans="2:11" s="29" customFormat="1" ht="20.100000000000001" customHeight="1" x14ac:dyDescent="0.25">
      <c r="B111" s="30"/>
      <c r="C111" s="32"/>
      <c r="D111" s="33"/>
      <c r="E111" s="33"/>
      <c r="F111" s="33"/>
      <c r="G111" s="33"/>
      <c r="H111" s="33"/>
      <c r="I111" s="33"/>
      <c r="J111"/>
      <c r="K111"/>
    </row>
    <row r="112" spans="2:11" s="29" customFormat="1" ht="20.100000000000001" customHeight="1" x14ac:dyDescent="0.25">
      <c r="B112" s="30"/>
      <c r="C112" s="32"/>
      <c r="D112" s="33"/>
      <c r="E112" s="33"/>
      <c r="F112" s="33"/>
      <c r="G112" s="33"/>
      <c r="H112" s="33"/>
      <c r="I112" s="33"/>
      <c r="J112" s="33"/>
    </row>
    <row r="113" spans="2:10" s="44" customFormat="1" ht="20.100000000000001" customHeight="1" x14ac:dyDescent="0.25">
      <c r="B113" s="48" t="s">
        <v>13</v>
      </c>
      <c r="C113" s="42" t="s">
        <v>55</v>
      </c>
    </row>
    <row r="114" spans="2:10" s="29" customFormat="1" ht="20.100000000000001" customHeight="1" x14ac:dyDescent="0.25">
      <c r="B114" s="30"/>
      <c r="C114" s="32"/>
      <c r="D114" s="33"/>
      <c r="E114" s="33"/>
      <c r="F114" s="33"/>
      <c r="G114" s="33"/>
      <c r="H114" s="33"/>
      <c r="I114" s="33"/>
      <c r="J114" s="33"/>
    </row>
    <row r="115" spans="2:10" s="29" customFormat="1" ht="20.100000000000001" customHeight="1" thickBot="1" x14ac:dyDescent="0.3">
      <c r="B115" s="30"/>
      <c r="C115" s="47" t="s">
        <v>56</v>
      </c>
      <c r="D115" s="72">
        <v>1990</v>
      </c>
      <c r="E115" s="72">
        <v>2000</v>
      </c>
      <c r="F115" s="72">
        <v>2010</v>
      </c>
      <c r="G115" s="72">
        <v>2015</v>
      </c>
      <c r="H115" s="45">
        <v>2020</v>
      </c>
      <c r="I115" s="45">
        <v>2025</v>
      </c>
      <c r="J115" s="33"/>
    </row>
    <row r="116" spans="2:10" s="29" customFormat="1" ht="20.100000000000001" customHeight="1" x14ac:dyDescent="0.25">
      <c r="B116" s="30"/>
      <c r="C116" s="70" t="s">
        <v>57</v>
      </c>
      <c r="D116" s="91" t="str">
        <f t="shared" ref="D116:I116" si="30">D99</f>
        <v/>
      </c>
      <c r="E116" s="92" t="str">
        <f t="shared" si="30"/>
        <v/>
      </c>
      <c r="F116" s="92" t="str">
        <f t="shared" si="30"/>
        <v/>
      </c>
      <c r="G116" s="92" t="str">
        <f t="shared" si="30"/>
        <v/>
      </c>
      <c r="H116" s="92" t="str">
        <f t="shared" si="30"/>
        <v/>
      </c>
      <c r="I116" s="93" t="str">
        <f t="shared" si="30"/>
        <v/>
      </c>
      <c r="J116" s="33"/>
    </row>
    <row r="117" spans="2:10" s="29" customFormat="1" ht="20.100000000000001" customHeight="1" thickBot="1" x14ac:dyDescent="0.3">
      <c r="B117" s="30"/>
      <c r="C117" s="70" t="s">
        <v>58</v>
      </c>
      <c r="D117" s="94" t="str">
        <f>D108</f>
        <v/>
      </c>
      <c r="E117" s="95" t="str">
        <f t="shared" ref="E117:I117" si="31">E108</f>
        <v/>
      </c>
      <c r="F117" s="95" t="str">
        <f t="shared" si="31"/>
        <v/>
      </c>
      <c r="G117" s="95" t="str">
        <f t="shared" si="31"/>
        <v/>
      </c>
      <c r="H117" s="95" t="str">
        <f t="shared" si="31"/>
        <v/>
      </c>
      <c r="I117" s="96" t="str">
        <f t="shared" si="31"/>
        <v/>
      </c>
      <c r="J117" s="33"/>
    </row>
    <row r="118" spans="2:10" ht="19.5" customHeight="1" x14ac:dyDescent="0.2">
      <c r="B118" s="60"/>
      <c r="C118" s="61"/>
      <c r="D118" s="61"/>
      <c r="E118" s="61"/>
      <c r="F118" s="61"/>
      <c r="G118" s="61"/>
      <c r="H118" s="61"/>
      <c r="I118" s="61"/>
      <c r="J118" s="61"/>
    </row>
    <row r="119" spans="2:10" ht="19.5" customHeight="1" x14ac:dyDescent="0.2">
      <c r="B119" s="60"/>
      <c r="C119" s="61"/>
      <c r="D119" s="61"/>
      <c r="E119" s="61"/>
      <c r="F119" s="61"/>
      <c r="G119" s="61"/>
      <c r="H119" s="61"/>
      <c r="I119" s="61"/>
      <c r="J119" s="61"/>
    </row>
    <row r="120" spans="2:10" ht="19.5" customHeight="1" x14ac:dyDescent="0.2">
      <c r="B120" s="60"/>
      <c r="J120" s="61"/>
    </row>
    <row r="121" spans="2:10" ht="19.5" customHeight="1" x14ac:dyDescent="0.2">
      <c r="B121" s="48" t="s">
        <v>14</v>
      </c>
      <c r="C121" s="42" t="s">
        <v>59</v>
      </c>
      <c r="D121" s="61"/>
      <c r="E121" s="61"/>
      <c r="F121" s="61"/>
      <c r="G121" s="61"/>
      <c r="H121" s="61"/>
      <c r="I121" s="61"/>
      <c r="J121" s="61"/>
    </row>
    <row r="122" spans="2:10" ht="19.5" customHeight="1" x14ac:dyDescent="0.2">
      <c r="B122" s="60"/>
      <c r="C122" s="61"/>
      <c r="D122" s="61"/>
      <c r="E122" s="61"/>
      <c r="F122" s="61"/>
      <c r="G122" s="61"/>
      <c r="H122" s="61"/>
      <c r="I122" s="61"/>
      <c r="J122" s="61"/>
    </row>
    <row r="123" spans="2:10" ht="32.25" thickBot="1" x14ac:dyDescent="0.25">
      <c r="B123" s="60"/>
      <c r="C123" s="62" t="s">
        <v>60</v>
      </c>
      <c r="D123" s="72">
        <v>1990</v>
      </c>
      <c r="E123" s="72">
        <v>2000</v>
      </c>
      <c r="F123" s="72">
        <v>2010</v>
      </c>
      <c r="G123" s="72">
        <v>2015</v>
      </c>
      <c r="H123" s="45">
        <v>2020</v>
      </c>
      <c r="I123" s="45">
        <v>2025</v>
      </c>
      <c r="J123" s="61"/>
    </row>
    <row r="124" spans="2:10" ht="19.5" customHeight="1" x14ac:dyDescent="0.2">
      <c r="B124" s="60"/>
      <c r="C124" s="70" t="s">
        <v>57</v>
      </c>
      <c r="D124" s="91" t="str">
        <f>IFERROR(D116*$D$50,"")</f>
        <v/>
      </c>
      <c r="E124" s="92" t="str">
        <f t="shared" ref="E124:I124" si="32">IFERROR(E116*$D$50,"")</f>
        <v/>
      </c>
      <c r="F124" s="92" t="str">
        <f t="shared" si="32"/>
        <v/>
      </c>
      <c r="G124" s="92" t="str">
        <f t="shared" si="32"/>
        <v/>
      </c>
      <c r="H124" s="92" t="str">
        <f t="shared" si="32"/>
        <v/>
      </c>
      <c r="I124" s="93" t="str">
        <f t="shared" si="32"/>
        <v/>
      </c>
      <c r="J124" s="61"/>
    </row>
    <row r="125" spans="2:10" ht="19.5" customHeight="1" thickBot="1" x14ac:dyDescent="0.25">
      <c r="B125" s="60"/>
      <c r="C125" s="70" t="s">
        <v>58</v>
      </c>
      <c r="D125" s="94" t="str">
        <f>IFERROR(D117*$D$50,"")</f>
        <v/>
      </c>
      <c r="E125" s="95" t="str">
        <f t="shared" ref="E125:I125" si="33">IFERROR(E117*$D$50,"")</f>
        <v/>
      </c>
      <c r="F125" s="95" t="str">
        <f t="shared" si="33"/>
        <v/>
      </c>
      <c r="G125" s="95" t="str">
        <f t="shared" si="33"/>
        <v/>
      </c>
      <c r="H125" s="95" t="str">
        <f t="shared" si="33"/>
        <v/>
      </c>
      <c r="I125" s="96" t="str">
        <f t="shared" si="33"/>
        <v/>
      </c>
      <c r="J125" s="61"/>
    </row>
    <row r="126" spans="2:10" ht="19.5" customHeight="1" x14ac:dyDescent="0.2">
      <c r="B126" s="60"/>
      <c r="C126" s="61"/>
      <c r="D126" s="61"/>
      <c r="E126" s="61"/>
      <c r="F126" s="61"/>
      <c r="G126" s="61"/>
      <c r="H126" s="61"/>
      <c r="I126" s="61"/>
      <c r="J126" s="61"/>
    </row>
    <row r="127" spans="2:10" ht="19.5" customHeight="1" x14ac:dyDescent="0.2">
      <c r="B127" s="60"/>
      <c r="C127" s="61"/>
      <c r="D127" s="61"/>
      <c r="E127" s="61"/>
      <c r="F127" s="61"/>
      <c r="G127" s="61"/>
      <c r="H127" s="61"/>
      <c r="I127" s="61"/>
      <c r="J127" s="61"/>
    </row>
    <row r="128" spans="2:10" ht="15" x14ac:dyDescent="0.2">
      <c r="B128" s="60"/>
      <c r="C128" s="61"/>
      <c r="D128" s="61"/>
      <c r="E128" s="61"/>
      <c r="F128" s="61"/>
      <c r="G128" s="61"/>
      <c r="H128" s="61"/>
      <c r="I128" s="61"/>
      <c r="J128" s="61"/>
    </row>
    <row r="129" spans="2:10" ht="15" x14ac:dyDescent="0.2">
      <c r="B129" s="60"/>
      <c r="C129" s="61"/>
      <c r="D129" s="61"/>
      <c r="E129" s="61"/>
      <c r="F129" s="61"/>
      <c r="G129" s="61"/>
      <c r="H129" s="61"/>
      <c r="I129" s="61"/>
      <c r="J129" s="61"/>
    </row>
    <row r="130" spans="2:10" ht="15" x14ac:dyDescent="0.2">
      <c r="B130" s="60"/>
      <c r="C130" s="61"/>
      <c r="D130" s="61"/>
      <c r="E130" s="61"/>
      <c r="F130" s="61"/>
      <c r="G130" s="61"/>
      <c r="H130" s="61"/>
      <c r="I130" s="61"/>
      <c r="J130" s="61"/>
    </row>
    <row r="131" spans="2:10" ht="15" x14ac:dyDescent="0.2">
      <c r="B131" s="60"/>
      <c r="C131" s="61"/>
      <c r="D131" s="61"/>
      <c r="E131" s="61"/>
      <c r="F131" s="61"/>
      <c r="G131" s="61"/>
      <c r="H131" s="61"/>
      <c r="I131" s="61"/>
      <c r="J131" s="61"/>
    </row>
    <row r="132" spans="2:10" ht="15" x14ac:dyDescent="0.2">
      <c r="B132" s="60"/>
      <c r="C132" s="61"/>
      <c r="D132" s="61"/>
      <c r="E132" s="61"/>
      <c r="F132" s="61"/>
      <c r="G132" s="61"/>
      <c r="H132" s="61"/>
      <c r="I132" s="61"/>
      <c r="J132" s="61"/>
    </row>
    <row r="133" spans="2:10" ht="15" x14ac:dyDescent="0.2">
      <c r="B133" s="60"/>
      <c r="C133" s="61"/>
      <c r="D133" s="61"/>
      <c r="E133" s="61"/>
      <c r="F133" s="61"/>
      <c r="G133" s="61"/>
      <c r="H133" s="61"/>
      <c r="I133" s="61"/>
      <c r="J133" s="61"/>
    </row>
    <row r="134" spans="2:10" ht="15" x14ac:dyDescent="0.2">
      <c r="B134" s="60"/>
      <c r="C134" s="61"/>
      <c r="D134" s="61"/>
      <c r="E134" s="61"/>
      <c r="F134" s="61"/>
      <c r="G134" s="61"/>
      <c r="H134" s="61"/>
      <c r="I134" s="61"/>
      <c r="J134" s="61"/>
    </row>
    <row r="135" spans="2:10" ht="15" x14ac:dyDescent="0.2">
      <c r="B135" s="60"/>
      <c r="C135" s="61"/>
      <c r="D135" s="61"/>
      <c r="E135" s="61"/>
      <c r="F135" s="61"/>
      <c r="G135" s="61"/>
      <c r="H135" s="61"/>
      <c r="I135" s="61"/>
      <c r="J135" s="61"/>
    </row>
    <row r="136" spans="2:10" ht="15" x14ac:dyDescent="0.2">
      <c r="B136" s="60"/>
      <c r="C136" s="61"/>
      <c r="D136" s="61"/>
      <c r="E136" s="61"/>
      <c r="F136" s="61"/>
      <c r="G136" s="61"/>
      <c r="H136" s="61"/>
      <c r="I136" s="61"/>
      <c r="J136" s="61"/>
    </row>
    <row r="137" spans="2:10" ht="15" x14ac:dyDescent="0.2">
      <c r="B137" s="60"/>
      <c r="C137" s="61"/>
      <c r="D137" s="61"/>
      <c r="E137" s="61"/>
      <c r="F137" s="61"/>
      <c r="G137" s="61"/>
      <c r="H137" s="61"/>
      <c r="I137" s="61"/>
      <c r="J137" s="61"/>
    </row>
    <row r="138" spans="2:10" ht="15" x14ac:dyDescent="0.2">
      <c r="B138" s="60"/>
      <c r="C138" s="61"/>
      <c r="D138" s="61"/>
      <c r="E138" s="61"/>
      <c r="F138" s="61"/>
      <c r="G138" s="61"/>
      <c r="H138" s="61"/>
      <c r="I138" s="61"/>
      <c r="J138" s="61"/>
    </row>
    <row r="139" spans="2:10" ht="15" x14ac:dyDescent="0.2">
      <c r="B139" s="60"/>
      <c r="C139" s="61"/>
      <c r="D139" s="61"/>
      <c r="E139" s="61"/>
      <c r="F139" s="61"/>
      <c r="G139" s="61"/>
      <c r="H139" s="61"/>
      <c r="I139" s="61"/>
      <c r="J139" s="61"/>
    </row>
    <row r="140" spans="2:10" ht="15" x14ac:dyDescent="0.2">
      <c r="B140" s="60"/>
      <c r="C140" s="61"/>
      <c r="D140" s="61"/>
      <c r="E140" s="61"/>
      <c r="F140" s="61"/>
      <c r="G140" s="61"/>
      <c r="H140" s="61"/>
      <c r="I140" s="61"/>
      <c r="J140" s="61"/>
    </row>
    <row r="141" spans="2:10" ht="15" x14ac:dyDescent="0.2">
      <c r="B141" s="60"/>
      <c r="C141" s="61"/>
      <c r="D141" s="61"/>
      <c r="E141" s="61"/>
      <c r="F141" s="61"/>
      <c r="G141" s="61"/>
      <c r="H141" s="61"/>
      <c r="I141" s="61"/>
      <c r="J141" s="61"/>
    </row>
    <row r="142" spans="2:10" ht="15" x14ac:dyDescent="0.2">
      <c r="B142" s="60"/>
      <c r="C142" s="61"/>
      <c r="D142" s="61"/>
      <c r="E142" s="61"/>
      <c r="F142" s="61"/>
      <c r="G142" s="61"/>
      <c r="H142" s="61"/>
      <c r="I142" s="61"/>
      <c r="J142" s="61"/>
    </row>
    <row r="143" spans="2:10" ht="15" x14ac:dyDescent="0.2">
      <c r="B143" s="60"/>
      <c r="C143" s="61"/>
      <c r="D143" s="61"/>
      <c r="E143" s="61"/>
      <c r="F143" s="61"/>
      <c r="G143" s="61"/>
      <c r="H143" s="61"/>
      <c r="I143" s="61"/>
      <c r="J143" s="61"/>
    </row>
    <row r="144" spans="2:10" ht="15" x14ac:dyDescent="0.2">
      <c r="B144" s="60"/>
      <c r="C144" s="61"/>
      <c r="D144" s="61"/>
      <c r="E144" s="61"/>
      <c r="F144" s="61"/>
      <c r="G144" s="61"/>
      <c r="H144" s="61"/>
      <c r="I144" s="61"/>
      <c r="J144" s="61"/>
    </row>
    <row r="145" spans="2:10" ht="15" x14ac:dyDescent="0.2">
      <c r="B145" s="60"/>
      <c r="C145" s="61"/>
      <c r="D145" s="61"/>
      <c r="E145" s="61"/>
      <c r="F145" s="61"/>
      <c r="G145" s="61"/>
      <c r="H145" s="61"/>
      <c r="I145" s="61"/>
      <c r="J145" s="61"/>
    </row>
    <row r="146" spans="2:10" ht="15" x14ac:dyDescent="0.2">
      <c r="B146" s="60"/>
      <c r="C146" s="61"/>
      <c r="D146" s="61"/>
      <c r="E146" s="61"/>
      <c r="F146" s="61"/>
      <c r="G146" s="61"/>
      <c r="H146" s="61"/>
      <c r="I146" s="61"/>
      <c r="J146" s="61"/>
    </row>
    <row r="147" spans="2:10" ht="15" x14ac:dyDescent="0.2">
      <c r="B147" s="60"/>
      <c r="C147" s="61"/>
      <c r="D147" s="61"/>
      <c r="E147" s="61"/>
      <c r="F147" s="61"/>
      <c r="G147" s="61"/>
      <c r="H147" s="61"/>
      <c r="I147" s="61"/>
      <c r="J147" s="61"/>
    </row>
    <row r="148" spans="2:10" ht="15" x14ac:dyDescent="0.2">
      <c r="B148" s="60"/>
      <c r="C148" s="61"/>
      <c r="D148" s="61"/>
      <c r="E148" s="61"/>
      <c r="F148" s="61"/>
      <c r="G148" s="61"/>
      <c r="H148" s="61"/>
      <c r="I148" s="61"/>
      <c r="J148" s="61"/>
    </row>
    <row r="149" spans="2:10" ht="15" x14ac:dyDescent="0.2">
      <c r="B149" s="60"/>
      <c r="C149" s="61"/>
      <c r="D149" s="61"/>
      <c r="E149" s="61"/>
      <c r="F149" s="61"/>
      <c r="G149" s="61"/>
      <c r="H149" s="61"/>
      <c r="I149" s="61"/>
      <c r="J149" s="61"/>
    </row>
    <row r="150" spans="2:10" ht="15" x14ac:dyDescent="0.2">
      <c r="B150" s="60"/>
      <c r="C150" s="61"/>
      <c r="D150" s="61"/>
      <c r="E150" s="61"/>
      <c r="F150" s="61"/>
      <c r="G150" s="61"/>
      <c r="H150" s="61"/>
      <c r="I150" s="61"/>
      <c r="J150" s="61"/>
    </row>
    <row r="151" spans="2:10" ht="15" x14ac:dyDescent="0.2">
      <c r="B151" s="60"/>
      <c r="C151" s="61"/>
      <c r="D151" s="61"/>
      <c r="E151" s="61"/>
      <c r="F151" s="61"/>
      <c r="G151" s="61"/>
      <c r="H151" s="61"/>
      <c r="I151" s="61"/>
      <c r="J151" s="61"/>
    </row>
    <row r="152" spans="2:10" ht="15" x14ac:dyDescent="0.2">
      <c r="B152" s="60"/>
      <c r="C152" s="61"/>
      <c r="D152" s="61"/>
      <c r="E152" s="61"/>
      <c r="F152" s="61"/>
      <c r="G152" s="61"/>
      <c r="H152" s="61"/>
      <c r="I152" s="61"/>
      <c r="J152" s="61"/>
    </row>
    <row r="153" spans="2:10" ht="15" x14ac:dyDescent="0.2">
      <c r="B153" s="60"/>
      <c r="C153" s="61"/>
      <c r="D153" s="61"/>
      <c r="E153" s="61"/>
      <c r="F153" s="61"/>
      <c r="G153" s="61"/>
      <c r="H153" s="61"/>
      <c r="I153" s="61"/>
      <c r="J153" s="61"/>
    </row>
    <row r="154" spans="2:10" ht="15" x14ac:dyDescent="0.2">
      <c r="B154" s="60"/>
      <c r="C154" s="61"/>
      <c r="D154" s="61"/>
      <c r="E154" s="61"/>
      <c r="F154" s="61"/>
      <c r="G154" s="61"/>
      <c r="H154" s="61"/>
      <c r="I154" s="61"/>
      <c r="J154" s="61"/>
    </row>
    <row r="155" spans="2:10" ht="15" x14ac:dyDescent="0.2">
      <c r="B155" s="60"/>
      <c r="C155" s="61"/>
      <c r="D155" s="61"/>
      <c r="E155" s="61"/>
      <c r="F155" s="61"/>
      <c r="G155" s="61"/>
      <c r="H155" s="61"/>
      <c r="I155" s="61"/>
      <c r="J155" s="61"/>
    </row>
    <row r="156" spans="2:10" ht="15" x14ac:dyDescent="0.2">
      <c r="B156" s="60"/>
      <c r="C156" s="61"/>
      <c r="D156" s="61"/>
      <c r="E156" s="61"/>
      <c r="F156" s="61"/>
      <c r="G156" s="61"/>
      <c r="H156" s="61"/>
      <c r="I156" s="61"/>
      <c r="J156" s="61"/>
    </row>
    <row r="157" spans="2:10" ht="15" x14ac:dyDescent="0.2">
      <c r="B157" s="60"/>
      <c r="C157" s="61"/>
      <c r="D157" s="61"/>
      <c r="E157" s="61"/>
      <c r="F157" s="61"/>
      <c r="G157" s="61"/>
      <c r="H157" s="61"/>
      <c r="I157" s="61"/>
      <c r="J157" s="61"/>
    </row>
    <row r="158" spans="2:10" ht="15" x14ac:dyDescent="0.2">
      <c r="B158" s="60"/>
      <c r="C158" s="61"/>
      <c r="D158" s="61"/>
      <c r="E158" s="61"/>
      <c r="F158" s="61"/>
      <c r="G158" s="61"/>
      <c r="H158" s="61"/>
      <c r="I158" s="61"/>
      <c r="J158" s="61"/>
    </row>
    <row r="159" spans="2:10" ht="15" x14ac:dyDescent="0.2">
      <c r="B159" s="60"/>
      <c r="C159" s="61"/>
      <c r="D159" s="61"/>
      <c r="E159" s="61"/>
      <c r="F159" s="61"/>
      <c r="G159" s="61"/>
      <c r="H159" s="61"/>
      <c r="I159" s="61"/>
      <c r="J159" s="61"/>
    </row>
    <row r="160" spans="2:10" ht="15" x14ac:dyDescent="0.2">
      <c r="B160" s="60"/>
      <c r="C160" s="61"/>
      <c r="D160" s="61"/>
      <c r="E160" s="61"/>
      <c r="F160" s="61"/>
      <c r="G160" s="61"/>
      <c r="H160" s="61"/>
      <c r="I160" s="61"/>
      <c r="J160" s="61"/>
    </row>
    <row r="161" spans="2:10" ht="15" x14ac:dyDescent="0.2">
      <c r="B161" s="60"/>
      <c r="C161" s="61"/>
      <c r="D161" s="61"/>
      <c r="E161" s="61"/>
      <c r="F161" s="61"/>
      <c r="G161" s="61"/>
      <c r="H161" s="61"/>
      <c r="I161" s="61"/>
      <c r="J161" s="61"/>
    </row>
  </sheetData>
  <sheetProtection algorithmName="SHA-512" hashValue="qwl40e1RHxTlJkW4qICSDbKx2tb8IBL2VKDSZV85W+B8edeSxs9EWq0fCTYzbKMO/PjFDRLyi0Nbgnn9c/hUJQ==" saltValue="vI0RvpPGfx6chkITgO9VSQ==" spinCount="100000" sheet="1" objects="1" scenarios="1"/>
  <mergeCells count="22">
    <mergeCell ref="C35:I35"/>
    <mergeCell ref="C37:I37"/>
    <mergeCell ref="C5:I5"/>
    <mergeCell ref="D59:I59"/>
    <mergeCell ref="F6:G6"/>
    <mergeCell ref="F8:G8"/>
    <mergeCell ref="C6:E6"/>
    <mergeCell ref="C8:E8"/>
    <mergeCell ref="C25:C26"/>
    <mergeCell ref="C14:C15"/>
    <mergeCell ref="C7:E7"/>
    <mergeCell ref="F7:G7"/>
    <mergeCell ref="F9:G9"/>
    <mergeCell ref="C9:E9"/>
    <mergeCell ref="C39:C41"/>
    <mergeCell ref="D39:F39"/>
    <mergeCell ref="D41:F41"/>
    <mergeCell ref="D63:I63"/>
    <mergeCell ref="D79:I79"/>
    <mergeCell ref="D83:I83"/>
    <mergeCell ref="D67:I67"/>
    <mergeCell ref="D87:I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/>
  </sheetViews>
  <sheetFormatPr defaultColWidth="8.85546875" defaultRowHeight="15" x14ac:dyDescent="0.25"/>
  <cols>
    <col min="1" max="3" width="8.85546875" customWidth="1"/>
    <col min="4" max="4" width="3.7109375" customWidth="1"/>
    <col min="5" max="7" width="8.85546875" customWidth="1"/>
    <col min="8" max="8" width="3.7109375" customWidth="1"/>
    <col min="9" max="11" width="8.85546875" customWidth="1"/>
    <col min="12" max="12" width="3.7109375" customWidth="1"/>
    <col min="13" max="15" width="8.85546875" customWidth="1"/>
  </cols>
  <sheetData>
    <row r="1" spans="1:15" ht="18.75" x14ac:dyDescent="0.3">
      <c r="A1" s="14" t="s">
        <v>68</v>
      </c>
    </row>
    <row r="4" spans="1:15" x14ac:dyDescent="0.25">
      <c r="A4" s="11" t="s">
        <v>69</v>
      </c>
      <c r="B4" s="21"/>
      <c r="E4" s="104" t="s">
        <v>70</v>
      </c>
      <c r="F4" s="21"/>
      <c r="I4" s="11" t="s">
        <v>71</v>
      </c>
      <c r="J4" s="21"/>
      <c r="M4" s="11" t="s">
        <v>72</v>
      </c>
    </row>
    <row r="5" spans="1:15" x14ac:dyDescent="0.25">
      <c r="A5" s="8" t="s">
        <v>73</v>
      </c>
      <c r="B5" s="9"/>
      <c r="C5" s="13"/>
      <c r="E5" s="8" t="s">
        <v>73</v>
      </c>
      <c r="F5" s="9"/>
      <c r="G5" s="13"/>
      <c r="I5" s="8" t="s">
        <v>73</v>
      </c>
      <c r="J5" s="9"/>
      <c r="K5" s="13"/>
      <c r="M5" s="8" t="s">
        <v>73</v>
      </c>
      <c r="N5" s="9"/>
      <c r="O5" s="13"/>
    </row>
    <row r="6" spans="1:15" x14ac:dyDescent="0.25">
      <c r="A6" s="17" t="s">
        <v>74</v>
      </c>
      <c r="B6" s="1" t="s">
        <v>75</v>
      </c>
      <c r="C6" s="10" t="s">
        <v>76</v>
      </c>
      <c r="E6" s="17" t="s">
        <v>74</v>
      </c>
      <c r="F6" s="1" t="s">
        <v>75</v>
      </c>
      <c r="G6" s="10" t="s">
        <v>76</v>
      </c>
      <c r="I6" s="17" t="s">
        <v>74</v>
      </c>
      <c r="J6" s="1" t="s">
        <v>75</v>
      </c>
      <c r="K6" s="10" t="s">
        <v>76</v>
      </c>
      <c r="M6" s="17" t="s">
        <v>74</v>
      </c>
      <c r="N6" s="1" t="s">
        <v>75</v>
      </c>
      <c r="O6" s="10" t="s">
        <v>76</v>
      </c>
    </row>
    <row r="7" spans="1:15" x14ac:dyDescent="0.25">
      <c r="A7" s="4">
        <v>0</v>
      </c>
      <c r="B7">
        <v>20</v>
      </c>
      <c r="C7" s="15">
        <v>4</v>
      </c>
      <c r="E7" s="4">
        <v>0</v>
      </c>
      <c r="F7">
        <v>20</v>
      </c>
      <c r="G7" s="15">
        <v>5</v>
      </c>
      <c r="I7" s="4">
        <v>0</v>
      </c>
      <c r="J7">
        <v>20</v>
      </c>
      <c r="K7" s="15">
        <v>3</v>
      </c>
      <c r="M7" s="4">
        <v>0</v>
      </c>
      <c r="N7">
        <v>20</v>
      </c>
      <c r="O7" s="15">
        <v>0.9</v>
      </c>
    </row>
    <row r="8" spans="1:15" x14ac:dyDescent="0.25">
      <c r="A8" s="4">
        <v>20</v>
      </c>
      <c r="B8">
        <v>40</v>
      </c>
      <c r="C8" s="15">
        <v>2.8</v>
      </c>
      <c r="E8" s="4">
        <v>20</v>
      </c>
      <c r="F8">
        <v>40</v>
      </c>
      <c r="G8" s="15">
        <v>1.9</v>
      </c>
      <c r="I8" s="4">
        <v>20</v>
      </c>
      <c r="J8">
        <v>40</v>
      </c>
      <c r="K8" s="15">
        <v>1.7</v>
      </c>
      <c r="M8" s="4">
        <v>20</v>
      </c>
      <c r="N8">
        <v>50</v>
      </c>
      <c r="O8" s="15">
        <v>0.7</v>
      </c>
    </row>
    <row r="9" spans="1:15" x14ac:dyDescent="0.25">
      <c r="A9" s="4">
        <v>40</v>
      </c>
      <c r="B9">
        <v>60</v>
      </c>
      <c r="C9" s="15">
        <v>2.0499999999999998</v>
      </c>
      <c r="E9" s="4">
        <v>40</v>
      </c>
      <c r="F9">
        <v>80</v>
      </c>
      <c r="G9" s="15">
        <v>0.8</v>
      </c>
      <c r="I9" s="4">
        <v>40</v>
      </c>
      <c r="J9">
        <v>100</v>
      </c>
      <c r="K9" s="15">
        <v>1.4</v>
      </c>
      <c r="M9" s="4">
        <v>50</v>
      </c>
      <c r="N9">
        <v>100</v>
      </c>
      <c r="O9" s="15">
        <v>0.62</v>
      </c>
    </row>
    <row r="10" spans="1:15" x14ac:dyDescent="0.25">
      <c r="A10" s="4">
        <v>60</v>
      </c>
      <c r="B10">
        <v>80</v>
      </c>
      <c r="C10" s="15">
        <v>1.7</v>
      </c>
      <c r="E10" s="6">
        <v>80</v>
      </c>
      <c r="F10" s="3" t="s">
        <v>1</v>
      </c>
      <c r="G10" s="16">
        <v>0.66</v>
      </c>
      <c r="I10" s="4">
        <v>100</v>
      </c>
      <c r="J10">
        <v>200</v>
      </c>
      <c r="K10" s="15">
        <v>1.05</v>
      </c>
      <c r="M10" s="6">
        <v>100</v>
      </c>
      <c r="N10" s="3" t="s">
        <v>1</v>
      </c>
      <c r="O10" s="16">
        <v>0.55000000000000004</v>
      </c>
    </row>
    <row r="11" spans="1:15" x14ac:dyDescent="0.25">
      <c r="A11" s="4">
        <v>80</v>
      </c>
      <c r="B11">
        <v>120</v>
      </c>
      <c r="C11" s="15">
        <v>1.5</v>
      </c>
      <c r="E11" s="8" t="s">
        <v>77</v>
      </c>
      <c r="F11" s="9"/>
      <c r="G11" s="18"/>
      <c r="I11" s="6">
        <v>200</v>
      </c>
      <c r="J11" s="2">
        <v>10000</v>
      </c>
      <c r="K11" s="7">
        <v>0.8</v>
      </c>
      <c r="M11" s="8" t="s">
        <v>78</v>
      </c>
      <c r="N11" s="9"/>
      <c r="O11" s="18"/>
    </row>
    <row r="12" spans="1:15" x14ac:dyDescent="0.25">
      <c r="A12" s="4">
        <v>120</v>
      </c>
      <c r="B12">
        <v>200</v>
      </c>
      <c r="C12" s="15">
        <v>1.3</v>
      </c>
      <c r="E12" s="17" t="s">
        <v>74</v>
      </c>
      <c r="F12" s="1" t="s">
        <v>75</v>
      </c>
      <c r="G12" s="10" t="s">
        <v>76</v>
      </c>
      <c r="I12" s="8" t="s">
        <v>78</v>
      </c>
      <c r="J12" s="9"/>
      <c r="K12" s="13"/>
      <c r="M12" s="17" t="s">
        <v>74</v>
      </c>
      <c r="N12" s="1" t="s">
        <v>75</v>
      </c>
      <c r="O12" s="10" t="s">
        <v>76</v>
      </c>
    </row>
    <row r="13" spans="1:15" x14ac:dyDescent="0.25">
      <c r="A13" s="6">
        <v>200</v>
      </c>
      <c r="B13" s="3" t="s">
        <v>1</v>
      </c>
      <c r="C13" s="16">
        <v>0.95</v>
      </c>
      <c r="E13" s="4">
        <v>0</v>
      </c>
      <c r="F13">
        <v>20</v>
      </c>
      <c r="G13" s="15">
        <v>6</v>
      </c>
      <c r="I13" s="17" t="s">
        <v>74</v>
      </c>
      <c r="J13" s="1" t="s">
        <v>75</v>
      </c>
      <c r="K13" s="10" t="s">
        <v>76</v>
      </c>
      <c r="M13" s="4">
        <v>0</v>
      </c>
      <c r="N13">
        <v>20</v>
      </c>
      <c r="O13" s="15">
        <v>1.2</v>
      </c>
    </row>
    <row r="14" spans="1:15" x14ac:dyDescent="0.25">
      <c r="A14" s="8" t="s">
        <v>77</v>
      </c>
      <c r="B14" s="9"/>
      <c r="C14" s="18"/>
      <c r="E14" s="4">
        <v>20</v>
      </c>
      <c r="F14">
        <v>40</v>
      </c>
      <c r="G14" s="15">
        <v>1.2</v>
      </c>
      <c r="I14" s="4">
        <v>0</v>
      </c>
      <c r="J14">
        <v>20</v>
      </c>
      <c r="K14" s="15">
        <v>1.8</v>
      </c>
      <c r="M14" s="4">
        <v>20</v>
      </c>
      <c r="N14">
        <v>50</v>
      </c>
      <c r="O14" s="15">
        <v>0.68</v>
      </c>
    </row>
    <row r="15" spans="1:15" x14ac:dyDescent="0.25">
      <c r="A15" s="17" t="s">
        <v>74</v>
      </c>
      <c r="B15" s="1" t="s">
        <v>75</v>
      </c>
      <c r="C15" s="10" t="s">
        <v>76</v>
      </c>
      <c r="E15" s="4">
        <v>40</v>
      </c>
      <c r="F15">
        <v>80</v>
      </c>
      <c r="G15" s="15">
        <v>0.6</v>
      </c>
      <c r="I15" s="4">
        <v>20</v>
      </c>
      <c r="J15">
        <v>40</v>
      </c>
      <c r="K15" s="15">
        <v>1</v>
      </c>
      <c r="M15" s="4">
        <v>50</v>
      </c>
      <c r="N15">
        <v>100</v>
      </c>
      <c r="O15" s="15">
        <v>0.56999999999999995</v>
      </c>
    </row>
    <row r="16" spans="1:15" x14ac:dyDescent="0.25">
      <c r="A16" s="4">
        <v>0</v>
      </c>
      <c r="B16">
        <v>20</v>
      </c>
      <c r="C16" s="15">
        <v>1.75</v>
      </c>
      <c r="E16" s="6">
        <v>80</v>
      </c>
      <c r="F16" s="3" t="s">
        <v>1</v>
      </c>
      <c r="G16" s="16">
        <v>0.55000000000000004</v>
      </c>
      <c r="I16" s="4">
        <v>40</v>
      </c>
      <c r="J16">
        <v>100</v>
      </c>
      <c r="K16" s="15">
        <v>0.75</v>
      </c>
      <c r="M16" s="6">
        <v>100</v>
      </c>
      <c r="N16" s="3" t="s">
        <v>1</v>
      </c>
      <c r="O16" s="16">
        <v>0.5</v>
      </c>
    </row>
    <row r="17" spans="1:15" x14ac:dyDescent="0.25">
      <c r="A17" s="4">
        <v>20</v>
      </c>
      <c r="B17">
        <v>40</v>
      </c>
      <c r="C17" s="15">
        <v>1.25</v>
      </c>
      <c r="I17" s="4">
        <v>100</v>
      </c>
      <c r="J17">
        <v>200</v>
      </c>
      <c r="K17" s="15">
        <v>0.7</v>
      </c>
      <c r="M17" s="105" t="s">
        <v>79</v>
      </c>
      <c r="N17" s="9"/>
      <c r="O17" s="18"/>
    </row>
    <row r="18" spans="1:15" x14ac:dyDescent="0.25">
      <c r="A18" s="4">
        <v>40</v>
      </c>
      <c r="B18">
        <v>60</v>
      </c>
      <c r="C18" s="15">
        <v>1</v>
      </c>
      <c r="I18" s="6">
        <v>200</v>
      </c>
      <c r="J18" s="2">
        <v>10000</v>
      </c>
      <c r="K18" s="16">
        <v>0.7</v>
      </c>
      <c r="M18" s="17" t="s">
        <v>74</v>
      </c>
      <c r="N18" s="1" t="s">
        <v>75</v>
      </c>
      <c r="O18" s="10" t="s">
        <v>76</v>
      </c>
    </row>
    <row r="19" spans="1:15" x14ac:dyDescent="0.25">
      <c r="A19" s="4">
        <v>60</v>
      </c>
      <c r="B19">
        <v>80</v>
      </c>
      <c r="C19" s="15">
        <v>0.8</v>
      </c>
      <c r="I19" s="8" t="s">
        <v>80</v>
      </c>
      <c r="J19" s="9"/>
      <c r="K19" s="13"/>
      <c r="M19" s="4">
        <v>0</v>
      </c>
      <c r="N19">
        <v>20</v>
      </c>
      <c r="O19" s="15">
        <v>1.1599999999999999</v>
      </c>
    </row>
    <row r="20" spans="1:15" x14ac:dyDescent="0.25">
      <c r="A20" s="4">
        <v>80</v>
      </c>
      <c r="B20">
        <v>120</v>
      </c>
      <c r="C20" s="15">
        <v>0.76</v>
      </c>
      <c r="I20" s="17" t="s">
        <v>74</v>
      </c>
      <c r="J20" s="1" t="s">
        <v>75</v>
      </c>
      <c r="K20" s="10" t="s">
        <v>76</v>
      </c>
      <c r="M20" s="4">
        <v>20</v>
      </c>
      <c r="N20">
        <v>50</v>
      </c>
      <c r="O20" s="15">
        <v>0.66</v>
      </c>
    </row>
    <row r="21" spans="1:15" x14ac:dyDescent="0.25">
      <c r="A21" s="4">
        <v>120</v>
      </c>
      <c r="B21">
        <v>200</v>
      </c>
      <c r="C21" s="15">
        <v>0.7</v>
      </c>
      <c r="I21" s="4">
        <v>0</v>
      </c>
      <c r="J21">
        <v>20</v>
      </c>
      <c r="K21" s="15">
        <v>3</v>
      </c>
      <c r="M21" s="4">
        <v>50</v>
      </c>
      <c r="N21">
        <v>100</v>
      </c>
      <c r="O21" s="15">
        <v>0.57999999999999996</v>
      </c>
    </row>
    <row r="22" spans="1:15" x14ac:dyDescent="0.25">
      <c r="A22" s="6">
        <v>200</v>
      </c>
      <c r="B22" s="3" t="s">
        <v>1</v>
      </c>
      <c r="C22" s="16">
        <v>0.7</v>
      </c>
      <c r="I22" s="4">
        <v>20</v>
      </c>
      <c r="J22">
        <v>40</v>
      </c>
      <c r="K22" s="15">
        <v>1.4</v>
      </c>
      <c r="M22" s="6">
        <v>100</v>
      </c>
      <c r="N22" s="3" t="s">
        <v>1</v>
      </c>
      <c r="O22" s="16">
        <v>0.53</v>
      </c>
    </row>
    <row r="23" spans="1:15" x14ac:dyDescent="0.25">
      <c r="I23" s="4">
        <v>40</v>
      </c>
      <c r="J23">
        <v>100</v>
      </c>
      <c r="K23" s="15">
        <v>1</v>
      </c>
      <c r="M23" s="8" t="s">
        <v>81</v>
      </c>
      <c r="N23" s="9"/>
      <c r="O23" s="18"/>
    </row>
    <row r="24" spans="1:15" x14ac:dyDescent="0.25">
      <c r="I24" s="4">
        <v>100</v>
      </c>
      <c r="J24">
        <v>200</v>
      </c>
      <c r="K24" s="15">
        <v>0.75</v>
      </c>
      <c r="M24" s="17" t="s">
        <v>74</v>
      </c>
      <c r="N24" s="1" t="s">
        <v>75</v>
      </c>
      <c r="O24" s="10" t="s">
        <v>76</v>
      </c>
    </row>
    <row r="25" spans="1:15" x14ac:dyDescent="0.25">
      <c r="I25" s="6">
        <v>200</v>
      </c>
      <c r="J25" s="2">
        <v>10000</v>
      </c>
      <c r="K25" s="16">
        <v>0.7</v>
      </c>
      <c r="M25" s="4">
        <v>0</v>
      </c>
      <c r="N25">
        <v>20</v>
      </c>
      <c r="O25" s="15">
        <v>1.22</v>
      </c>
    </row>
    <row r="26" spans="1:15" x14ac:dyDescent="0.25">
      <c r="M26" s="4">
        <v>20</v>
      </c>
      <c r="N26">
        <v>50</v>
      </c>
      <c r="O26" s="15">
        <v>0.78</v>
      </c>
    </row>
    <row r="27" spans="1:15" x14ac:dyDescent="0.25">
      <c r="M27" s="4">
        <v>50</v>
      </c>
      <c r="N27">
        <v>100</v>
      </c>
      <c r="O27" s="15">
        <v>0.77</v>
      </c>
    </row>
    <row r="28" spans="1:15" x14ac:dyDescent="0.25">
      <c r="M28" s="6">
        <v>100</v>
      </c>
      <c r="N28" s="3" t="s">
        <v>1</v>
      </c>
      <c r="O28" s="16">
        <v>0.77</v>
      </c>
    </row>
    <row r="29" spans="1:15" x14ac:dyDescent="0.25">
      <c r="A29" s="12"/>
      <c r="B29" s="12"/>
      <c r="C29" s="12"/>
      <c r="D29" s="12"/>
      <c r="E29" s="12"/>
      <c r="F29" s="12"/>
    </row>
    <row r="30" spans="1:15" x14ac:dyDescent="0.25">
      <c r="A30" s="12"/>
      <c r="B30" s="12"/>
      <c r="C30" s="12"/>
      <c r="D30" s="12"/>
      <c r="E30" s="12"/>
      <c r="F30" s="12"/>
    </row>
    <row r="31" spans="1:15" x14ac:dyDescent="0.25">
      <c r="A31" s="12"/>
      <c r="B31" s="12"/>
      <c r="C31" s="12"/>
      <c r="D31" s="12"/>
      <c r="E31" s="12"/>
      <c r="F31" s="12"/>
    </row>
    <row r="32" spans="1:15" x14ac:dyDescent="0.25">
      <c r="A32" s="12"/>
      <c r="B32" s="12"/>
      <c r="C32" s="12"/>
      <c r="D32" s="12"/>
      <c r="E32" s="12"/>
      <c r="F32" s="12"/>
    </row>
    <row r="33" spans="1:6" x14ac:dyDescent="0.25">
      <c r="A33" s="12"/>
      <c r="B33" s="12"/>
      <c r="C33" s="12"/>
      <c r="D33" s="12"/>
      <c r="E33" s="12"/>
      <c r="F33" s="12"/>
    </row>
  </sheetData>
  <sheetProtection algorithmName="SHA-512" hashValue="+JpkXBNjNChb6LP3HSmk2Jl3K6H5pllW08VfarqUTgNZl89byKJH8/4XIxFkB8PzfyBtnb0mUpQHIIP/5kWTKw==" saltValue="4WTlyrirZvI6+DlWzS7URA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/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0.28515625" customWidth="1"/>
    <col min="4" max="4" width="4" customWidth="1"/>
    <col min="5" max="7" width="8.85546875" customWidth="1"/>
    <col min="8" max="8" width="4" customWidth="1"/>
    <col min="9" max="11" width="8.85546875" customWidth="1"/>
    <col min="12" max="12" width="4" customWidth="1"/>
    <col min="13" max="15" width="8.85546875" customWidth="1"/>
  </cols>
  <sheetData>
    <row r="1" spans="1:15" ht="18.75" x14ac:dyDescent="0.3">
      <c r="A1" s="106" t="s">
        <v>82</v>
      </c>
      <c r="B1" s="20"/>
    </row>
    <row r="3" spans="1:15" x14ac:dyDescent="0.25">
      <c r="A3" s="11" t="s">
        <v>69</v>
      </c>
      <c r="B3" s="21"/>
      <c r="E3" s="104" t="s">
        <v>70</v>
      </c>
      <c r="F3" s="107"/>
      <c r="G3" s="108"/>
      <c r="I3" s="11" t="s">
        <v>71</v>
      </c>
      <c r="J3" s="21"/>
      <c r="M3" s="11" t="s">
        <v>72</v>
      </c>
      <c r="N3" s="21"/>
    </row>
    <row r="4" spans="1:15" x14ac:dyDescent="0.25">
      <c r="A4" s="109" t="s">
        <v>40</v>
      </c>
      <c r="B4" s="22"/>
      <c r="C4" s="19"/>
      <c r="E4" s="109" t="s">
        <v>40</v>
      </c>
      <c r="F4" s="110"/>
      <c r="G4" s="111"/>
      <c r="I4" s="8" t="s">
        <v>73</v>
      </c>
      <c r="J4" s="22"/>
      <c r="K4" s="19"/>
      <c r="M4" s="8" t="s">
        <v>73</v>
      </c>
      <c r="N4" s="22"/>
      <c r="O4" s="19"/>
    </row>
    <row r="5" spans="1:15" x14ac:dyDescent="0.25">
      <c r="A5" s="17" t="s">
        <v>74</v>
      </c>
      <c r="B5" s="1" t="s">
        <v>75</v>
      </c>
      <c r="C5" s="112" t="s">
        <v>83</v>
      </c>
      <c r="E5" s="17" t="s">
        <v>74</v>
      </c>
      <c r="F5" s="1" t="s">
        <v>75</v>
      </c>
      <c r="G5" s="112" t="s">
        <v>83</v>
      </c>
      <c r="I5" s="17" t="s">
        <v>74</v>
      </c>
      <c r="J5" s="1" t="s">
        <v>75</v>
      </c>
      <c r="K5" s="112" t="s">
        <v>83</v>
      </c>
      <c r="M5" s="17" t="s">
        <v>74</v>
      </c>
      <c r="N5" s="1" t="s">
        <v>75</v>
      </c>
      <c r="O5" s="112" t="s">
        <v>83</v>
      </c>
    </row>
    <row r="6" spans="1:15" x14ac:dyDescent="0.25">
      <c r="A6" s="4">
        <v>0</v>
      </c>
      <c r="B6" s="1">
        <v>125</v>
      </c>
      <c r="C6" s="15">
        <v>0.2</v>
      </c>
      <c r="E6" s="4">
        <v>0</v>
      </c>
      <c r="F6" s="1"/>
      <c r="G6" s="15">
        <v>0.2</v>
      </c>
      <c r="I6" s="4">
        <v>0</v>
      </c>
      <c r="J6" s="1"/>
      <c r="K6" s="15">
        <v>0.46</v>
      </c>
      <c r="M6" s="4">
        <v>0</v>
      </c>
      <c r="N6" s="1"/>
      <c r="O6" s="15">
        <v>0.46</v>
      </c>
    </row>
    <row r="7" spans="1:15" x14ac:dyDescent="0.25">
      <c r="A7" s="4">
        <v>125</v>
      </c>
      <c r="B7" s="1" t="s">
        <v>1</v>
      </c>
      <c r="C7" s="15">
        <v>0.24</v>
      </c>
      <c r="E7" s="4">
        <v>125</v>
      </c>
      <c r="F7" s="1"/>
      <c r="G7" s="15">
        <v>0.24</v>
      </c>
      <c r="I7" s="4">
        <v>75</v>
      </c>
      <c r="J7" s="1"/>
      <c r="K7" s="15">
        <v>0.23</v>
      </c>
      <c r="M7" s="4">
        <v>75</v>
      </c>
      <c r="N7" s="1"/>
      <c r="O7" s="15">
        <v>0.23</v>
      </c>
    </row>
    <row r="8" spans="1:15" x14ac:dyDescent="0.25">
      <c r="A8" s="113" t="s">
        <v>41</v>
      </c>
      <c r="B8" s="114"/>
      <c r="C8" s="115"/>
      <c r="E8" s="113" t="s">
        <v>41</v>
      </c>
      <c r="F8" s="114"/>
      <c r="G8" s="115"/>
      <c r="I8" s="4">
        <v>150</v>
      </c>
      <c r="J8" s="1"/>
      <c r="K8" s="15">
        <v>0.24</v>
      </c>
      <c r="M8" s="4">
        <v>150</v>
      </c>
      <c r="N8" s="1"/>
      <c r="O8" s="15">
        <v>0.24</v>
      </c>
    </row>
    <row r="9" spans="1:15" x14ac:dyDescent="0.25">
      <c r="A9" s="17" t="s">
        <v>74</v>
      </c>
      <c r="B9" s="1" t="s">
        <v>75</v>
      </c>
      <c r="C9" s="112" t="s">
        <v>83</v>
      </c>
      <c r="E9" s="17" t="s">
        <v>74</v>
      </c>
      <c r="F9" s="1" t="s">
        <v>75</v>
      </c>
      <c r="G9" s="112" t="s">
        <v>83</v>
      </c>
      <c r="I9" s="4" t="s">
        <v>77</v>
      </c>
      <c r="J9" s="1"/>
      <c r="K9" s="15"/>
      <c r="M9" s="4" t="s">
        <v>77</v>
      </c>
      <c r="N9" s="1"/>
      <c r="O9" s="5"/>
    </row>
    <row r="10" spans="1:15" x14ac:dyDescent="0.25">
      <c r="A10" s="4">
        <v>0</v>
      </c>
      <c r="C10" s="15">
        <v>0.56000000000000005</v>
      </c>
      <c r="E10" s="4">
        <v>0</v>
      </c>
      <c r="F10" s="1"/>
      <c r="G10" s="15">
        <v>0.56000000000000005</v>
      </c>
      <c r="I10" s="17" t="s">
        <v>74</v>
      </c>
      <c r="J10" s="1" t="s">
        <v>75</v>
      </c>
      <c r="K10" s="112" t="s">
        <v>83</v>
      </c>
      <c r="M10" s="17" t="s">
        <v>74</v>
      </c>
      <c r="N10" s="1" t="s">
        <v>75</v>
      </c>
      <c r="O10" s="112" t="s">
        <v>83</v>
      </c>
    </row>
    <row r="11" spans="1:15" x14ac:dyDescent="0.25">
      <c r="A11" s="4">
        <v>20</v>
      </c>
      <c r="C11" s="15">
        <v>0.28000000000000003</v>
      </c>
      <c r="E11" s="4">
        <v>20</v>
      </c>
      <c r="F11" s="1"/>
      <c r="G11" s="15">
        <v>0.28000000000000003</v>
      </c>
      <c r="I11" s="4">
        <v>0</v>
      </c>
      <c r="J11" s="1"/>
      <c r="K11" s="15">
        <v>0.4</v>
      </c>
      <c r="M11" s="4">
        <v>0</v>
      </c>
      <c r="N11" s="1"/>
      <c r="O11" s="5">
        <v>0.39</v>
      </c>
    </row>
    <row r="12" spans="1:15" x14ac:dyDescent="0.25">
      <c r="A12" s="4" t="s">
        <v>77</v>
      </c>
      <c r="C12" s="15"/>
      <c r="E12" s="4" t="s">
        <v>77</v>
      </c>
      <c r="F12" s="1"/>
      <c r="G12" s="15"/>
      <c r="I12" s="4">
        <v>50</v>
      </c>
      <c r="J12" s="1"/>
      <c r="K12" s="15">
        <v>0.28999999999999998</v>
      </c>
      <c r="M12" s="6">
        <v>75</v>
      </c>
      <c r="N12" s="3"/>
      <c r="O12" s="7">
        <v>0.24</v>
      </c>
    </row>
    <row r="13" spans="1:15" x14ac:dyDescent="0.25">
      <c r="A13" s="17" t="s">
        <v>74</v>
      </c>
      <c r="B13" s="1" t="s">
        <v>75</v>
      </c>
      <c r="C13" s="112" t="s">
        <v>83</v>
      </c>
      <c r="E13" s="17" t="s">
        <v>74</v>
      </c>
      <c r="F13" s="1" t="s">
        <v>75</v>
      </c>
      <c r="G13" s="112" t="s">
        <v>83</v>
      </c>
      <c r="I13" s="6">
        <v>150</v>
      </c>
      <c r="J13" s="3"/>
      <c r="K13" s="16">
        <v>0.2</v>
      </c>
    </row>
    <row r="14" spans="1:15" x14ac:dyDescent="0.25">
      <c r="A14" s="4">
        <v>0</v>
      </c>
      <c r="C14" s="15">
        <v>0.4</v>
      </c>
      <c r="E14" s="4">
        <v>0</v>
      </c>
      <c r="F14" s="1"/>
      <c r="G14" s="15">
        <v>0.4</v>
      </c>
      <c r="J14" s="1"/>
    </row>
    <row r="15" spans="1:15" x14ac:dyDescent="0.25">
      <c r="A15" s="4">
        <v>50</v>
      </c>
      <c r="C15" s="15">
        <v>0.28999999999999998</v>
      </c>
      <c r="E15" s="4">
        <v>50</v>
      </c>
      <c r="F15" s="1"/>
      <c r="G15" s="15">
        <v>0.28999999999999998</v>
      </c>
      <c r="J15" s="1"/>
    </row>
    <row r="16" spans="1:15" x14ac:dyDescent="0.25">
      <c r="A16" s="6">
        <v>150</v>
      </c>
      <c r="B16" s="3"/>
      <c r="C16" s="16">
        <v>0.2</v>
      </c>
      <c r="E16" s="6">
        <v>150</v>
      </c>
      <c r="F16" s="3"/>
      <c r="G16" s="16">
        <v>0.2</v>
      </c>
    </row>
    <row r="17" spans="1:15" s="108" customFormat="1" x14ac:dyDescent="0.25">
      <c r="B17" s="114"/>
    </row>
    <row r="18" spans="1:15" s="108" customFormat="1" x14ac:dyDescent="0.25">
      <c r="A18" s="116" t="s">
        <v>84</v>
      </c>
      <c r="B18" s="117"/>
      <c r="C18" s="118"/>
      <c r="D18" s="118"/>
      <c r="E18" s="116" t="s">
        <v>85</v>
      </c>
      <c r="F18" s="118"/>
      <c r="G18" s="118"/>
      <c r="H18" s="118"/>
      <c r="I18" s="118"/>
      <c r="J18" s="118"/>
      <c r="K18" s="118"/>
      <c r="L18" s="118"/>
      <c r="M18" s="116" t="s">
        <v>86</v>
      </c>
      <c r="N18" s="118"/>
      <c r="O18" s="119"/>
    </row>
    <row r="19" spans="1:15" s="108" customFormat="1" x14ac:dyDescent="0.25">
      <c r="A19" s="116" t="s">
        <v>87</v>
      </c>
      <c r="B19" s="117"/>
      <c r="C19" s="118"/>
      <c r="D19" s="118"/>
      <c r="E19" s="118" t="s">
        <v>88</v>
      </c>
      <c r="F19" s="118"/>
      <c r="G19" s="118"/>
      <c r="H19" s="118"/>
      <c r="I19" s="118"/>
      <c r="J19" s="118"/>
      <c r="K19" s="118"/>
      <c r="L19" s="118"/>
      <c r="M19" s="118" t="s">
        <v>88</v>
      </c>
      <c r="N19" s="118"/>
      <c r="O19" s="119"/>
    </row>
    <row r="20" spans="1:15" s="108" customFormat="1" x14ac:dyDescent="0.25">
      <c r="A20" s="116" t="s">
        <v>89</v>
      </c>
      <c r="B20" s="117"/>
      <c r="C20" s="118"/>
      <c r="D20" s="118"/>
      <c r="E20" s="116" t="s">
        <v>89</v>
      </c>
      <c r="F20" s="118"/>
      <c r="G20" s="118"/>
      <c r="H20" s="118"/>
      <c r="I20" s="118"/>
      <c r="J20" s="118"/>
      <c r="K20" s="118"/>
      <c r="L20" s="118"/>
      <c r="M20" s="116" t="s">
        <v>89</v>
      </c>
      <c r="N20" s="118"/>
      <c r="O20" s="119"/>
    </row>
    <row r="26" spans="1:15" x14ac:dyDescent="0.25">
      <c r="J26" s="1"/>
    </row>
  </sheetData>
  <sheetProtection algorithmName="SHA-512" hashValue="Bor6itN8Z2Zi94RRJMC3wZwtQ/keKXwq2zahGvwgtqJmx15JnSs5KtxmDosfqiahb8HF+QAqbrIthzH0P1+Q0A==" saltValue="lkprI01fCKKjkvgzhnDpLw==" spinCount="100000" sheet="1" objects="1" scenarios="1"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10" ma:contentTypeDescription="Create a new document." ma:contentTypeScope="" ma:versionID="61aece22a2ba6e7bf110246220f9cdb0">
  <xsd:schema xmlns:xsd="http://www.w3.org/2001/XMLSchema" xmlns:xs="http://www.w3.org/2001/XMLSchema" xmlns:p="http://schemas.microsoft.com/office/2006/metadata/properties" xmlns:ns2="82302deb-32b0-442b-bedc-ba64a9aa8ccd" targetNamespace="http://schemas.microsoft.com/office/2006/metadata/properties" ma:root="true" ma:fieldsID="df114ee28dc4026222cdda1f17bc0a53" ns2:_="">
    <xsd:import namespace="82302deb-32b0-442b-bedc-ba64a9aa8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3FDDA0-68A0-47C2-87AB-C2D777D799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BB4BFB-C03C-4FB2-BA49-9D13EAB7A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4C9209-6C99-4684-86D9-B342AB1B6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02deb-32b0-442b-bedc-ba64a9aa8c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</vt:lpstr>
      <vt:lpstr>BCEF</vt:lpstr>
      <vt:lpstr>RS Ratio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LarsGunnar Marklund (FOA)</dc:creator>
  <cp:lastModifiedBy>Lars Gunnar Marklund</cp:lastModifiedBy>
  <dcterms:created xsi:type="dcterms:W3CDTF">2017-04-04T08:50:28Z</dcterms:created>
  <dcterms:modified xsi:type="dcterms:W3CDTF">2023-01-08T08:41:33Z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Order">
    <vt:r8>100</vt:r8>
  </property>
</Properties>
</file>