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gaelsola/Github-Collabs/mocaredd/inst/extdata/"/>
    </mc:Choice>
  </mc:AlternateContent>
  <xr:revisionPtr revIDLastSave="0" documentId="13_ncr:1_{AC83025B-AD59-1145-A8AE-F835164BAF7F}" xr6:coauthVersionLast="47" xr6:coauthVersionMax="47" xr10:uidLastSave="{00000000-0000-0000-0000-000000000000}"/>
  <bookViews>
    <workbookView xWindow="1580" yWindow="760" windowWidth="28660" windowHeight="18880" activeTab="4" xr2:uid="{00000000-000D-0000-FFFF-FFFF00000000}"/>
  </bookViews>
  <sheets>
    <sheet name="Instructions" sheetId="11" r:id="rId1"/>
    <sheet name="user_input_details" sheetId="6" r:id="rId2"/>
    <sheet name="user_inputs" sheetId="5" r:id="rId3"/>
    <sheet name="time_periods" sheetId="4" r:id="rId4"/>
    <sheet name="AD_lu_transitions" sheetId="10" r:id="rId5"/>
    <sheet name="c_stocks"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9" l="1"/>
  <c r="K34" i="9"/>
  <c r="K35" i="9"/>
  <c r="K36" i="9"/>
  <c r="K37" i="9"/>
  <c r="K32" i="9"/>
  <c r="J33" i="9"/>
  <c r="J34" i="9"/>
  <c r="J35" i="9"/>
  <c r="J36" i="9"/>
  <c r="J37" i="9"/>
  <c r="J32" i="9"/>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alcChain>
</file>

<file path=xl/sharedStrings.xml><?xml version="1.0" encoding="utf-8"?>
<sst xmlns="http://schemas.openxmlformats.org/spreadsheetml/2006/main" count="607" uniqueCount="128">
  <si>
    <t>trans_no</t>
  </si>
  <si>
    <t>trans_id</t>
  </si>
  <si>
    <t>trans_area</t>
  </si>
  <si>
    <t>trans_se</t>
  </si>
  <si>
    <t>trans_pdf</t>
  </si>
  <si>
    <t>trans_pdf_a</t>
  </si>
  <si>
    <t>trans_pdf_b</t>
  </si>
  <si>
    <t>trans_pdf_c</t>
  </si>
  <si>
    <t>DF</t>
  </si>
  <si>
    <t>open</t>
  </si>
  <si>
    <t>Open Forest</t>
  </si>
  <si>
    <t>postdef_open</t>
  </si>
  <si>
    <t>Non-Forest</t>
  </si>
  <si>
    <t>normal</t>
  </si>
  <si>
    <t>ev_wet_closed</t>
  </si>
  <si>
    <t>Closed Wet Evergreen</t>
  </si>
  <si>
    <t>postdef_ev_wet_closed</t>
  </si>
  <si>
    <t>ev_moist_closed</t>
  </si>
  <si>
    <t>Closed Moist Evergreen</t>
  </si>
  <si>
    <t>postdef_ev_moist_closed</t>
  </si>
  <si>
    <t>md_moist_closed_se</t>
  </si>
  <si>
    <t>Closed Moist Semideciduous SE</t>
  </si>
  <si>
    <t>postdef_md_moist_closed_se</t>
  </si>
  <si>
    <t>md_moist_closed_nw</t>
  </si>
  <si>
    <t>Closed Moist Semideciduous NW</t>
  </si>
  <si>
    <t>postdef_md_moist_closed_nw</t>
  </si>
  <si>
    <t>ev_upland</t>
  </si>
  <si>
    <t>Closed Upland Evergreen</t>
  </si>
  <si>
    <t>postdef_ev_upland</t>
  </si>
  <si>
    <t>DG</t>
  </si>
  <si>
    <t>c_no</t>
  </si>
  <si>
    <t>c_id</t>
  </si>
  <si>
    <t>c_unit</t>
  </si>
  <si>
    <t>c_value</t>
  </si>
  <si>
    <t>c_se</t>
  </si>
  <si>
    <t>c_pdf</t>
  </si>
  <si>
    <t>c_pdf_a</t>
  </si>
  <si>
    <t>c_pdf_b</t>
  </si>
  <si>
    <t>c_pdf_c</t>
  </si>
  <si>
    <t>AGB</t>
  </si>
  <si>
    <t>C</t>
  </si>
  <si>
    <t>BGB</t>
  </si>
  <si>
    <t>DW</t>
  </si>
  <si>
    <t>LI</t>
  </si>
  <si>
    <t>NA</t>
  </si>
  <si>
    <t>ALL</t>
  </si>
  <si>
    <t>period_no</t>
  </si>
  <si>
    <t>year_start</t>
  </si>
  <si>
    <t>year_end</t>
  </si>
  <si>
    <t>period_type</t>
  </si>
  <si>
    <t>T1</t>
  </si>
  <si>
    <t>T2</t>
  </si>
  <si>
    <t>T3</t>
  </si>
  <si>
    <t>T4</t>
  </si>
  <si>
    <t>trans_period</t>
  </si>
  <si>
    <t>Use a seed to reproduce random simulations (recommend setting to NULL the first time)</t>
  </si>
  <si>
    <t>Use truncated distributions to avoid negative values were illogical (TRUE or FALSE)</t>
  </si>
  <si>
    <t>How many simulations (Default 10,000)</t>
  </si>
  <si>
    <t>trunc_pdf</t>
  </si>
  <si>
    <t>n_iter</t>
  </si>
  <si>
    <t>ran_seed</t>
  </si>
  <si>
    <t>Degraded Open Forest</t>
  </si>
  <si>
    <t>Degraded Closed Wet Evergreen</t>
  </si>
  <si>
    <t>Degraded Closed Moist Evergreen</t>
  </si>
  <si>
    <t>Degraded Closed Moist Semideciduous SE</t>
  </si>
  <si>
    <t>Degraded Closed Moist Semideciduous NW</t>
  </si>
  <si>
    <t>Degraded Closed Upland Evergreen</t>
  </si>
  <si>
    <t>DG_ratio</t>
  </si>
  <si>
    <t>c_fraction</t>
  </si>
  <si>
    <t>beta</t>
  </si>
  <si>
    <t>ad_annual</t>
  </si>
  <si>
    <t>Is AD reported in ha/year or in ha (TRUE or FALSE resp.)</t>
  </si>
  <si>
    <t>conf_level</t>
  </si>
  <si>
    <t>Confidence level (1 - alpha) between 0 and 1</t>
  </si>
  <si>
    <t>dg_pool</t>
  </si>
  <si>
    <t>AGB, BGB, DW</t>
  </si>
  <si>
    <t>REF</t>
  </si>
  <si>
    <t>MON1</t>
  </si>
  <si>
    <t>MON2</t>
  </si>
  <si>
    <t>c_period</t>
  </si>
  <si>
    <t>Closed Wet Evergreen Forest</t>
  </si>
  <si>
    <t>Closed Moist Evergreen Forest</t>
  </si>
  <si>
    <t>Closed Moist Semideciduous SE Forest</t>
  </si>
  <si>
    <t>Closed Moist Semideciduous NW Forest</t>
  </si>
  <si>
    <t>Closed Upland Evergreen Forest</t>
  </si>
  <si>
    <t>Degraded Closed Wet Evergreen Forest</t>
  </si>
  <si>
    <t>Degraded Closed Moist Evergreen Forest</t>
  </si>
  <si>
    <t>Degraded Closed Moist Semideciduous SE Forest</t>
  </si>
  <si>
    <t>Degraded Closed Moist Semideciduous NW Forest</t>
  </si>
  <si>
    <t>Degraded Closed Upland Evergreen Forest</t>
  </si>
  <si>
    <t>If degradation is a ratio of intact forest Cstock, list of pools separated by coma. Any combination of AGB, BGB, DW, LI, SOC or NA if not applicable. Note: the pools not listed in dg_pool will be excluded when calculating the initial vs final Cstocks</t>
  </si>
  <si>
    <t>c_fraction_se</t>
  </si>
  <si>
    <t>c_fraction_pdf</t>
  </si>
  <si>
    <t>dg_ext</t>
  </si>
  <si>
    <t>_deg</t>
  </si>
  <si>
    <t>open_deg</t>
  </si>
  <si>
    <t>ev_wet_closed_deg</t>
  </si>
  <si>
    <t>ev_moist_closed_deg</t>
  </si>
  <si>
    <t>md_moist_closed_se_deg</t>
  </si>
  <si>
    <t>md_moist_closed_nw_deg</t>
  </si>
  <si>
    <t>ev_upland_deg</t>
  </si>
  <si>
    <t>What is the unit of AGB and BGB if included (DM for dry matter or C for carbon)</t>
  </si>
  <si>
    <t xml:space="preserve">Carbon fraction value, mandatory if c_unit is "DM" </t>
  </si>
  <si>
    <t xml:space="preserve">Carbon fraction standard error, mandatory if c_unit is "DM" </t>
  </si>
  <si>
    <t xml:space="preserve">Carbon fraction PDF, mandatory if c_unit is "DM" </t>
  </si>
  <si>
    <t>extension for degradation land use (ex. "_deg") for the code to identify degradaed LU and their corresponding intact class</t>
  </si>
  <si>
    <t>This workbook acts as a template for {mocaredd} the Monte Carlo simulations tool for REDD+ uncertainty analysis</t>
  </si>
  <si>
    <t>Users can build as many tabs as desired but need the 4 building blocks to process a REDD+ carbon accouting and the asosciated incertainty:</t>
  </si>
  <si>
    <t>How is the data used by {mocaredd}</t>
  </si>
  <si>
    <t xml:space="preserve">user_inputs: 
describes a few parameters to allow the tool to handle as many configurations as possible.
time_periods: 
describes the diiferent time periods used for building the reference period and the monitoring period(s).
AD_lu_transitions: 
describes the areas of land use/land cover change that generate emissions and or removals.
c_stocks: 
describes the carbon elements necessary to build emission and removal factors associated with the land use transitions </t>
  </si>
  <si>
    <t>Core interactions</t>
  </si>
  <si>
    <t>1. The land use IDs entered in the tab "AD_lu_transitions" (lu_initial_id" and "lu_final_id") must be the same as the land use IDs described in "c_stocks" to match activity data and emission factors
2.  Carbon pools AGB and BGB (if not expressed as a root-to-shoot ratio) are either reported as tons of dry matter (DM) or of carbon. If dry matter, a carbon fraction must be entered in "user_inputs" with, if possible, a standard error so that random simulations with be generated for the caron fraction.
3. Degraded land uses must be coded with the same ID as their intact equivalent with a consistent extension (for ex. "ev_deg" is the degraded land use of "ev") and the extension should be noted in the field "dg_ext"of the tab "user_inputs".</t>
  </si>
  <si>
    <t>Upon uploading the data, the app runs 4 processes: (1) check the data to ensure it allows to construct emission factors matching the activity data and generate emission reductions, (2) build the carbon accounting calculations with arithmetic means to give a first idea of the volume of emission reductions, (3) run monte carlo simulations and provide simulation-based emission reductions for the monitoring period(s) desired with their aggregated uncertainty level and (4) turn off the variability of part of the input data to determine their contribution to the overall uncertainty (sensitivity analysis).</t>
  </si>
  <si>
    <t>input_description</t>
  </si>
  <si>
    <t>input_name</t>
  </si>
  <si>
    <t>Note</t>
  </si>
  <si>
    <t>For the sake of comparability, all calculations related tro emission factors are rounded to 3 digits and al calculations related to activity data, emissions and removals are rounded to the nearest integer (0 digits).</t>
  </si>
  <si>
    <t>The tabs SIMS_io and SIMS showcase the calculations with MS Excel for 10 simulations. For backward compatibility, array-based formulas are not used</t>
  </si>
  <si>
    <t>c_element</t>
  </si>
  <si>
    <t>c_lu_id</t>
  </si>
  <si>
    <t>c_placeholder</t>
  </si>
  <si>
    <t>c_lu_name</t>
  </si>
  <si>
    <t>trans_placeholder</t>
  </si>
  <si>
    <t>lu_initial_id</t>
  </si>
  <si>
    <t>lu_final_id</t>
  </si>
  <si>
    <t>lu_initial</t>
  </si>
  <si>
    <t>lu_final</t>
  </si>
  <si>
    <t>redd_activity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</si>
</sst>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amily val="2"/>
      <scheme val="minor"/>
    </font>
    <font>
      <sz val="10"/>
      <color rgb="FF000000"/>
      <name val="Arial"/>
      <family val="2"/>
    </font>
    <font>
      <sz val="10"/>
      <color rgb="FF000000"/>
      <name val="Arial"/>
      <family val="2"/>
      <scheme val="minor"/>
    </font>
    <font>
      <b/>
      <sz val="12"/>
      <color theme="1"/>
      <name val="Arial"/>
      <family val="2"/>
      <scheme val="minor"/>
    </font>
    <font>
      <sz val="12"/>
      <color rgb="FF000000"/>
      <name val="Arial (Body)"/>
    </font>
    <font>
      <b/>
      <sz val="10"/>
      <color rgb="FF000000"/>
      <name val="Arial"/>
      <family val="2"/>
      <scheme val="minor"/>
    </font>
    <font>
      <sz val="12"/>
      <color rgb="FF000000"/>
      <name val="Arial"/>
      <family val="2"/>
      <scheme val="minor"/>
    </font>
    <font>
      <b/>
      <sz val="12"/>
      <color theme="1"/>
      <name val="Arial"/>
      <family val="2"/>
    </font>
  </fonts>
  <fills count="11">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D0E0E3"/>
        <bgColor rgb="FFD0E0E3"/>
      </patternFill>
    </fill>
    <fill>
      <patternFill patternType="solid">
        <fgColor theme="6" tint="0.79998168889431442"/>
        <bgColor rgb="FFD9EAD3"/>
      </patternFill>
    </fill>
    <fill>
      <patternFill patternType="solid">
        <fgColor theme="6" tint="0.79998168889431442"/>
        <bgColor indexed="64"/>
      </patternFill>
    </fill>
    <fill>
      <patternFill patternType="solid">
        <fgColor theme="7" tint="0.79998168889431442"/>
        <bgColor rgb="FFD9EAD3"/>
      </patternFill>
    </fill>
    <fill>
      <patternFill patternType="solid">
        <fgColor theme="7" tint="0.79998168889431442"/>
        <bgColor indexed="64"/>
      </patternFill>
    </fill>
    <fill>
      <patternFill patternType="solid">
        <fgColor theme="7" tint="0.79998168889431442"/>
        <bgColor rgb="FFFCE5CD"/>
      </patternFill>
    </fill>
    <fill>
      <patternFill patternType="solid">
        <fgColor theme="6" tint="0.79998168889431442"/>
        <bgColor rgb="FFFCE5CD"/>
      </patternFill>
    </fill>
  </fills>
  <borders count="1">
    <border>
      <left/>
      <right/>
      <top/>
      <bottom/>
      <diagonal/>
    </border>
  </borders>
  <cellStyleXfs count="1">
    <xf numFmtId="0" fontId="0" fillId="0" borderId="0"/>
  </cellStyleXfs>
  <cellXfs count="28">
    <xf numFmtId="0" fontId="0" fillId="0" borderId="0" xfId="0"/>
    <xf numFmtId="0" fontId="1" fillId="2" borderId="0" xfId="0" applyFont="1" applyFill="1"/>
    <xf numFmtId="4" fontId="1" fillId="2" borderId="0" xfId="0" applyNumberFormat="1" applyFont="1" applyFill="1"/>
    <xf numFmtId="0" fontId="2" fillId="2" borderId="0" xfId="0" applyFont="1" applyFill="1" applyAlignment="1">
      <alignment horizontal="left"/>
    </xf>
    <xf numFmtId="0" fontId="1" fillId="3" borderId="0" xfId="0" applyFont="1" applyFill="1"/>
    <xf numFmtId="0" fontId="1" fillId="4" borderId="0" xfId="0" applyFont="1" applyFill="1"/>
    <xf numFmtId="0" fontId="3" fillId="0" borderId="0" xfId="0" applyFont="1"/>
    <xf numFmtId="0" fontId="4" fillId="0" borderId="0" xfId="0" applyFont="1"/>
    <xf numFmtId="0" fontId="1" fillId="5" borderId="0" xfId="0" applyFont="1" applyFill="1"/>
    <xf numFmtId="0" fontId="0" fillId="6" borderId="0" xfId="0" applyFill="1"/>
    <xf numFmtId="0" fontId="2" fillId="5" borderId="0" xfId="0" applyFont="1" applyFill="1" applyAlignment="1">
      <alignment horizontal="left"/>
    </xf>
    <xf numFmtId="0" fontId="1" fillId="7" borderId="0" xfId="0" applyFont="1" applyFill="1"/>
    <xf numFmtId="0" fontId="0" fillId="8" borderId="0" xfId="0" applyFill="1"/>
    <xf numFmtId="0" fontId="2" fillId="7" borderId="0" xfId="0" applyFont="1" applyFill="1" applyAlignment="1">
      <alignment horizontal="left"/>
    </xf>
    <xf numFmtId="0" fontId="1" fillId="9" borderId="0" xfId="0" applyFont="1" applyFill="1"/>
    <xf numFmtId="4" fontId="1" fillId="9" borderId="0" xfId="0" applyNumberFormat="1" applyFont="1" applyFill="1"/>
    <xf numFmtId="0" fontId="1" fillId="10" borderId="0" xfId="0" applyFont="1" applyFill="1"/>
    <xf numFmtId="0" fontId="3" fillId="0" borderId="0" xfId="0" applyFont="1" applyAlignment="1">
      <alignment wrapText="1"/>
    </xf>
    <xf numFmtId="0" fontId="0" fillId="0" borderId="0" xfId="0" applyAlignment="1">
      <alignment wrapText="1"/>
    </xf>
    <xf numFmtId="0" fontId="6" fillId="0" borderId="0" xfId="0" applyFont="1" applyAlignment="1">
      <alignment wrapText="1"/>
    </xf>
    <xf numFmtId="0" fontId="5" fillId="0" borderId="0" xfId="0" applyFont="1" applyAlignment="1">
      <alignment horizontal="left" vertical="top" wrapText="1"/>
    </xf>
    <xf numFmtId="0" fontId="6"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5A1D3-D1C8-F543-B295-F6F8BA7EAAB6}">
  <dimension ref="A1:A14"/>
  <sheetViews>
    <sheetView topLeftCell="A7" zoomScale="184" zoomScaleNormal="184" workbookViewId="0">
      <selection activeCell="A13" sqref="A13"/>
    </sheetView>
  </sheetViews>
  <sheetFormatPr baseColWidth="10" defaultRowHeight="13" x14ac:dyDescent="0.15"/>
  <cols>
    <col min="1" max="1" width="70.5" style="18" customWidth="1"/>
  </cols>
  <sheetData>
    <row r="1" spans="1:1" ht="34" x14ac:dyDescent="0.15">
      <c r="A1" s="20" t="s">
        <v>106</v>
      </c>
    </row>
    <row r="2" spans="1:1" ht="16" x14ac:dyDescent="0.15">
      <c r="A2" s="20"/>
    </row>
    <row r="3" spans="1:1" ht="28" x14ac:dyDescent="0.15">
      <c r="A3" s="21" t="s">
        <v>107</v>
      </c>
    </row>
    <row r="4" spans="1:1" ht="187" customHeight="1" x14ac:dyDescent="0.15">
      <c r="A4" s="22" t="s">
        <v>109</v>
      </c>
    </row>
    <row r="5" spans="1:1" x14ac:dyDescent="0.15">
      <c r="A5" s="23"/>
    </row>
    <row r="6" spans="1:1" ht="14" x14ac:dyDescent="0.15">
      <c r="A6" s="21" t="s">
        <v>110</v>
      </c>
    </row>
    <row r="7" spans="1:1" ht="168" x14ac:dyDescent="0.15">
      <c r="A7" s="22" t="s">
        <v>111</v>
      </c>
    </row>
    <row r="8" spans="1:1" x14ac:dyDescent="0.15">
      <c r="A8" s="24"/>
    </row>
    <row r="9" spans="1:1" ht="14" x14ac:dyDescent="0.15">
      <c r="A9" s="21" t="s">
        <v>108</v>
      </c>
    </row>
    <row r="10" spans="1:1" ht="98" x14ac:dyDescent="0.15">
      <c r="A10" s="22" t="s">
        <v>112</v>
      </c>
    </row>
    <row r="11" spans="1:1" x14ac:dyDescent="0.15">
      <c r="A11" s="24"/>
    </row>
    <row r="12" spans="1:1" ht="14" x14ac:dyDescent="0.15">
      <c r="A12" s="19" t="s">
        <v>115</v>
      </c>
    </row>
    <row r="13" spans="1:1" ht="42" x14ac:dyDescent="0.15">
      <c r="A13" s="17" t="s">
        <v>116</v>
      </c>
    </row>
    <row r="14" spans="1:1" ht="28" x14ac:dyDescent="0.15">
      <c r="A14" s="17" t="s">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5FFA2-A875-134F-9BDA-F112D638328C}">
  <dimension ref="A1:C12"/>
  <sheetViews>
    <sheetView zoomScale="190" workbookViewId="0">
      <selection activeCell="B18" sqref="B18"/>
    </sheetView>
  </sheetViews>
  <sheetFormatPr baseColWidth="10" defaultColWidth="11.5" defaultRowHeight="13" x14ac:dyDescent="0.15"/>
  <cols>
    <col min="1" max="1" width="17" bestFit="1" customWidth="1"/>
    <col min="2" max="2" width="70.33203125" bestFit="1" customWidth="1"/>
  </cols>
  <sheetData>
    <row r="1" spans="1:3" s="25" customFormat="1" x14ac:dyDescent="0.15">
      <c r="A1" s="25" t="s">
        <v>114</v>
      </c>
      <c r="B1" s="25" t="s">
        <v>113</v>
      </c>
    </row>
    <row r="2" spans="1:3" x14ac:dyDescent="0.15">
      <c r="A2" s="6" t="s">
        <v>58</v>
      </c>
      <c r="B2" s="6" t="s">
        <v>56</v>
      </c>
      <c r="C2" s="6"/>
    </row>
    <row r="3" spans="1:3" x14ac:dyDescent="0.15">
      <c r="A3" s="6" t="s">
        <v>59</v>
      </c>
      <c r="B3" s="6" t="s">
        <v>57</v>
      </c>
      <c r="C3" s="6"/>
    </row>
    <row r="4" spans="1:3" x14ac:dyDescent="0.15">
      <c r="A4" s="6" t="s">
        <v>60</v>
      </c>
      <c r="B4" s="6" t="s">
        <v>55</v>
      </c>
      <c r="C4" s="6"/>
    </row>
    <row r="5" spans="1:3" x14ac:dyDescent="0.15">
      <c r="A5" s="6" t="s">
        <v>32</v>
      </c>
      <c r="B5" s="6" t="s">
        <v>101</v>
      </c>
      <c r="C5" s="6"/>
    </row>
    <row r="6" spans="1:3" x14ac:dyDescent="0.15">
      <c r="A6" s="6" t="s">
        <v>68</v>
      </c>
      <c r="B6" s="6" t="s">
        <v>102</v>
      </c>
    </row>
    <row r="7" spans="1:3" x14ac:dyDescent="0.15">
      <c r="A7" s="6" t="s">
        <v>91</v>
      </c>
      <c r="B7" s="6" t="s">
        <v>103</v>
      </c>
    </row>
    <row r="8" spans="1:3" x14ac:dyDescent="0.15">
      <c r="A8" s="6" t="s">
        <v>92</v>
      </c>
      <c r="B8" s="6" t="s">
        <v>104</v>
      </c>
    </row>
    <row r="9" spans="1:3" ht="28" x14ac:dyDescent="0.15">
      <c r="A9" s="6" t="s">
        <v>93</v>
      </c>
      <c r="B9" s="17" t="s">
        <v>105</v>
      </c>
    </row>
    <row r="10" spans="1:3" ht="42" x14ac:dyDescent="0.15">
      <c r="A10" s="6" t="s">
        <v>74</v>
      </c>
      <c r="B10" s="17" t="s">
        <v>90</v>
      </c>
      <c r="C10" s="6"/>
    </row>
    <row r="11" spans="1:3" x14ac:dyDescent="0.15">
      <c r="A11" s="6" t="s">
        <v>70</v>
      </c>
      <c r="B11" s="6" t="s">
        <v>71</v>
      </c>
      <c r="C11" s="6"/>
    </row>
    <row r="12" spans="1:3" x14ac:dyDescent="0.15">
      <c r="A12" s="6" t="s">
        <v>72</v>
      </c>
      <c r="B12" s="6" t="s">
        <v>73</v>
      </c>
      <c r="C1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B7CA-5E2C-284E-A17C-8E0897ACEFB0}">
  <dimension ref="A1:K2"/>
  <sheetViews>
    <sheetView zoomScale="186" workbookViewId="0">
      <selection activeCell="E16" sqref="E16"/>
    </sheetView>
  </sheetViews>
  <sheetFormatPr baseColWidth="10" defaultColWidth="11.5" defaultRowHeight="13" x14ac:dyDescent="0.15"/>
  <cols>
    <col min="1" max="1" width="8.5" bestFit="1" customWidth="1"/>
    <col min="2" max="2" width="6.1640625" bestFit="1" customWidth="1"/>
    <col min="3" max="3" width="8.5" bestFit="1" customWidth="1"/>
    <col min="4" max="4" width="5.83203125" bestFit="1" customWidth="1"/>
    <col min="6" max="6" width="11.5" bestFit="1" customWidth="1"/>
    <col min="7" max="7" width="12.6640625" bestFit="1" customWidth="1"/>
    <col min="8" max="8" width="11.5" customWidth="1"/>
    <col min="9" max="9" width="13.1640625" bestFit="1" customWidth="1"/>
  </cols>
  <sheetData>
    <row r="1" spans="1:11" x14ac:dyDescent="0.15">
      <c r="A1" s="25" t="s">
        <v>58</v>
      </c>
      <c r="B1" s="25" t="s">
        <v>59</v>
      </c>
      <c r="C1" s="25" t="s">
        <v>60</v>
      </c>
      <c r="D1" s="25" t="s">
        <v>32</v>
      </c>
      <c r="E1" s="25" t="s">
        <v>68</v>
      </c>
      <c r="F1" s="25" t="s">
        <v>91</v>
      </c>
      <c r="G1" s="25" t="s">
        <v>92</v>
      </c>
      <c r="H1" s="25" t="s">
        <v>93</v>
      </c>
      <c r="I1" s="25" t="s">
        <v>74</v>
      </c>
      <c r="J1" s="25" t="s">
        <v>70</v>
      </c>
      <c r="K1" s="25" t="s">
        <v>72</v>
      </c>
    </row>
    <row r="2" spans="1:11" x14ac:dyDescent="0.15">
      <c r="A2" t="b">
        <v>0</v>
      </c>
      <c r="B2">
        <v>10000</v>
      </c>
      <c r="C2">
        <v>93</v>
      </c>
      <c r="D2" s="6" t="s">
        <v>40</v>
      </c>
      <c r="E2" s="6" t="s">
        <v>44</v>
      </c>
      <c r="F2" s="6" t="s">
        <v>44</v>
      </c>
      <c r="G2" s="6" t="s">
        <v>13</v>
      </c>
      <c r="H2" s="6" t="s">
        <v>94</v>
      </c>
      <c r="I2" s="6" t="s">
        <v>75</v>
      </c>
      <c r="J2" t="b">
        <v>1</v>
      </c>
      <c r="K2">
        <v>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99DA-46D5-A143-AFBA-1E1D48143306}">
  <dimension ref="A1:D5"/>
  <sheetViews>
    <sheetView zoomScale="152" zoomScaleNormal="152" workbookViewId="0">
      <selection sqref="A1:XFD1"/>
    </sheetView>
  </sheetViews>
  <sheetFormatPr baseColWidth="10" defaultColWidth="11.5" defaultRowHeight="13" x14ac:dyDescent="0.15"/>
  <cols>
    <col min="4" max="4" width="17.33203125" bestFit="1" customWidth="1"/>
  </cols>
  <sheetData>
    <row r="1" spans="1:4" s="25" customFormat="1" x14ac:dyDescent="0.15">
      <c r="A1" s="25" t="s">
        <v>46</v>
      </c>
      <c r="B1" s="25" t="s">
        <v>47</v>
      </c>
      <c r="C1" s="25" t="s">
        <v>48</v>
      </c>
      <c r="D1" s="25" t="s">
        <v>49</v>
      </c>
    </row>
    <row r="2" spans="1:4" x14ac:dyDescent="0.15">
      <c r="A2" s="6" t="s">
        <v>50</v>
      </c>
      <c r="B2" s="6">
        <v>2005</v>
      </c>
      <c r="C2" s="6">
        <v>2014</v>
      </c>
      <c r="D2" s="6" t="s">
        <v>76</v>
      </c>
    </row>
    <row r="3" spans="1:4" x14ac:dyDescent="0.15">
      <c r="A3" s="6" t="s">
        <v>51</v>
      </c>
      <c r="B3" s="6">
        <v>2019</v>
      </c>
      <c r="C3" s="6">
        <v>2019</v>
      </c>
      <c r="D3" s="6" t="s">
        <v>77</v>
      </c>
    </row>
    <row r="4" spans="1:4" x14ac:dyDescent="0.15">
      <c r="A4" s="6" t="s">
        <v>52</v>
      </c>
      <c r="B4" s="6">
        <v>2020</v>
      </c>
      <c r="C4" s="6">
        <v>2020</v>
      </c>
      <c r="D4" s="6" t="s">
        <v>78</v>
      </c>
    </row>
    <row r="5" spans="1:4" x14ac:dyDescent="0.15">
      <c r="A5" s="6" t="s">
        <v>53</v>
      </c>
      <c r="B5" s="6">
        <v>2021</v>
      </c>
      <c r="C5" s="6">
        <v>2021</v>
      </c>
      <c r="D5" s="6"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D584A-3C50-2A48-B2AD-AFCD6F08F4C8}">
  <sheetPr>
    <outlinePr summaryBelow="0" summaryRight="0"/>
  </sheetPr>
  <dimension ref="A1:O49"/>
  <sheetViews>
    <sheetView tabSelected="1" topLeftCell="G1" zoomScale="127" workbookViewId="0">
      <selection activeCell="O2" sqref="O2"/>
    </sheetView>
  </sheetViews>
  <sheetFormatPr baseColWidth="10" defaultColWidth="12.6640625" defaultRowHeight="15.75" customHeight="1" x14ac:dyDescent="0.15"/>
  <cols>
    <col min="1" max="1" width="9.6640625" bestFit="1" customWidth="1"/>
    <col min="2" max="2" width="46" bestFit="1" customWidth="1"/>
    <col min="3" max="3" width="13.33203125" bestFit="1" customWidth="1"/>
    <col min="4" max="4" width="18.6640625" bestFit="1" customWidth="1"/>
    <col min="5" max="5" width="17.83203125" bestFit="1" customWidth="1"/>
    <col min="6" max="6" width="24.83203125" bestFit="1" customWidth="1"/>
    <col min="7" max="7" width="11.6640625" bestFit="1" customWidth="1"/>
    <col min="8" max="8" width="9.6640625" bestFit="1" customWidth="1"/>
    <col min="9" max="9" width="10.33203125" bestFit="1" customWidth="1"/>
    <col min="13" max="13" width="27" bestFit="1" customWidth="1"/>
    <col min="14" max="14" width="35.33203125" bestFit="1" customWidth="1"/>
    <col min="15" max="15" width="13.6640625" bestFit="1" customWidth="1"/>
  </cols>
  <sheetData>
    <row r="1" spans="1:15" s="26" customFormat="1" ht="16" x14ac:dyDescent="0.2">
      <c r="A1" s="7" t="s">
        <v>0</v>
      </c>
      <c r="B1" s="7" t="s">
        <v>1</v>
      </c>
      <c r="C1" s="7" t="s">
        <v>54</v>
      </c>
      <c r="D1" s="7" t="s">
        <v>122</v>
      </c>
      <c r="E1" s="7" t="s">
        <v>123</v>
      </c>
      <c r="F1" s="7" t="s">
        <v>124</v>
      </c>
      <c r="G1" s="7" t="s">
        <v>2</v>
      </c>
      <c r="H1" s="7" t="s">
        <v>3</v>
      </c>
      <c r="I1" s="7" t="s">
        <v>4</v>
      </c>
      <c r="J1" s="7" t="s">
        <v>5</v>
      </c>
      <c r="K1" s="7" t="s">
        <v>6</v>
      </c>
      <c r="L1" s="7" t="s">
        <v>7</v>
      </c>
      <c r="M1" s="7" t="s">
        <v>125</v>
      </c>
      <c r="N1" s="7" t="s">
        <v>126</v>
      </c>
      <c r="O1" s="7" t="s">
        <v>127</v>
      </c>
    </row>
    <row r="2" spans="1:15" ht="15.75" customHeight="1" x14ac:dyDescent="0.15">
      <c r="A2" s="1">
        <v>1</v>
      </c>
      <c r="B2" s="1" t="str">
        <f t="shared" ref="B2:B49" si="0">C2&amp;"_"&amp;E2&amp;"_"&amp;F2</f>
        <v>T1_open_postdef_open</v>
      </c>
      <c r="C2" s="1" t="s">
        <v>50</v>
      </c>
      <c r="D2" s="1"/>
      <c r="E2" s="1" t="s">
        <v>9</v>
      </c>
      <c r="F2" s="1" t="s">
        <v>11</v>
      </c>
      <c r="G2" s="2">
        <v>4994</v>
      </c>
      <c r="H2" s="1">
        <v>627.62</v>
      </c>
      <c r="I2" s="1" t="s">
        <v>13</v>
      </c>
      <c r="J2" s="1"/>
      <c r="K2" s="1"/>
      <c r="L2" s="1"/>
      <c r="M2" s="1" t="s">
        <v>10</v>
      </c>
      <c r="N2" s="1" t="s">
        <v>12</v>
      </c>
      <c r="O2" s="1" t="s">
        <v>8</v>
      </c>
    </row>
    <row r="3" spans="1:15" ht="15.75" customHeight="1" x14ac:dyDescent="0.15">
      <c r="A3" s="1">
        <v>2</v>
      </c>
      <c r="B3" s="1" t="str">
        <f t="shared" si="0"/>
        <v>T1_ev_wet_closed_postdef_ev_wet_closed</v>
      </c>
      <c r="C3" s="1" t="s">
        <v>50</v>
      </c>
      <c r="D3" s="1"/>
      <c r="E3" s="3" t="s">
        <v>14</v>
      </c>
      <c r="F3" s="1" t="s">
        <v>16</v>
      </c>
      <c r="G3" s="1">
        <v>319</v>
      </c>
      <c r="H3" s="1">
        <v>168.82</v>
      </c>
      <c r="I3" s="1" t="s">
        <v>13</v>
      </c>
      <c r="J3" s="1"/>
      <c r="K3" s="1"/>
      <c r="L3" s="1"/>
      <c r="M3" s="1" t="s">
        <v>15</v>
      </c>
      <c r="N3" s="1" t="s">
        <v>12</v>
      </c>
      <c r="O3" s="1" t="s">
        <v>8</v>
      </c>
    </row>
    <row r="4" spans="1:15" ht="15.75" customHeight="1" x14ac:dyDescent="0.15">
      <c r="A4" s="1">
        <v>3</v>
      </c>
      <c r="B4" s="1" t="str">
        <f t="shared" si="0"/>
        <v>T1_ev_moist_closed_postdef_ev_moist_closed</v>
      </c>
      <c r="C4" s="1" t="s">
        <v>50</v>
      </c>
      <c r="D4" s="1"/>
      <c r="E4" s="3" t="s">
        <v>17</v>
      </c>
      <c r="F4" s="1" t="s">
        <v>19</v>
      </c>
      <c r="G4" s="2">
        <v>1814</v>
      </c>
      <c r="H4" s="1">
        <v>422.8</v>
      </c>
      <c r="I4" s="1" t="s">
        <v>13</v>
      </c>
      <c r="J4" s="1"/>
      <c r="K4" s="1"/>
      <c r="L4" s="1"/>
      <c r="M4" s="1" t="s">
        <v>18</v>
      </c>
      <c r="N4" s="1" t="s">
        <v>12</v>
      </c>
      <c r="O4" s="1" t="s">
        <v>8</v>
      </c>
    </row>
    <row r="5" spans="1:15" ht="15.75" customHeight="1" x14ac:dyDescent="0.15">
      <c r="A5" s="1">
        <v>4</v>
      </c>
      <c r="B5" s="1" t="str">
        <f t="shared" si="0"/>
        <v>T1_md_moist_closed_se_postdef_md_moist_closed_se</v>
      </c>
      <c r="C5" s="1" t="s">
        <v>50</v>
      </c>
      <c r="D5" s="1"/>
      <c r="E5" s="1" t="s">
        <v>20</v>
      </c>
      <c r="F5" s="1" t="s">
        <v>22</v>
      </c>
      <c r="G5" s="2">
        <v>1131</v>
      </c>
      <c r="H5" s="1">
        <v>302</v>
      </c>
      <c r="I5" s="1" t="s">
        <v>13</v>
      </c>
      <c r="J5" s="1"/>
      <c r="K5" s="1"/>
      <c r="L5" s="1"/>
      <c r="M5" s="1" t="s">
        <v>21</v>
      </c>
      <c r="N5" s="1" t="s">
        <v>12</v>
      </c>
      <c r="O5" s="1" t="s">
        <v>8</v>
      </c>
    </row>
    <row r="6" spans="1:15" ht="15.75" customHeight="1" x14ac:dyDescent="0.15">
      <c r="A6" s="1">
        <v>5</v>
      </c>
      <c r="B6" s="1" t="str">
        <f t="shared" si="0"/>
        <v>T1_md_moist_closed_nw_postdef_md_moist_closed_nw</v>
      </c>
      <c r="C6" s="1" t="s">
        <v>50</v>
      </c>
      <c r="D6" s="1"/>
      <c r="E6" s="1" t="s">
        <v>23</v>
      </c>
      <c r="F6" s="1" t="s">
        <v>25</v>
      </c>
      <c r="G6" s="2">
        <v>1230</v>
      </c>
      <c r="H6" s="1">
        <v>279.14</v>
      </c>
      <c r="I6" s="1" t="s">
        <v>13</v>
      </c>
      <c r="J6" s="1"/>
      <c r="K6" s="1"/>
      <c r="L6" s="1"/>
      <c r="M6" s="1" t="s">
        <v>24</v>
      </c>
      <c r="N6" s="1" t="s">
        <v>12</v>
      </c>
      <c r="O6" s="1" t="s">
        <v>8</v>
      </c>
    </row>
    <row r="7" spans="1:15" ht="15.75" customHeight="1" x14ac:dyDescent="0.15">
      <c r="A7" s="1">
        <v>6</v>
      </c>
      <c r="B7" s="1" t="str">
        <f t="shared" si="0"/>
        <v>T1_ev_upland_postdef_ev_upland</v>
      </c>
      <c r="C7" s="1" t="s">
        <v>50</v>
      </c>
      <c r="D7" s="1"/>
      <c r="E7" s="1" t="s">
        <v>26</v>
      </c>
      <c r="F7" s="1" t="s">
        <v>28</v>
      </c>
      <c r="G7" s="1">
        <v>168</v>
      </c>
      <c r="H7" s="1">
        <v>52.42</v>
      </c>
      <c r="I7" s="1" t="s">
        <v>13</v>
      </c>
      <c r="J7" s="1"/>
      <c r="K7" s="1"/>
      <c r="L7" s="1"/>
      <c r="M7" s="1" t="s">
        <v>27</v>
      </c>
      <c r="N7" s="1" t="s">
        <v>12</v>
      </c>
      <c r="O7" s="1" t="s">
        <v>8</v>
      </c>
    </row>
    <row r="8" spans="1:15" ht="15.75" customHeight="1" x14ac:dyDescent="0.15">
      <c r="A8" s="8">
        <v>7</v>
      </c>
      <c r="B8" s="8" t="str">
        <f t="shared" si="0"/>
        <v>T2_open_postdef_open</v>
      </c>
      <c r="C8" s="8" t="s">
        <v>51</v>
      </c>
      <c r="D8" s="8"/>
      <c r="E8" s="8" t="s">
        <v>9</v>
      </c>
      <c r="F8" s="8" t="s">
        <v>11</v>
      </c>
      <c r="G8" s="9">
        <v>2020</v>
      </c>
      <c r="H8" s="9">
        <v>1165.9000000000001</v>
      </c>
      <c r="I8" s="8" t="s">
        <v>13</v>
      </c>
      <c r="J8" s="8"/>
      <c r="K8" s="9"/>
      <c r="L8" s="9"/>
      <c r="M8" s="8" t="s">
        <v>10</v>
      </c>
      <c r="N8" s="8" t="s">
        <v>12</v>
      </c>
      <c r="O8" s="8" t="s">
        <v>8</v>
      </c>
    </row>
    <row r="9" spans="1:15" ht="15.75" customHeight="1" x14ac:dyDescent="0.15">
      <c r="A9" s="8">
        <v>8</v>
      </c>
      <c r="B9" s="8" t="str">
        <f t="shared" si="0"/>
        <v>T2_ev_wet_closed_postdef_ev_wet_closed</v>
      </c>
      <c r="C9" s="8" t="s">
        <v>51</v>
      </c>
      <c r="D9" s="8"/>
      <c r="E9" s="10" t="s">
        <v>14</v>
      </c>
      <c r="F9" s="8" t="s">
        <v>16</v>
      </c>
      <c r="G9" s="9">
        <v>0</v>
      </c>
      <c r="H9" s="9">
        <v>0</v>
      </c>
      <c r="I9" s="8" t="s">
        <v>13</v>
      </c>
      <c r="J9" s="8"/>
      <c r="K9" s="9"/>
      <c r="L9" s="9"/>
      <c r="M9" s="8" t="s">
        <v>15</v>
      </c>
      <c r="N9" s="8" t="s">
        <v>12</v>
      </c>
      <c r="O9" s="8" t="s">
        <v>8</v>
      </c>
    </row>
    <row r="10" spans="1:15" ht="15.75" customHeight="1" x14ac:dyDescent="0.15">
      <c r="A10" s="8">
        <v>9</v>
      </c>
      <c r="B10" s="8" t="str">
        <f t="shared" si="0"/>
        <v>T2_ev_moist_closed_postdef_ev_moist_closed</v>
      </c>
      <c r="C10" s="8" t="s">
        <v>51</v>
      </c>
      <c r="D10" s="8"/>
      <c r="E10" s="10" t="s">
        <v>17</v>
      </c>
      <c r="F10" s="8" t="s">
        <v>19</v>
      </c>
      <c r="G10" s="9">
        <v>0</v>
      </c>
      <c r="H10" s="9">
        <v>0</v>
      </c>
      <c r="I10" s="8" t="s">
        <v>13</v>
      </c>
      <c r="J10" s="8"/>
      <c r="K10" s="9"/>
      <c r="L10" s="9"/>
      <c r="M10" s="8" t="s">
        <v>18</v>
      </c>
      <c r="N10" s="8" t="s">
        <v>12</v>
      </c>
      <c r="O10" s="8" t="s">
        <v>8</v>
      </c>
    </row>
    <row r="11" spans="1:15" ht="15.75" customHeight="1" x14ac:dyDescent="0.15">
      <c r="A11" s="8">
        <v>10</v>
      </c>
      <c r="B11" s="8" t="str">
        <f t="shared" si="0"/>
        <v>T2_md_moist_closed_se_postdef_md_moist_closed_se</v>
      </c>
      <c r="C11" s="8" t="s">
        <v>51</v>
      </c>
      <c r="D11" s="8"/>
      <c r="E11" s="8" t="s">
        <v>20</v>
      </c>
      <c r="F11" s="8" t="s">
        <v>22</v>
      </c>
      <c r="G11" s="9">
        <v>0</v>
      </c>
      <c r="H11" s="9">
        <v>0</v>
      </c>
      <c r="I11" s="8" t="s">
        <v>13</v>
      </c>
      <c r="J11" s="8"/>
      <c r="K11" s="9"/>
      <c r="L11" s="9"/>
      <c r="M11" s="8" t="s">
        <v>21</v>
      </c>
      <c r="N11" s="8" t="s">
        <v>12</v>
      </c>
      <c r="O11" s="8" t="s">
        <v>8</v>
      </c>
    </row>
    <row r="12" spans="1:15" ht="15.75" customHeight="1" x14ac:dyDescent="0.15">
      <c r="A12" s="8">
        <v>11</v>
      </c>
      <c r="B12" s="8" t="str">
        <f t="shared" si="0"/>
        <v>T2_md_moist_closed_nw_postdef_md_moist_closed_nw</v>
      </c>
      <c r="C12" s="8" t="s">
        <v>51</v>
      </c>
      <c r="D12" s="8"/>
      <c r="E12" s="8" t="s">
        <v>23</v>
      </c>
      <c r="F12" s="8" t="s">
        <v>25</v>
      </c>
      <c r="G12" s="9">
        <v>650</v>
      </c>
      <c r="H12" s="9">
        <v>650.04999999999995</v>
      </c>
      <c r="I12" s="8" t="s">
        <v>13</v>
      </c>
      <c r="J12" s="8"/>
      <c r="K12" s="9"/>
      <c r="L12" s="9"/>
      <c r="M12" s="8" t="s">
        <v>24</v>
      </c>
      <c r="N12" s="8" t="s">
        <v>12</v>
      </c>
      <c r="O12" s="8" t="s">
        <v>8</v>
      </c>
    </row>
    <row r="13" spans="1:15" ht="15.75" customHeight="1" x14ac:dyDescent="0.15">
      <c r="A13" s="8">
        <v>12</v>
      </c>
      <c r="B13" s="8" t="str">
        <f t="shared" si="0"/>
        <v>T2_ev_upland_postdef_ev_upland</v>
      </c>
      <c r="C13" s="8" t="s">
        <v>51</v>
      </c>
      <c r="D13" s="8"/>
      <c r="E13" s="8" t="s">
        <v>26</v>
      </c>
      <c r="F13" s="8" t="s">
        <v>28</v>
      </c>
      <c r="G13" s="9">
        <v>0</v>
      </c>
      <c r="H13" s="9">
        <v>0</v>
      </c>
      <c r="I13" s="8" t="s">
        <v>13</v>
      </c>
      <c r="J13" s="8"/>
      <c r="K13" s="9"/>
      <c r="L13" s="9"/>
      <c r="M13" s="8" t="s">
        <v>27</v>
      </c>
      <c r="N13" s="8" t="s">
        <v>12</v>
      </c>
      <c r="O13" s="8" t="s">
        <v>8</v>
      </c>
    </row>
    <row r="14" spans="1:15" ht="15.75" customHeight="1" x14ac:dyDescent="0.15">
      <c r="A14" s="11">
        <v>13</v>
      </c>
      <c r="B14" s="11" t="str">
        <f t="shared" si="0"/>
        <v>T3_open_postdef_open</v>
      </c>
      <c r="C14" s="11" t="s">
        <v>52</v>
      </c>
      <c r="D14" s="11"/>
      <c r="E14" s="11" t="s">
        <v>9</v>
      </c>
      <c r="F14" s="11" t="s">
        <v>11</v>
      </c>
      <c r="G14" s="12">
        <v>0</v>
      </c>
      <c r="H14" s="12">
        <v>0</v>
      </c>
      <c r="I14" s="11" t="s">
        <v>13</v>
      </c>
      <c r="J14" s="11"/>
      <c r="K14" s="12"/>
      <c r="L14" s="12"/>
      <c r="M14" s="11" t="s">
        <v>10</v>
      </c>
      <c r="N14" s="11" t="s">
        <v>12</v>
      </c>
      <c r="O14" s="11" t="s">
        <v>8</v>
      </c>
    </row>
    <row r="15" spans="1:15" ht="15.75" customHeight="1" x14ac:dyDescent="0.15">
      <c r="A15" s="11">
        <v>14</v>
      </c>
      <c r="B15" s="11" t="str">
        <f t="shared" si="0"/>
        <v>T3_ev_wet_closed_postdef_ev_wet_closed</v>
      </c>
      <c r="C15" s="11" t="s">
        <v>52</v>
      </c>
      <c r="D15" s="11"/>
      <c r="E15" s="13" t="s">
        <v>14</v>
      </c>
      <c r="F15" s="11" t="s">
        <v>16</v>
      </c>
      <c r="G15" s="12">
        <v>0</v>
      </c>
      <c r="H15" s="12">
        <v>0</v>
      </c>
      <c r="I15" s="11" t="s">
        <v>13</v>
      </c>
      <c r="J15" s="11"/>
      <c r="K15" s="12"/>
      <c r="L15" s="12"/>
      <c r="M15" s="11" t="s">
        <v>15</v>
      </c>
      <c r="N15" s="11" t="s">
        <v>12</v>
      </c>
      <c r="O15" s="11" t="s">
        <v>8</v>
      </c>
    </row>
    <row r="16" spans="1:15" ht="15.75" customHeight="1" x14ac:dyDescent="0.15">
      <c r="A16" s="11">
        <v>15</v>
      </c>
      <c r="B16" s="11" t="str">
        <f t="shared" si="0"/>
        <v>T3_ev_moist_closed_postdef_ev_moist_closed</v>
      </c>
      <c r="C16" s="11" t="s">
        <v>52</v>
      </c>
      <c r="D16" s="11"/>
      <c r="E16" s="13" t="s">
        <v>17</v>
      </c>
      <c r="F16" s="11" t="s">
        <v>19</v>
      </c>
      <c r="G16" s="12">
        <v>1334</v>
      </c>
      <c r="H16" s="12">
        <v>1208.8</v>
      </c>
      <c r="I16" s="11" t="s">
        <v>13</v>
      </c>
      <c r="J16" s="11"/>
      <c r="K16" s="12"/>
      <c r="L16" s="12"/>
      <c r="M16" s="11" t="s">
        <v>18</v>
      </c>
      <c r="N16" s="11" t="s">
        <v>12</v>
      </c>
      <c r="O16" s="11" t="s">
        <v>8</v>
      </c>
    </row>
    <row r="17" spans="1:15" ht="15.75" customHeight="1" x14ac:dyDescent="0.15">
      <c r="A17" s="11">
        <v>16</v>
      </c>
      <c r="B17" s="11" t="str">
        <f t="shared" si="0"/>
        <v>T3_md_moist_closed_se_postdef_md_moist_closed_se</v>
      </c>
      <c r="C17" s="11" t="s">
        <v>52</v>
      </c>
      <c r="D17" s="11"/>
      <c r="E17" s="11" t="s">
        <v>20</v>
      </c>
      <c r="F17" s="11" t="s">
        <v>22</v>
      </c>
      <c r="G17" s="12">
        <v>672</v>
      </c>
      <c r="H17" s="12">
        <v>673.46</v>
      </c>
      <c r="I17" s="11" t="s">
        <v>13</v>
      </c>
      <c r="J17" s="11"/>
      <c r="K17" s="12"/>
      <c r="L17" s="12"/>
      <c r="M17" s="11" t="s">
        <v>21</v>
      </c>
      <c r="N17" s="11" t="s">
        <v>12</v>
      </c>
      <c r="O17" s="11" t="s">
        <v>8</v>
      </c>
    </row>
    <row r="18" spans="1:15" ht="15.75" customHeight="1" x14ac:dyDescent="0.15">
      <c r="A18" s="11">
        <v>17</v>
      </c>
      <c r="B18" s="11" t="str">
        <f t="shared" si="0"/>
        <v>T3_md_moist_closed_nw_postdef_md_moist_closed_nw</v>
      </c>
      <c r="C18" s="11" t="s">
        <v>52</v>
      </c>
      <c r="D18" s="11"/>
      <c r="E18" s="11" t="s">
        <v>23</v>
      </c>
      <c r="F18" s="11" t="s">
        <v>25</v>
      </c>
      <c r="G18" s="12">
        <v>0</v>
      </c>
      <c r="H18" s="12">
        <v>0</v>
      </c>
      <c r="I18" s="11" t="s">
        <v>13</v>
      </c>
      <c r="J18" s="11"/>
      <c r="K18" s="12"/>
      <c r="L18" s="12"/>
      <c r="M18" s="11" t="s">
        <v>24</v>
      </c>
      <c r="N18" s="11" t="s">
        <v>12</v>
      </c>
      <c r="O18" s="11" t="s">
        <v>8</v>
      </c>
    </row>
    <row r="19" spans="1:15" ht="15.75" customHeight="1" x14ac:dyDescent="0.15">
      <c r="A19" s="11">
        <v>18</v>
      </c>
      <c r="B19" s="11" t="str">
        <f t="shared" si="0"/>
        <v>T3_ev_upland_postdef_ev_upland</v>
      </c>
      <c r="C19" s="11" t="s">
        <v>52</v>
      </c>
      <c r="D19" s="11"/>
      <c r="E19" s="11" t="s">
        <v>26</v>
      </c>
      <c r="F19" s="11" t="s">
        <v>28</v>
      </c>
      <c r="G19" s="12">
        <v>0</v>
      </c>
      <c r="H19" s="12">
        <v>0</v>
      </c>
      <c r="I19" s="11" t="s">
        <v>13</v>
      </c>
      <c r="J19" s="11"/>
      <c r="K19" s="12"/>
      <c r="L19" s="12"/>
      <c r="M19" s="11" t="s">
        <v>27</v>
      </c>
      <c r="N19" s="11" t="s">
        <v>12</v>
      </c>
      <c r="O19" s="11" t="s">
        <v>8</v>
      </c>
    </row>
    <row r="20" spans="1:15" ht="15.75" customHeight="1" x14ac:dyDescent="0.15">
      <c r="A20" s="8">
        <v>19</v>
      </c>
      <c r="B20" s="8" t="str">
        <f t="shared" si="0"/>
        <v>T4_open_postdef_open</v>
      </c>
      <c r="C20" s="8" t="s">
        <v>53</v>
      </c>
      <c r="D20" s="8"/>
      <c r="E20" s="8" t="s">
        <v>9</v>
      </c>
      <c r="F20" s="8" t="s">
        <v>11</v>
      </c>
      <c r="G20" s="9">
        <v>670</v>
      </c>
      <c r="H20" s="9">
        <v>669.54</v>
      </c>
      <c r="I20" s="8" t="s">
        <v>13</v>
      </c>
      <c r="J20" s="8"/>
      <c r="K20" s="9"/>
      <c r="L20" s="9"/>
      <c r="M20" s="8" t="s">
        <v>10</v>
      </c>
      <c r="N20" s="8" t="s">
        <v>12</v>
      </c>
      <c r="O20" s="8" t="s">
        <v>8</v>
      </c>
    </row>
    <row r="21" spans="1:15" ht="15.75" customHeight="1" x14ac:dyDescent="0.15">
      <c r="A21" s="8">
        <v>20</v>
      </c>
      <c r="B21" s="8" t="str">
        <f t="shared" si="0"/>
        <v>T4_ev_wet_closed_postdef_ev_wet_closed</v>
      </c>
      <c r="C21" s="8" t="s">
        <v>53</v>
      </c>
      <c r="D21" s="8"/>
      <c r="E21" s="10" t="s">
        <v>14</v>
      </c>
      <c r="F21" s="8" t="s">
        <v>16</v>
      </c>
      <c r="G21" s="9">
        <v>0</v>
      </c>
      <c r="H21" s="9">
        <v>0</v>
      </c>
      <c r="I21" s="8" t="s">
        <v>13</v>
      </c>
      <c r="J21" s="8"/>
      <c r="K21" s="9"/>
      <c r="L21" s="9"/>
      <c r="M21" s="8" t="s">
        <v>15</v>
      </c>
      <c r="N21" s="8" t="s">
        <v>12</v>
      </c>
      <c r="O21" s="8" t="s">
        <v>8</v>
      </c>
    </row>
    <row r="22" spans="1:15" ht="15.75" customHeight="1" x14ac:dyDescent="0.15">
      <c r="A22" s="8">
        <v>21</v>
      </c>
      <c r="B22" s="8" t="str">
        <f t="shared" si="0"/>
        <v>T4_ev_moist_closed_postdef_ev_moist_closed</v>
      </c>
      <c r="C22" s="8" t="s">
        <v>53</v>
      </c>
      <c r="D22" s="8"/>
      <c r="E22" s="10" t="s">
        <v>17</v>
      </c>
      <c r="F22" s="8" t="s">
        <v>19</v>
      </c>
      <c r="G22" s="9">
        <v>0</v>
      </c>
      <c r="H22" s="9">
        <v>0</v>
      </c>
      <c r="I22" s="8" t="s">
        <v>13</v>
      </c>
      <c r="J22" s="8"/>
      <c r="K22" s="9"/>
      <c r="L22" s="9"/>
      <c r="M22" s="8" t="s">
        <v>18</v>
      </c>
      <c r="N22" s="8" t="s">
        <v>12</v>
      </c>
      <c r="O22" s="8" t="s">
        <v>8</v>
      </c>
    </row>
    <row r="23" spans="1:15" ht="15.75" customHeight="1" x14ac:dyDescent="0.15">
      <c r="A23" s="8">
        <v>22</v>
      </c>
      <c r="B23" s="8" t="str">
        <f t="shared" si="0"/>
        <v>T4_md_moist_closed_se_postdef_md_moist_closed_se</v>
      </c>
      <c r="C23" s="8" t="s">
        <v>53</v>
      </c>
      <c r="D23" s="8"/>
      <c r="E23" s="8" t="s">
        <v>20</v>
      </c>
      <c r="F23" s="8" t="s">
        <v>22</v>
      </c>
      <c r="G23" s="9">
        <v>672</v>
      </c>
      <c r="H23" s="9">
        <v>673.46</v>
      </c>
      <c r="I23" s="8" t="s">
        <v>13</v>
      </c>
      <c r="J23" s="8"/>
      <c r="K23" s="9"/>
      <c r="L23" s="9"/>
      <c r="M23" s="8" t="s">
        <v>21</v>
      </c>
      <c r="N23" s="8" t="s">
        <v>12</v>
      </c>
      <c r="O23" s="8" t="s">
        <v>8</v>
      </c>
    </row>
    <row r="24" spans="1:15" ht="15.75" customHeight="1" x14ac:dyDescent="0.15">
      <c r="A24" s="8">
        <v>23</v>
      </c>
      <c r="B24" s="8" t="str">
        <f t="shared" si="0"/>
        <v>T4_md_moist_closed_nw_postdef_md_moist_closed_nw</v>
      </c>
      <c r="C24" s="8" t="s">
        <v>53</v>
      </c>
      <c r="D24" s="8"/>
      <c r="E24" s="8" t="s">
        <v>23</v>
      </c>
      <c r="F24" s="8" t="s">
        <v>25</v>
      </c>
      <c r="G24" s="9">
        <v>3248</v>
      </c>
      <c r="H24" s="9">
        <v>1315.97</v>
      </c>
      <c r="I24" s="8" t="s">
        <v>13</v>
      </c>
      <c r="J24" s="8"/>
      <c r="K24" s="9"/>
      <c r="L24" s="9"/>
      <c r="M24" s="8" t="s">
        <v>24</v>
      </c>
      <c r="N24" s="8" t="s">
        <v>12</v>
      </c>
      <c r="O24" s="8" t="s">
        <v>8</v>
      </c>
    </row>
    <row r="25" spans="1:15" ht="15.75" customHeight="1" x14ac:dyDescent="0.15">
      <c r="A25" s="8">
        <v>24</v>
      </c>
      <c r="B25" s="8" t="str">
        <f t="shared" si="0"/>
        <v>T4_ev_upland_postdef_ev_upland</v>
      </c>
      <c r="C25" s="8" t="s">
        <v>53</v>
      </c>
      <c r="D25" s="8"/>
      <c r="E25" s="8" t="s">
        <v>26</v>
      </c>
      <c r="F25" s="8" t="s">
        <v>28</v>
      </c>
      <c r="G25" s="9">
        <v>167</v>
      </c>
      <c r="H25" s="9">
        <v>151.33000000000001</v>
      </c>
      <c r="I25" s="8" t="s">
        <v>13</v>
      </c>
      <c r="J25" s="8"/>
      <c r="K25" s="9"/>
      <c r="L25" s="9"/>
      <c r="M25" s="8" t="s">
        <v>27</v>
      </c>
      <c r="N25" s="8" t="s">
        <v>12</v>
      </c>
      <c r="O25" s="8" t="s">
        <v>8</v>
      </c>
    </row>
    <row r="26" spans="1:15" ht="15.75" customHeight="1" x14ac:dyDescent="0.15">
      <c r="A26" s="11">
        <v>25</v>
      </c>
      <c r="B26" s="14" t="str">
        <f t="shared" si="0"/>
        <v>T1_open_open_deg</v>
      </c>
      <c r="C26" s="14" t="s">
        <v>50</v>
      </c>
      <c r="D26" s="14"/>
      <c r="E26" s="14" t="s">
        <v>9</v>
      </c>
      <c r="F26" s="14" t="s">
        <v>95</v>
      </c>
      <c r="G26" s="14">
        <v>459</v>
      </c>
      <c r="H26" s="14">
        <v>196.56</v>
      </c>
      <c r="I26" s="14" t="s">
        <v>13</v>
      </c>
      <c r="J26" s="14"/>
      <c r="K26" s="14"/>
      <c r="L26" s="14"/>
      <c r="M26" s="14" t="s">
        <v>10</v>
      </c>
      <c r="N26" s="14" t="s">
        <v>61</v>
      </c>
      <c r="O26" s="14" t="s">
        <v>29</v>
      </c>
    </row>
    <row r="27" spans="1:15" ht="15.75" customHeight="1" x14ac:dyDescent="0.15">
      <c r="A27" s="11">
        <v>26</v>
      </c>
      <c r="B27" s="14" t="str">
        <f t="shared" si="0"/>
        <v>T1_ev_wet_closed_ev_wet_closed_deg</v>
      </c>
      <c r="C27" s="14" t="s">
        <v>50</v>
      </c>
      <c r="D27" s="14"/>
      <c r="E27" s="14" t="s">
        <v>14</v>
      </c>
      <c r="F27" s="14" t="s">
        <v>96</v>
      </c>
      <c r="G27" s="14">
        <v>319</v>
      </c>
      <c r="H27" s="14">
        <v>152.74</v>
      </c>
      <c r="I27" s="14" t="s">
        <v>13</v>
      </c>
      <c r="J27" s="14"/>
      <c r="K27" s="14"/>
      <c r="L27" s="14"/>
      <c r="M27" s="14" t="s">
        <v>15</v>
      </c>
      <c r="N27" s="14" t="s">
        <v>62</v>
      </c>
      <c r="O27" s="14" t="s">
        <v>29</v>
      </c>
    </row>
    <row r="28" spans="1:15" ht="15.75" customHeight="1" x14ac:dyDescent="0.15">
      <c r="A28" s="11">
        <v>27</v>
      </c>
      <c r="B28" s="14" t="str">
        <f t="shared" si="0"/>
        <v>T1_ev_moist_closed_ev_moist_closed_deg</v>
      </c>
      <c r="C28" s="14" t="s">
        <v>50</v>
      </c>
      <c r="D28" s="14"/>
      <c r="E28" s="14" t="s">
        <v>17</v>
      </c>
      <c r="F28" s="14" t="s">
        <v>97</v>
      </c>
      <c r="G28" s="15">
        <v>1210</v>
      </c>
      <c r="H28" s="14">
        <v>328.47</v>
      </c>
      <c r="I28" s="14" t="s">
        <v>13</v>
      </c>
      <c r="J28" s="14"/>
      <c r="K28" s="14"/>
      <c r="L28" s="14"/>
      <c r="M28" s="14" t="s">
        <v>18</v>
      </c>
      <c r="N28" s="14" t="s">
        <v>63</v>
      </c>
      <c r="O28" s="14" t="s">
        <v>29</v>
      </c>
    </row>
    <row r="29" spans="1:15" ht="15.75" customHeight="1" x14ac:dyDescent="0.15">
      <c r="A29" s="11">
        <v>28</v>
      </c>
      <c r="B29" s="14" t="str">
        <f t="shared" si="0"/>
        <v>T1_md_moist_closed_se_md_moist_closed_se_deg</v>
      </c>
      <c r="C29" s="14" t="s">
        <v>50</v>
      </c>
      <c r="D29" s="14"/>
      <c r="E29" s="14" t="s">
        <v>20</v>
      </c>
      <c r="F29" s="14" t="s">
        <v>98</v>
      </c>
      <c r="G29" s="15">
        <v>1333</v>
      </c>
      <c r="H29" s="14">
        <v>323.37</v>
      </c>
      <c r="I29" s="14" t="s">
        <v>13</v>
      </c>
      <c r="J29" s="14"/>
      <c r="K29" s="14"/>
      <c r="L29" s="14"/>
      <c r="M29" s="14" t="s">
        <v>21</v>
      </c>
      <c r="N29" s="14" t="s">
        <v>64</v>
      </c>
      <c r="O29" s="14" t="s">
        <v>29</v>
      </c>
    </row>
    <row r="30" spans="1:15" ht="15.75" customHeight="1" x14ac:dyDescent="0.15">
      <c r="A30" s="11">
        <v>29</v>
      </c>
      <c r="B30" s="14" t="str">
        <f t="shared" si="0"/>
        <v>T1_md_moist_closed_nw_md_moist_closed_nw_deg</v>
      </c>
      <c r="C30" s="14" t="s">
        <v>50</v>
      </c>
      <c r="D30" s="14"/>
      <c r="E30" s="14" t="s">
        <v>23</v>
      </c>
      <c r="F30" s="14" t="s">
        <v>99</v>
      </c>
      <c r="G30" s="15">
        <v>1358</v>
      </c>
      <c r="H30" s="14">
        <v>333.56</v>
      </c>
      <c r="I30" s="14" t="s">
        <v>13</v>
      </c>
      <c r="J30" s="14"/>
      <c r="K30" s="14"/>
      <c r="L30" s="14"/>
      <c r="M30" s="14" t="s">
        <v>24</v>
      </c>
      <c r="N30" s="14" t="s">
        <v>65</v>
      </c>
      <c r="O30" s="14" t="s">
        <v>29</v>
      </c>
    </row>
    <row r="31" spans="1:15" ht="15.75" customHeight="1" x14ac:dyDescent="0.15">
      <c r="A31" s="11">
        <v>30</v>
      </c>
      <c r="B31" s="14" t="str">
        <f t="shared" si="0"/>
        <v>T1_ev_upland_ev_upland_deg</v>
      </c>
      <c r="C31" s="14" t="s">
        <v>50</v>
      </c>
      <c r="D31" s="14"/>
      <c r="E31" s="14" t="s">
        <v>26</v>
      </c>
      <c r="F31" s="14" t="s">
        <v>100</v>
      </c>
      <c r="G31" s="14">
        <v>84</v>
      </c>
      <c r="H31" s="14">
        <v>33.75</v>
      </c>
      <c r="I31" s="14" t="s">
        <v>13</v>
      </c>
      <c r="J31" s="14"/>
      <c r="K31" s="14"/>
      <c r="L31" s="14"/>
      <c r="M31" s="14" t="s">
        <v>27</v>
      </c>
      <c r="N31" s="14" t="s">
        <v>66</v>
      </c>
      <c r="O31" s="14" t="s">
        <v>29</v>
      </c>
    </row>
    <row r="32" spans="1:15" ht="15.75" customHeight="1" x14ac:dyDescent="0.15">
      <c r="A32" s="8">
        <v>31</v>
      </c>
      <c r="B32" s="16" t="str">
        <f t="shared" si="0"/>
        <v>T2_open_open_deg</v>
      </c>
      <c r="C32" s="16" t="s">
        <v>51</v>
      </c>
      <c r="D32" s="16"/>
      <c r="E32" s="16" t="s">
        <v>9</v>
      </c>
      <c r="F32" s="16" t="s">
        <v>95</v>
      </c>
      <c r="G32" s="9">
        <v>0</v>
      </c>
      <c r="H32" s="9">
        <v>0</v>
      </c>
      <c r="I32" s="8" t="s">
        <v>13</v>
      </c>
      <c r="J32" s="8"/>
      <c r="K32" s="9"/>
      <c r="L32" s="9"/>
      <c r="M32" s="16" t="s">
        <v>10</v>
      </c>
      <c r="N32" s="16" t="s">
        <v>61</v>
      </c>
      <c r="O32" s="16" t="s">
        <v>29</v>
      </c>
    </row>
    <row r="33" spans="1:15" ht="15.75" customHeight="1" x14ac:dyDescent="0.15">
      <c r="A33" s="8">
        <v>32</v>
      </c>
      <c r="B33" s="16" t="str">
        <f t="shared" si="0"/>
        <v>T2_ev_wet_closed_ev_wet_closed_deg</v>
      </c>
      <c r="C33" s="16" t="s">
        <v>51</v>
      </c>
      <c r="D33" s="16"/>
      <c r="E33" s="16" t="s">
        <v>14</v>
      </c>
      <c r="F33" s="16" t="s">
        <v>96</v>
      </c>
      <c r="G33" s="9">
        <v>638</v>
      </c>
      <c r="H33" s="9">
        <v>576.80999999999995</v>
      </c>
      <c r="I33" s="8" t="s">
        <v>13</v>
      </c>
      <c r="J33" s="8"/>
      <c r="K33" s="9"/>
      <c r="L33" s="9"/>
      <c r="M33" s="16" t="s">
        <v>15</v>
      </c>
      <c r="N33" s="16" t="s">
        <v>62</v>
      </c>
      <c r="O33" s="16" t="s">
        <v>29</v>
      </c>
    </row>
    <row r="34" spans="1:15" ht="15.75" customHeight="1" x14ac:dyDescent="0.15">
      <c r="A34" s="8">
        <v>33</v>
      </c>
      <c r="B34" s="16" t="str">
        <f t="shared" si="0"/>
        <v>T2_ev_moist_closed_ev_moist_closed_deg</v>
      </c>
      <c r="C34" s="16" t="s">
        <v>51</v>
      </c>
      <c r="D34" s="16"/>
      <c r="E34" s="16" t="s">
        <v>17</v>
      </c>
      <c r="F34" s="16" t="s">
        <v>97</v>
      </c>
      <c r="G34" s="9">
        <v>1346</v>
      </c>
      <c r="H34" s="9">
        <v>951.32</v>
      </c>
      <c r="I34" s="8" t="s">
        <v>13</v>
      </c>
      <c r="J34" s="8"/>
      <c r="K34" s="9"/>
      <c r="L34" s="9"/>
      <c r="M34" s="16" t="s">
        <v>18</v>
      </c>
      <c r="N34" s="16" t="s">
        <v>63</v>
      </c>
      <c r="O34" s="16" t="s">
        <v>29</v>
      </c>
    </row>
    <row r="35" spans="1:15" ht="15.75" customHeight="1" x14ac:dyDescent="0.15">
      <c r="A35" s="8">
        <v>34</v>
      </c>
      <c r="B35" s="16" t="str">
        <f t="shared" si="0"/>
        <v>T2_md_moist_closed_se_md_moist_closed_se_deg</v>
      </c>
      <c r="C35" s="16" t="s">
        <v>51</v>
      </c>
      <c r="D35" s="16"/>
      <c r="E35" s="16" t="s">
        <v>20</v>
      </c>
      <c r="F35" s="16" t="s">
        <v>98</v>
      </c>
      <c r="G35" s="9">
        <v>4647</v>
      </c>
      <c r="H35" s="9">
        <v>1974.79</v>
      </c>
      <c r="I35" s="8" t="s">
        <v>13</v>
      </c>
      <c r="J35" s="8"/>
      <c r="K35" s="9"/>
      <c r="L35" s="9"/>
      <c r="M35" s="16" t="s">
        <v>21</v>
      </c>
      <c r="N35" s="16" t="s">
        <v>64</v>
      </c>
      <c r="O35" s="16" t="s">
        <v>29</v>
      </c>
    </row>
    <row r="36" spans="1:15" ht="15.75" customHeight="1" x14ac:dyDescent="0.15">
      <c r="A36" s="8">
        <v>35</v>
      </c>
      <c r="B36" s="16" t="str">
        <f t="shared" si="0"/>
        <v>T2_md_moist_closed_nw_md_moist_closed_nw_deg</v>
      </c>
      <c r="C36" s="16" t="s">
        <v>51</v>
      </c>
      <c r="D36" s="16"/>
      <c r="E36" s="16" t="s">
        <v>23</v>
      </c>
      <c r="F36" s="16" t="s">
        <v>99</v>
      </c>
      <c r="G36" s="9">
        <v>3250</v>
      </c>
      <c r="H36" s="9">
        <v>1451.69</v>
      </c>
      <c r="I36" s="8" t="s">
        <v>13</v>
      </c>
      <c r="J36" s="8"/>
      <c r="K36" s="9"/>
      <c r="L36" s="9"/>
      <c r="M36" s="16" t="s">
        <v>24</v>
      </c>
      <c r="N36" s="16" t="s">
        <v>65</v>
      </c>
      <c r="O36" s="16" t="s">
        <v>29</v>
      </c>
    </row>
    <row r="37" spans="1:15" ht="15.75" customHeight="1" x14ac:dyDescent="0.15">
      <c r="A37" s="8">
        <v>36</v>
      </c>
      <c r="B37" s="16" t="str">
        <f t="shared" si="0"/>
        <v>T2_ev_upland_ev_upland_deg</v>
      </c>
      <c r="C37" s="16" t="s">
        <v>51</v>
      </c>
      <c r="D37" s="16"/>
      <c r="E37" s="16" t="s">
        <v>26</v>
      </c>
      <c r="F37" s="16" t="s">
        <v>100</v>
      </c>
      <c r="G37" s="9">
        <v>0</v>
      </c>
      <c r="H37" s="9">
        <v>0</v>
      </c>
      <c r="I37" s="8" t="s">
        <v>13</v>
      </c>
      <c r="J37" s="8"/>
      <c r="K37" s="9"/>
      <c r="L37" s="9"/>
      <c r="M37" s="16" t="s">
        <v>27</v>
      </c>
      <c r="N37" s="16" t="s">
        <v>66</v>
      </c>
      <c r="O37" s="16" t="s">
        <v>29</v>
      </c>
    </row>
    <row r="38" spans="1:15" ht="15.75" customHeight="1" x14ac:dyDescent="0.15">
      <c r="A38" s="11">
        <v>37</v>
      </c>
      <c r="B38" s="14" t="str">
        <f t="shared" si="0"/>
        <v>T3_open_open_deg</v>
      </c>
      <c r="C38" s="14" t="s">
        <v>52</v>
      </c>
      <c r="D38" s="14"/>
      <c r="E38" s="14" t="s">
        <v>9</v>
      </c>
      <c r="F38" s="14" t="s">
        <v>95</v>
      </c>
      <c r="G38" s="12">
        <v>0</v>
      </c>
      <c r="H38" s="12">
        <v>0</v>
      </c>
      <c r="I38" s="14" t="s">
        <v>13</v>
      </c>
      <c r="J38" s="14"/>
      <c r="K38" s="12"/>
      <c r="L38" s="12"/>
      <c r="M38" s="14" t="s">
        <v>10</v>
      </c>
      <c r="N38" s="14" t="s">
        <v>61</v>
      </c>
      <c r="O38" s="14" t="s">
        <v>29</v>
      </c>
    </row>
    <row r="39" spans="1:15" ht="15.75" customHeight="1" x14ac:dyDescent="0.15">
      <c r="A39" s="11">
        <v>38</v>
      </c>
      <c r="B39" s="14" t="str">
        <f t="shared" si="0"/>
        <v>T3_ev_wet_closed_ev_wet_closed_deg</v>
      </c>
      <c r="C39" s="14" t="s">
        <v>52</v>
      </c>
      <c r="D39" s="14"/>
      <c r="E39" s="14" t="s">
        <v>14</v>
      </c>
      <c r="F39" s="14" t="s">
        <v>96</v>
      </c>
      <c r="G39" s="12">
        <v>0</v>
      </c>
      <c r="H39" s="12">
        <v>0</v>
      </c>
      <c r="I39" s="14" t="s">
        <v>13</v>
      </c>
      <c r="J39" s="14"/>
      <c r="K39" s="12"/>
      <c r="L39" s="12"/>
      <c r="M39" s="14" t="s">
        <v>15</v>
      </c>
      <c r="N39" s="14" t="s">
        <v>62</v>
      </c>
      <c r="O39" s="14" t="s">
        <v>29</v>
      </c>
    </row>
    <row r="40" spans="1:15" ht="15.75" customHeight="1" x14ac:dyDescent="0.15">
      <c r="A40" s="11">
        <v>39</v>
      </c>
      <c r="B40" s="14" t="str">
        <f t="shared" si="0"/>
        <v>T3_ev_moist_closed_ev_moist_closed_deg</v>
      </c>
      <c r="C40" s="14" t="s">
        <v>52</v>
      </c>
      <c r="D40" s="14"/>
      <c r="E40" s="14" t="s">
        <v>17</v>
      </c>
      <c r="F40" s="14" t="s">
        <v>97</v>
      </c>
      <c r="G40" s="12">
        <v>670</v>
      </c>
      <c r="H40" s="12">
        <v>669.54</v>
      </c>
      <c r="I40" s="14" t="s">
        <v>13</v>
      </c>
      <c r="J40" s="14"/>
      <c r="K40" s="12"/>
      <c r="L40" s="12"/>
      <c r="M40" s="14" t="s">
        <v>18</v>
      </c>
      <c r="N40" s="14" t="s">
        <v>63</v>
      </c>
      <c r="O40" s="14" t="s">
        <v>29</v>
      </c>
    </row>
    <row r="41" spans="1:15" ht="15.75" customHeight="1" x14ac:dyDescent="0.15">
      <c r="A41" s="11">
        <v>40</v>
      </c>
      <c r="B41" s="14" t="str">
        <f t="shared" si="0"/>
        <v>T3_md_moist_closed_se_md_moist_closed_se_deg</v>
      </c>
      <c r="C41" s="14" t="s">
        <v>52</v>
      </c>
      <c r="D41" s="14"/>
      <c r="E41" s="14" t="s">
        <v>20</v>
      </c>
      <c r="F41" s="14" t="s">
        <v>98</v>
      </c>
      <c r="G41" s="12">
        <v>1344</v>
      </c>
      <c r="H41" s="12">
        <v>861.42</v>
      </c>
      <c r="I41" s="14" t="s">
        <v>13</v>
      </c>
      <c r="J41" s="14"/>
      <c r="K41" s="12"/>
      <c r="L41" s="12"/>
      <c r="M41" s="14" t="s">
        <v>21</v>
      </c>
      <c r="N41" s="14" t="s">
        <v>64</v>
      </c>
      <c r="O41" s="14" t="s">
        <v>29</v>
      </c>
    </row>
    <row r="42" spans="1:15" ht="15.75" customHeight="1" x14ac:dyDescent="0.15">
      <c r="A42" s="11">
        <v>41</v>
      </c>
      <c r="B42" s="14" t="str">
        <f t="shared" si="0"/>
        <v>T3_md_moist_closed_nw_md_moist_closed_nw_deg</v>
      </c>
      <c r="C42" s="14" t="s">
        <v>52</v>
      </c>
      <c r="D42" s="14"/>
      <c r="E42" s="14" t="s">
        <v>23</v>
      </c>
      <c r="F42" s="14" t="s">
        <v>99</v>
      </c>
      <c r="G42" s="12">
        <v>650</v>
      </c>
      <c r="H42" s="12">
        <v>589.28</v>
      </c>
      <c r="I42" s="14" t="s">
        <v>13</v>
      </c>
      <c r="J42" s="14"/>
      <c r="K42" s="12"/>
      <c r="L42" s="12"/>
      <c r="M42" s="14" t="s">
        <v>24</v>
      </c>
      <c r="N42" s="14" t="s">
        <v>65</v>
      </c>
      <c r="O42" s="14" t="s">
        <v>29</v>
      </c>
    </row>
    <row r="43" spans="1:15" ht="15.75" customHeight="1" x14ac:dyDescent="0.15">
      <c r="A43" s="11">
        <v>42</v>
      </c>
      <c r="B43" s="14" t="str">
        <f t="shared" si="0"/>
        <v>T3_ev_upland_ev_upland_deg</v>
      </c>
      <c r="C43" s="14" t="s">
        <v>52</v>
      </c>
      <c r="D43" s="14"/>
      <c r="E43" s="14" t="s">
        <v>26</v>
      </c>
      <c r="F43" s="14" t="s">
        <v>100</v>
      </c>
      <c r="G43" s="12">
        <v>0</v>
      </c>
      <c r="H43" s="12">
        <v>0</v>
      </c>
      <c r="I43" s="14" t="s">
        <v>13</v>
      </c>
      <c r="J43" s="14"/>
      <c r="K43" s="12"/>
      <c r="L43" s="12"/>
      <c r="M43" s="14" t="s">
        <v>27</v>
      </c>
      <c r="N43" s="14" t="s">
        <v>66</v>
      </c>
      <c r="O43" s="14" t="s">
        <v>29</v>
      </c>
    </row>
    <row r="44" spans="1:15" ht="15.75" customHeight="1" x14ac:dyDescent="0.15">
      <c r="A44" s="8">
        <v>43</v>
      </c>
      <c r="B44" s="16" t="str">
        <f t="shared" si="0"/>
        <v>T4_open_open_deg</v>
      </c>
      <c r="C44" s="16" t="s">
        <v>53</v>
      </c>
      <c r="D44" s="16"/>
      <c r="E44" s="16" t="s">
        <v>9</v>
      </c>
      <c r="F44" s="16" t="s">
        <v>95</v>
      </c>
      <c r="G44" s="9">
        <v>1344</v>
      </c>
      <c r="H44" s="9">
        <v>861.42</v>
      </c>
      <c r="I44" s="8" t="s">
        <v>13</v>
      </c>
      <c r="J44" s="8"/>
      <c r="K44" s="9"/>
      <c r="L44" s="9"/>
      <c r="M44" s="16" t="s">
        <v>10</v>
      </c>
      <c r="N44" s="16" t="s">
        <v>61</v>
      </c>
      <c r="O44" s="16" t="s">
        <v>29</v>
      </c>
    </row>
    <row r="45" spans="1:15" ht="15.75" customHeight="1" x14ac:dyDescent="0.15">
      <c r="A45" s="8">
        <v>44</v>
      </c>
      <c r="B45" s="16" t="str">
        <f t="shared" si="0"/>
        <v>T4_ev_wet_closed_ev_wet_closed_deg</v>
      </c>
      <c r="C45" s="16" t="s">
        <v>53</v>
      </c>
      <c r="D45" s="16"/>
      <c r="E45" s="16" t="s">
        <v>14</v>
      </c>
      <c r="F45" s="16" t="s">
        <v>96</v>
      </c>
      <c r="G45" s="9">
        <v>637</v>
      </c>
      <c r="H45" s="9">
        <v>636.67999999999995</v>
      </c>
      <c r="I45" s="8" t="s">
        <v>13</v>
      </c>
      <c r="J45" s="8"/>
      <c r="K45" s="9"/>
      <c r="L45" s="9"/>
      <c r="M45" s="16" t="s">
        <v>15</v>
      </c>
      <c r="N45" s="16" t="s">
        <v>62</v>
      </c>
      <c r="O45" s="16" t="s">
        <v>29</v>
      </c>
    </row>
    <row r="46" spans="1:15" ht="15.75" customHeight="1" x14ac:dyDescent="0.15">
      <c r="A46" s="8">
        <v>45</v>
      </c>
      <c r="B46" s="16" t="str">
        <f t="shared" si="0"/>
        <v>T4_ev_moist_closed_ev_moist_closed_deg</v>
      </c>
      <c r="C46" s="16" t="s">
        <v>53</v>
      </c>
      <c r="D46" s="16"/>
      <c r="E46" s="16" t="s">
        <v>17</v>
      </c>
      <c r="F46" s="16" t="s">
        <v>97</v>
      </c>
      <c r="G46" s="9">
        <v>670</v>
      </c>
      <c r="H46" s="9">
        <v>669.54</v>
      </c>
      <c r="I46" s="8" t="s">
        <v>13</v>
      </c>
      <c r="J46" s="8"/>
      <c r="K46" s="9"/>
      <c r="L46" s="9"/>
      <c r="M46" s="16" t="s">
        <v>18</v>
      </c>
      <c r="N46" s="16" t="s">
        <v>63</v>
      </c>
      <c r="O46" s="16" t="s">
        <v>29</v>
      </c>
    </row>
    <row r="47" spans="1:15" ht="15.75" customHeight="1" x14ac:dyDescent="0.15">
      <c r="A47" s="8">
        <v>46</v>
      </c>
      <c r="B47" s="16" t="str">
        <f t="shared" si="0"/>
        <v>T4_md_moist_closed_se_md_moist_closed_se_deg</v>
      </c>
      <c r="C47" s="16" t="s">
        <v>53</v>
      </c>
      <c r="D47" s="16"/>
      <c r="E47" s="16" t="s">
        <v>20</v>
      </c>
      <c r="F47" s="16" t="s">
        <v>98</v>
      </c>
      <c r="G47" s="9">
        <v>2616</v>
      </c>
      <c r="H47" s="9">
        <v>1437.12</v>
      </c>
      <c r="I47" s="8" t="s">
        <v>13</v>
      </c>
      <c r="J47" s="8"/>
      <c r="K47" s="9"/>
      <c r="L47" s="9"/>
      <c r="M47" s="16" t="s">
        <v>21</v>
      </c>
      <c r="N47" s="16" t="s">
        <v>64</v>
      </c>
      <c r="O47" s="16" t="s">
        <v>29</v>
      </c>
    </row>
    <row r="48" spans="1:15" ht="15.75" customHeight="1" x14ac:dyDescent="0.15">
      <c r="A48" s="8">
        <v>47</v>
      </c>
      <c r="B48" s="16" t="str">
        <f t="shared" si="0"/>
        <v>T4_md_moist_closed_nw_md_moist_closed_nw_deg</v>
      </c>
      <c r="C48" s="16" t="s">
        <v>53</v>
      </c>
      <c r="D48" s="16"/>
      <c r="E48" s="16" t="s">
        <v>23</v>
      </c>
      <c r="F48" s="16" t="s">
        <v>99</v>
      </c>
      <c r="G48" s="9">
        <v>3872</v>
      </c>
      <c r="H48" s="9">
        <v>1649.04</v>
      </c>
      <c r="I48" s="8" t="s">
        <v>13</v>
      </c>
      <c r="J48" s="8"/>
      <c r="K48" s="9"/>
      <c r="L48" s="9"/>
      <c r="M48" s="16" t="s">
        <v>24</v>
      </c>
      <c r="N48" s="16" t="s">
        <v>65</v>
      </c>
      <c r="O48" s="16" t="s">
        <v>29</v>
      </c>
    </row>
    <row r="49" spans="1:15" ht="15.75" customHeight="1" x14ac:dyDescent="0.15">
      <c r="A49" s="8">
        <v>48</v>
      </c>
      <c r="B49" s="16" t="str">
        <f t="shared" si="0"/>
        <v>T4_ev_upland_ev_upland_deg</v>
      </c>
      <c r="C49" s="16" t="s">
        <v>53</v>
      </c>
      <c r="D49" s="16"/>
      <c r="E49" s="16" t="s">
        <v>26</v>
      </c>
      <c r="F49" s="16" t="s">
        <v>100</v>
      </c>
      <c r="G49" s="9">
        <v>335</v>
      </c>
      <c r="H49" s="9">
        <v>236.23</v>
      </c>
      <c r="I49" s="8" t="s">
        <v>13</v>
      </c>
      <c r="J49" s="8"/>
      <c r="K49" s="9"/>
      <c r="L49" s="9"/>
      <c r="M49" s="16" t="s">
        <v>27</v>
      </c>
      <c r="N49" s="16" t="s">
        <v>66</v>
      </c>
      <c r="O49" s="16" t="s">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2F9E-AC0E-614F-ACB5-63E242DFE6FF}">
  <sheetPr>
    <outlinePr summaryBelow="0" summaryRight="0"/>
  </sheetPr>
  <dimension ref="A1:M37"/>
  <sheetViews>
    <sheetView zoomScale="109" workbookViewId="0">
      <selection activeCell="D12" sqref="D12"/>
    </sheetView>
  </sheetViews>
  <sheetFormatPr baseColWidth="10" defaultColWidth="12.6640625" defaultRowHeight="15.75" customHeight="1" x14ac:dyDescent="0.15"/>
  <cols>
    <col min="1" max="1" width="5.83203125" bestFit="1" customWidth="1"/>
    <col min="2" max="2" width="29.1640625" bestFit="1" customWidth="1"/>
    <col min="3" max="3" width="15.33203125" customWidth="1"/>
    <col min="4" max="4" width="24.83203125" bestFit="1" customWidth="1"/>
    <col min="5" max="5" width="35.33203125" bestFit="1" customWidth="1"/>
    <col min="6" max="6" width="14.6640625" bestFit="1" customWidth="1"/>
    <col min="7" max="7" width="8.6640625" bestFit="1" customWidth="1"/>
    <col min="8" max="8" width="6.1640625" bestFit="1" customWidth="1"/>
    <col min="9" max="9" width="6.5" bestFit="1" customWidth="1"/>
    <col min="10" max="12" width="8.83203125" bestFit="1" customWidth="1"/>
  </cols>
  <sheetData>
    <row r="1" spans="1:13" ht="15.75" customHeight="1" x14ac:dyDescent="0.2">
      <c r="A1" s="27" t="s">
        <v>30</v>
      </c>
      <c r="B1" s="27" t="s">
        <v>31</v>
      </c>
      <c r="C1" s="27" t="s">
        <v>79</v>
      </c>
      <c r="D1" s="27" t="s">
        <v>118</v>
      </c>
      <c r="E1" s="27" t="s">
        <v>119</v>
      </c>
      <c r="F1" s="27" t="s">
        <v>120</v>
      </c>
      <c r="G1" s="27" t="s">
        <v>33</v>
      </c>
      <c r="H1" s="27" t="s">
        <v>34</v>
      </c>
      <c r="I1" s="27" t="s">
        <v>35</v>
      </c>
      <c r="J1" s="27" t="s">
        <v>36</v>
      </c>
      <c r="K1" s="27" t="s">
        <v>37</v>
      </c>
      <c r="L1" s="27" t="s">
        <v>38</v>
      </c>
      <c r="M1" s="27" t="s">
        <v>121</v>
      </c>
    </row>
    <row r="2" spans="1:13" ht="15.75" customHeight="1" x14ac:dyDescent="0.15">
      <c r="A2" s="4">
        <v>1</v>
      </c>
      <c r="B2" s="4" t="str">
        <f t="shared" ref="B2:B37" si="0">C2&amp;"_"&amp;E2&amp;"_"&amp;D2</f>
        <v>ALL_open_AGB</v>
      </c>
      <c r="C2" s="4" t="s">
        <v>45</v>
      </c>
      <c r="D2" s="4" t="s">
        <v>39</v>
      </c>
      <c r="E2" s="4" t="s">
        <v>9</v>
      </c>
      <c r="F2" s="4"/>
      <c r="G2" s="4">
        <v>28.72</v>
      </c>
      <c r="H2" s="4">
        <v>5.62</v>
      </c>
      <c r="I2" s="4" t="s">
        <v>13</v>
      </c>
      <c r="J2" s="4"/>
      <c r="K2" s="4"/>
      <c r="L2" s="4"/>
      <c r="M2" s="4" t="s">
        <v>10</v>
      </c>
    </row>
    <row r="3" spans="1:13" ht="15.75" customHeight="1" x14ac:dyDescent="0.15">
      <c r="A3" s="4">
        <v>2</v>
      </c>
      <c r="B3" s="4" t="str">
        <f t="shared" si="0"/>
        <v>ALL_ev_wet_closed_AGB</v>
      </c>
      <c r="C3" s="4" t="s">
        <v>45</v>
      </c>
      <c r="D3" s="4" t="s">
        <v>39</v>
      </c>
      <c r="E3" s="4" t="s">
        <v>14</v>
      </c>
      <c r="F3" s="4"/>
      <c r="G3" s="4">
        <v>85.34</v>
      </c>
      <c r="H3" s="4">
        <v>45.6</v>
      </c>
      <c r="I3" s="4" t="s">
        <v>13</v>
      </c>
      <c r="J3" s="4"/>
      <c r="K3" s="4"/>
      <c r="L3" s="4"/>
      <c r="M3" s="4" t="s">
        <v>80</v>
      </c>
    </row>
    <row r="4" spans="1:13" ht="15.75" customHeight="1" x14ac:dyDescent="0.15">
      <c r="A4" s="4">
        <v>3</v>
      </c>
      <c r="B4" s="4" t="str">
        <f t="shared" si="0"/>
        <v>ALL_ev_moist_closed_AGB</v>
      </c>
      <c r="C4" s="4" t="s">
        <v>45</v>
      </c>
      <c r="D4" s="4" t="s">
        <v>39</v>
      </c>
      <c r="E4" s="4" t="s">
        <v>17</v>
      </c>
      <c r="F4" s="4"/>
      <c r="G4" s="4">
        <v>212.99</v>
      </c>
      <c r="H4" s="4">
        <v>43.58</v>
      </c>
      <c r="I4" s="4" t="s">
        <v>13</v>
      </c>
      <c r="J4" s="4"/>
      <c r="K4" s="4"/>
      <c r="L4" s="4"/>
      <c r="M4" s="4" t="s">
        <v>81</v>
      </c>
    </row>
    <row r="5" spans="1:13" ht="15.75" customHeight="1" x14ac:dyDescent="0.15">
      <c r="A5" s="4">
        <v>4</v>
      </c>
      <c r="B5" s="4" t="str">
        <f t="shared" si="0"/>
        <v>ALL_md_moist_closed_se_AGB</v>
      </c>
      <c r="C5" s="4" t="s">
        <v>45</v>
      </c>
      <c r="D5" s="4" t="s">
        <v>39</v>
      </c>
      <c r="E5" s="4" t="s">
        <v>20</v>
      </c>
      <c r="F5" s="4"/>
      <c r="G5" s="4">
        <v>105.48</v>
      </c>
      <c r="H5" s="4">
        <v>37.049999999999997</v>
      </c>
      <c r="I5" s="4" t="s">
        <v>13</v>
      </c>
      <c r="J5" s="4"/>
      <c r="K5" s="4"/>
      <c r="L5" s="4"/>
      <c r="M5" s="4" t="s">
        <v>82</v>
      </c>
    </row>
    <row r="6" spans="1:13" ht="15.75" customHeight="1" x14ac:dyDescent="0.15">
      <c r="A6" s="4">
        <v>5</v>
      </c>
      <c r="B6" s="4" t="str">
        <f t="shared" si="0"/>
        <v>ALL_md_moist_closed_nw_AGB</v>
      </c>
      <c r="C6" s="4" t="s">
        <v>45</v>
      </c>
      <c r="D6" s="4" t="s">
        <v>39</v>
      </c>
      <c r="E6" s="4" t="s">
        <v>23</v>
      </c>
      <c r="F6" s="4"/>
      <c r="G6" s="4">
        <v>79.709999999999994</v>
      </c>
      <c r="H6" s="4">
        <v>11.55</v>
      </c>
      <c r="I6" s="4" t="s">
        <v>13</v>
      </c>
      <c r="J6" s="4"/>
      <c r="K6" s="4"/>
      <c r="L6" s="4"/>
      <c r="M6" s="4" t="s">
        <v>83</v>
      </c>
    </row>
    <row r="7" spans="1:13" ht="15.75" customHeight="1" x14ac:dyDescent="0.15">
      <c r="A7" s="4">
        <v>6</v>
      </c>
      <c r="B7" s="4" t="str">
        <f t="shared" si="0"/>
        <v>ALL_ev_upland_AGB</v>
      </c>
      <c r="C7" s="4" t="s">
        <v>45</v>
      </c>
      <c r="D7" s="4" t="s">
        <v>39</v>
      </c>
      <c r="E7" s="4" t="s">
        <v>26</v>
      </c>
      <c r="F7" s="4"/>
      <c r="G7" s="4">
        <v>78.33</v>
      </c>
      <c r="H7" s="4">
        <v>14.56</v>
      </c>
      <c r="I7" s="4" t="s">
        <v>13</v>
      </c>
      <c r="J7" s="4"/>
      <c r="K7" s="4"/>
      <c r="L7" s="4"/>
      <c r="M7" s="4" t="s">
        <v>84</v>
      </c>
    </row>
    <row r="8" spans="1:13" ht="15.75" customHeight="1" x14ac:dyDescent="0.15">
      <c r="A8" s="5">
        <v>7</v>
      </c>
      <c r="B8" s="5" t="str">
        <f t="shared" si="0"/>
        <v>ALL_open_BGB</v>
      </c>
      <c r="C8" s="5" t="s">
        <v>45</v>
      </c>
      <c r="D8" s="5" t="s">
        <v>41</v>
      </c>
      <c r="E8" s="5" t="s">
        <v>9</v>
      </c>
      <c r="F8" s="5"/>
      <c r="G8" s="5">
        <v>10.89</v>
      </c>
      <c r="H8" s="5">
        <v>1.94</v>
      </c>
      <c r="I8" s="5" t="s">
        <v>13</v>
      </c>
      <c r="J8" s="5"/>
      <c r="K8" s="5"/>
      <c r="L8" s="5"/>
      <c r="M8" s="5" t="s">
        <v>10</v>
      </c>
    </row>
    <row r="9" spans="1:13" ht="15.75" customHeight="1" x14ac:dyDescent="0.15">
      <c r="A9" s="5">
        <v>8</v>
      </c>
      <c r="B9" s="5" t="str">
        <f t="shared" si="0"/>
        <v>ALL_ev_wet_closed_BGB</v>
      </c>
      <c r="C9" s="5" t="s">
        <v>45</v>
      </c>
      <c r="D9" s="5" t="s">
        <v>41</v>
      </c>
      <c r="E9" s="5" t="s">
        <v>14</v>
      </c>
      <c r="F9" s="5"/>
      <c r="G9" s="5">
        <v>11.03</v>
      </c>
      <c r="H9" s="5">
        <v>5.24</v>
      </c>
      <c r="I9" s="5" t="s">
        <v>13</v>
      </c>
      <c r="J9" s="5"/>
      <c r="K9" s="5"/>
      <c r="L9" s="5"/>
      <c r="M9" s="5" t="s">
        <v>80</v>
      </c>
    </row>
    <row r="10" spans="1:13" ht="15.75" customHeight="1" x14ac:dyDescent="0.15">
      <c r="A10" s="5">
        <v>9</v>
      </c>
      <c r="B10" s="5" t="str">
        <f t="shared" si="0"/>
        <v>ALL_ev_moist_closed_BGB</v>
      </c>
      <c r="C10" s="5" t="s">
        <v>45</v>
      </c>
      <c r="D10" s="5" t="s">
        <v>41</v>
      </c>
      <c r="E10" s="5" t="s">
        <v>17</v>
      </c>
      <c r="F10" s="5"/>
      <c r="G10" s="5">
        <v>28.12</v>
      </c>
      <c r="H10" s="5">
        <v>5.84</v>
      </c>
      <c r="I10" s="5" t="s">
        <v>13</v>
      </c>
      <c r="J10" s="5"/>
      <c r="K10" s="5"/>
      <c r="L10" s="5"/>
      <c r="M10" s="5" t="s">
        <v>81</v>
      </c>
    </row>
    <row r="11" spans="1:13" ht="15.75" customHeight="1" x14ac:dyDescent="0.15">
      <c r="A11" s="5">
        <v>10</v>
      </c>
      <c r="B11" s="5" t="str">
        <f t="shared" si="0"/>
        <v>ALL_md_moist_closed_se_BGB</v>
      </c>
      <c r="C11" s="5" t="s">
        <v>45</v>
      </c>
      <c r="D11" s="5" t="s">
        <v>41</v>
      </c>
      <c r="E11" s="5" t="s">
        <v>20</v>
      </c>
      <c r="F11" s="5"/>
      <c r="G11" s="5">
        <v>27.14</v>
      </c>
      <c r="H11" s="5">
        <v>3.8</v>
      </c>
      <c r="I11" s="5" t="s">
        <v>13</v>
      </c>
      <c r="J11" s="5"/>
      <c r="K11" s="5"/>
      <c r="L11" s="5"/>
      <c r="M11" s="5" t="s">
        <v>82</v>
      </c>
    </row>
    <row r="12" spans="1:13" ht="15.75" customHeight="1" x14ac:dyDescent="0.15">
      <c r="A12" s="5">
        <v>11</v>
      </c>
      <c r="B12" s="5" t="str">
        <f t="shared" si="0"/>
        <v>ALL_md_moist_closed_nw_BGB</v>
      </c>
      <c r="C12" s="5" t="s">
        <v>45</v>
      </c>
      <c r="D12" s="5" t="s">
        <v>41</v>
      </c>
      <c r="E12" s="5" t="s">
        <v>23</v>
      </c>
      <c r="F12" s="5"/>
      <c r="G12" s="5">
        <v>19.940000000000001</v>
      </c>
      <c r="H12" s="5">
        <v>2.2400000000000002</v>
      </c>
      <c r="I12" s="5" t="s">
        <v>13</v>
      </c>
      <c r="J12" s="5"/>
      <c r="K12" s="5"/>
      <c r="L12" s="5"/>
      <c r="M12" s="5" t="s">
        <v>83</v>
      </c>
    </row>
    <row r="13" spans="1:13" ht="15.75" customHeight="1" x14ac:dyDescent="0.15">
      <c r="A13" s="5">
        <v>12</v>
      </c>
      <c r="B13" s="5" t="str">
        <f t="shared" si="0"/>
        <v>ALL_ev_upland_BGB</v>
      </c>
      <c r="C13" s="5" t="s">
        <v>45</v>
      </c>
      <c r="D13" s="5" t="s">
        <v>41</v>
      </c>
      <c r="E13" s="5" t="s">
        <v>26</v>
      </c>
      <c r="F13" s="5"/>
      <c r="G13" s="5">
        <v>25.29</v>
      </c>
      <c r="H13" s="5">
        <v>2.4700000000000002</v>
      </c>
      <c r="I13" s="5" t="s">
        <v>13</v>
      </c>
      <c r="J13" s="5"/>
      <c r="K13" s="5"/>
      <c r="L13" s="5"/>
      <c r="M13" s="5" t="s">
        <v>84</v>
      </c>
    </row>
    <row r="14" spans="1:13" ht="15.75" customHeight="1" x14ac:dyDescent="0.15">
      <c r="A14" s="4">
        <v>13</v>
      </c>
      <c r="B14" s="4" t="str">
        <f t="shared" si="0"/>
        <v>ALL_open_DW</v>
      </c>
      <c r="C14" s="4" t="s">
        <v>45</v>
      </c>
      <c r="D14" s="4" t="s">
        <v>42</v>
      </c>
      <c r="E14" s="4" t="s">
        <v>9</v>
      </c>
      <c r="F14" s="4"/>
      <c r="G14" s="4">
        <v>21.53</v>
      </c>
      <c r="H14" s="4">
        <v>4.45</v>
      </c>
      <c r="I14" s="4" t="s">
        <v>13</v>
      </c>
      <c r="J14" s="4"/>
      <c r="K14" s="4"/>
      <c r="L14" s="4"/>
      <c r="M14" s="4" t="s">
        <v>10</v>
      </c>
    </row>
    <row r="15" spans="1:13" ht="15.75" customHeight="1" x14ac:dyDescent="0.15">
      <c r="A15" s="4">
        <v>14</v>
      </c>
      <c r="B15" s="4" t="str">
        <f t="shared" si="0"/>
        <v>ALL_ev_wet_closed_DW</v>
      </c>
      <c r="C15" s="4" t="s">
        <v>45</v>
      </c>
      <c r="D15" s="4" t="s">
        <v>42</v>
      </c>
      <c r="E15" s="4" t="s">
        <v>14</v>
      </c>
      <c r="F15" s="4"/>
      <c r="G15" s="4">
        <v>30.42</v>
      </c>
      <c r="H15" s="4">
        <v>25.56</v>
      </c>
      <c r="I15" s="4" t="s">
        <v>13</v>
      </c>
      <c r="J15" s="4"/>
      <c r="K15" s="4"/>
      <c r="L15" s="4"/>
      <c r="M15" s="4" t="s">
        <v>80</v>
      </c>
    </row>
    <row r="16" spans="1:13" ht="15.75" customHeight="1" x14ac:dyDescent="0.15">
      <c r="A16" s="4">
        <v>15</v>
      </c>
      <c r="B16" s="4" t="str">
        <f t="shared" si="0"/>
        <v>ALL_ev_moist_closed_DW</v>
      </c>
      <c r="C16" s="4" t="s">
        <v>45</v>
      </c>
      <c r="D16" s="4" t="s">
        <v>42</v>
      </c>
      <c r="E16" s="4" t="s">
        <v>17</v>
      </c>
      <c r="F16" s="4"/>
      <c r="G16" s="4">
        <v>19.2</v>
      </c>
      <c r="H16" s="4">
        <v>6.75</v>
      </c>
      <c r="I16" s="4" t="s">
        <v>13</v>
      </c>
      <c r="J16" s="4"/>
      <c r="K16" s="4"/>
      <c r="L16" s="4"/>
      <c r="M16" s="4" t="s">
        <v>81</v>
      </c>
    </row>
    <row r="17" spans="1:13" ht="15.75" customHeight="1" x14ac:dyDescent="0.15">
      <c r="A17" s="4">
        <v>16</v>
      </c>
      <c r="B17" s="4" t="str">
        <f t="shared" si="0"/>
        <v>ALL_md_moist_closed_se_DW</v>
      </c>
      <c r="C17" s="4" t="s">
        <v>45</v>
      </c>
      <c r="D17" s="4" t="s">
        <v>42</v>
      </c>
      <c r="E17" s="4" t="s">
        <v>20</v>
      </c>
      <c r="F17" s="4"/>
      <c r="G17" s="4">
        <v>69.12</v>
      </c>
      <c r="H17" s="4">
        <v>23.29</v>
      </c>
      <c r="I17" s="4" t="s">
        <v>13</v>
      </c>
      <c r="J17" s="4"/>
      <c r="K17" s="4"/>
      <c r="L17" s="4"/>
      <c r="M17" s="4" t="s">
        <v>82</v>
      </c>
    </row>
    <row r="18" spans="1:13" ht="15.75" customHeight="1" x14ac:dyDescent="0.15">
      <c r="A18" s="4">
        <v>17</v>
      </c>
      <c r="B18" s="4" t="str">
        <f t="shared" si="0"/>
        <v>ALL_md_moist_closed_nw_DW</v>
      </c>
      <c r="C18" s="4" t="s">
        <v>45</v>
      </c>
      <c r="D18" s="4" t="s">
        <v>42</v>
      </c>
      <c r="E18" s="4" t="s">
        <v>23</v>
      </c>
      <c r="F18" s="4"/>
      <c r="G18" s="4">
        <v>40.549999999999997</v>
      </c>
      <c r="H18" s="4">
        <v>7.76</v>
      </c>
      <c r="I18" s="4" t="s">
        <v>13</v>
      </c>
      <c r="J18" s="4"/>
      <c r="K18" s="4"/>
      <c r="L18" s="4"/>
      <c r="M18" s="4" t="s">
        <v>83</v>
      </c>
    </row>
    <row r="19" spans="1:13" ht="15.75" customHeight="1" x14ac:dyDescent="0.15">
      <c r="A19" s="4">
        <v>18</v>
      </c>
      <c r="B19" s="4" t="str">
        <f t="shared" si="0"/>
        <v>ALL_ev_upland_DW</v>
      </c>
      <c r="C19" s="4" t="s">
        <v>45</v>
      </c>
      <c r="D19" s="4" t="s">
        <v>42</v>
      </c>
      <c r="E19" s="4" t="s">
        <v>26</v>
      </c>
      <c r="F19" s="4"/>
      <c r="G19" s="4">
        <v>44.03</v>
      </c>
      <c r="H19" s="4">
        <v>14.81</v>
      </c>
      <c r="I19" s="4" t="s">
        <v>13</v>
      </c>
      <c r="J19" s="4"/>
      <c r="K19" s="4"/>
      <c r="L19" s="4"/>
      <c r="M19" s="4" t="s">
        <v>84</v>
      </c>
    </row>
    <row r="20" spans="1:13" ht="15.75" customHeight="1" x14ac:dyDescent="0.15">
      <c r="A20" s="5">
        <v>19</v>
      </c>
      <c r="B20" s="5" t="str">
        <f t="shared" si="0"/>
        <v>ALL_open_LI</v>
      </c>
      <c r="C20" s="5" t="s">
        <v>45</v>
      </c>
      <c r="D20" s="5" t="s">
        <v>43</v>
      </c>
      <c r="E20" s="5" t="s">
        <v>9</v>
      </c>
      <c r="F20" s="5"/>
      <c r="G20" s="5">
        <v>2.73</v>
      </c>
      <c r="H20" s="5">
        <v>0.41</v>
      </c>
      <c r="I20" s="5" t="s">
        <v>13</v>
      </c>
      <c r="J20" s="5"/>
      <c r="K20" s="5"/>
      <c r="L20" s="5"/>
      <c r="M20" s="5" t="s">
        <v>10</v>
      </c>
    </row>
    <row r="21" spans="1:13" ht="15.75" customHeight="1" x14ac:dyDescent="0.15">
      <c r="A21" s="5">
        <v>20</v>
      </c>
      <c r="B21" s="5" t="str">
        <f t="shared" si="0"/>
        <v>ALL_ev_wet_closed_LI</v>
      </c>
      <c r="C21" s="5" t="s">
        <v>45</v>
      </c>
      <c r="D21" s="5" t="s">
        <v>43</v>
      </c>
      <c r="E21" s="5" t="s">
        <v>14</v>
      </c>
      <c r="F21" s="5"/>
      <c r="G21" s="5">
        <v>3.13</v>
      </c>
      <c r="H21" s="5">
        <v>0.42</v>
      </c>
      <c r="I21" s="5" t="s">
        <v>13</v>
      </c>
      <c r="J21" s="5"/>
      <c r="K21" s="5"/>
      <c r="L21" s="5"/>
      <c r="M21" s="5" t="s">
        <v>80</v>
      </c>
    </row>
    <row r="22" spans="1:13" ht="15.75" customHeight="1" x14ac:dyDescent="0.15">
      <c r="A22" s="5">
        <v>21</v>
      </c>
      <c r="B22" s="5" t="str">
        <f t="shared" si="0"/>
        <v>ALL_ev_moist_closed_LI</v>
      </c>
      <c r="C22" s="5" t="s">
        <v>45</v>
      </c>
      <c r="D22" s="5" t="s">
        <v>43</v>
      </c>
      <c r="E22" s="5" t="s">
        <v>17</v>
      </c>
      <c r="F22" s="5"/>
      <c r="G22" s="5">
        <v>3.48</v>
      </c>
      <c r="H22" s="5">
        <v>1.07</v>
      </c>
      <c r="I22" s="5" t="s">
        <v>13</v>
      </c>
      <c r="J22" s="5"/>
      <c r="K22" s="5"/>
      <c r="L22" s="5"/>
      <c r="M22" s="5" t="s">
        <v>81</v>
      </c>
    </row>
    <row r="23" spans="1:13" ht="15.75" customHeight="1" x14ac:dyDescent="0.15">
      <c r="A23" s="5">
        <v>22</v>
      </c>
      <c r="B23" s="5" t="str">
        <f t="shared" si="0"/>
        <v>ALL_md_moist_closed_se_LI</v>
      </c>
      <c r="C23" s="5" t="s">
        <v>45</v>
      </c>
      <c r="D23" s="5" t="s">
        <v>43</v>
      </c>
      <c r="E23" s="5" t="s">
        <v>20</v>
      </c>
      <c r="F23" s="5"/>
      <c r="G23" s="5">
        <v>3.06</v>
      </c>
      <c r="H23" s="5">
        <v>0.47</v>
      </c>
      <c r="I23" s="5" t="s">
        <v>13</v>
      </c>
      <c r="J23" s="5"/>
      <c r="K23" s="5"/>
      <c r="L23" s="5"/>
      <c r="M23" s="5" t="s">
        <v>82</v>
      </c>
    </row>
    <row r="24" spans="1:13" ht="15.75" customHeight="1" x14ac:dyDescent="0.15">
      <c r="A24" s="5">
        <v>23</v>
      </c>
      <c r="B24" s="5" t="str">
        <f t="shared" si="0"/>
        <v>ALL_md_moist_closed_nw_LI</v>
      </c>
      <c r="C24" s="5" t="s">
        <v>45</v>
      </c>
      <c r="D24" s="5" t="s">
        <v>43</v>
      </c>
      <c r="E24" s="5" t="s">
        <v>23</v>
      </c>
      <c r="F24" s="5"/>
      <c r="G24" s="5">
        <v>2.52</v>
      </c>
      <c r="H24" s="5">
        <v>0.36</v>
      </c>
      <c r="I24" s="5" t="s">
        <v>13</v>
      </c>
      <c r="J24" s="5"/>
      <c r="K24" s="5"/>
      <c r="L24" s="5"/>
      <c r="M24" s="5" t="s">
        <v>83</v>
      </c>
    </row>
    <row r="25" spans="1:13" ht="15.75" customHeight="1" x14ac:dyDescent="0.15">
      <c r="A25" s="5">
        <v>24</v>
      </c>
      <c r="B25" s="5" t="str">
        <f t="shared" si="0"/>
        <v>ALL_ev_upland_LI</v>
      </c>
      <c r="C25" s="5" t="s">
        <v>45</v>
      </c>
      <c r="D25" s="5" t="s">
        <v>43</v>
      </c>
      <c r="E25" s="5" t="s">
        <v>26</v>
      </c>
      <c r="F25" s="5"/>
      <c r="G25" s="5">
        <v>1.45</v>
      </c>
      <c r="H25" s="5">
        <v>0.26</v>
      </c>
      <c r="I25" s="5" t="s">
        <v>13</v>
      </c>
      <c r="J25" s="5"/>
      <c r="K25" s="5"/>
      <c r="L25" s="5"/>
      <c r="M25" s="5" t="s">
        <v>84</v>
      </c>
    </row>
    <row r="26" spans="1:13" ht="15.75" customHeight="1" x14ac:dyDescent="0.15">
      <c r="A26" s="4">
        <v>25</v>
      </c>
      <c r="B26" s="4" t="str">
        <f t="shared" si="0"/>
        <v>ALL_postdef_open_ALL</v>
      </c>
      <c r="C26" s="4" t="s">
        <v>45</v>
      </c>
      <c r="D26" s="4" t="s">
        <v>45</v>
      </c>
      <c r="E26" s="4" t="s">
        <v>11</v>
      </c>
      <c r="F26" s="4"/>
      <c r="G26" s="4">
        <v>15.02</v>
      </c>
      <c r="H26" s="4">
        <v>16.96</v>
      </c>
      <c r="I26" s="4" t="s">
        <v>13</v>
      </c>
      <c r="J26" s="4"/>
      <c r="K26" s="4"/>
      <c r="L26" s="4"/>
      <c r="M26" s="4" t="s">
        <v>12</v>
      </c>
    </row>
    <row r="27" spans="1:13" ht="15.75" customHeight="1" x14ac:dyDescent="0.15">
      <c r="A27" s="4">
        <v>26</v>
      </c>
      <c r="B27" s="4" t="str">
        <f t="shared" si="0"/>
        <v>ALL_postdef_ev_wet_closed_ALL</v>
      </c>
      <c r="C27" s="4" t="s">
        <v>45</v>
      </c>
      <c r="D27" s="4" t="s">
        <v>45</v>
      </c>
      <c r="E27" s="4" t="s">
        <v>16</v>
      </c>
      <c r="F27" s="4"/>
      <c r="G27" s="4">
        <v>15.95</v>
      </c>
      <c r="H27" s="4">
        <v>15.34</v>
      </c>
      <c r="I27" s="4" t="s">
        <v>13</v>
      </c>
      <c r="J27" s="4"/>
      <c r="K27" s="4"/>
      <c r="L27" s="4"/>
      <c r="M27" s="4" t="s">
        <v>12</v>
      </c>
    </row>
    <row r="28" spans="1:13" ht="15.75" customHeight="1" x14ac:dyDescent="0.15">
      <c r="A28" s="4">
        <v>27</v>
      </c>
      <c r="B28" s="4" t="str">
        <f t="shared" si="0"/>
        <v>ALL_postdef_ev_moist_closed_ALL</v>
      </c>
      <c r="C28" s="4" t="s">
        <v>45</v>
      </c>
      <c r="D28" s="4" t="s">
        <v>45</v>
      </c>
      <c r="E28" s="4" t="s">
        <v>19</v>
      </c>
      <c r="F28" s="4"/>
      <c r="G28" s="4">
        <v>17.809999999999999</v>
      </c>
      <c r="H28" s="4">
        <v>8.26</v>
      </c>
      <c r="I28" s="4" t="s">
        <v>13</v>
      </c>
      <c r="J28" s="4"/>
      <c r="K28" s="4"/>
      <c r="L28" s="4"/>
      <c r="M28" s="4" t="s">
        <v>12</v>
      </c>
    </row>
    <row r="29" spans="1:13" ht="15.75" customHeight="1" x14ac:dyDescent="0.15">
      <c r="A29" s="4">
        <v>28</v>
      </c>
      <c r="B29" s="4" t="str">
        <f t="shared" si="0"/>
        <v>ALL_postdef_md_moist_closed_se_ALL</v>
      </c>
      <c r="C29" s="4" t="s">
        <v>45</v>
      </c>
      <c r="D29" s="4" t="s">
        <v>45</v>
      </c>
      <c r="E29" s="4" t="s">
        <v>22</v>
      </c>
      <c r="F29" s="4"/>
      <c r="G29" s="4">
        <v>14.52</v>
      </c>
      <c r="H29" s="4">
        <v>6.78</v>
      </c>
      <c r="I29" s="4" t="s">
        <v>13</v>
      </c>
      <c r="J29" s="4"/>
      <c r="K29" s="4"/>
      <c r="L29" s="4"/>
      <c r="M29" s="4" t="s">
        <v>12</v>
      </c>
    </row>
    <row r="30" spans="1:13" ht="15.75" customHeight="1" x14ac:dyDescent="0.15">
      <c r="A30" s="4">
        <v>29</v>
      </c>
      <c r="B30" s="4" t="str">
        <f t="shared" si="0"/>
        <v>ALL_postdef_md_moist_closed_nw_ALL</v>
      </c>
      <c r="C30" s="4" t="s">
        <v>45</v>
      </c>
      <c r="D30" s="4" t="s">
        <v>45</v>
      </c>
      <c r="E30" s="4" t="s">
        <v>25</v>
      </c>
      <c r="F30" s="4"/>
      <c r="G30" s="4">
        <v>18.5</v>
      </c>
      <c r="H30" s="4">
        <v>7.28</v>
      </c>
      <c r="I30" s="4" t="s">
        <v>13</v>
      </c>
      <c r="J30" s="4"/>
      <c r="K30" s="4"/>
      <c r="L30" s="4"/>
      <c r="M30" s="4" t="s">
        <v>12</v>
      </c>
    </row>
    <row r="31" spans="1:13" ht="15.75" customHeight="1" x14ac:dyDescent="0.15">
      <c r="A31" s="4">
        <v>30</v>
      </c>
      <c r="B31" s="4" t="str">
        <f t="shared" si="0"/>
        <v>ALL_postdef_ev_upland_ALL</v>
      </c>
      <c r="C31" s="4" t="s">
        <v>45</v>
      </c>
      <c r="D31" s="4" t="s">
        <v>45</v>
      </c>
      <c r="E31" s="4" t="s">
        <v>28</v>
      </c>
      <c r="F31" s="4"/>
      <c r="G31" s="4">
        <v>8.3000000000000007</v>
      </c>
      <c r="H31" s="4">
        <v>8.75</v>
      </c>
      <c r="I31" s="4" t="s">
        <v>13</v>
      </c>
      <c r="J31" s="4"/>
      <c r="K31" s="4"/>
      <c r="L31" s="4"/>
      <c r="M31" s="4" t="s">
        <v>12</v>
      </c>
    </row>
    <row r="32" spans="1:13" ht="15.75" customHeight="1" x14ac:dyDescent="0.15">
      <c r="A32" s="5">
        <v>31</v>
      </c>
      <c r="B32" s="5" t="str">
        <f t="shared" si="0"/>
        <v>ALL_open_deg_DG_ratio</v>
      </c>
      <c r="C32" s="5" t="s">
        <v>45</v>
      </c>
      <c r="D32" s="5" t="s">
        <v>67</v>
      </c>
      <c r="E32" s="5" t="s">
        <v>95</v>
      </c>
      <c r="F32" s="5"/>
      <c r="G32" s="5">
        <v>0.55000000000000004</v>
      </c>
      <c r="H32" s="5">
        <v>0.08</v>
      </c>
      <c r="I32" s="5" t="s">
        <v>69</v>
      </c>
      <c r="J32" s="5">
        <f>ROUND((G32*(1-G32)/(H32*H32)-1)*G32,2)</f>
        <v>20.72</v>
      </c>
      <c r="K32" s="5">
        <f>ROUND((G32*(1-G32)/(H32*H32)-1)*(1-G32),2)</f>
        <v>16.95</v>
      </c>
      <c r="L32" s="5"/>
      <c r="M32" s="5" t="s">
        <v>61</v>
      </c>
    </row>
    <row r="33" spans="1:13" ht="15.75" customHeight="1" x14ac:dyDescent="0.15">
      <c r="A33" s="5">
        <v>32</v>
      </c>
      <c r="B33" s="5" t="str">
        <f t="shared" si="0"/>
        <v>ALL_ev_wet_closed_deg_DG_ratio</v>
      </c>
      <c r="C33" s="5" t="s">
        <v>45</v>
      </c>
      <c r="D33" s="5" t="s">
        <v>67</v>
      </c>
      <c r="E33" s="5" t="s">
        <v>96</v>
      </c>
      <c r="F33" s="5"/>
      <c r="G33" s="5">
        <v>0.74</v>
      </c>
      <c r="H33" s="5">
        <v>0.02</v>
      </c>
      <c r="I33" s="5" t="s">
        <v>69</v>
      </c>
      <c r="J33" s="5">
        <f t="shared" ref="J33:J37" si="1">ROUND((G33*(1-G33)/(H33*H33)-1)*G33,2)</f>
        <v>355.2</v>
      </c>
      <c r="K33" s="5">
        <f t="shared" ref="K33:K37" si="2">ROUND((G33*(1-G33)/(H33*H33)-1)*(1-G33),2)</f>
        <v>124.8</v>
      </c>
      <c r="L33" s="5"/>
      <c r="M33" s="5" t="s">
        <v>85</v>
      </c>
    </row>
    <row r="34" spans="1:13" ht="15.75" customHeight="1" x14ac:dyDescent="0.15">
      <c r="A34" s="5">
        <v>33</v>
      </c>
      <c r="B34" s="5" t="str">
        <f t="shared" si="0"/>
        <v>ALL_ev_moist_closed_deg_DG_ratio</v>
      </c>
      <c r="C34" s="5" t="s">
        <v>45</v>
      </c>
      <c r="D34" s="5" t="s">
        <v>67</v>
      </c>
      <c r="E34" s="5" t="s">
        <v>97</v>
      </c>
      <c r="F34" s="5"/>
      <c r="G34" s="5">
        <v>0.74</v>
      </c>
      <c r="H34" s="5">
        <v>0.03</v>
      </c>
      <c r="I34" s="5" t="s">
        <v>69</v>
      </c>
      <c r="J34" s="5">
        <f t="shared" si="1"/>
        <v>157.46</v>
      </c>
      <c r="K34" s="5">
        <f t="shared" si="2"/>
        <v>55.32</v>
      </c>
      <c r="L34" s="5"/>
      <c r="M34" s="5" t="s">
        <v>86</v>
      </c>
    </row>
    <row r="35" spans="1:13" ht="15.75" customHeight="1" x14ac:dyDescent="0.15">
      <c r="A35" s="5">
        <v>34</v>
      </c>
      <c r="B35" s="5" t="str">
        <f t="shared" si="0"/>
        <v>ALL_md_moist_closed_se_deg_DG_ratio</v>
      </c>
      <c r="C35" s="5" t="s">
        <v>45</v>
      </c>
      <c r="D35" s="5" t="s">
        <v>67</v>
      </c>
      <c r="E35" s="5" t="s">
        <v>98</v>
      </c>
      <c r="F35" s="5"/>
      <c r="G35" s="5">
        <v>0.74</v>
      </c>
      <c r="H35" s="5">
        <v>0.03</v>
      </c>
      <c r="I35" s="5" t="s">
        <v>69</v>
      </c>
      <c r="J35" s="5">
        <f t="shared" si="1"/>
        <v>157.46</v>
      </c>
      <c r="K35" s="5">
        <f t="shared" si="2"/>
        <v>55.32</v>
      </c>
      <c r="L35" s="5"/>
      <c r="M35" s="5" t="s">
        <v>87</v>
      </c>
    </row>
    <row r="36" spans="1:13" ht="15.75" customHeight="1" x14ac:dyDescent="0.15">
      <c r="A36" s="5">
        <v>35</v>
      </c>
      <c r="B36" s="5" t="str">
        <f t="shared" si="0"/>
        <v>ALL_md_moist_closed_nw_deg_DG_ratio</v>
      </c>
      <c r="C36" s="5" t="s">
        <v>45</v>
      </c>
      <c r="D36" s="5" t="s">
        <v>67</v>
      </c>
      <c r="E36" s="5" t="s">
        <v>99</v>
      </c>
      <c r="F36" s="5"/>
      <c r="G36" s="5">
        <v>0.74</v>
      </c>
      <c r="H36" s="5">
        <v>0.02</v>
      </c>
      <c r="I36" s="5" t="s">
        <v>69</v>
      </c>
      <c r="J36" s="5">
        <f t="shared" si="1"/>
        <v>355.2</v>
      </c>
      <c r="K36" s="5">
        <f t="shared" si="2"/>
        <v>124.8</v>
      </c>
      <c r="L36" s="5"/>
      <c r="M36" s="5" t="s">
        <v>88</v>
      </c>
    </row>
    <row r="37" spans="1:13" ht="15.75" customHeight="1" x14ac:dyDescent="0.15">
      <c r="A37" s="5">
        <v>36</v>
      </c>
      <c r="B37" s="5" t="str">
        <f t="shared" si="0"/>
        <v>ALL_ev_upland_deg_DG_ratio</v>
      </c>
      <c r="C37" s="5" t="s">
        <v>45</v>
      </c>
      <c r="D37" s="5" t="s">
        <v>67</v>
      </c>
      <c r="E37" s="5" t="s">
        <v>100</v>
      </c>
      <c r="F37" s="5"/>
      <c r="G37" s="5">
        <v>0.74</v>
      </c>
      <c r="H37" s="5">
        <v>0.03</v>
      </c>
      <c r="I37" s="5" t="s">
        <v>69</v>
      </c>
      <c r="J37" s="5">
        <f t="shared" si="1"/>
        <v>157.46</v>
      </c>
      <c r="K37" s="5">
        <f t="shared" si="2"/>
        <v>55.32</v>
      </c>
      <c r="L37" s="5"/>
      <c r="M37" s="5" t="s">
        <v>89</v>
      </c>
    </row>
  </sheetData>
  <dataValidations count="1">
    <dataValidation type="list" allowBlank="1" showErrorMessage="1" sqref="D2:D31" xr:uid="{3D7EF7D9-A43C-A04A-950F-6332D8AE5CD1}">
      <formula1>"AGB,BGB,DW,LI,SOC,ALL"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user_input_details</vt:lpstr>
      <vt:lpstr>user_inputs</vt:lpstr>
      <vt:lpstr>time_periods</vt:lpstr>
      <vt:lpstr>AD_lu_transitions</vt:lpstr>
      <vt:lpstr>c_stocks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Sola, Gael (NFOM)</cp:lastModifiedBy>
  <dcterms:created xsi:type="dcterms:W3CDTF">2024-11-26T05:23:27Z</dcterms:created>
  <dcterms:modified xsi:type="dcterms:W3CDTF">2025-05-19T22:59:31Z</dcterms:modified>
</cp:coreProperties>
</file>