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_dev\OpenComptage_zBack\template\"/>
    </mc:Choice>
  </mc:AlternateContent>
  <bookViews>
    <workbookView xWindow="0" yWindow="0" windowWidth="16380" windowHeight="8190" tabRatio="662" activeTab="5"/>
  </bookViews>
  <sheets>
    <sheet name="Data_count" sheetId="1" r:id="rId1"/>
    <sheet name="Data_year" sheetId="2" r:id="rId2"/>
    <sheet name="Data_hour" sheetId="3" r:id="rId3"/>
    <sheet name="Data_week" sheetId="4" r:id="rId4"/>
    <sheet name="Data_class" sheetId="5" r:id="rId5"/>
    <sheet name="CV_LV" sheetId="6" r:id="rId6"/>
    <sheet name="AN_TE" sheetId="7" r:id="rId7"/>
    <sheet name="AN_GR" sheetId="8" r:id="rId8"/>
    <sheet name="CAT" sheetId="9" r:id="rId9"/>
  </sheets>
  <definedNames>
    <definedName name="Print_Area_0" localSheetId="7">AN_GR!$A$1:$J$9</definedName>
    <definedName name="Print_Area_0_0" localSheetId="7">AN_GR!$A$1:$J$9,AN_GR!$A$1:$J$52</definedName>
    <definedName name="_xlnm.Print_Area" localSheetId="7">AN_GR!$A$1:$T$57</definedName>
    <definedName name="_xlnm.Print_Area" localSheetId="6">AN_TE!$A$1:$J$59</definedName>
    <definedName name="_xlnm.Print_Area" localSheetId="8">CAT!$A$1:$O$44</definedName>
    <definedName name="_xlnm.Print_Area" localSheetId="5">CV_LV!$A$1:$K$57</definedName>
  </definedNames>
  <calcPr calcId="162913" iterateDelta="1E-4"/>
</workbook>
</file>

<file path=xl/calcChain.xml><?xml version="1.0" encoding="utf-8"?>
<calcChain xmlns="http://schemas.openxmlformats.org/spreadsheetml/2006/main">
  <c r="C15" i="5" l="1"/>
  <c r="C14" i="5"/>
  <c r="B13" i="5"/>
  <c r="B11" i="5"/>
  <c r="B17" i="1" l="1"/>
  <c r="K13" i="2" l="1"/>
  <c r="K14" i="2"/>
  <c r="J14" i="2"/>
  <c r="J13" i="2"/>
  <c r="I13" i="2"/>
  <c r="I14" i="2" s="1"/>
  <c r="F31" i="3"/>
  <c r="G31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P22" i="2" l="1"/>
  <c r="P23" i="2"/>
  <c r="P24" i="2"/>
  <c r="P25" i="2"/>
  <c r="P26" i="2"/>
  <c r="P27" i="2"/>
  <c r="P28" i="2"/>
  <c r="P29" i="2"/>
  <c r="P30" i="2"/>
  <c r="P31" i="2"/>
  <c r="P32" i="2"/>
  <c r="P21" i="2"/>
  <c r="P5" i="2"/>
  <c r="P6" i="2"/>
  <c r="P7" i="2"/>
  <c r="P8" i="2"/>
  <c r="P9" i="2"/>
  <c r="P10" i="2"/>
  <c r="P4" i="2"/>
  <c r="P34" i="2" l="1"/>
  <c r="P12" i="2"/>
  <c r="H38" i="3" l="1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I37" i="3"/>
  <c r="H37" i="3"/>
  <c r="N12" i="2" l="1"/>
  <c r="M12" i="2"/>
  <c r="L12" i="2"/>
  <c r="G7" i="9" l="1"/>
  <c r="O5" i="9"/>
  <c r="B5" i="9"/>
  <c r="O4" i="9"/>
  <c r="B4" i="9"/>
  <c r="O3" i="9"/>
  <c r="A3" i="9"/>
  <c r="O2" i="9"/>
  <c r="G2" i="9"/>
  <c r="A2" i="9"/>
  <c r="A1" i="9"/>
  <c r="K6" i="8"/>
  <c r="T5" i="8"/>
  <c r="B5" i="8"/>
  <c r="T4" i="8"/>
  <c r="B4" i="8"/>
  <c r="T3" i="8"/>
  <c r="A3" i="8"/>
  <c r="T2" i="8"/>
  <c r="K2" i="8"/>
  <c r="A2" i="8"/>
  <c r="A1" i="8"/>
  <c r="J59" i="7"/>
  <c r="I59" i="7"/>
  <c r="J58" i="7"/>
  <c r="I58" i="7"/>
  <c r="J57" i="7"/>
  <c r="I57" i="7"/>
  <c r="J56" i="7"/>
  <c r="I56" i="7"/>
  <c r="J55" i="7"/>
  <c r="I55" i="7"/>
  <c r="J54" i="7"/>
  <c r="I54" i="7"/>
  <c r="J53" i="7"/>
  <c r="I53" i="7"/>
  <c r="J52" i="7"/>
  <c r="I52" i="7"/>
  <c r="J51" i="7"/>
  <c r="I51" i="7"/>
  <c r="J50" i="7"/>
  <c r="I50" i="7"/>
  <c r="J49" i="7"/>
  <c r="I49" i="7"/>
  <c r="J48" i="7"/>
  <c r="I48" i="7"/>
  <c r="H43" i="7"/>
  <c r="G43" i="7"/>
  <c r="F43" i="7"/>
  <c r="E43" i="7"/>
  <c r="D43" i="7"/>
  <c r="C43" i="7"/>
  <c r="B43" i="7"/>
  <c r="H42" i="7"/>
  <c r="G42" i="7"/>
  <c r="F42" i="7"/>
  <c r="E42" i="7"/>
  <c r="D42" i="7"/>
  <c r="C42" i="7"/>
  <c r="B42" i="7"/>
  <c r="H41" i="7"/>
  <c r="G41" i="7"/>
  <c r="F41" i="7"/>
  <c r="E41" i="7"/>
  <c r="D41" i="7"/>
  <c r="C41" i="7"/>
  <c r="B41" i="7"/>
  <c r="H40" i="7"/>
  <c r="G40" i="7"/>
  <c r="F40" i="7"/>
  <c r="E40" i="7"/>
  <c r="D40" i="7"/>
  <c r="C40" i="7"/>
  <c r="B40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J40" i="7" s="1"/>
  <c r="I24" i="7"/>
  <c r="J23" i="7"/>
  <c r="I23" i="7"/>
  <c r="J22" i="7"/>
  <c r="I22" i="7"/>
  <c r="J21" i="7"/>
  <c r="I21" i="7"/>
  <c r="I40" i="7" s="1"/>
  <c r="J20" i="7"/>
  <c r="J42" i="7" s="1"/>
  <c r="I20" i="7"/>
  <c r="I42" i="7" s="1"/>
  <c r="J19" i="7"/>
  <c r="I19" i="7"/>
  <c r="J18" i="7"/>
  <c r="I18" i="7"/>
  <c r="J17" i="7"/>
  <c r="I17" i="7"/>
  <c r="J16" i="7"/>
  <c r="I16" i="7"/>
  <c r="J15" i="7"/>
  <c r="I15" i="7"/>
  <c r="J14" i="7"/>
  <c r="J43" i="7" s="1"/>
  <c r="I14" i="7"/>
  <c r="I43" i="7" s="1"/>
  <c r="F8" i="7"/>
  <c r="J5" i="7"/>
  <c r="B5" i="7"/>
  <c r="J4" i="7"/>
  <c r="B4" i="7"/>
  <c r="J3" i="7"/>
  <c r="A3" i="7"/>
  <c r="J2" i="7"/>
  <c r="F2" i="7"/>
  <c r="A2" i="7"/>
  <c r="A1" i="7"/>
  <c r="J37" i="6"/>
  <c r="J36" i="6"/>
  <c r="J38" i="6" s="1"/>
  <c r="J12" i="6"/>
  <c r="E12" i="6"/>
  <c r="K12" i="6" s="1"/>
  <c r="D12" i="6"/>
  <c r="C12" i="6" s="1"/>
  <c r="E11" i="6"/>
  <c r="K11" i="6" s="1"/>
  <c r="D11" i="6"/>
  <c r="J11" i="6" s="1"/>
  <c r="C11" i="6"/>
  <c r="G7" i="6"/>
  <c r="K5" i="6"/>
  <c r="B5" i="6"/>
  <c r="K4" i="6"/>
  <c r="B4" i="6"/>
  <c r="K3" i="6"/>
  <c r="A3" i="6"/>
  <c r="K2" i="6"/>
  <c r="G2" i="6"/>
  <c r="A2" i="6"/>
  <c r="A1" i="6"/>
  <c r="B15" i="5"/>
  <c r="H9" i="9" s="1"/>
  <c r="B14" i="5"/>
  <c r="G9" i="9" s="1"/>
  <c r="C6" i="5"/>
  <c r="C7" i="5"/>
  <c r="B14" i="4"/>
  <c r="C14" i="4" s="1"/>
  <c r="B13" i="4"/>
  <c r="C9" i="4" s="1"/>
  <c r="C6" i="4"/>
  <c r="D63" i="3"/>
  <c r="C63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D31" i="3"/>
  <c r="C31" i="3"/>
  <c r="G60" i="3"/>
  <c r="B28" i="3"/>
  <c r="G28" i="3" s="1"/>
  <c r="G59" i="3"/>
  <c r="B27" i="3"/>
  <c r="G27" i="3" s="1"/>
  <c r="G58" i="3"/>
  <c r="B26" i="3"/>
  <c r="G26" i="3" s="1"/>
  <c r="G57" i="3"/>
  <c r="B25" i="3"/>
  <c r="G25" i="3" s="1"/>
  <c r="B24" i="3"/>
  <c r="G24" i="3" s="1"/>
  <c r="G55" i="3"/>
  <c r="B23" i="3"/>
  <c r="G23" i="3" s="1"/>
  <c r="B22" i="3"/>
  <c r="G22" i="3" s="1"/>
  <c r="G53" i="3"/>
  <c r="B21" i="3"/>
  <c r="G21" i="3" s="1"/>
  <c r="G52" i="3"/>
  <c r="B20" i="3"/>
  <c r="G20" i="3" s="1"/>
  <c r="G51" i="3"/>
  <c r="B19" i="3"/>
  <c r="G19" i="3" s="1"/>
  <c r="B18" i="3"/>
  <c r="G18" i="3" s="1"/>
  <c r="G49" i="3"/>
  <c r="B17" i="3"/>
  <c r="G17" i="3" s="1"/>
  <c r="B16" i="3"/>
  <c r="G16" i="3" s="1"/>
  <c r="B15" i="3"/>
  <c r="G15" i="3" s="1"/>
  <c r="G46" i="3"/>
  <c r="B14" i="3"/>
  <c r="G14" i="3" s="1"/>
  <c r="G45" i="3"/>
  <c r="B13" i="3"/>
  <c r="G13" i="3" s="1"/>
  <c r="B12" i="3"/>
  <c r="G12" i="3" s="1"/>
  <c r="G43" i="3"/>
  <c r="B11" i="3"/>
  <c r="G11" i="3" s="1"/>
  <c r="G42" i="3"/>
  <c r="B10" i="3"/>
  <c r="G10" i="3" s="1"/>
  <c r="B9" i="3"/>
  <c r="G9" i="3" s="1"/>
  <c r="G40" i="3"/>
  <c r="B8" i="3"/>
  <c r="G8" i="3" s="1"/>
  <c r="G39" i="3"/>
  <c r="B7" i="3"/>
  <c r="G7" i="3" s="1"/>
  <c r="B6" i="3"/>
  <c r="G6" i="3" s="1"/>
  <c r="G37" i="3"/>
  <c r="B5" i="3"/>
  <c r="G5" i="3" s="1"/>
  <c r="B371" i="2"/>
  <c r="E369" i="2"/>
  <c r="D369" i="2"/>
  <c r="C369" i="2"/>
  <c r="E368" i="2"/>
  <c r="D368" i="2"/>
  <c r="C368" i="2"/>
  <c r="E367" i="2"/>
  <c r="D367" i="2"/>
  <c r="C367" i="2"/>
  <c r="E366" i="2"/>
  <c r="D366" i="2"/>
  <c r="C366" i="2"/>
  <c r="E365" i="2"/>
  <c r="D365" i="2"/>
  <c r="C365" i="2"/>
  <c r="E364" i="2"/>
  <c r="D364" i="2"/>
  <c r="C364" i="2"/>
  <c r="E363" i="2"/>
  <c r="D363" i="2"/>
  <c r="C363" i="2"/>
  <c r="E362" i="2"/>
  <c r="D362" i="2"/>
  <c r="C362" i="2"/>
  <c r="E361" i="2"/>
  <c r="D361" i="2"/>
  <c r="C361" i="2"/>
  <c r="E360" i="2"/>
  <c r="D360" i="2"/>
  <c r="C360" i="2"/>
  <c r="E359" i="2"/>
  <c r="D359" i="2"/>
  <c r="C359" i="2"/>
  <c r="E358" i="2"/>
  <c r="D358" i="2"/>
  <c r="C358" i="2"/>
  <c r="E357" i="2"/>
  <c r="D357" i="2"/>
  <c r="C357" i="2"/>
  <c r="E356" i="2"/>
  <c r="D356" i="2"/>
  <c r="C356" i="2"/>
  <c r="E355" i="2"/>
  <c r="D355" i="2"/>
  <c r="C355" i="2"/>
  <c r="E354" i="2"/>
  <c r="D354" i="2"/>
  <c r="C354" i="2"/>
  <c r="E353" i="2"/>
  <c r="D353" i="2"/>
  <c r="C353" i="2"/>
  <c r="E352" i="2"/>
  <c r="D352" i="2"/>
  <c r="C352" i="2"/>
  <c r="E351" i="2"/>
  <c r="D351" i="2"/>
  <c r="C351" i="2"/>
  <c r="E350" i="2"/>
  <c r="D350" i="2"/>
  <c r="C350" i="2"/>
  <c r="E349" i="2"/>
  <c r="D349" i="2"/>
  <c r="C349" i="2"/>
  <c r="E348" i="2"/>
  <c r="D348" i="2"/>
  <c r="C348" i="2"/>
  <c r="E347" i="2"/>
  <c r="D347" i="2"/>
  <c r="C347" i="2"/>
  <c r="E346" i="2"/>
  <c r="D346" i="2"/>
  <c r="C346" i="2"/>
  <c r="E345" i="2"/>
  <c r="D345" i="2"/>
  <c r="C345" i="2"/>
  <c r="E344" i="2"/>
  <c r="D344" i="2"/>
  <c r="C344" i="2"/>
  <c r="E343" i="2"/>
  <c r="D343" i="2"/>
  <c r="C343" i="2"/>
  <c r="E342" i="2"/>
  <c r="D342" i="2"/>
  <c r="C342" i="2"/>
  <c r="E341" i="2"/>
  <c r="D341" i="2"/>
  <c r="C341" i="2"/>
  <c r="E340" i="2"/>
  <c r="D340" i="2"/>
  <c r="C340" i="2"/>
  <c r="E339" i="2"/>
  <c r="D339" i="2"/>
  <c r="C339" i="2"/>
  <c r="E338" i="2"/>
  <c r="D338" i="2"/>
  <c r="C338" i="2"/>
  <c r="E337" i="2"/>
  <c r="D337" i="2"/>
  <c r="C337" i="2"/>
  <c r="E336" i="2"/>
  <c r="D336" i="2"/>
  <c r="C336" i="2"/>
  <c r="E335" i="2"/>
  <c r="D335" i="2"/>
  <c r="C335" i="2"/>
  <c r="E334" i="2"/>
  <c r="D334" i="2"/>
  <c r="C334" i="2"/>
  <c r="E333" i="2"/>
  <c r="D333" i="2"/>
  <c r="C333" i="2"/>
  <c r="E332" i="2"/>
  <c r="D332" i="2"/>
  <c r="C332" i="2"/>
  <c r="E331" i="2"/>
  <c r="D331" i="2"/>
  <c r="C331" i="2"/>
  <c r="E330" i="2"/>
  <c r="D330" i="2"/>
  <c r="C330" i="2"/>
  <c r="E329" i="2"/>
  <c r="D329" i="2"/>
  <c r="C329" i="2"/>
  <c r="E328" i="2"/>
  <c r="D328" i="2"/>
  <c r="C328" i="2"/>
  <c r="E327" i="2"/>
  <c r="D327" i="2"/>
  <c r="C327" i="2"/>
  <c r="E326" i="2"/>
  <c r="D326" i="2"/>
  <c r="C326" i="2"/>
  <c r="E325" i="2"/>
  <c r="D325" i="2"/>
  <c r="C325" i="2"/>
  <c r="E324" i="2"/>
  <c r="D324" i="2"/>
  <c r="C324" i="2"/>
  <c r="E323" i="2"/>
  <c r="D323" i="2"/>
  <c r="C323" i="2"/>
  <c r="E322" i="2"/>
  <c r="D322" i="2"/>
  <c r="C322" i="2"/>
  <c r="E321" i="2"/>
  <c r="D321" i="2"/>
  <c r="C321" i="2"/>
  <c r="E320" i="2"/>
  <c r="D320" i="2"/>
  <c r="C320" i="2"/>
  <c r="E319" i="2"/>
  <c r="D319" i="2"/>
  <c r="C319" i="2"/>
  <c r="E318" i="2"/>
  <c r="D318" i="2"/>
  <c r="C318" i="2"/>
  <c r="E317" i="2"/>
  <c r="D317" i="2"/>
  <c r="C317" i="2"/>
  <c r="E316" i="2"/>
  <c r="D316" i="2"/>
  <c r="C316" i="2"/>
  <c r="E315" i="2"/>
  <c r="D315" i="2"/>
  <c r="C315" i="2"/>
  <c r="E314" i="2"/>
  <c r="D314" i="2"/>
  <c r="C314" i="2"/>
  <c r="E313" i="2"/>
  <c r="D313" i="2"/>
  <c r="C313" i="2"/>
  <c r="E312" i="2"/>
  <c r="D312" i="2"/>
  <c r="C312" i="2"/>
  <c r="E311" i="2"/>
  <c r="D311" i="2"/>
  <c r="C311" i="2"/>
  <c r="E310" i="2"/>
  <c r="D310" i="2"/>
  <c r="C310" i="2"/>
  <c r="E309" i="2"/>
  <c r="D309" i="2"/>
  <c r="C309" i="2"/>
  <c r="E308" i="2"/>
  <c r="D308" i="2"/>
  <c r="C308" i="2"/>
  <c r="E307" i="2"/>
  <c r="D307" i="2"/>
  <c r="C307" i="2"/>
  <c r="E306" i="2"/>
  <c r="D306" i="2"/>
  <c r="C306" i="2"/>
  <c r="E305" i="2"/>
  <c r="D305" i="2"/>
  <c r="C305" i="2"/>
  <c r="E304" i="2"/>
  <c r="D304" i="2"/>
  <c r="C304" i="2"/>
  <c r="E303" i="2"/>
  <c r="D303" i="2"/>
  <c r="C303" i="2"/>
  <c r="E302" i="2"/>
  <c r="D302" i="2"/>
  <c r="C302" i="2"/>
  <c r="E301" i="2"/>
  <c r="D301" i="2"/>
  <c r="C301" i="2"/>
  <c r="E300" i="2"/>
  <c r="D300" i="2"/>
  <c r="C300" i="2"/>
  <c r="E299" i="2"/>
  <c r="D299" i="2"/>
  <c r="C299" i="2"/>
  <c r="E298" i="2"/>
  <c r="D298" i="2"/>
  <c r="C298" i="2"/>
  <c r="E297" i="2"/>
  <c r="D297" i="2"/>
  <c r="C297" i="2"/>
  <c r="E296" i="2"/>
  <c r="D296" i="2"/>
  <c r="C296" i="2"/>
  <c r="E295" i="2"/>
  <c r="D295" i="2"/>
  <c r="C295" i="2"/>
  <c r="E294" i="2"/>
  <c r="D294" i="2"/>
  <c r="C294" i="2"/>
  <c r="E293" i="2"/>
  <c r="D293" i="2"/>
  <c r="C293" i="2"/>
  <c r="E292" i="2"/>
  <c r="D292" i="2"/>
  <c r="C292" i="2"/>
  <c r="E291" i="2"/>
  <c r="D291" i="2"/>
  <c r="C291" i="2"/>
  <c r="E290" i="2"/>
  <c r="D290" i="2"/>
  <c r="C290" i="2"/>
  <c r="E289" i="2"/>
  <c r="D289" i="2"/>
  <c r="C289" i="2"/>
  <c r="E288" i="2"/>
  <c r="D288" i="2"/>
  <c r="C288" i="2"/>
  <c r="E287" i="2"/>
  <c r="D287" i="2"/>
  <c r="C287" i="2"/>
  <c r="E286" i="2"/>
  <c r="D286" i="2"/>
  <c r="C286" i="2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B16" i="1"/>
  <c r="B18" i="1" s="1"/>
  <c r="I4" i="2" l="1"/>
  <c r="Q4" i="2" s="1"/>
  <c r="I5" i="2"/>
  <c r="Q5" i="2" s="1"/>
  <c r="I6" i="2"/>
  <c r="Q6" i="2" s="1"/>
  <c r="I7" i="2"/>
  <c r="Q7" i="2" s="1"/>
  <c r="I8" i="2"/>
  <c r="Q8" i="2" s="1"/>
  <c r="I9" i="2"/>
  <c r="Q9" i="2" s="1"/>
  <c r="I10" i="2"/>
  <c r="Q10" i="2" s="1"/>
  <c r="I41" i="2"/>
  <c r="I49" i="2"/>
  <c r="I57" i="2"/>
  <c r="I65" i="2"/>
  <c r="I73" i="2"/>
  <c r="I81" i="2"/>
  <c r="I89" i="2"/>
  <c r="I66" i="2"/>
  <c r="I74" i="2"/>
  <c r="I82" i="2"/>
  <c r="I90" i="2"/>
  <c r="I51" i="2"/>
  <c r="I59" i="2"/>
  <c r="I67" i="2"/>
  <c r="I75" i="2"/>
  <c r="I83" i="2"/>
  <c r="I91" i="2"/>
  <c r="I40" i="2"/>
  <c r="I56" i="2"/>
  <c r="I72" i="2"/>
  <c r="I42" i="2"/>
  <c r="I50" i="2"/>
  <c r="I58" i="2"/>
  <c r="I43" i="2"/>
  <c r="I44" i="2"/>
  <c r="I52" i="2"/>
  <c r="I60" i="2"/>
  <c r="I68" i="2"/>
  <c r="I76" i="2"/>
  <c r="I84" i="2"/>
  <c r="I92" i="2"/>
  <c r="I45" i="2"/>
  <c r="I53" i="2"/>
  <c r="I61" i="2"/>
  <c r="I69" i="2"/>
  <c r="I77" i="2"/>
  <c r="I85" i="2"/>
  <c r="I47" i="2"/>
  <c r="I55" i="2"/>
  <c r="I63" i="2"/>
  <c r="I71" i="2"/>
  <c r="I79" i="2"/>
  <c r="I87" i="2"/>
  <c r="I48" i="2"/>
  <c r="I64" i="2"/>
  <c r="I88" i="2"/>
  <c r="I46" i="2"/>
  <c r="I54" i="2"/>
  <c r="I62" i="2"/>
  <c r="I70" i="2"/>
  <c r="I78" i="2"/>
  <c r="I86" i="2"/>
  <c r="I80" i="2"/>
  <c r="I25" i="2"/>
  <c r="Q25" i="2" s="1"/>
  <c r="I26" i="2"/>
  <c r="Q26" i="2" s="1"/>
  <c r="I27" i="2"/>
  <c r="Q27" i="2" s="1"/>
  <c r="I24" i="2"/>
  <c r="Q24" i="2" s="1"/>
  <c r="I28" i="2"/>
  <c r="Q28" i="2" s="1"/>
  <c r="I21" i="2"/>
  <c r="Q21" i="2" s="1"/>
  <c r="I29" i="2"/>
  <c r="Q29" i="2" s="1"/>
  <c r="I23" i="2"/>
  <c r="Q23" i="2" s="1"/>
  <c r="I31" i="2"/>
  <c r="Q31" i="2" s="1"/>
  <c r="I32" i="2"/>
  <c r="Q32" i="2" s="1"/>
  <c r="I22" i="2"/>
  <c r="Q22" i="2" s="1"/>
  <c r="I30" i="2"/>
  <c r="Q30" i="2" s="1"/>
  <c r="G44" i="3"/>
  <c r="G47" i="3"/>
  <c r="H63" i="3"/>
  <c r="G41" i="3"/>
  <c r="G56" i="3"/>
  <c r="B63" i="3"/>
  <c r="B31" i="3"/>
  <c r="G48" i="3"/>
  <c r="I63" i="3"/>
  <c r="G38" i="3"/>
  <c r="G54" i="3"/>
  <c r="G50" i="3"/>
  <c r="C5" i="4"/>
  <c r="C4" i="4"/>
  <c r="I41" i="7"/>
  <c r="B15" i="4"/>
  <c r="C15" i="4" s="1"/>
  <c r="C7" i="4"/>
  <c r="C10" i="4"/>
  <c r="C13" i="4"/>
  <c r="N23" i="2" a="1"/>
  <c r="N23" i="2" s="1"/>
  <c r="J91" i="2"/>
  <c r="N10" i="2" a="1"/>
  <c r="N10" i="2" s="1"/>
  <c r="N9" i="2" a="1"/>
  <c r="N9" i="2" s="1"/>
  <c r="M5" i="2" a="1"/>
  <c r="M5" i="2" s="1"/>
  <c r="L21" i="2" a="1"/>
  <c r="L21" i="2" s="1"/>
  <c r="J22" i="2"/>
  <c r="M8" i="2" a="1"/>
  <c r="M8" i="2" s="1"/>
  <c r="L6" i="2" a="1"/>
  <c r="L6" i="2" s="1"/>
  <c r="M30" i="2" a="1"/>
  <c r="M30" i="2" s="1"/>
  <c r="J7" i="2"/>
  <c r="M24" i="2" a="1"/>
  <c r="M24" i="2" s="1"/>
  <c r="N5" i="2" a="1"/>
  <c r="N5" i="2" s="1"/>
  <c r="N21" i="2" a="1"/>
  <c r="N21" i="2" s="1"/>
  <c r="N7" i="2" a="1"/>
  <c r="N7" i="2" s="1"/>
  <c r="M28" i="2" a="1"/>
  <c r="M28" i="2" s="1"/>
  <c r="L9" i="2" a="1"/>
  <c r="L9" i="2" s="1"/>
  <c r="J5" i="2"/>
  <c r="M9" i="2" a="1"/>
  <c r="M9" i="2" s="1"/>
  <c r="M22" i="2" a="1"/>
  <c r="M22" i="2" s="1"/>
  <c r="J9" i="2"/>
  <c r="M26" i="2" a="1"/>
  <c r="M26" i="2" s="1"/>
  <c r="L22" i="2" a="1"/>
  <c r="L22" i="2" s="1"/>
  <c r="N8" i="2" a="1"/>
  <c r="N8" i="2" s="1"/>
  <c r="J23" i="2"/>
  <c r="M4" i="2" a="1"/>
  <c r="M4" i="2" s="1"/>
  <c r="N6" i="2" a="1"/>
  <c r="N6" i="2" s="1"/>
  <c r="L7" i="2" a="1"/>
  <c r="L7" i="2" s="1"/>
  <c r="L10" i="2" a="1"/>
  <c r="L10" i="2" s="1"/>
  <c r="J21" i="2"/>
  <c r="M6" i="2" a="1"/>
  <c r="M6" i="2" s="1"/>
  <c r="J89" i="2"/>
  <c r="K89" i="2" s="1"/>
  <c r="J87" i="2"/>
  <c r="J85" i="2"/>
  <c r="J83" i="2"/>
  <c r="J81" i="2"/>
  <c r="J79" i="2"/>
  <c r="J77" i="2"/>
  <c r="J75" i="2"/>
  <c r="K75" i="2" s="1"/>
  <c r="J73" i="2"/>
  <c r="J71" i="2"/>
  <c r="J69" i="2"/>
  <c r="J67" i="2"/>
  <c r="J65" i="2"/>
  <c r="J63" i="2"/>
  <c r="J61" i="2"/>
  <c r="J59" i="2"/>
  <c r="K59" i="2" s="1"/>
  <c r="J57" i="2"/>
  <c r="J55" i="2"/>
  <c r="J53" i="2"/>
  <c r="J51" i="2"/>
  <c r="J49" i="2"/>
  <c r="J47" i="2"/>
  <c r="J45" i="2"/>
  <c r="J43" i="2"/>
  <c r="J41" i="2"/>
  <c r="K91" i="2"/>
  <c r="J92" i="2"/>
  <c r="J90" i="2"/>
  <c r="J88" i="2"/>
  <c r="J86" i="2"/>
  <c r="J84" i="2"/>
  <c r="K84" i="2" s="1"/>
  <c r="J82" i="2"/>
  <c r="J80" i="2"/>
  <c r="J78" i="2"/>
  <c r="J76" i="2"/>
  <c r="J74" i="2"/>
  <c r="J72" i="2"/>
  <c r="J70" i="2"/>
  <c r="J68" i="2"/>
  <c r="K68" i="2" s="1"/>
  <c r="J66" i="2"/>
  <c r="J64" i="2"/>
  <c r="J62" i="2"/>
  <c r="J60" i="2"/>
  <c r="J58" i="2"/>
  <c r="J56" i="2"/>
  <c r="J54" i="2"/>
  <c r="J52" i="2"/>
  <c r="K52" i="2" s="1"/>
  <c r="J50" i="2"/>
  <c r="J48" i="2"/>
  <c r="J46" i="2"/>
  <c r="J44" i="2"/>
  <c r="J42" i="2"/>
  <c r="J40" i="2"/>
  <c r="L32" i="2" a="1"/>
  <c r="L32" i="2" s="1"/>
  <c r="N31" i="2" a="1"/>
  <c r="N31" i="2" s="1"/>
  <c r="L30" i="2" a="1"/>
  <c r="L30" i="2" s="1"/>
  <c r="N29" i="2" a="1"/>
  <c r="N29" i="2" s="1"/>
  <c r="L28" i="2" a="1"/>
  <c r="L28" i="2" s="1"/>
  <c r="N27" i="2" a="1"/>
  <c r="N27" i="2" s="1"/>
  <c r="L26" i="2" a="1"/>
  <c r="L26" i="2" s="1"/>
  <c r="N25" i="2" a="1"/>
  <c r="N25" i="2" s="1"/>
  <c r="L24" i="2" a="1"/>
  <c r="L24" i="2" s="1"/>
  <c r="M31" i="2" a="1"/>
  <c r="M31" i="2" s="1"/>
  <c r="M29" i="2" a="1"/>
  <c r="M29" i="2" s="1"/>
  <c r="M27" i="2" a="1"/>
  <c r="M27" i="2" s="1"/>
  <c r="M25" i="2" a="1"/>
  <c r="M25" i="2" s="1"/>
  <c r="M23" i="2" a="1"/>
  <c r="M23" i="2" s="1"/>
  <c r="M21" i="2" a="1"/>
  <c r="M21" i="2" s="1"/>
  <c r="N32" i="2" a="1"/>
  <c r="N32" i="2" s="1"/>
  <c r="L31" i="2" a="1"/>
  <c r="L31" i="2" s="1"/>
  <c r="N30" i="2" a="1"/>
  <c r="N30" i="2" s="1"/>
  <c r="L29" i="2" a="1"/>
  <c r="L29" i="2" s="1"/>
  <c r="N28" i="2" a="1"/>
  <c r="N28" i="2" s="1"/>
  <c r="L27" i="2" a="1"/>
  <c r="L27" i="2" s="1"/>
  <c r="N26" i="2" a="1"/>
  <c r="N26" i="2" s="1"/>
  <c r="L25" i="2" a="1"/>
  <c r="L25" i="2" s="1"/>
  <c r="N24" i="2" a="1"/>
  <c r="N24" i="2" s="1"/>
  <c r="M32" i="2" a="1"/>
  <c r="M32" i="2" s="1"/>
  <c r="M7" i="2" a="1"/>
  <c r="M7" i="2" s="1"/>
  <c r="N22" i="2" a="1"/>
  <c r="N22" i="2" s="1"/>
  <c r="L23" i="2" a="1"/>
  <c r="L23" i="2" s="1"/>
  <c r="J24" i="2"/>
  <c r="J25" i="2"/>
  <c r="J26" i="2"/>
  <c r="J27" i="2"/>
  <c r="J28" i="2"/>
  <c r="J29" i="2"/>
  <c r="J30" i="2"/>
  <c r="J31" i="2"/>
  <c r="J32" i="2"/>
  <c r="K87" i="2"/>
  <c r="L4" i="2" a="1"/>
  <c r="L4" i="2" s="1"/>
  <c r="J10" i="2"/>
  <c r="J8" i="2"/>
  <c r="J6" i="2"/>
  <c r="J4" i="2"/>
  <c r="N4" i="2" a="1"/>
  <c r="N4" i="2" s="1"/>
  <c r="L5" i="2" a="1"/>
  <c r="L5" i="2" s="1"/>
  <c r="L8" i="2" a="1"/>
  <c r="L8" i="2" s="1"/>
  <c r="K9" i="2"/>
  <c r="M10" i="2" a="1"/>
  <c r="M10" i="2" s="1"/>
  <c r="K22" i="2"/>
  <c r="K40" i="2"/>
  <c r="K41" i="2"/>
  <c r="K42" i="2"/>
  <c r="K44" i="2"/>
  <c r="K46" i="2"/>
  <c r="K47" i="2"/>
  <c r="K49" i="2"/>
  <c r="K50" i="2"/>
  <c r="K51" i="2"/>
  <c r="K53" i="2"/>
  <c r="K56" i="2"/>
  <c r="K57" i="2"/>
  <c r="K58" i="2"/>
  <c r="K60" i="2"/>
  <c r="K62" i="2"/>
  <c r="K63" i="2"/>
  <c r="K65" i="2"/>
  <c r="K66" i="2"/>
  <c r="K67" i="2"/>
  <c r="K69" i="2"/>
  <c r="K71" i="2"/>
  <c r="K72" i="2"/>
  <c r="K73" i="2"/>
  <c r="K74" i="2"/>
  <c r="K76" i="2"/>
  <c r="C8" i="5"/>
  <c r="C9" i="5"/>
  <c r="C8" i="4"/>
  <c r="J41" i="7"/>
  <c r="C4" i="5"/>
  <c r="F9" i="9"/>
  <c r="C5" i="5"/>
  <c r="Q34" i="2" l="1"/>
  <c r="Q12" i="2"/>
  <c r="K43" i="2"/>
  <c r="G63" i="3"/>
  <c r="K24" i="2"/>
  <c r="K4" i="2"/>
  <c r="J12" i="2"/>
  <c r="K70" i="2"/>
  <c r="K54" i="2"/>
  <c r="K61" i="2"/>
  <c r="K45" i="2"/>
  <c r="K86" i="2"/>
  <c r="O59" i="2"/>
  <c r="K77" i="2"/>
  <c r="K88" i="2"/>
  <c r="K5" i="2"/>
  <c r="L80" i="2" a="1"/>
  <c r="L80" i="2" s="1"/>
  <c r="N80" i="2" a="1"/>
  <c r="N80" i="2" s="1"/>
  <c r="M80" i="2" a="1"/>
  <c r="M80" i="2" s="1"/>
  <c r="L71" i="2" a="1"/>
  <c r="L71" i="2" s="1"/>
  <c r="O71" i="2" s="1"/>
  <c r="M71" i="2" a="1"/>
  <c r="M71" i="2" s="1"/>
  <c r="N71" i="2" a="1"/>
  <c r="N71" i="2" s="1"/>
  <c r="M87" i="2" a="1"/>
  <c r="M87" i="2" s="1"/>
  <c r="N87" i="2" a="1"/>
  <c r="N87" i="2" s="1"/>
  <c r="L87" i="2" a="1"/>
  <c r="L87" i="2" s="1"/>
  <c r="O87" i="2" s="1"/>
  <c r="N50" i="2" a="1"/>
  <c r="N50" i="2" s="1"/>
  <c r="L50" i="2" a="1"/>
  <c r="L50" i="2" s="1"/>
  <c r="O50" i="2" s="1"/>
  <c r="M50" i="2" a="1"/>
  <c r="M50" i="2" s="1"/>
  <c r="L66" i="2" a="1"/>
  <c r="L66" i="2" s="1"/>
  <c r="O66" i="2" s="1"/>
  <c r="M66" i="2" a="1"/>
  <c r="M66" i="2" s="1"/>
  <c r="N66" i="2" a="1"/>
  <c r="N66" i="2" s="1"/>
  <c r="N82" i="2" a="1"/>
  <c r="N82" i="2" s="1"/>
  <c r="L82" i="2" a="1"/>
  <c r="L82" i="2" s="1"/>
  <c r="M82" i="2" a="1"/>
  <c r="M82" i="2" s="1"/>
  <c r="L41" i="2" a="1"/>
  <c r="L41" i="2" s="1"/>
  <c r="O41" i="2" s="1"/>
  <c r="M41" i="2" a="1"/>
  <c r="M41" i="2" s="1"/>
  <c r="N41" i="2" a="1"/>
  <c r="N41" i="2" s="1"/>
  <c r="L57" i="2" a="1"/>
  <c r="L57" i="2" s="1"/>
  <c r="O57" i="2" s="1"/>
  <c r="M57" i="2" a="1"/>
  <c r="M57" i="2" s="1"/>
  <c r="N57" i="2" a="1"/>
  <c r="N57" i="2" s="1"/>
  <c r="M73" i="2" a="1"/>
  <c r="M73" i="2" s="1"/>
  <c r="L73" i="2" a="1"/>
  <c r="L73" i="2" s="1"/>
  <c r="O73" i="2" s="1"/>
  <c r="N73" i="2" a="1"/>
  <c r="N73" i="2" s="1"/>
  <c r="M89" i="2" a="1"/>
  <c r="M89" i="2" s="1"/>
  <c r="N89" i="2" a="1"/>
  <c r="N89" i="2" s="1"/>
  <c r="L89" i="2" a="1"/>
  <c r="L89" i="2" s="1"/>
  <c r="O89" i="2" s="1"/>
  <c r="L64" i="2" a="1"/>
  <c r="L64" i="2" s="1"/>
  <c r="M64" i="2" a="1"/>
  <c r="M64" i="2" s="1"/>
  <c r="N64" i="2" a="1"/>
  <c r="N64" i="2" s="1"/>
  <c r="K26" i="2"/>
  <c r="K29" i="2"/>
  <c r="K90" i="2"/>
  <c r="N52" i="2" a="1"/>
  <c r="N52" i="2" s="1"/>
  <c r="L52" i="2" a="1"/>
  <c r="L52" i="2" s="1"/>
  <c r="O52" i="2" s="1"/>
  <c r="M52" i="2" a="1"/>
  <c r="M52" i="2" s="1"/>
  <c r="L68" i="2" a="1"/>
  <c r="L68" i="2" s="1"/>
  <c r="O68" i="2" s="1"/>
  <c r="M68" i="2" a="1"/>
  <c r="M68" i="2" s="1"/>
  <c r="N68" i="2" a="1"/>
  <c r="N68" i="2" s="1"/>
  <c r="N84" i="2" a="1"/>
  <c r="N84" i="2" s="1"/>
  <c r="L84" i="2" a="1"/>
  <c r="L84" i="2" s="1"/>
  <c r="O84" i="2" s="1"/>
  <c r="M84" i="2" a="1"/>
  <c r="M84" i="2" s="1"/>
  <c r="L43" i="2" a="1"/>
  <c r="L43" i="2" s="1"/>
  <c r="O43" i="2" s="1"/>
  <c r="M43" i="2" a="1"/>
  <c r="M43" i="2" s="1"/>
  <c r="N43" i="2" a="1"/>
  <c r="N43" i="2" s="1"/>
  <c r="L59" i="2" a="1"/>
  <c r="L59" i="2" s="1"/>
  <c r="M59" i="2" a="1"/>
  <c r="M59" i="2" s="1"/>
  <c r="N59" i="2" a="1"/>
  <c r="N59" i="2" s="1"/>
  <c r="M75" i="2" a="1"/>
  <c r="M75" i="2" s="1"/>
  <c r="N75" i="2" a="1"/>
  <c r="N75" i="2" s="1"/>
  <c r="L75" i="2" a="1"/>
  <c r="L75" i="2" s="1"/>
  <c r="O75" i="2" s="1"/>
  <c r="K80" i="2"/>
  <c r="O80" i="2" s="1"/>
  <c r="N54" i="2" a="1"/>
  <c r="N54" i="2" s="1"/>
  <c r="M54" i="2" a="1"/>
  <c r="M54" i="2" s="1"/>
  <c r="L54" i="2" a="1"/>
  <c r="L54" i="2" s="1"/>
  <c r="L70" i="2" a="1"/>
  <c r="L70" i="2" s="1"/>
  <c r="M70" i="2" a="1"/>
  <c r="M70" i="2" s="1"/>
  <c r="N70" i="2" a="1"/>
  <c r="N70" i="2" s="1"/>
  <c r="N86" i="2" a="1"/>
  <c r="N86" i="2" s="1"/>
  <c r="L86" i="2" a="1"/>
  <c r="L86" i="2" s="1"/>
  <c r="M86" i="2" a="1"/>
  <c r="M86" i="2" s="1"/>
  <c r="L45" i="2" a="1"/>
  <c r="L45" i="2" s="1"/>
  <c r="M45" i="2" a="1"/>
  <c r="M45" i="2" s="1"/>
  <c r="N45" i="2" a="1"/>
  <c r="N45" i="2" s="1"/>
  <c r="M61" i="2" a="1"/>
  <c r="M61" i="2" s="1"/>
  <c r="N61" i="2" a="1"/>
  <c r="N61" i="2" s="1"/>
  <c r="L61" i="2" a="1"/>
  <c r="L61" i="2" s="1"/>
  <c r="L77" i="2" a="1"/>
  <c r="L77" i="2" s="1"/>
  <c r="N77" i="2" a="1"/>
  <c r="N77" i="2" s="1"/>
  <c r="M77" i="2" a="1"/>
  <c r="M77" i="2" s="1"/>
  <c r="K78" i="2"/>
  <c r="L55" i="2" a="1"/>
  <c r="L55" i="2" s="1"/>
  <c r="M55" i="2" a="1"/>
  <c r="M55" i="2" s="1"/>
  <c r="N55" i="2" a="1"/>
  <c r="N55" i="2" s="1"/>
  <c r="K64" i="2"/>
  <c r="K48" i="2"/>
  <c r="L40" i="2" a="1"/>
  <c r="L40" i="2" s="1"/>
  <c r="O40" i="2" s="1"/>
  <c r="N40" i="2" a="1"/>
  <c r="N40" i="2" s="1"/>
  <c r="M40" i="2" a="1"/>
  <c r="M40" i="2" s="1"/>
  <c r="L56" i="2" a="1"/>
  <c r="L56" i="2" s="1"/>
  <c r="O56" i="2" s="1"/>
  <c r="M56" i="2" a="1"/>
  <c r="M56" i="2" s="1"/>
  <c r="N56" i="2" a="1"/>
  <c r="N56" i="2" s="1"/>
  <c r="L72" i="2" a="1"/>
  <c r="L72" i="2" s="1"/>
  <c r="O72" i="2" s="1"/>
  <c r="M72" i="2" a="1"/>
  <c r="M72" i="2" s="1"/>
  <c r="N72" i="2" a="1"/>
  <c r="N72" i="2" s="1"/>
  <c r="M88" i="2" a="1"/>
  <c r="M88" i="2" s="1"/>
  <c r="L88" i="2" a="1"/>
  <c r="L88" i="2" s="1"/>
  <c r="N88" i="2" a="1"/>
  <c r="N88" i="2" s="1"/>
  <c r="L47" i="2" a="1"/>
  <c r="L47" i="2" s="1"/>
  <c r="O47" i="2" s="1"/>
  <c r="M47" i="2" a="1"/>
  <c r="M47" i="2" s="1"/>
  <c r="N47" i="2" a="1"/>
  <c r="N47" i="2" s="1"/>
  <c r="M63" i="2" a="1"/>
  <c r="M63" i="2" s="1"/>
  <c r="N63" i="2" a="1"/>
  <c r="N63" i="2" s="1"/>
  <c r="L63" i="2" a="1"/>
  <c r="L63" i="2" s="1"/>
  <c r="O63" i="2" s="1"/>
  <c r="L79" i="2" a="1"/>
  <c r="L79" i="2" s="1"/>
  <c r="M79" i="2" a="1"/>
  <c r="M79" i="2" s="1"/>
  <c r="N79" i="2" a="1"/>
  <c r="N79" i="2" s="1"/>
  <c r="K82" i="2"/>
  <c r="O82" i="2" s="1"/>
  <c r="N48" i="2" a="1"/>
  <c r="N48" i="2" s="1"/>
  <c r="L48" i="2" a="1"/>
  <c r="L48" i="2" s="1"/>
  <c r="M48" i="2" a="1"/>
  <c r="M48" i="2" s="1"/>
  <c r="K55" i="2"/>
  <c r="N42" i="2" a="1"/>
  <c r="N42" i="2" s="1"/>
  <c r="L42" i="2" a="1"/>
  <c r="L42" i="2" s="1"/>
  <c r="O42" i="2" s="1"/>
  <c r="M42" i="2" a="1"/>
  <c r="M42" i="2" s="1"/>
  <c r="L58" i="2" a="1"/>
  <c r="L58" i="2" s="1"/>
  <c r="O58" i="2" s="1"/>
  <c r="M58" i="2" a="1"/>
  <c r="M58" i="2" s="1"/>
  <c r="N58" i="2" a="1"/>
  <c r="N58" i="2" s="1"/>
  <c r="L74" i="2" a="1"/>
  <c r="L74" i="2" s="1"/>
  <c r="O74" i="2" s="1"/>
  <c r="N74" i="2" a="1"/>
  <c r="N74" i="2" s="1"/>
  <c r="M74" i="2" a="1"/>
  <c r="M74" i="2" s="1"/>
  <c r="M90" i="2" a="1"/>
  <c r="M90" i="2" s="1"/>
  <c r="L90" i="2" a="1"/>
  <c r="L90" i="2" s="1"/>
  <c r="N90" i="2" a="1"/>
  <c r="N90" i="2" s="1"/>
  <c r="L49" i="2" a="1"/>
  <c r="L49" i="2" s="1"/>
  <c r="O49" i="2" s="1"/>
  <c r="M49" i="2" a="1"/>
  <c r="M49" i="2" s="1"/>
  <c r="N49" i="2" a="1"/>
  <c r="N49" i="2" s="1"/>
  <c r="M65" i="2" a="1"/>
  <c r="M65" i="2" s="1"/>
  <c r="L65" i="2" a="1"/>
  <c r="L65" i="2" s="1"/>
  <c r="O65" i="2" s="1"/>
  <c r="N65" i="2" a="1"/>
  <c r="N65" i="2" s="1"/>
  <c r="L81" i="2" a="1"/>
  <c r="L81" i="2" s="1"/>
  <c r="M81" i="2" a="1"/>
  <c r="M81" i="2" s="1"/>
  <c r="N81" i="2" a="1"/>
  <c r="N81" i="2" s="1"/>
  <c r="L91" i="2" a="1"/>
  <c r="L91" i="2" s="1"/>
  <c r="O91" i="2" s="1"/>
  <c r="N91" i="2" a="1"/>
  <c r="N91" i="2" s="1"/>
  <c r="M91" i="2" a="1"/>
  <c r="M91" i="2" s="1"/>
  <c r="M44" i="2" a="1"/>
  <c r="M44" i="2" s="1"/>
  <c r="N44" i="2" a="1"/>
  <c r="N44" i="2" s="1"/>
  <c r="L44" i="2" a="1"/>
  <c r="L44" i="2" s="1"/>
  <c r="O44" i="2" s="1"/>
  <c r="L60" i="2" a="1"/>
  <c r="L60" i="2" s="1"/>
  <c r="O60" i="2" s="1"/>
  <c r="N60" i="2" a="1"/>
  <c r="N60" i="2" s="1"/>
  <c r="M60" i="2" a="1"/>
  <c r="M60" i="2" s="1"/>
  <c r="M76" i="2" a="1"/>
  <c r="M76" i="2" s="1"/>
  <c r="N76" i="2" a="1"/>
  <c r="N76" i="2" s="1"/>
  <c r="L76" i="2" a="1"/>
  <c r="L76" i="2" s="1"/>
  <c r="O76" i="2" s="1"/>
  <c r="K92" i="2"/>
  <c r="N92" i="2" a="1"/>
  <c r="N92" i="2" s="1"/>
  <c r="M92" i="2" a="1"/>
  <c r="M92" i="2" s="1"/>
  <c r="L92" i="2" a="1"/>
  <c r="L92" i="2" s="1"/>
  <c r="L51" i="2" a="1"/>
  <c r="L51" i="2" s="1"/>
  <c r="O51" i="2" s="1"/>
  <c r="M51" i="2" a="1"/>
  <c r="M51" i="2" s="1"/>
  <c r="N51" i="2" a="1"/>
  <c r="N51" i="2" s="1"/>
  <c r="N67" i="2" a="1"/>
  <c r="N67" i="2" s="1"/>
  <c r="L67" i="2" a="1"/>
  <c r="L67" i="2" s="1"/>
  <c r="O67" i="2" s="1"/>
  <c r="M67" i="2" a="1"/>
  <c r="M67" i="2" s="1"/>
  <c r="L83" i="2" a="1"/>
  <c r="L83" i="2" s="1"/>
  <c r="N83" i="2" a="1"/>
  <c r="N83" i="2" s="1"/>
  <c r="M83" i="2" a="1"/>
  <c r="M83" i="2" s="1"/>
  <c r="K81" i="2"/>
  <c r="K83" i="2"/>
  <c r="K85" i="2"/>
  <c r="M46" i="2" a="1"/>
  <c r="M46" i="2" s="1"/>
  <c r="N46" i="2" a="1"/>
  <c r="N46" i="2" s="1"/>
  <c r="L46" i="2" a="1"/>
  <c r="L46" i="2" s="1"/>
  <c r="O46" i="2" s="1"/>
  <c r="L62" i="2" a="1"/>
  <c r="L62" i="2" s="1"/>
  <c r="O62" i="2" s="1"/>
  <c r="N62" i="2" a="1"/>
  <c r="N62" i="2" s="1"/>
  <c r="M62" i="2" a="1"/>
  <c r="M62" i="2" s="1"/>
  <c r="M78" i="2" a="1"/>
  <c r="M78" i="2" s="1"/>
  <c r="N78" i="2" a="1"/>
  <c r="N78" i="2" s="1"/>
  <c r="L78" i="2" a="1"/>
  <c r="L78" i="2" s="1"/>
  <c r="L53" i="2" a="1"/>
  <c r="L53" i="2" s="1"/>
  <c r="O53" i="2" s="1"/>
  <c r="M53" i="2" a="1"/>
  <c r="M53" i="2" s="1"/>
  <c r="N53" i="2" a="1"/>
  <c r="N53" i="2" s="1"/>
  <c r="M69" i="2" a="1"/>
  <c r="M69" i="2" s="1"/>
  <c r="L69" i="2" a="1"/>
  <c r="L69" i="2" s="1"/>
  <c r="O69" i="2" s="1"/>
  <c r="N69" i="2" a="1"/>
  <c r="N69" i="2" s="1"/>
  <c r="M85" i="2" a="1"/>
  <c r="M85" i="2" s="1"/>
  <c r="N85" i="2" a="1"/>
  <c r="N85" i="2" s="1"/>
  <c r="L85" i="2" a="1"/>
  <c r="L85" i="2" s="1"/>
  <c r="K79" i="2"/>
  <c r="O79" i="2" s="1"/>
  <c r="I12" i="2"/>
  <c r="K27" i="2"/>
  <c r="K30" i="2"/>
  <c r="K21" i="2"/>
  <c r="I34" i="2"/>
  <c r="K8" i="2"/>
  <c r="K32" i="2"/>
  <c r="K25" i="2"/>
  <c r="K7" i="2"/>
  <c r="K28" i="2"/>
  <c r="K31" i="2"/>
  <c r="J34" i="2"/>
  <c r="K23" i="2"/>
  <c r="K10" i="2"/>
  <c r="I94" i="2"/>
  <c r="K6" i="2"/>
  <c r="J94" i="2"/>
  <c r="O64" i="2" l="1"/>
  <c r="K12" i="2"/>
  <c r="O92" i="2"/>
  <c r="O81" i="2"/>
  <c r="O90" i="2"/>
  <c r="O61" i="2"/>
  <c r="O70" i="2"/>
  <c r="O85" i="2"/>
  <c r="O78" i="2"/>
  <c r="O83" i="2"/>
  <c r="O55" i="2"/>
  <c r="O48" i="2"/>
  <c r="O88" i="2"/>
  <c r="O77" i="2"/>
  <c r="O86" i="2"/>
  <c r="O45" i="2"/>
  <c r="O54" i="2"/>
</calcChain>
</file>

<file path=xl/sharedStrings.xml><?xml version="1.0" encoding="utf-8"?>
<sst xmlns="http://schemas.openxmlformats.org/spreadsheetml/2006/main" count="301" uniqueCount="209">
  <si>
    <t>Data of the count</t>
  </si>
  <si>
    <t>Section details</t>
  </si>
  <si>
    <t>Period</t>
  </si>
  <si>
    <t>Title</t>
  </si>
  <si>
    <t>Sensor type</t>
  </si>
  <si>
    <t>Model</t>
  </si>
  <si>
    <t>Class</t>
  </si>
  <si>
    <t>Count type</t>
  </si>
  <si>
    <t>Special period</t>
  </si>
  <si>
    <t>Place</t>
  </si>
  <si>
    <t>Remarks</t>
  </si>
  <si>
    <t>Direction 1</t>
  </si>
  <si>
    <t>Direction 2</t>
  </si>
  <si>
    <t>année</t>
  </si>
  <si>
    <t>1er jour</t>
  </si>
  <si>
    <t>dernier jour</t>
  </si>
  <si>
    <t>Data day by day</t>
  </si>
  <si>
    <t>analyse selon les jours de la semaine</t>
  </si>
  <si>
    <t>Day</t>
  </si>
  <si>
    <t>TJM</t>
  </si>
  <si>
    <t>Semaine</t>
  </si>
  <si>
    <t>Mois</t>
  </si>
  <si>
    <t>Jours_sem</t>
  </si>
  <si>
    <t>Total</t>
  </si>
  <si>
    <t>NB</t>
  </si>
  <si>
    <t>Moyenne</t>
  </si>
  <si>
    <t>Ecart-Type</t>
  </si>
  <si>
    <t>min</t>
  </si>
  <si>
    <t>MAX</t>
  </si>
  <si>
    <t>Lundi</t>
  </si>
  <si>
    <t>Mardi</t>
  </si>
  <si>
    <t>Mercredi</t>
  </si>
  <si>
    <t>Jeudi</t>
  </si>
  <si>
    <t>Vendredi</t>
  </si>
  <si>
    <t>Samedi</t>
  </si>
  <si>
    <t>Dimanche</t>
  </si>
  <si>
    <t>analyse selon les mois de l'année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</si>
  <si>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</si>
  <si>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</si>
  <si>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</si>
  <si>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</si>
  <si>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</si>
  <si>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</si>
  <si>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</si>
  <si>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</si>
  <si>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</si>
  <si>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</si>
  <si>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</si>
  <si>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</si>
  <si>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</si>
  <si>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Data by hour</t>
  </si>
  <si>
    <t>Lundi-vendredi</t>
  </si>
  <si>
    <t>Hole Week</t>
  </si>
  <si>
    <t>Hour</t>
  </si>
  <si>
    <t>Section</t>
  </si>
  <si>
    <t>Dir1</t>
  </si>
  <si>
    <t>Dir2</t>
  </si>
  <si>
    <t>Weekends only</t>
  </si>
  <si>
    <t>Data day of the week</t>
  </si>
  <si>
    <t>TJM moyen</t>
  </si>
  <si>
    <t>total WE</t>
  </si>
  <si>
    <t>total Jours Ouvrés</t>
  </si>
  <si>
    <t>velo</t>
  </si>
  <si>
    <t>autres</t>
  </si>
  <si>
    <t>Direction 1 :</t>
  </si>
  <si>
    <t>Direction 2 :</t>
  </si>
  <si>
    <t>Tous vehicules</t>
  </si>
  <si>
    <t>MD – velos</t>
  </si>
  <si>
    <t>MD – autres</t>
  </si>
  <si>
    <t>% - autres</t>
  </si>
  <si>
    <t>Dir 2</t>
  </si>
  <si>
    <t xml:space="preserve">TJMO   Jours ouvrables </t>
  </si>
  <si>
    <t xml:space="preserve">TJM   Journalier moyen </t>
  </si>
  <si>
    <t>Courbe de variation des jours ouvrables (du lundi au vendredi)</t>
  </si>
  <si>
    <t>Nombre annuel de passages</t>
  </si>
  <si>
    <t>Traffic journalier moyen des vélos (classe 1)</t>
  </si>
  <si>
    <t>Traffic journalier moyen des vélos (classe 1) les jours ouvrables</t>
  </si>
  <si>
    <t>Traffic journalier moyen des vélos (classe 1) les week-ends</t>
  </si>
  <si>
    <t>Nombre de passages le jour le plus chargé de l'année</t>
  </si>
  <si>
    <t>Nombre de passages le mois le plus chargé de l'année</t>
  </si>
  <si>
    <t>Nombre de passages le mois le moins chargé de l'année</t>
  </si>
  <si>
    <t>Valeurs TJM et analyse temporelle</t>
  </si>
  <si>
    <t>Horaire</t>
  </si>
  <si>
    <t>lun.</t>
  </si>
  <si>
    <t>mar.</t>
  </si>
  <si>
    <t>mer.</t>
  </si>
  <si>
    <t>jeu.</t>
  </si>
  <si>
    <t>ven.</t>
  </si>
  <si>
    <t>sam.</t>
  </si>
  <si>
    <t>dim.</t>
  </si>
  <si>
    <t>moy lun-ve</t>
  </si>
  <si>
    <t>moy lu-di</t>
  </si>
  <si>
    <t>0000-0100</t>
  </si>
  <si>
    <t>0100-0200</t>
  </si>
  <si>
    <t>0200-0300</t>
  </si>
  <si>
    <t>0300-0400</t>
  </si>
  <si>
    <t>0400-0500</t>
  </si>
  <si>
    <t>0500-0600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</si>
  <si>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</si>
  <si>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</si>
  <si>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</si>
  <si>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</si>
  <si>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</si>
  <si>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</si>
  <si>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</si>
  <si>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</si>
  <si>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</si>
  <si>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</si>
  <si>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</si>
  <si>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</si>
  <si>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</si>
  <si>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</si>
  <si>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</si>
  <si>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</si>
  <si>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</si>
  <si>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</si>
  <si>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totaux</t>
  </si>
  <si>
    <t>0700-1900</t>
  </si>
  <si>
    <t>0600-2200</t>
  </si>
  <si>
    <t>0600-0000</t>
  </si>
  <si>
    <t>0000-0000</t>
  </si>
  <si>
    <t>moyenne mensuelle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</si>
  <si>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</si>
  <si>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</si>
  <si>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</si>
  <si>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</si>
  <si>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</si>
  <si>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</si>
  <si>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</si>
  <si>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</si>
  <si>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</si>
  <si>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</si>
  <si>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</si>
  <si>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</si>
  <si>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Trafic journalier sur l'année</t>
  </si>
  <si>
    <t>Volumes de trafic par direction les jours ouvrables</t>
  </si>
  <si>
    <t>Courbe de variation des jours ouvrables</t>
  </si>
  <si>
    <t>Variation hebdomadaire du trafic</t>
  </si>
  <si>
    <t>Volumes de trafic par direction les week-ends</t>
  </si>
  <si>
    <t>Courbe de variation des week-ends</t>
  </si>
  <si>
    <t>Categorisation des vehicules MD</t>
  </si>
  <si>
    <t>Class 1</t>
  </si>
  <si>
    <t>cycle</t>
  </si>
  <si>
    <t>VTT</t>
  </si>
  <si>
    <t>Class 2</t>
  </si>
  <si>
    <t>mono</t>
  </si>
  <si>
    <t>Hoverboard</t>
  </si>
  <si>
    <t>Segway</t>
  </si>
  <si>
    <t>Class 3</t>
  </si>
  <si>
    <t>short</t>
  </si>
  <si>
    <t>Trotinette</t>
  </si>
  <si>
    <t>Skate</t>
  </si>
  <si>
    <t>Class 4</t>
  </si>
  <si>
    <t>special</t>
  </si>
  <si>
    <t>Tandem</t>
  </si>
  <si>
    <t>velo-Cargo</t>
  </si>
  <si>
    <t>Class 5</t>
  </si>
  <si>
    <t>velo-remorque</t>
  </si>
  <si>
    <t>multi-axe</t>
  </si>
  <si>
    <t>velo + essieu junior</t>
  </si>
  <si>
    <t>Designation</t>
  </si>
  <si>
    <t>Empattement</t>
  </si>
  <si>
    <t>Axes</t>
  </si>
  <si>
    <t>Longueur</t>
  </si>
  <si>
    <t>96-103</t>
  </si>
  <si>
    <t>176-183</t>
  </si>
  <si>
    <t>velo-Handi</t>
  </si>
  <si>
    <t>115-130</t>
  </si>
  <si>
    <t>150-170</t>
  </si>
  <si>
    <t>117-124</t>
  </si>
  <si>
    <t>189-193</t>
  </si>
  <si>
    <t>0-5</t>
  </si>
  <si>
    <t>Giro_roue</t>
  </si>
  <si>
    <t>GiroPodo-Segway</t>
  </si>
  <si>
    <t>Monocycle</t>
  </si>
  <si>
    <t>Skate L</t>
  </si>
  <si>
    <t>40-55</t>
  </si>
  <si>
    <t>71-79</t>
  </si>
  <si>
    <t>Skate XL</t>
  </si>
  <si>
    <t>50-65</t>
  </si>
  <si>
    <t>80-88</t>
  </si>
  <si>
    <t>70-80</t>
  </si>
  <si>
    <t>85-90</t>
  </si>
  <si>
    <t>Skate XXL</t>
  </si>
  <si>
    <t>75-90</t>
  </si>
  <si>
    <t>100-117</t>
  </si>
  <si>
    <t>Trotinette XL</t>
  </si>
  <si>
    <t>85-95</t>
  </si>
  <si>
    <t>100-110</t>
  </si>
  <si>
    <t>velo-horizontal</t>
  </si>
  <si>
    <t>120-160</t>
  </si>
  <si>
    <t>180-220</t>
  </si>
  <si>
    <t>Triporteur</t>
  </si>
  <si>
    <t>160-185</t>
  </si>
  <si>
    <t>205-217</t>
  </si>
  <si>
    <t>175-205</t>
  </si>
  <si>
    <t>225-255</t>
  </si>
  <si>
    <t>179-187</t>
  </si>
  <si>
    <t>249-257</t>
  </si>
  <si>
    <t>115 + 100</t>
  </si>
  <si>
    <t>290-330</t>
  </si>
  <si>
    <t>analyse selon les semaines entières de l'année</t>
  </si>
  <si>
    <t>et/M</t>
  </si>
  <si>
    <t># Passages</t>
  </si>
  <si>
    <t>data_week</t>
  </si>
  <si>
    <t>Diff</t>
  </si>
  <si>
    <t>AN_TE</t>
  </si>
  <si>
    <t>Data class</t>
  </si>
  <si>
    <t>total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</si>
</sst>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yyyy\-mm\-dd"/>
  </numFmts>
  <fonts count="13" x14ac:knownFonts="1">
    <font>
      <sz val="10"/>
      <name val="Arial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3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B3B3B3"/>
      </patternFill>
    </fill>
    <fill>
      <patternFill patternType="solid">
        <fgColor rgb="FFD4EA6B"/>
        <bgColor rgb="FFCCFFCC"/>
      </patternFill>
    </fill>
    <fill>
      <patternFill patternType="solid">
        <fgColor rgb="FFFF7B59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D4EA6B"/>
        <bgColor indexed="64"/>
      </patternFill>
    </fill>
    <fill>
      <patternFill patternType="solid">
        <fgColor rgb="FFFF7B5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2" fillId="0" borderId="0"/>
  </cellStyleXfs>
  <cellXfs count="102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3" fillId="0" borderId="0" xfId="0" applyFont="1"/>
    <xf numFmtId="164" fontId="0" fillId="0" borderId="0" xfId="0" applyNumberForma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3" borderId="1" xfId="0" applyFont="1" applyFill="1" applyBorder="1" applyAlignment="1">
      <alignment horizontal="right" vertical="center"/>
    </xf>
    <xf numFmtId="0" fontId="8" fillId="3" borderId="9" xfId="0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right" vertical="center"/>
    </xf>
    <xf numFmtId="0" fontId="8" fillId="4" borderId="8" xfId="0" applyFont="1" applyFill="1" applyBorder="1" applyAlignment="1">
      <alignment horizontal="right" vertical="center"/>
    </xf>
    <xf numFmtId="1" fontId="5" fillId="4" borderId="5" xfId="0" applyNumberFormat="1" applyFont="1" applyFill="1" applyBorder="1" applyAlignment="1">
      <alignment horizontal="center" vertical="center"/>
    </xf>
    <xf numFmtId="1" fontId="4" fillId="4" borderId="6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0" fontId="0" fillId="0" borderId="11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12" xfId="0" applyBorder="1"/>
    <xf numFmtId="165" fontId="0" fillId="0" borderId="12" xfId="0" applyNumberFormat="1" applyBorder="1"/>
    <xf numFmtId="165" fontId="9" fillId="0" borderId="12" xfId="0" applyNumberFormat="1" applyFont="1" applyBorder="1"/>
    <xf numFmtId="0" fontId="10" fillId="0" borderId="0" xfId="0" applyFont="1"/>
    <xf numFmtId="0" fontId="0" fillId="0" borderId="13" xfId="0" applyBorder="1"/>
    <xf numFmtId="0" fontId="0" fillId="5" borderId="0" xfId="0" applyFill="1"/>
    <xf numFmtId="0" fontId="0" fillId="6" borderId="0" xfId="0" applyFill="1"/>
    <xf numFmtId="0" fontId="10" fillId="5" borderId="1" xfId="0" applyFont="1" applyFill="1" applyBorder="1"/>
    <xf numFmtId="0" fontId="0" fillId="0" borderId="2" xfId="0" applyBorder="1"/>
    <xf numFmtId="0" fontId="10" fillId="6" borderId="14" xfId="0" applyFont="1" applyFill="1" applyBorder="1"/>
    <xf numFmtId="0" fontId="10" fillId="6" borderId="5" xfId="0" applyFont="1" applyFill="1" applyBorder="1"/>
    <xf numFmtId="0" fontId="0" fillId="0" borderId="6" xfId="0" applyBorder="1"/>
    <xf numFmtId="0" fontId="0" fillId="0" borderId="1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14" fontId="0" fillId="0" borderId="0" xfId="0" applyNumberFormat="1"/>
    <xf numFmtId="0" fontId="11" fillId="0" borderId="0" xfId="0" applyFont="1"/>
    <xf numFmtId="166" fontId="0" fillId="0" borderId="10" xfId="0" applyNumberFormat="1" applyBorder="1"/>
    <xf numFmtId="0" fontId="0" fillId="7" borderId="0" xfId="0" applyFill="1"/>
    <xf numFmtId="0" fontId="11" fillId="0" borderId="20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2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10" fillId="10" borderId="19" xfId="0" applyFont="1" applyFill="1" applyBorder="1"/>
    <xf numFmtId="0" fontId="10" fillId="11" borderId="19" xfId="0" applyFont="1" applyFill="1" applyBorder="1"/>
    <xf numFmtId="0" fontId="10" fillId="0" borderId="19" xfId="0" applyFont="1" applyBorder="1"/>
    <xf numFmtId="0" fontId="10" fillId="12" borderId="19" xfId="0" applyFont="1" applyFill="1" applyBorder="1"/>
    <xf numFmtId="0" fontId="10" fillId="13" borderId="21" xfId="0" applyFont="1" applyFill="1" applyBorder="1"/>
    <xf numFmtId="0" fontId="10" fillId="14" borderId="19" xfId="0" applyFont="1" applyFill="1" applyBorder="1"/>
    <xf numFmtId="1" fontId="0" fillId="0" borderId="10" xfId="0" applyNumberFormat="1" applyBorder="1"/>
    <xf numFmtId="1" fontId="0" fillId="0" borderId="0" xfId="0" applyNumberFormat="1"/>
    <xf numFmtId="1" fontId="0" fillId="0" borderId="12" xfId="0" applyNumberFormat="1" applyBorder="1"/>
    <xf numFmtId="0" fontId="0" fillId="0" borderId="0" xfId="0" applyAlignment="1">
      <alignment horizontal="center"/>
    </xf>
    <xf numFmtId="10" fontId="0" fillId="0" borderId="0" xfId="5" applyNumberFormat="1" applyFont="1"/>
    <xf numFmtId="165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0" fontId="0" fillId="0" borderId="10" xfId="0" applyBorder="1"/>
    <xf numFmtId="0" fontId="0" fillId="0" borderId="0" xfId="0"/>
    <xf numFmtId="9" fontId="12" fillId="0" borderId="0" xfId="5"/>
    <xf numFmtId="0" fontId="0" fillId="15" borderId="0" xfId="0" applyFill="1"/>
    <xf numFmtId="0" fontId="0" fillId="0" borderId="0" xfId="0" applyAlignment="1">
      <alignment horizontal="right"/>
    </xf>
    <xf numFmtId="0" fontId="8" fillId="0" borderId="4" xfId="0" applyFont="1" applyBorder="1" applyAlignment="1">
      <alignment horizontal="center"/>
    </xf>
    <xf numFmtId="0" fontId="0" fillId="0" borderId="4" xfId="0" applyBorder="1"/>
    <xf numFmtId="0" fontId="0" fillId="0" borderId="10" xfId="0" applyBorder="1"/>
    <xf numFmtId="0" fontId="0" fillId="0" borderId="24" xfId="0" applyBorder="1"/>
    <xf numFmtId="0" fontId="0" fillId="0" borderId="25" xfId="0" applyBorder="1"/>
    <xf numFmtId="0" fontId="8" fillId="0" borderId="2" xfId="0" applyFont="1" applyBorder="1" applyAlignment="1">
      <alignment horizontal="center"/>
    </xf>
    <xf numFmtId="0" fontId="0" fillId="0" borderId="3" xfId="0" applyBorder="1"/>
    <xf numFmtId="0" fontId="8" fillId="0" borderId="1" xfId="0" applyFont="1" applyBorder="1" applyAlignment="1">
      <alignment horizontal="center"/>
    </xf>
    <xf numFmtId="0" fontId="0" fillId="0" borderId="26" xfId="0" applyBorder="1"/>
    <xf numFmtId="0" fontId="8" fillId="0" borderId="3" xfId="0" applyFont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27" xfId="0" applyBorder="1"/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8" xfId="0" applyBorder="1"/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6">
    <cellStyle name="Commentaire 2" xfId="1"/>
    <cellStyle name="Milliers 2" xfId="2"/>
    <cellStyle name="Normal" xfId="0" builtinId="0"/>
    <cellStyle name="Normal 2" xfId="3"/>
    <cellStyle name="Pourcentage" xfId="5" builtinId="5"/>
    <cellStyle name="Pourcentage 2" xfId="4"/>
  </cellStyles>
  <dxfs count="19"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FFFCC"/>
      <rgbColor rgb="FFCCFFFF"/>
      <rgbColor rgb="FF660066"/>
      <rgbColor rgb="FFFF7B59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66FFB2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D-4F42-B04E-EEF966329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537675"/>
        <c:axId val="84287301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D-4F42-B04E-EEF96632915A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19080">
              <a:solidFill>
                <a:srgbClr val="FF3333"/>
              </a:solidFill>
              <a:prstDash val="sys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1D-4F42-B04E-EEF966329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71537675"/>
        <c:axId val="84287301"/>
      </c:lineChart>
      <c:catAx>
        <c:axId val="715376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84287301"/>
        <c:crosses val="autoZero"/>
        <c:auto val="1"/>
        <c:lblAlgn val="ctr"/>
        <c:lblOffset val="100"/>
        <c:noMultiLvlLbl val="0"/>
      </c:catAx>
      <c:valAx>
        <c:axId val="84287301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Vehicules MD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71537675"/>
        <c:crossesAt val="0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Data_year!$A$4:$A$369</c:f>
              <c:numCache>
                <c:formatCode>m/d/yyyy</c:formatCode>
                <c:ptCount val="366"/>
              </c:numCache>
            </c:numRef>
          </c:cat>
          <c:val>
            <c:numRef>
              <c:f>Data_year!$B$4:$B$369</c:f>
              <c:numCache>
                <c:formatCode>General</c:formatCode>
                <c:ptCount val="366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Data_year!#REF!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93C-4FDC-A48B-B91DC6580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46638155"/>
        <c:axId val="80419887"/>
      </c:barChart>
      <c:dateAx>
        <c:axId val="46638155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80419887"/>
        <c:crosses val="autoZero"/>
        <c:auto val="0"/>
        <c:lblOffset val="100"/>
        <c:baseTimeUnit val="days"/>
        <c:minorUnit val="7"/>
        <c:minorTimeUnit val="days"/>
      </c:dateAx>
      <c:valAx>
        <c:axId val="804198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46638155"/>
        <c:crosses val="autoZero"/>
        <c:crossBetween val="between"/>
      </c:valAx>
    </c:plotArea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81B-4036-A8C0-5CEA9804CC78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81B-4036-A8C0-5CEA9804CC78}"/>
              </c:ext>
            </c:extLst>
          </c:dPt>
          <c:dLbls>
            <c:dLbl>
              <c:idx val="0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081B-4036-A8C0-5CEA9804CC78}"/>
                </c:ext>
              </c:extLst>
            </c:dLbl>
            <c:dLbl>
              <c:idx val="1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081B-4036-A8C0-5CEA9804CC78}"/>
                </c:ext>
              </c:extLst>
            </c:dLbl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Data_hour!$C$30:$D$30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Data_hour!$C$31:$D$31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B-4036-A8C0-5CEA9804C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5-4043-9EB8-0A2786CC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6978235"/>
        <c:axId val="53239184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5-4043-9EB8-0A2786CCDFE0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5-4043-9EB8-0A2786CC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96978235"/>
        <c:axId val="53239184"/>
      </c:lineChart>
      <c:catAx>
        <c:axId val="969782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53239184"/>
        <c:crosses val="autoZero"/>
        <c:auto val="1"/>
        <c:lblAlgn val="ctr"/>
        <c:lblOffset val="100"/>
        <c:noMultiLvlLbl val="0"/>
      </c:catAx>
      <c:valAx>
        <c:axId val="5323918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96978235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E1E-4FCA-BE39-ED26E5229986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E1E-4FCA-BE39-ED26E5229986}"/>
              </c:ext>
            </c:extLst>
          </c:dPt>
          <c:dLbls>
            <c:dLbl>
              <c:idx val="0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4E1E-4FCA-BE39-ED26E5229986}"/>
                </c:ext>
              </c:extLst>
            </c:dLbl>
            <c:dLbl>
              <c:idx val="1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4E1E-4FCA-BE39-ED26E5229986}"/>
                </c:ext>
              </c:extLst>
            </c:dLbl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Data_hour!$C$62:$D$62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Data_hour!$C$63:$D$63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1E-4FCA-BE39-ED26E5229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Data_hour!$B$36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Data_hour!$B$37:$B$60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3-4BF6-A4BF-DBC04C7C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9361410"/>
        <c:axId val="24963102"/>
      </c:barChart>
      <c:lineChart>
        <c:grouping val="standard"/>
        <c:varyColors val="0"/>
        <c:ser>
          <c:idx val="1"/>
          <c:order val="1"/>
          <c:tx>
            <c:strRef>
              <c:f>Data_hour!$C$36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Data_hour!$C$37:$C$60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3-4BF6-A4BF-DBC04C7C608D}"/>
            </c:ext>
          </c:extLst>
        </c:ser>
        <c:ser>
          <c:idx val="2"/>
          <c:order val="2"/>
          <c:tx>
            <c:strRef>
              <c:f>Data_hour!$D$36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Data_hour!$D$37:$D$60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3-4BF6-A4BF-DBC04C7C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49361410"/>
        <c:axId val="24963102"/>
      </c:lineChart>
      <c:catAx>
        <c:axId val="493614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4963102"/>
        <c:crosses val="autoZero"/>
        <c:auto val="1"/>
        <c:lblAlgn val="ctr"/>
        <c:lblOffset val="100"/>
        <c:noMultiLvlLbl val="0"/>
      </c:catAx>
      <c:valAx>
        <c:axId val="24963102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49361410"/>
        <c:crosses val="autoZero"/>
        <c:crossBetween val="between"/>
      </c:valAx>
    </c:plotArea>
    <c:legend>
      <c:legendPos val="r"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invertIfNegative val="0"/>
          <c:dLbls>
            <c:spPr>
              <a:solidFill>
                <a:schemeClr val="bg1"/>
              </a:solidFill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Data_week!$A$4:$A$10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Data_week!$B$4:$B$10</c:f>
              <c:numCache>
                <c:formatCode>General</c:formatCode>
                <c:ptCount val="7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Data_week!#REF!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2F8-4656-893D-6A7C76430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3001233"/>
        <c:axId val="19408962"/>
      </c:barChart>
      <c:catAx>
        <c:axId val="7300123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19408962"/>
        <c:crosses val="autoZero"/>
        <c:auto val="1"/>
        <c:lblAlgn val="ctr"/>
        <c:lblOffset val="100"/>
        <c:noMultiLvlLbl val="0"/>
      </c:catAx>
      <c:valAx>
        <c:axId val="194089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73001233"/>
        <c:crosses val="autoZero"/>
        <c:crossBetween val="between"/>
      </c:valAx>
    </c:plotArea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it-CH" sz="1300" b="0" strike="noStrike" spc="-1">
                <a:latin typeface="Arial"/>
              </a:defRPr>
            </a:pPr>
            <a:r>
              <a:rPr lang="it-CH" sz="1300" b="0" strike="noStrike" spc="-1">
                <a:latin typeface="Arial"/>
              </a:rPr>
              <a:t>Comparaison Class</a:t>
            </a:r>
            <a:r>
              <a:rPr lang="it-CH" sz="1300" b="0" strike="noStrike" spc="-1" baseline="0">
                <a:latin typeface="Arial"/>
              </a:rPr>
              <a:t> 1 (v</a:t>
            </a:r>
            <a:r>
              <a:rPr lang="it-CH" sz="1300" b="0" strike="noStrike" spc="-1">
                <a:latin typeface="Arial"/>
              </a:rPr>
              <a:t>elo) et Class 2 - 5 (autres)</a:t>
            </a:r>
          </a:p>
        </c:rich>
      </c:tx>
      <c:layout/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Data_class!$A$14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rgbClr val="D4EA6B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C-4E5E-A8B0-2ED421973A83}"/>
            </c:ext>
          </c:extLst>
        </c:ser>
        <c:ser>
          <c:idx val="2"/>
          <c:order val="1"/>
          <c:tx>
            <c:strRef>
              <c:f>Data_class!$A$15</c:f>
              <c:strCache>
                <c:ptCount val="1"/>
                <c:pt idx="0">
                  <c:v>autres</c:v>
                </c:pt>
              </c:strCache>
            </c:strRef>
          </c:tx>
          <c:spPr>
            <a:solidFill>
              <a:srgbClr val="FF7B59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C-4E5E-A8B0-2ED421973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4653214"/>
        <c:axId val="41931266"/>
      </c:barChart>
      <c:catAx>
        <c:axId val="2465321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41931266"/>
        <c:crosses val="autoZero"/>
        <c:auto val="1"/>
        <c:lblAlgn val="ctr"/>
        <c:lblOffset val="100"/>
        <c:noMultiLvlLbl val="0"/>
      </c:catAx>
      <c:valAx>
        <c:axId val="41931266"/>
        <c:scaling>
          <c:orientation val="minMax"/>
          <c:min val="0"/>
        </c:scaling>
        <c:delete val="0"/>
        <c:axPos val="b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24653214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it-CH" sz="1300" b="0" strike="noStrike" spc="-1">
                <a:latin typeface="Arial"/>
              </a:defRPr>
            </a:pPr>
            <a:r>
              <a:rPr lang="it-CH" sz="1300" b="0" strike="noStrike" spc="-1">
                <a:latin typeface="Arial"/>
              </a:rPr>
              <a:t>Part de trafic des Class 2 - 5 (autres) hors Class 1 (velo)</a:t>
            </a:r>
          </a:p>
        </c:rich>
      </c:tx>
      <c:layout/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Data_class!$A$6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B4C6E7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599-4793-BEC1-0B91301F6688}"/>
            </c:ext>
          </c:extLst>
        </c:ser>
        <c:ser>
          <c:idx val="1"/>
          <c:order val="1"/>
          <c:tx>
            <c:strRef>
              <c:f>Data_class!$A$7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4B084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599-4793-BEC1-0B91301F6688}"/>
            </c:ext>
          </c:extLst>
        </c:ser>
        <c:ser>
          <c:idx val="2"/>
          <c:order val="2"/>
          <c:tx>
            <c:strRef>
              <c:f>Data_class!$A$8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0599-4793-BEC1-0B91301F6688}"/>
            </c:ext>
          </c:extLst>
        </c:ser>
        <c:ser>
          <c:idx val="3"/>
          <c:order val="3"/>
          <c:tx>
            <c:strRef>
              <c:f>Data_class!$A$9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579D1C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0599-4793-BEC1-0B91301F6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7137129"/>
        <c:axId val="62120218"/>
      </c:barChart>
      <c:catAx>
        <c:axId val="67137129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62120218"/>
        <c:crosses val="autoZero"/>
        <c:auto val="0"/>
        <c:lblAlgn val="ctr"/>
        <c:lblOffset val="100"/>
        <c:noMultiLvlLbl val="0"/>
      </c:catAx>
      <c:valAx>
        <c:axId val="621202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67137129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359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20</xdr:col>
      <xdr:colOff>0</xdr:colOff>
      <xdr:row>28</xdr:row>
      <xdr:rowOff>27720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158749</xdr:rowOff>
    </xdr:from>
    <xdr:to>
      <xdr:col>4</xdr:col>
      <xdr:colOff>275166</xdr:colOff>
      <xdr:row>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</xdr:colOff>
      <xdr:row>31</xdr:row>
      <xdr:rowOff>0</xdr:rowOff>
    </xdr:from>
    <xdr:to>
      <xdr:col>12</xdr:col>
      <xdr:colOff>275167</xdr:colOff>
      <xdr:row>43</xdr:row>
      <xdr:rowOff>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4</xdr:col>
      <xdr:colOff>222250</xdr:colOff>
      <xdr:row>57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</xdr:colOff>
      <xdr:row>45</xdr:row>
      <xdr:rowOff>0</xdr:rowOff>
    </xdr:from>
    <xdr:to>
      <xdr:col>12</xdr:col>
      <xdr:colOff>243417</xdr:colOff>
      <xdr:row>57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30</xdr:row>
      <xdr:rowOff>158749</xdr:rowOff>
    </xdr:from>
    <xdr:to>
      <xdr:col>20</xdr:col>
      <xdr:colOff>0</xdr:colOff>
      <xdr:row>57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10</xdr:row>
      <xdr:rowOff>0</xdr:rowOff>
    </xdr:from>
    <xdr:to>
      <xdr:col>15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21</xdr:row>
      <xdr:rowOff>0</xdr:rowOff>
    </xdr:from>
    <xdr:to>
      <xdr:col>15</xdr:col>
      <xdr:colOff>0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/>
  </sheetViews>
  <sheetFormatPr baseColWidth="10" defaultColWidth="9.42578125" defaultRowHeight="12.75" x14ac:dyDescent="0.2"/>
  <cols>
    <col min="1" max="1" width="15.7109375" style="79" bestFit="1" customWidth="1"/>
    <col min="2" max="2" width="119.140625" style="79" customWidth="1"/>
  </cols>
  <sheetData>
    <row r="1" spans="1:2" ht="16.7" customHeight="1" x14ac:dyDescent="0.2">
      <c r="A1" s="50" t="s">
        <v>0</v>
      </c>
    </row>
    <row r="3" spans="1:2" ht="12.75" customHeight="1" x14ac:dyDescent="0.2">
      <c r="A3" t="s">
        <v>1</v>
      </c>
      <c r="B3" s="2"/>
    </row>
    <row r="4" spans="1:2" ht="12.75" customHeight="1" x14ac:dyDescent="0.2">
      <c r="A4" t="s">
        <v>2</v>
      </c>
      <c r="B4" s="2"/>
    </row>
    <row r="5" spans="1:2" ht="12.75" customHeight="1" x14ac:dyDescent="0.2">
      <c r="A5" t="s">
        <v>3</v>
      </c>
      <c r="B5" s="2"/>
    </row>
    <row r="6" spans="1:2" ht="12.75" customHeight="1" x14ac:dyDescent="0.2">
      <c r="A6" t="s">
        <v>4</v>
      </c>
      <c r="B6" s="2"/>
    </row>
    <row r="7" spans="1:2" ht="12.75" customHeight="1" x14ac:dyDescent="0.2">
      <c r="A7" t="s">
        <v>5</v>
      </c>
      <c r="B7" s="2"/>
    </row>
    <row r="8" spans="1:2" ht="12.75" customHeight="1" x14ac:dyDescent="0.2">
      <c r="A8" t="s">
        <v>6</v>
      </c>
      <c r="B8" s="2"/>
    </row>
    <row r="9" spans="1:2" ht="12.75" customHeight="1" x14ac:dyDescent="0.2">
      <c r="A9" t="s">
        <v>7</v>
      </c>
      <c r="B9" s="2"/>
    </row>
    <row r="10" spans="1:2" ht="12.75" customHeight="1" x14ac:dyDescent="0.2">
      <c r="A10" t="s">
        <v>8</v>
      </c>
      <c r="B10" s="2"/>
    </row>
    <row r="11" spans="1:2" ht="12.75" customHeight="1" x14ac:dyDescent="0.2">
      <c r="A11" t="s">
        <v>9</v>
      </c>
      <c r="B11" s="2"/>
    </row>
    <row r="12" spans="1:2" ht="12.75" customHeight="1" x14ac:dyDescent="0.2">
      <c r="A12" t="s">
        <v>10</v>
      </c>
      <c r="B12" s="2"/>
    </row>
    <row r="13" spans="1:2" ht="12.75" customHeight="1" x14ac:dyDescent="0.2">
      <c r="A13" t="s">
        <v>11</v>
      </c>
      <c r="B13" s="2"/>
    </row>
    <row r="14" spans="1:2" ht="12.75" customHeight="1" x14ac:dyDescent="0.2">
      <c r="A14" t="s">
        <v>12</v>
      </c>
      <c r="B14" s="2"/>
    </row>
    <row r="16" spans="1:2" x14ac:dyDescent="0.2">
      <c r="A16" t="s">
        <v>13</v>
      </c>
      <c r="B16" t="e">
        <f>VALUE(RIGHT(B4,4))</f>
        <v>#VALUE!</v>
      </c>
    </row>
    <row r="17" spans="1:2" x14ac:dyDescent="0.2">
      <c r="A17" t="s">
        <v>14</v>
      </c>
      <c r="B17" s="49" t="e">
        <f>DATEVALUE("01.01."&amp;B16)</f>
        <v>#VALUE!</v>
      </c>
    </row>
    <row r="18" spans="1:2" x14ac:dyDescent="0.2">
      <c r="A18" t="s">
        <v>15</v>
      </c>
      <c r="B18" s="49" t="e">
        <f>DATEVALUE("31.12."&amp;B16)</f>
        <v>#VALUE!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"/>
  <sheetViews>
    <sheetView zoomScaleNormal="100" workbookViewId="0"/>
  </sheetViews>
  <sheetFormatPr baseColWidth="10" defaultColWidth="11.5703125" defaultRowHeight="12.75" x14ac:dyDescent="0.2"/>
  <cols>
    <col min="1" max="1" width="14.5703125" style="79" bestFit="1" customWidth="1"/>
    <col min="3" max="3" width="11.5703125" style="79" customWidth="1"/>
    <col min="5" max="6" width="11.5703125" style="79" customWidth="1"/>
  </cols>
  <sheetData>
    <row r="1" spans="1:17" x14ac:dyDescent="0.2">
      <c r="A1" t="s">
        <v>16</v>
      </c>
      <c r="G1" t="s">
        <v>17</v>
      </c>
    </row>
    <row r="3" spans="1:17" x14ac:dyDescent="0.2">
      <c r="A3" t="s">
        <v>18</v>
      </c>
      <c r="B3" t="s">
        <v>203</v>
      </c>
      <c r="C3" t="s">
        <v>20</v>
      </c>
      <c r="D3" t="s">
        <v>21</v>
      </c>
      <c r="E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P3" t="s">
        <v>204</v>
      </c>
      <c r="Q3" t="s">
        <v>205</v>
      </c>
    </row>
    <row r="4" spans="1:17" x14ac:dyDescent="0.2">
      <c r="A4" s="1"/>
      <c r="B4" s="2"/>
      <c r="C4" t="b">
        <f t="shared" ref="C4:C67" si="0">IF(B4&gt;0,_xlfn.ISOWEEKNUM(A4))</f>
        <v>0</v>
      </c>
      <c r="D4" t="b">
        <f t="shared" ref="D4:D67" si="1">IF(B4&gt;0,MONTH(A4))</f>
        <v>0</v>
      </c>
      <c r="E4" t="b">
        <f t="shared" ref="E4:E67" si="2">IF(B4&gt;0,WEEKDAY(A4,2))</f>
        <v>0</v>
      </c>
      <c r="G4" t="s">
        <v>29</v>
      </c>
      <c r="H4">
        <v>1</v>
      </c>
      <c r="I4">
        <f t="shared" ref="I4:I10" si="3">SUMIF($E$4:$E$369,H4,$B$4:$B$369)</f>
        <v>0</v>
      </c>
      <c r="J4">
        <f t="shared" ref="J4:J10" si="4">COUNTIF($E$4:$E$369,H4)</f>
        <v>0</v>
      </c>
      <c r="K4" s="76" t="e">
        <f t="shared" ref="K4:K10" si="5">I4/J4</f>
        <v>#DIV/0!</v>
      </c>
      <c r="L4" s="76" t="e">
        <f t="array" ref="L4">_xlfn.STDEV.S(IF($E$4:$E$369=H4,$B$4:$B$369))</f>
        <v>#DIV/0!</v>
      </c>
      <c r="M4" s="77">
        <f t="array" ref="M4">MIN(IF($E$4:$E$369=H4,$B$4:$B$369))</f>
        <v>0</v>
      </c>
      <c r="N4" s="77">
        <f t="array" ref="N4">MAX(IF($E$4:$E$369=H4,$B$4:$B$369))</f>
        <v>0</v>
      </c>
      <c r="P4" s="81">
        <f>Data_week!B4</f>
        <v>0</v>
      </c>
      <c r="Q4">
        <f>I4-P4</f>
        <v>0</v>
      </c>
    </row>
    <row r="5" spans="1:17" x14ac:dyDescent="0.2">
      <c r="A5" s="1"/>
      <c r="B5" s="2"/>
      <c r="C5" t="b">
        <f t="shared" si="0"/>
        <v>0</v>
      </c>
      <c r="D5" t="b">
        <f t="shared" si="1"/>
        <v>0</v>
      </c>
      <c r="E5" t="b">
        <f t="shared" si="2"/>
        <v>0</v>
      </c>
      <c r="G5" t="s">
        <v>30</v>
      </c>
      <c r="H5">
        <v>2</v>
      </c>
      <c r="I5">
        <f t="shared" si="3"/>
        <v>0</v>
      </c>
      <c r="J5">
        <f t="shared" si="4"/>
        <v>0</v>
      </c>
      <c r="K5" s="76" t="e">
        <f t="shared" si="5"/>
        <v>#DIV/0!</v>
      </c>
      <c r="L5" s="76" t="e">
        <f t="array" ref="L5">_xlfn.STDEV.S(IF($E$4:$E$369=H5,$B$4:$B$369))</f>
        <v>#DIV/0!</v>
      </c>
      <c r="M5" s="77">
        <f t="array" ref="M5">MIN(IF($E$4:$E$369=H5,$B$4:$B$369))</f>
        <v>0</v>
      </c>
      <c r="N5" s="77">
        <f t="array" ref="N5">MAX(IF($E$4:$E$369=H5,$B$4:$B$369))</f>
        <v>0</v>
      </c>
      <c r="P5" s="81">
        <f>Data_week!B5</f>
        <v>0</v>
      </c>
      <c r="Q5" s="79">
        <f t="shared" ref="Q5:Q10" si="6">I5-P5</f>
        <v>0</v>
      </c>
    </row>
    <row r="6" spans="1:17" x14ac:dyDescent="0.2">
      <c r="A6" s="1"/>
      <c r="B6" s="2"/>
      <c r="C6" t="b">
        <f t="shared" si="0"/>
        <v>0</v>
      </c>
      <c r="D6" t="b">
        <f t="shared" si="1"/>
        <v>0</v>
      </c>
      <c r="E6" t="b">
        <f t="shared" si="2"/>
        <v>0</v>
      </c>
      <c r="G6" t="s">
        <v>31</v>
      </c>
      <c r="H6">
        <v>3</v>
      </c>
      <c r="I6">
        <f t="shared" si="3"/>
        <v>0</v>
      </c>
      <c r="J6">
        <f t="shared" si="4"/>
        <v>0</v>
      </c>
      <c r="K6" s="76" t="e">
        <f t="shared" si="5"/>
        <v>#DIV/0!</v>
      </c>
      <c r="L6" s="76" t="e">
        <f t="array" ref="L6">_xlfn.STDEV.S(IF($E$4:$E$369=H6,$B$4:$B$369))</f>
        <v>#DIV/0!</v>
      </c>
      <c r="M6" s="77">
        <f t="array" ref="M6">MIN(IF($E$4:$E$369=H6,$B$4:$B$369))</f>
        <v>0</v>
      </c>
      <c r="N6" s="77">
        <f t="array" ref="N6">MAX(IF($E$4:$E$369=H6,$B$4:$B$369))</f>
        <v>0</v>
      </c>
      <c r="P6" s="81">
        <f>Data_week!B6</f>
        <v>0</v>
      </c>
      <c r="Q6" s="79">
        <f t="shared" si="6"/>
        <v>0</v>
      </c>
    </row>
    <row r="7" spans="1:17" x14ac:dyDescent="0.2">
      <c r="A7" s="1"/>
      <c r="B7" s="2"/>
      <c r="C7" t="b">
        <f t="shared" si="0"/>
        <v>0</v>
      </c>
      <c r="D7" t="b">
        <f t="shared" si="1"/>
        <v>0</v>
      </c>
      <c r="E7" t="b">
        <f t="shared" si="2"/>
        <v>0</v>
      </c>
      <c r="G7" t="s">
        <v>32</v>
      </c>
      <c r="H7">
        <v>4</v>
      </c>
      <c r="I7">
        <f t="shared" si="3"/>
        <v>0</v>
      </c>
      <c r="J7">
        <f t="shared" si="4"/>
        <v>0</v>
      </c>
      <c r="K7" s="76" t="e">
        <f t="shared" si="5"/>
        <v>#DIV/0!</v>
      </c>
      <c r="L7" s="76" t="e">
        <f t="array" ref="L7">_xlfn.STDEV.S(IF($E$4:$E$369=H7,$B$4:$B$369))</f>
        <v>#DIV/0!</v>
      </c>
      <c r="M7" s="77">
        <f t="array" ref="M7">MIN(IF($E$4:$E$369=H7,$B$4:$B$369))</f>
        <v>0</v>
      </c>
      <c r="N7" s="77">
        <f t="array" ref="N7">MAX(IF($E$4:$E$369=H7,$B$4:$B$369))</f>
        <v>0</v>
      </c>
      <c r="P7" s="81">
        <f>Data_week!B7</f>
        <v>0</v>
      </c>
      <c r="Q7" s="79">
        <f t="shared" si="6"/>
        <v>0</v>
      </c>
    </row>
    <row r="8" spans="1:17" x14ac:dyDescent="0.2">
      <c r="A8" s="1"/>
      <c r="B8" s="2"/>
      <c r="C8" t="b">
        <f t="shared" si="0"/>
        <v>0</v>
      </c>
      <c r="D8" t="b">
        <f t="shared" si="1"/>
        <v>0</v>
      </c>
      <c r="E8" t="b">
        <f t="shared" si="2"/>
        <v>0</v>
      </c>
      <c r="G8" t="s">
        <v>33</v>
      </c>
      <c r="H8">
        <v>5</v>
      </c>
      <c r="I8">
        <f t="shared" si="3"/>
        <v>0</v>
      </c>
      <c r="J8">
        <f t="shared" si="4"/>
        <v>0</v>
      </c>
      <c r="K8" s="76" t="e">
        <f t="shared" si="5"/>
        <v>#DIV/0!</v>
      </c>
      <c r="L8" s="76" t="e">
        <f t="array" ref="L8">_xlfn.STDEV.S(IF($E$4:$E$369=H8,$B$4:$B$369))</f>
        <v>#DIV/0!</v>
      </c>
      <c r="M8" s="77">
        <f t="array" ref="M8">MIN(IF($E$4:$E$369=H8,$B$4:$B$369))</f>
        <v>0</v>
      </c>
      <c r="N8" s="77">
        <f t="array" ref="N8">MAX(IF($E$4:$E$369=H8,$B$4:$B$369))</f>
        <v>0</v>
      </c>
      <c r="P8" s="81">
        <f>Data_week!B8</f>
        <v>0</v>
      </c>
      <c r="Q8" s="79">
        <f t="shared" si="6"/>
        <v>0</v>
      </c>
    </row>
    <row r="9" spans="1:17" x14ac:dyDescent="0.2">
      <c r="A9" s="1"/>
      <c r="B9" s="2"/>
      <c r="C9" t="b">
        <f t="shared" si="0"/>
        <v>0</v>
      </c>
      <c r="D9" t="b">
        <f t="shared" si="1"/>
        <v>0</v>
      </c>
      <c r="E9" t="b">
        <f t="shared" si="2"/>
        <v>0</v>
      </c>
      <c r="G9" t="s">
        <v>34</v>
      </c>
      <c r="H9">
        <v>6</v>
      </c>
      <c r="I9">
        <f t="shared" si="3"/>
        <v>0</v>
      </c>
      <c r="J9">
        <f t="shared" si="4"/>
        <v>0</v>
      </c>
      <c r="K9" s="76" t="e">
        <f t="shared" si="5"/>
        <v>#DIV/0!</v>
      </c>
      <c r="L9" s="76" t="e">
        <f t="array" ref="L9">_xlfn.STDEV.S(IF($E$4:$E$369=H9,$B$4:$B$369))</f>
        <v>#DIV/0!</v>
      </c>
      <c r="M9" s="77">
        <f t="array" ref="M9">MIN(IF($E$4:$E$369=H9,$B$4:$B$369))</f>
        <v>0</v>
      </c>
      <c r="N9" s="77">
        <f t="array" ref="N9">MAX(IF($E$4:$E$369=H9,$B$4:$B$369))</f>
        <v>0</v>
      </c>
      <c r="P9" s="81">
        <f>Data_week!B9</f>
        <v>0</v>
      </c>
      <c r="Q9" s="79">
        <f t="shared" si="6"/>
        <v>0</v>
      </c>
    </row>
    <row r="10" spans="1:17" x14ac:dyDescent="0.2">
      <c r="A10" s="1"/>
      <c r="B10" s="2"/>
      <c r="C10" t="b">
        <f t="shared" si="0"/>
        <v>0</v>
      </c>
      <c r="D10" t="b">
        <f t="shared" si="1"/>
        <v>0</v>
      </c>
      <c r="E10" t="b">
        <f t="shared" si="2"/>
        <v>0</v>
      </c>
      <c r="G10" t="s">
        <v>35</v>
      </c>
      <c r="H10">
        <v>7</v>
      </c>
      <c r="I10">
        <f t="shared" si="3"/>
        <v>0</v>
      </c>
      <c r="J10">
        <f t="shared" si="4"/>
        <v>0</v>
      </c>
      <c r="K10" s="76" t="e">
        <f t="shared" si="5"/>
        <v>#DIV/0!</v>
      </c>
      <c r="L10" s="76" t="e">
        <f t="array" ref="L10">_xlfn.STDEV.S(IF($E$4:$E$369=H10,$B$4:$B$369))</f>
        <v>#DIV/0!</v>
      </c>
      <c r="M10" s="77">
        <f t="array" ref="M10">MIN(IF($E$4:$E$369=H10,$B$4:$B$369))</f>
        <v>0</v>
      </c>
      <c r="N10" s="77">
        <f t="array" ref="N10">MAX(IF($E$4:$E$369=H10,$B$4:$B$369))</f>
        <v>0</v>
      </c>
      <c r="P10" s="81">
        <f>Data_week!B10</f>
        <v>0</v>
      </c>
      <c r="Q10" s="79">
        <f t="shared" si="6"/>
        <v>0</v>
      </c>
    </row>
    <row r="11" spans="1:17" x14ac:dyDescent="0.2">
      <c r="A11" s="1"/>
      <c r="B11" s="2"/>
      <c r="C11" t="b">
        <f t="shared" si="0"/>
        <v>0</v>
      </c>
      <c r="D11" t="b">
        <f t="shared" si="1"/>
        <v>0</v>
      </c>
      <c r="E11" t="b">
        <f t="shared" si="2"/>
        <v>0</v>
      </c>
    </row>
    <row r="12" spans="1:17" x14ac:dyDescent="0.2">
      <c r="A12" s="1"/>
      <c r="B12" s="2"/>
      <c r="C12" t="b">
        <f t="shared" si="0"/>
        <v>0</v>
      </c>
      <c r="D12" t="b">
        <f t="shared" si="1"/>
        <v>0</v>
      </c>
      <c r="E12" t="b">
        <f t="shared" si="2"/>
        <v>0</v>
      </c>
      <c r="H12" t="s">
        <v>23</v>
      </c>
      <c r="I12">
        <f>SUM(I4:I10)</f>
        <v>0</v>
      </c>
      <c r="J12" s="79">
        <f>SUM(J4:J10)</f>
        <v>0</v>
      </c>
      <c r="K12" s="75" t="e">
        <f>I12/J12</f>
        <v>#DIV/0!</v>
      </c>
      <c r="L12" s="75" t="e">
        <f>_xlfn.STDEV.S($B$4:$B$369)</f>
        <v>#DIV/0!</v>
      </c>
      <c r="M12" s="75">
        <f>MIN($B$4:$B$369)</f>
        <v>0</v>
      </c>
      <c r="N12" s="75">
        <f>MAX($B$4:$B$369)</f>
        <v>0</v>
      </c>
      <c r="P12" s="79">
        <f t="shared" ref="P12:Q12" si="7">SUM(P4:P10)</f>
        <v>0</v>
      </c>
      <c r="Q12" s="79">
        <f t="shared" si="7"/>
        <v>0</v>
      </c>
    </row>
    <row r="13" spans="1:17" x14ac:dyDescent="0.2">
      <c r="A13" s="1"/>
      <c r="B13" s="2"/>
      <c r="C13" t="b">
        <f t="shared" si="0"/>
        <v>0</v>
      </c>
      <c r="D13" t="b">
        <f t="shared" si="1"/>
        <v>0</v>
      </c>
      <c r="E13" t="b">
        <f t="shared" si="2"/>
        <v>0</v>
      </c>
      <c r="H13" s="82" t="s">
        <v>60</v>
      </c>
      <c r="I13" s="79">
        <f>SUM(I9:I10)</f>
        <v>0</v>
      </c>
      <c r="J13" s="79">
        <f>SUM(J9:J10)</f>
        <v>0</v>
      </c>
      <c r="K13" s="75" t="e">
        <f t="shared" ref="K13:K14" si="8">I13/J13</f>
        <v>#DIV/0!</v>
      </c>
    </row>
    <row r="14" spans="1:17" x14ac:dyDescent="0.2">
      <c r="A14" s="1"/>
      <c r="B14" s="2"/>
      <c r="C14" t="b">
        <f t="shared" si="0"/>
        <v>0</v>
      </c>
      <c r="D14" t="b">
        <f t="shared" si="1"/>
        <v>0</v>
      </c>
      <c r="E14" t="b">
        <f t="shared" si="2"/>
        <v>0</v>
      </c>
      <c r="G14" s="79"/>
      <c r="H14" s="82" t="s">
        <v>61</v>
      </c>
      <c r="I14" s="79">
        <f>I12-I13</f>
        <v>0</v>
      </c>
      <c r="J14" s="79">
        <f>J12-J13</f>
        <v>0</v>
      </c>
      <c r="K14" s="75" t="e">
        <f t="shared" si="8"/>
        <v>#DIV/0!</v>
      </c>
      <c r="L14" s="79"/>
      <c r="M14" s="79"/>
      <c r="N14" s="79"/>
      <c r="O14" s="79"/>
      <c r="P14" s="79"/>
      <c r="Q14" s="79"/>
    </row>
    <row r="15" spans="1:17" x14ac:dyDescent="0.2">
      <c r="A15" s="1"/>
      <c r="B15" s="2"/>
      <c r="C15" t="b">
        <f t="shared" si="0"/>
        <v>0</v>
      </c>
      <c r="D15" t="b">
        <f t="shared" si="1"/>
        <v>0</v>
      </c>
      <c r="E15" t="b">
        <f t="shared" si="2"/>
        <v>0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1:17" x14ac:dyDescent="0.2">
      <c r="A16" s="1"/>
      <c r="B16" s="2"/>
      <c r="C16" t="b">
        <f t="shared" si="0"/>
        <v>0</v>
      </c>
      <c r="D16" t="b">
        <f t="shared" si="1"/>
        <v>0</v>
      </c>
      <c r="E16" t="b">
        <f t="shared" si="2"/>
        <v>0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1:17" x14ac:dyDescent="0.2">
      <c r="A17" s="1"/>
      <c r="B17" s="2"/>
      <c r="C17" t="b">
        <f t="shared" si="0"/>
        <v>0</v>
      </c>
      <c r="D17" t="b">
        <f t="shared" si="1"/>
        <v>0</v>
      </c>
      <c r="E17" t="b">
        <f t="shared" si="2"/>
        <v>0</v>
      </c>
    </row>
    <row r="18" spans="1:17" x14ac:dyDescent="0.2">
      <c r="A18" s="1"/>
      <c r="B18" s="2"/>
      <c r="C18" t="b">
        <f t="shared" si="0"/>
        <v>0</v>
      </c>
      <c r="D18" t="b">
        <f t="shared" si="1"/>
        <v>0</v>
      </c>
      <c r="E18" t="b">
        <f t="shared" si="2"/>
        <v>0</v>
      </c>
      <c r="G18" t="s">
        <v>36</v>
      </c>
    </row>
    <row r="19" spans="1:17" x14ac:dyDescent="0.2">
      <c r="A19" s="1"/>
      <c r="B19" s="2"/>
      <c r="C19" t="b">
        <f t="shared" si="0"/>
        <v>0</v>
      </c>
      <c r="D19" t="b">
        <f t="shared" si="1"/>
        <v>0</v>
      </c>
      <c r="E19" t="b">
        <f t="shared" si="2"/>
        <v>0</v>
      </c>
    </row>
    <row r="20" spans="1:17" x14ac:dyDescent="0.2">
      <c r="A20" s="1"/>
      <c r="B20" s="2"/>
      <c r="C20" t="b">
        <f t="shared" si="0"/>
        <v>0</v>
      </c>
      <c r="D20" t="b">
        <f t="shared" si="1"/>
        <v>0</v>
      </c>
      <c r="E20" t="b">
        <f t="shared" si="2"/>
        <v>0</v>
      </c>
      <c r="H20" t="s">
        <v>21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s="79" t="s">
        <v>206</v>
      </c>
      <c r="Q20" s="79" t="s">
        <v>205</v>
      </c>
    </row>
    <row r="21" spans="1:17" x14ac:dyDescent="0.2">
      <c r="A21" s="1"/>
      <c r="B21" s="2"/>
      <c r="C21" t="b">
        <f t="shared" si="0"/>
        <v>0</v>
      </c>
      <c r="D21" t="b">
        <f t="shared" si="1"/>
        <v>0</v>
      </c>
      <c r="E21" t="b">
        <f t="shared" si="2"/>
        <v>0</v>
      </c>
      <c r="G21" t="s">
        <v>37</v>
      </c>
      <c r="H21">
        <v>1</v>
      </c>
      <c r="I21">
        <f t="shared" ref="I21:I32" si="9">SUMIF($D$4:$D$369,H21,$B$4:$B$369)</f>
        <v>0</v>
      </c>
      <c r="J21">
        <f t="shared" ref="J21:J32" si="10">COUNTIF($D$4:$D$369,H21)</f>
        <v>0</v>
      </c>
      <c r="K21" s="76" t="e">
        <f t="shared" ref="K21:K32" si="11">I21/J21</f>
        <v>#DIV/0!</v>
      </c>
      <c r="L21" s="76" t="e">
        <f t="array" ref="L21">_xlfn.STDEV.S(IF($D$4:$D$369=H21,$B$4:$B$369))</f>
        <v>#DIV/0!</v>
      </c>
      <c r="M21" s="77">
        <f t="array" ref="M21">MIN(IF($D$4:$D$369=H21,$B$4:$B$369))</f>
        <v>0</v>
      </c>
      <c r="N21" s="77">
        <f t="array" ref="N21">MAX(IF($D$4:$D$369=H21,$B$4:$B$369))</f>
        <v>0</v>
      </c>
      <c r="P21" s="81">
        <f>SUM(AN_TE!B48:H48)</f>
        <v>0</v>
      </c>
      <c r="Q21" s="79">
        <f>I21-P21</f>
        <v>0</v>
      </c>
    </row>
    <row r="22" spans="1:17" x14ac:dyDescent="0.2">
      <c r="A22" s="1"/>
      <c r="B22" s="2"/>
      <c r="C22" t="b">
        <f t="shared" si="0"/>
        <v>0</v>
      </c>
      <c r="D22" t="b">
        <f t="shared" si="1"/>
        <v>0</v>
      </c>
      <c r="E22" t="b">
        <f t="shared" si="2"/>
        <v>0</v>
      </c>
      <c r="G22" t="s">
        <v>38</v>
      </c>
      <c r="H22">
        <v>2</v>
      </c>
      <c r="I22">
        <f t="shared" si="9"/>
        <v>0</v>
      </c>
      <c r="J22">
        <f t="shared" si="10"/>
        <v>0</v>
      </c>
      <c r="K22" s="76" t="e">
        <f t="shared" si="11"/>
        <v>#DIV/0!</v>
      </c>
      <c r="L22" s="76" t="e">
        <f t="array" ref="L22">_xlfn.STDEV.S(IF($D$4:$D$369=H22,$B$4:$B$369))</f>
        <v>#DIV/0!</v>
      </c>
      <c r="M22" s="77">
        <f t="array" ref="M22">MIN(IF($D$4:$D$369=H22,$B$4:$B$369))</f>
        <v>0</v>
      </c>
      <c r="N22" s="77">
        <f t="array" ref="N22">MAX(IF($D$4:$D$369=H22,$B$4:$B$369))</f>
        <v>0</v>
      </c>
      <c r="P22" s="81">
        <f>SUM(AN_TE!B49:H49)</f>
        <v>0</v>
      </c>
      <c r="Q22" s="79">
        <f t="shared" ref="Q22:Q32" si="12">I22-P22</f>
        <v>0</v>
      </c>
    </row>
    <row r="23" spans="1:17" x14ac:dyDescent="0.2">
      <c r="A23" s="1"/>
      <c r="B23" s="2"/>
      <c r="C23" t="b">
        <f t="shared" si="0"/>
        <v>0</v>
      </c>
      <c r="D23" t="b">
        <f t="shared" si="1"/>
        <v>0</v>
      </c>
      <c r="E23" t="b">
        <f t="shared" si="2"/>
        <v>0</v>
      </c>
      <c r="G23" t="s">
        <v>39</v>
      </c>
      <c r="H23">
        <v>3</v>
      </c>
      <c r="I23">
        <f t="shared" si="9"/>
        <v>0</v>
      </c>
      <c r="J23">
        <f t="shared" si="10"/>
        <v>0</v>
      </c>
      <c r="K23" s="76" t="e">
        <f t="shared" si="11"/>
        <v>#DIV/0!</v>
      </c>
      <c r="L23" s="76" t="e">
        <f t="array" ref="L23">_xlfn.STDEV.S(IF($D$4:$D$369=H23,$B$4:$B$369))</f>
        <v>#DIV/0!</v>
      </c>
      <c r="M23" s="77">
        <f t="array" ref="M23">MIN(IF($D$4:$D$369=H23,$B$4:$B$369))</f>
        <v>0</v>
      </c>
      <c r="N23" s="77">
        <f t="array" ref="N23">MAX(IF($D$4:$D$369=H23,$B$4:$B$369))</f>
        <v>0</v>
      </c>
      <c r="P23" s="81">
        <f>SUM(AN_TE!B50:H50)</f>
        <v>0</v>
      </c>
      <c r="Q23" s="79">
        <f t="shared" si="12"/>
        <v>0</v>
      </c>
    </row>
    <row r="24" spans="1:17" x14ac:dyDescent="0.2">
      <c r="A24" s="1"/>
      <c r="B24" s="2"/>
      <c r="C24" t="b">
        <f t="shared" si="0"/>
        <v>0</v>
      </c>
      <c r="D24" t="b">
        <f t="shared" si="1"/>
        <v>0</v>
      </c>
      <c r="E24" t="b">
        <f t="shared" si="2"/>
        <v>0</v>
      </c>
      <c r="G24" t="s">
        <v>40</v>
      </c>
      <c r="H24">
        <v>4</v>
      </c>
      <c r="I24">
        <f t="shared" si="9"/>
        <v>0</v>
      </c>
      <c r="J24">
        <f t="shared" si="10"/>
        <v>0</v>
      </c>
      <c r="K24" s="76" t="e">
        <f t="shared" si="11"/>
        <v>#DIV/0!</v>
      </c>
      <c r="L24" s="76" t="e">
        <f t="array" ref="L24">_xlfn.STDEV.S(IF($D$4:$D$369=H24,$B$4:$B$369))</f>
        <v>#DIV/0!</v>
      </c>
      <c r="M24" s="77">
        <f t="array" ref="M24">MIN(IF($D$4:$D$369=H24,$B$4:$B$369))</f>
        <v>0</v>
      </c>
      <c r="N24" s="77">
        <f t="array" ref="N24">MAX(IF($D$4:$D$369=H24,$B$4:$B$369))</f>
        <v>0</v>
      </c>
      <c r="P24" s="81">
        <f>SUM(AN_TE!B51:H51)</f>
        <v>0</v>
      </c>
      <c r="Q24" s="79">
        <f t="shared" si="12"/>
        <v>0</v>
      </c>
    </row>
    <row r="25" spans="1:17" x14ac:dyDescent="0.2">
      <c r="A25" s="1"/>
      <c r="B25" s="2"/>
      <c r="C25" t="b">
        <f t="shared" si="0"/>
        <v>0</v>
      </c>
      <c r="D25" t="b">
        <f t="shared" si="1"/>
        <v>0</v>
      </c>
      <c r="E25" t="b">
        <f t="shared" si="2"/>
        <v>0</v>
      </c>
      <c r="G25" t="s">
        <v>41</v>
      </c>
      <c r="H25">
        <v>5</v>
      </c>
      <c r="I25">
        <f t="shared" si="9"/>
        <v>0</v>
      </c>
      <c r="J25">
        <f t="shared" si="10"/>
        <v>0</v>
      </c>
      <c r="K25" s="76" t="e">
        <f t="shared" si="11"/>
        <v>#DIV/0!</v>
      </c>
      <c r="L25" s="76" t="e">
        <f t="array" ref="L25">_xlfn.STDEV.S(IF($D$4:$D$369=H25,$B$4:$B$369))</f>
        <v>#DIV/0!</v>
      </c>
      <c r="M25" s="77">
        <f t="array" ref="M25">MIN(IF($D$4:$D$369=H25,$B$4:$B$369))</f>
        <v>0</v>
      </c>
      <c r="N25" s="77">
        <f t="array" ref="N25">MAX(IF($D$4:$D$369=H25,$B$4:$B$369))</f>
        <v>0</v>
      </c>
      <c r="P25" s="81">
        <f>SUM(AN_TE!B52:H52)</f>
        <v>0</v>
      </c>
      <c r="Q25" s="79">
        <f t="shared" si="12"/>
        <v>0</v>
      </c>
    </row>
    <row r="26" spans="1:17" x14ac:dyDescent="0.2">
      <c r="A26" s="1"/>
      <c r="B26" s="2"/>
      <c r="C26" t="b">
        <f t="shared" si="0"/>
        <v>0</v>
      </c>
      <c r="D26" t="b">
        <f t="shared" si="1"/>
        <v>0</v>
      </c>
      <c r="E26" t="b">
        <f t="shared" si="2"/>
        <v>0</v>
      </c>
      <c r="G26" t="s">
        <v>42</v>
      </c>
      <c r="H26">
        <v>6</v>
      </c>
      <c r="I26">
        <f t="shared" si="9"/>
        <v>0</v>
      </c>
      <c r="J26">
        <f t="shared" si="10"/>
        <v>0</v>
      </c>
      <c r="K26" s="76" t="e">
        <f t="shared" si="11"/>
        <v>#DIV/0!</v>
      </c>
      <c r="L26" s="76" t="e">
        <f t="array" ref="L26">_xlfn.STDEV.S(IF($D$4:$D$369=H26,$B$4:$B$369))</f>
        <v>#DIV/0!</v>
      </c>
      <c r="M26" s="77">
        <f t="array" ref="M26">MIN(IF($D$4:$D$369=H26,$B$4:$B$369))</f>
        <v>0</v>
      </c>
      <c r="N26" s="77">
        <f t="array" ref="N26">MAX(IF($D$4:$D$369=H26,$B$4:$B$369))</f>
        <v>0</v>
      </c>
      <c r="P26" s="81">
        <f>SUM(AN_TE!B53:H53)</f>
        <v>0</v>
      </c>
      <c r="Q26" s="79">
        <f t="shared" si="12"/>
        <v>0</v>
      </c>
    </row>
    <row r="27" spans="1:17" x14ac:dyDescent="0.2">
      <c r="A27" s="1"/>
      <c r="B27" s="2"/>
      <c r="C27" t="b">
        <f t="shared" si="0"/>
        <v>0</v>
      </c>
      <c r="D27" t="b">
        <f t="shared" si="1"/>
        <v>0</v>
      </c>
      <c r="E27" t="b">
        <f t="shared" si="2"/>
        <v>0</v>
      </c>
      <c r="G27" t="s">
        <v>43</v>
      </c>
      <c r="H27">
        <v>7</v>
      </c>
      <c r="I27">
        <f t="shared" si="9"/>
        <v>0</v>
      </c>
      <c r="J27">
        <f t="shared" si="10"/>
        <v>0</v>
      </c>
      <c r="K27" s="76" t="e">
        <f t="shared" si="11"/>
        <v>#DIV/0!</v>
      </c>
      <c r="L27" s="76" t="e">
        <f t="array" ref="L27">_xlfn.STDEV.S(IF($D$4:$D$369=H27,$B$4:$B$369))</f>
        <v>#DIV/0!</v>
      </c>
      <c r="M27" s="77">
        <f t="array" ref="M27">MIN(IF($D$4:$D$369=H27,$B$4:$B$369))</f>
        <v>0</v>
      </c>
      <c r="N27" s="77">
        <f t="array" ref="N27">MAX(IF($D$4:$D$369=H27,$B$4:$B$369))</f>
        <v>0</v>
      </c>
      <c r="P27" s="81">
        <f>SUM(AN_TE!B54:H54)</f>
        <v>0</v>
      </c>
      <c r="Q27" s="79">
        <f t="shared" si="12"/>
        <v>0</v>
      </c>
    </row>
    <row r="28" spans="1:17" x14ac:dyDescent="0.2">
      <c r="A28" s="1"/>
      <c r="B28" s="2"/>
      <c r="C28" t="b">
        <f t="shared" si="0"/>
        <v>0</v>
      </c>
      <c r="D28" t="b">
        <f t="shared" si="1"/>
        <v>0</v>
      </c>
      <c r="E28" t="b">
        <f t="shared" si="2"/>
        <v>0</v>
      </c>
      <c r="G28" t="s">
        <v>44</v>
      </c>
      <c r="H28">
        <v>8</v>
      </c>
      <c r="I28">
        <f t="shared" si="9"/>
        <v>0</v>
      </c>
      <c r="J28">
        <f t="shared" si="10"/>
        <v>0</v>
      </c>
      <c r="K28" s="76" t="e">
        <f t="shared" si="11"/>
        <v>#DIV/0!</v>
      </c>
      <c r="L28" s="76" t="e">
        <f t="array" ref="L28">_xlfn.STDEV.S(IF($D$4:$D$369=H28,$B$4:$B$369))</f>
        <v>#DIV/0!</v>
      </c>
      <c r="M28" s="77">
        <f t="array" ref="M28">MIN(IF($D$4:$D$369=H28,$B$4:$B$369))</f>
        <v>0</v>
      </c>
      <c r="N28" s="77">
        <f t="array" ref="N28">MAX(IF($D$4:$D$369=H28,$B$4:$B$369))</f>
        <v>0</v>
      </c>
      <c r="P28" s="81">
        <f>SUM(AN_TE!B55:H55)</f>
        <v>0</v>
      </c>
      <c r="Q28" s="79">
        <f t="shared" si="12"/>
        <v>0</v>
      </c>
    </row>
    <row r="29" spans="1:17" x14ac:dyDescent="0.2">
      <c r="A29" s="1"/>
      <c r="B29" s="2"/>
      <c r="C29" t="b">
        <f t="shared" si="0"/>
        <v>0</v>
      </c>
      <c r="D29" t="b">
        <f t="shared" si="1"/>
        <v>0</v>
      </c>
      <c r="E29" t="b">
        <f t="shared" si="2"/>
        <v>0</v>
      </c>
      <c r="G29" t="s">
        <v>45</v>
      </c>
      <c r="H29">
        <v>9</v>
      </c>
      <c r="I29">
        <f t="shared" si="9"/>
        <v>0</v>
      </c>
      <c r="J29">
        <f t="shared" si="10"/>
        <v>0</v>
      </c>
      <c r="K29" s="76" t="e">
        <f t="shared" si="11"/>
        <v>#DIV/0!</v>
      </c>
      <c r="L29" s="76" t="e">
        <f t="array" ref="L29">_xlfn.STDEV.S(IF($D$4:$D$369=H29,$B$4:$B$369))</f>
        <v>#DIV/0!</v>
      </c>
      <c r="M29" s="77">
        <f t="array" ref="M29">MIN(IF($D$4:$D$369=H29,$B$4:$B$369))</f>
        <v>0</v>
      </c>
      <c r="N29" s="77">
        <f t="array" ref="N29">MAX(IF($D$4:$D$369=H29,$B$4:$B$369))</f>
        <v>0</v>
      </c>
      <c r="P29" s="81">
        <f>SUM(AN_TE!B56:H56)</f>
        <v>0</v>
      </c>
      <c r="Q29" s="79">
        <f t="shared" si="12"/>
        <v>0</v>
      </c>
    </row>
    <row r="30" spans="1:17" x14ac:dyDescent="0.2">
      <c r="A30" s="1"/>
      <c r="B30" s="2"/>
      <c r="C30" t="b">
        <f t="shared" si="0"/>
        <v>0</v>
      </c>
      <c r="D30" t="b">
        <f t="shared" si="1"/>
        <v>0</v>
      </c>
      <c r="E30" t="b">
        <f t="shared" si="2"/>
        <v>0</v>
      </c>
      <c r="G30" t="s">
        <v>46</v>
      </c>
      <c r="H30">
        <v>10</v>
      </c>
      <c r="I30">
        <f t="shared" si="9"/>
        <v>0</v>
      </c>
      <c r="J30">
        <f t="shared" si="10"/>
        <v>0</v>
      </c>
      <c r="K30" s="76" t="e">
        <f t="shared" si="11"/>
        <v>#DIV/0!</v>
      </c>
      <c r="L30" s="76" t="e">
        <f t="array" ref="L30">_xlfn.STDEV.S(IF($D$4:$D$369=H30,$B$4:$B$369))</f>
        <v>#DIV/0!</v>
      </c>
      <c r="M30" s="77">
        <f t="array" ref="M30">MIN(IF($D$4:$D$369=H30,$B$4:$B$369))</f>
        <v>0</v>
      </c>
      <c r="N30" s="77">
        <f t="array" ref="N30">MAX(IF($D$4:$D$369=H30,$B$4:$B$369))</f>
        <v>0</v>
      </c>
      <c r="P30" s="81">
        <f>SUM(AN_TE!B57:H57)</f>
        <v>0</v>
      </c>
      <c r="Q30" s="79">
        <f t="shared" si="12"/>
        <v>0</v>
      </c>
    </row>
    <row r="31" spans="1:17" x14ac:dyDescent="0.2">
      <c r="A31" s="1"/>
      <c r="B31" s="2"/>
      <c r="C31" t="b">
        <f t="shared" si="0"/>
        <v>0</v>
      </c>
      <c r="D31" t="b">
        <f t="shared" si="1"/>
        <v>0</v>
      </c>
      <c r="E31" t="b">
        <f t="shared" si="2"/>
        <v>0</v>
      </c>
      <c r="G31" t="s">
        <v>47</v>
      </c>
      <c r="H31">
        <v>11</v>
      </c>
      <c r="I31">
        <f t="shared" si="9"/>
        <v>0</v>
      </c>
      <c r="J31">
        <f t="shared" si="10"/>
        <v>0</v>
      </c>
      <c r="K31" s="76" t="e">
        <f t="shared" si="11"/>
        <v>#DIV/0!</v>
      </c>
      <c r="L31" s="76" t="e">
        <f t="array" ref="L31">_xlfn.STDEV.S(IF($D$4:$D$369=H31,$B$4:$B$369))</f>
        <v>#DIV/0!</v>
      </c>
      <c r="M31" s="77">
        <f t="array" ref="M31">MIN(IF($D$4:$D$369=H31,$B$4:$B$369))</f>
        <v>0</v>
      </c>
      <c r="N31" s="77">
        <f t="array" ref="N31">MAX(IF($D$4:$D$369=H31,$B$4:$B$369))</f>
        <v>0</v>
      </c>
      <c r="P31" s="81">
        <f>SUM(AN_TE!B58:H58)</f>
        <v>0</v>
      </c>
      <c r="Q31" s="79">
        <f t="shared" si="12"/>
        <v>0</v>
      </c>
    </row>
    <row r="32" spans="1:17" x14ac:dyDescent="0.2">
      <c r="A32" s="1"/>
      <c r="B32" s="2"/>
      <c r="C32" t="b">
        <f t="shared" si="0"/>
        <v>0</v>
      </c>
      <c r="D32" t="b">
        <f t="shared" si="1"/>
        <v>0</v>
      </c>
      <c r="E32" t="b">
        <f t="shared" si="2"/>
        <v>0</v>
      </c>
      <c r="G32" t="s">
        <v>48</v>
      </c>
      <c r="H32">
        <v>12</v>
      </c>
      <c r="I32">
        <f t="shared" si="9"/>
        <v>0</v>
      </c>
      <c r="J32">
        <f t="shared" si="10"/>
        <v>0</v>
      </c>
      <c r="K32" s="76" t="e">
        <f t="shared" si="11"/>
        <v>#DIV/0!</v>
      </c>
      <c r="L32" s="76" t="e">
        <f t="array" ref="L32">_xlfn.STDEV.S(IF($D$4:$D$369=H32,$B$4:$B$369))</f>
        <v>#DIV/0!</v>
      </c>
      <c r="M32" s="77">
        <f t="array" ref="M32">MIN(IF($D$4:$D$369=H32,$B$4:$B$369))</f>
        <v>0</v>
      </c>
      <c r="N32" s="77">
        <f t="array" ref="N32">MAX(IF($D$4:$D$369=H32,$B$4:$B$369))</f>
        <v>0</v>
      </c>
      <c r="P32" s="81">
        <f>SUM(AN_TE!B59:H59)</f>
        <v>0</v>
      </c>
      <c r="Q32" s="79">
        <f t="shared" si="12"/>
        <v>0</v>
      </c>
    </row>
    <row r="33" spans="1:17" x14ac:dyDescent="0.2">
      <c r="A33" s="1"/>
      <c r="B33" s="2"/>
      <c r="C33" t="b">
        <f t="shared" si="0"/>
        <v>0</v>
      </c>
      <c r="D33" t="b">
        <f t="shared" si="1"/>
        <v>0</v>
      </c>
      <c r="E33" t="b">
        <f t="shared" si="2"/>
        <v>0</v>
      </c>
    </row>
    <row r="34" spans="1:17" x14ac:dyDescent="0.2">
      <c r="A34" s="1"/>
      <c r="B34" s="2"/>
      <c r="C34" t="b">
        <f t="shared" si="0"/>
        <v>0</v>
      </c>
      <c r="D34" t="b">
        <f t="shared" si="1"/>
        <v>0</v>
      </c>
      <c r="E34" t="b">
        <f t="shared" si="2"/>
        <v>0</v>
      </c>
      <c r="H34" t="s">
        <v>23</v>
      </c>
      <c r="I34">
        <f>SUM(I21:I32)</f>
        <v>0</v>
      </c>
      <c r="J34">
        <f>SUM(J21:J32)</f>
        <v>0</v>
      </c>
      <c r="K34" s="75"/>
      <c r="L34" s="75"/>
      <c r="M34" s="75"/>
      <c r="N34" s="75"/>
      <c r="P34" s="79">
        <f t="shared" ref="P34:Q34" si="13">SUM(P21:P32)</f>
        <v>0</v>
      </c>
      <c r="Q34" s="79">
        <f t="shared" si="13"/>
        <v>0</v>
      </c>
    </row>
    <row r="35" spans="1:17" x14ac:dyDescent="0.2">
      <c r="A35" s="1"/>
      <c r="B35" s="2"/>
      <c r="C35" t="b">
        <f t="shared" si="0"/>
        <v>0</v>
      </c>
      <c r="D35" t="b">
        <f t="shared" si="1"/>
        <v>0</v>
      </c>
      <c r="E35" t="b">
        <f t="shared" si="2"/>
        <v>0</v>
      </c>
    </row>
    <row r="36" spans="1:17" x14ac:dyDescent="0.2">
      <c r="A36" s="1"/>
      <c r="B36" s="2"/>
      <c r="C36" t="b">
        <f t="shared" si="0"/>
        <v>0</v>
      </c>
      <c r="D36" t="b">
        <f t="shared" si="1"/>
        <v>0</v>
      </c>
      <c r="E36" t="b">
        <f t="shared" si="2"/>
        <v>0</v>
      </c>
    </row>
    <row r="37" spans="1:17" x14ac:dyDescent="0.2">
      <c r="A37" s="1"/>
      <c r="B37" s="2"/>
      <c r="C37" t="b">
        <f t="shared" si="0"/>
        <v>0</v>
      </c>
      <c r="D37" t="b">
        <f t="shared" si="1"/>
        <v>0</v>
      </c>
      <c r="E37" t="b">
        <f t="shared" si="2"/>
        <v>0</v>
      </c>
      <c r="H37" s="50" t="s">
        <v>201</v>
      </c>
    </row>
    <row r="38" spans="1:17" x14ac:dyDescent="0.2">
      <c r="A38" s="1"/>
      <c r="B38" s="2"/>
      <c r="C38" t="b">
        <f t="shared" si="0"/>
        <v>0</v>
      </c>
      <c r="D38" t="b">
        <f t="shared" si="1"/>
        <v>0</v>
      </c>
      <c r="E38" t="b">
        <f t="shared" si="2"/>
        <v>0</v>
      </c>
    </row>
    <row r="39" spans="1:17" x14ac:dyDescent="0.2">
      <c r="A39" s="1"/>
      <c r="B39" s="2"/>
      <c r="C39" t="b">
        <f t="shared" si="0"/>
        <v>0</v>
      </c>
      <c r="D39" t="b">
        <f t="shared" si="1"/>
        <v>0</v>
      </c>
      <c r="E39" t="b">
        <f t="shared" si="2"/>
        <v>0</v>
      </c>
      <c r="H39" t="s">
        <v>20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s="50" t="s">
        <v>202</v>
      </c>
    </row>
    <row r="40" spans="1:17" x14ac:dyDescent="0.2">
      <c r="A40" s="1"/>
      <c r="B40" s="2"/>
      <c r="C40" t="b">
        <f t="shared" si="0"/>
        <v>0</v>
      </c>
      <c r="D40" t="b">
        <f t="shared" si="1"/>
        <v>0</v>
      </c>
      <c r="E40" t="b">
        <f t="shared" si="2"/>
        <v>0</v>
      </c>
      <c r="H40">
        <v>1</v>
      </c>
      <c r="I40">
        <f t="shared" ref="I40:I71" si="14">SUMIF($C$4:$C$369,H40,$B$4:$B$369)</f>
        <v>0</v>
      </c>
      <c r="J40">
        <f t="shared" ref="J40:J71" si="15">COUNTIF($C$4:$C$369,H40)</f>
        <v>0</v>
      </c>
      <c r="K40" s="76" t="b">
        <f t="shared" ref="K40" si="16">IF(J40=7,I40/J40)</f>
        <v>0</v>
      </c>
      <c r="L40" s="76" t="b">
        <f t="array" ref="L40">IF(J40=7,_xlfn.STDEV.S(IF($C$4:$C$369=H40,$B$4:$B$369)))</f>
        <v>0</v>
      </c>
      <c r="M40" s="77" t="b">
        <f t="array" ref="M40">IF(J40=7,MIN(IF($C$4:$C$369=H40,$B$4:$B$369)))</f>
        <v>0</v>
      </c>
      <c r="N40" s="77" t="b">
        <f t="array" ref="N40">IF(J40=7,MAX(IF($C$4:$C$369=H40,$B$4:$B$369)))</f>
        <v>0</v>
      </c>
      <c r="O40" s="80" t="e">
        <f t="shared" ref="O40:O71" si="17">L40/K40</f>
        <v>#DIV/0!</v>
      </c>
    </row>
    <row r="41" spans="1:17" x14ac:dyDescent="0.2">
      <c r="A41" s="1"/>
      <c r="B41" s="2"/>
      <c r="C41" t="b">
        <f t="shared" si="0"/>
        <v>0</v>
      </c>
      <c r="D41" t="b">
        <f t="shared" si="1"/>
        <v>0</v>
      </c>
      <c r="E41" t="b">
        <f t="shared" si="2"/>
        <v>0</v>
      </c>
      <c r="H41">
        <v>2</v>
      </c>
      <c r="I41">
        <f t="shared" si="14"/>
        <v>0</v>
      </c>
      <c r="J41">
        <f t="shared" si="15"/>
        <v>0</v>
      </c>
      <c r="K41" s="76" t="b">
        <f t="shared" ref="K41:K92" si="18">IF(J41=7,I41/J41)</f>
        <v>0</v>
      </c>
      <c r="L41" s="76" t="b">
        <f t="array" ref="L41">IF(J41=7,_xlfn.STDEV.S(IF($C$4:$C$369=H41,$B$4:$B$369)))</f>
        <v>0</v>
      </c>
      <c r="M41" s="77" t="b">
        <f t="array" ref="M41">IF(J41=7,MIN(IF($C$4:$C$369=H41,$B$4:$B$369)))</f>
        <v>0</v>
      </c>
      <c r="N41" s="77" t="b">
        <f t="array" ref="N41">IF(J41=7,MAX(IF($C$4:$C$369=H41,$B$4:$B$369)))</f>
        <v>0</v>
      </c>
      <c r="O41" s="80" t="e">
        <f t="shared" si="17"/>
        <v>#DIV/0!</v>
      </c>
    </row>
    <row r="42" spans="1:17" x14ac:dyDescent="0.2">
      <c r="A42" s="1"/>
      <c r="B42" s="2"/>
      <c r="C42" t="b">
        <f t="shared" si="0"/>
        <v>0</v>
      </c>
      <c r="D42" t="b">
        <f t="shared" si="1"/>
        <v>0</v>
      </c>
      <c r="E42" t="b">
        <f t="shared" si="2"/>
        <v>0</v>
      </c>
      <c r="H42">
        <v>3</v>
      </c>
      <c r="I42">
        <f t="shared" si="14"/>
        <v>0</v>
      </c>
      <c r="J42">
        <f t="shared" si="15"/>
        <v>0</v>
      </c>
      <c r="K42" s="76" t="b">
        <f t="shared" si="18"/>
        <v>0</v>
      </c>
      <c r="L42" s="76" t="b">
        <f t="array" ref="L42">IF(J42=7,_xlfn.STDEV.S(IF($C$4:$C$369=H42,$B$4:$B$369)))</f>
        <v>0</v>
      </c>
      <c r="M42" s="77" t="b">
        <f t="array" ref="M42">IF(J42=7,MIN(IF($C$4:$C$369=H42,$B$4:$B$369)))</f>
        <v>0</v>
      </c>
      <c r="N42" s="77" t="b">
        <f t="array" ref="N42">IF(J42=7,MAX(IF($C$4:$C$369=H42,$B$4:$B$369)))</f>
        <v>0</v>
      </c>
      <c r="O42" s="80" t="e">
        <f t="shared" si="17"/>
        <v>#DIV/0!</v>
      </c>
    </row>
    <row r="43" spans="1:17" x14ac:dyDescent="0.2">
      <c r="A43" s="1"/>
      <c r="B43" s="2"/>
      <c r="C43" t="b">
        <f t="shared" si="0"/>
        <v>0</v>
      </c>
      <c r="D43" t="b">
        <f t="shared" si="1"/>
        <v>0</v>
      </c>
      <c r="E43" t="b">
        <f t="shared" si="2"/>
        <v>0</v>
      </c>
      <c r="H43">
        <v>4</v>
      </c>
      <c r="I43">
        <f t="shared" si="14"/>
        <v>0</v>
      </c>
      <c r="J43">
        <f t="shared" si="15"/>
        <v>0</v>
      </c>
      <c r="K43" s="76" t="b">
        <f t="shared" si="18"/>
        <v>0</v>
      </c>
      <c r="L43" s="76" t="b">
        <f t="array" ref="L43">IF(J43=7,_xlfn.STDEV.S(IF($C$4:$C$369=H43,$B$4:$B$369)))</f>
        <v>0</v>
      </c>
      <c r="M43" s="77" t="b">
        <f t="array" ref="M43">IF(J43=7,MIN(IF($C$4:$C$369=H43,$B$4:$B$369)))</f>
        <v>0</v>
      </c>
      <c r="N43" s="77" t="b">
        <f t="array" ref="N43">IF(J43=7,MAX(IF($C$4:$C$369=H43,$B$4:$B$369)))</f>
        <v>0</v>
      </c>
      <c r="O43" s="80" t="e">
        <f t="shared" si="17"/>
        <v>#DIV/0!</v>
      </c>
    </row>
    <row r="44" spans="1:17" x14ac:dyDescent="0.2">
      <c r="A44" s="1"/>
      <c r="B44" s="2"/>
      <c r="C44" t="b">
        <f t="shared" si="0"/>
        <v>0</v>
      </c>
      <c r="D44" t="b">
        <f t="shared" si="1"/>
        <v>0</v>
      </c>
      <c r="E44" t="b">
        <f t="shared" si="2"/>
        <v>0</v>
      </c>
      <c r="H44">
        <v>5</v>
      </c>
      <c r="I44">
        <f t="shared" si="14"/>
        <v>0</v>
      </c>
      <c r="J44">
        <f t="shared" si="15"/>
        <v>0</v>
      </c>
      <c r="K44" s="76" t="b">
        <f t="shared" si="18"/>
        <v>0</v>
      </c>
      <c r="L44" s="76" t="b">
        <f t="array" ref="L44">IF(J44=7,_xlfn.STDEV.S(IF($C$4:$C$369=H44,$B$4:$B$369)))</f>
        <v>0</v>
      </c>
      <c r="M44" s="77" t="b">
        <f t="array" ref="M44">IF(J44=7,MIN(IF($C$4:$C$369=H44,$B$4:$B$369)))</f>
        <v>0</v>
      </c>
      <c r="N44" s="77" t="b">
        <f t="array" ref="N44">IF(J44=7,MAX(IF($C$4:$C$369=H44,$B$4:$B$369)))</f>
        <v>0</v>
      </c>
      <c r="O44" s="80" t="e">
        <f t="shared" si="17"/>
        <v>#DIV/0!</v>
      </c>
    </row>
    <row r="45" spans="1:17" x14ac:dyDescent="0.2">
      <c r="A45" s="1"/>
      <c r="B45" s="2"/>
      <c r="C45" t="b">
        <f t="shared" si="0"/>
        <v>0</v>
      </c>
      <c r="D45" t="b">
        <f t="shared" si="1"/>
        <v>0</v>
      </c>
      <c r="E45" t="b">
        <f t="shared" si="2"/>
        <v>0</v>
      </c>
      <c r="H45">
        <v>6</v>
      </c>
      <c r="I45">
        <f t="shared" si="14"/>
        <v>0</v>
      </c>
      <c r="J45">
        <f t="shared" si="15"/>
        <v>0</v>
      </c>
      <c r="K45" s="76" t="b">
        <f t="shared" si="18"/>
        <v>0</v>
      </c>
      <c r="L45" s="76" t="b">
        <f t="array" ref="L45">IF(J45=7,_xlfn.STDEV.S(IF($C$4:$C$369=H45,$B$4:$B$369)))</f>
        <v>0</v>
      </c>
      <c r="M45" s="77" t="b">
        <f t="array" ref="M45">IF(J45=7,MIN(IF($C$4:$C$369=H45,$B$4:$B$369)))</f>
        <v>0</v>
      </c>
      <c r="N45" s="77" t="b">
        <f t="array" ref="N45">IF(J45=7,MAX(IF($C$4:$C$369=H45,$B$4:$B$369)))</f>
        <v>0</v>
      </c>
      <c r="O45" s="80" t="e">
        <f t="shared" si="17"/>
        <v>#DIV/0!</v>
      </c>
    </row>
    <row r="46" spans="1:17" x14ac:dyDescent="0.2">
      <c r="A46" s="1"/>
      <c r="B46" s="2"/>
      <c r="C46" t="b">
        <f t="shared" si="0"/>
        <v>0</v>
      </c>
      <c r="D46" t="b">
        <f t="shared" si="1"/>
        <v>0</v>
      </c>
      <c r="E46" t="b">
        <f t="shared" si="2"/>
        <v>0</v>
      </c>
      <c r="H46">
        <v>7</v>
      </c>
      <c r="I46">
        <f t="shared" si="14"/>
        <v>0</v>
      </c>
      <c r="J46">
        <f t="shared" si="15"/>
        <v>0</v>
      </c>
      <c r="K46" s="76" t="b">
        <f t="shared" si="18"/>
        <v>0</v>
      </c>
      <c r="L46" s="76" t="b">
        <f t="array" ref="L46">IF(J46=7,_xlfn.STDEV.S(IF($C$4:$C$369=H46,$B$4:$B$369)))</f>
        <v>0</v>
      </c>
      <c r="M46" s="77" t="b">
        <f t="array" ref="M46">IF(J46=7,MIN(IF($C$4:$C$369=H46,$B$4:$B$369)))</f>
        <v>0</v>
      </c>
      <c r="N46" s="77" t="b">
        <f t="array" ref="N46">IF(J46=7,MAX(IF($C$4:$C$369=H46,$B$4:$B$369)))</f>
        <v>0</v>
      </c>
      <c r="O46" s="80" t="e">
        <f t="shared" si="17"/>
        <v>#DIV/0!</v>
      </c>
    </row>
    <row r="47" spans="1:17" x14ac:dyDescent="0.2">
      <c r="A47" s="1"/>
      <c r="B47" s="2"/>
      <c r="C47" t="b">
        <f t="shared" si="0"/>
        <v>0</v>
      </c>
      <c r="D47" t="b">
        <f t="shared" si="1"/>
        <v>0</v>
      </c>
      <c r="E47" t="b">
        <f t="shared" si="2"/>
        <v>0</v>
      </c>
      <c r="H47">
        <v>8</v>
      </c>
      <c r="I47">
        <f t="shared" si="14"/>
        <v>0</v>
      </c>
      <c r="J47">
        <f t="shared" si="15"/>
        <v>0</v>
      </c>
      <c r="K47" s="76" t="b">
        <f t="shared" si="18"/>
        <v>0</v>
      </c>
      <c r="L47" s="76" t="b">
        <f t="array" ref="L47">IF(J47=7,_xlfn.STDEV.S(IF($C$4:$C$369=H47,$B$4:$B$369)))</f>
        <v>0</v>
      </c>
      <c r="M47" s="77" t="b">
        <f t="array" ref="M47">IF(J47=7,MIN(IF($C$4:$C$369=H47,$B$4:$B$369)))</f>
        <v>0</v>
      </c>
      <c r="N47" s="77" t="b">
        <f t="array" ref="N47">IF(J47=7,MAX(IF($C$4:$C$369=H47,$B$4:$B$369)))</f>
        <v>0</v>
      </c>
      <c r="O47" s="80" t="e">
        <f t="shared" si="17"/>
        <v>#DIV/0!</v>
      </c>
    </row>
    <row r="48" spans="1:17" x14ac:dyDescent="0.2">
      <c r="A48" s="1"/>
      <c r="B48" s="2"/>
      <c r="C48" t="b">
        <f t="shared" si="0"/>
        <v>0</v>
      </c>
      <c r="D48" t="b">
        <f t="shared" si="1"/>
        <v>0</v>
      </c>
      <c r="E48" t="b">
        <f t="shared" si="2"/>
        <v>0</v>
      </c>
      <c r="H48">
        <v>9</v>
      </c>
      <c r="I48">
        <f t="shared" si="14"/>
        <v>0</v>
      </c>
      <c r="J48">
        <f t="shared" si="15"/>
        <v>0</v>
      </c>
      <c r="K48" s="76" t="b">
        <f t="shared" si="18"/>
        <v>0</v>
      </c>
      <c r="L48" s="76" t="b">
        <f t="array" ref="L48">IF(J48=7,_xlfn.STDEV.S(IF($C$4:$C$369=H48,$B$4:$B$369)))</f>
        <v>0</v>
      </c>
      <c r="M48" s="77" t="b">
        <f t="array" ref="M48">IF(J48=7,MIN(IF($C$4:$C$369=H48,$B$4:$B$369)))</f>
        <v>0</v>
      </c>
      <c r="N48" s="77" t="b">
        <f t="array" ref="N48">IF(J48=7,MAX(IF($C$4:$C$369=H48,$B$4:$B$369)))</f>
        <v>0</v>
      </c>
      <c r="O48" s="80" t="e">
        <f t="shared" si="17"/>
        <v>#DIV/0!</v>
      </c>
    </row>
    <row r="49" spans="1:15" x14ac:dyDescent="0.2">
      <c r="A49" s="1"/>
      <c r="B49" s="2"/>
      <c r="C49" t="b">
        <f t="shared" si="0"/>
        <v>0</v>
      </c>
      <c r="D49" t="b">
        <f t="shared" si="1"/>
        <v>0</v>
      </c>
      <c r="E49" t="b">
        <f t="shared" si="2"/>
        <v>0</v>
      </c>
      <c r="H49">
        <v>10</v>
      </c>
      <c r="I49">
        <f t="shared" si="14"/>
        <v>0</v>
      </c>
      <c r="J49">
        <f t="shared" si="15"/>
        <v>0</v>
      </c>
      <c r="K49" s="76" t="b">
        <f t="shared" si="18"/>
        <v>0</v>
      </c>
      <c r="L49" s="76" t="b">
        <f t="array" ref="L49">IF(J49=7,_xlfn.STDEV.S(IF($C$4:$C$369=H49,$B$4:$B$369)))</f>
        <v>0</v>
      </c>
      <c r="M49" s="77" t="b">
        <f t="array" ref="M49">IF(J49=7,MIN(IF($C$4:$C$369=H49,$B$4:$B$369)))</f>
        <v>0</v>
      </c>
      <c r="N49" s="77" t="b">
        <f t="array" ref="N49">IF(J49=7,MAX(IF($C$4:$C$369=H49,$B$4:$B$369)))</f>
        <v>0</v>
      </c>
      <c r="O49" s="80" t="e">
        <f t="shared" si="17"/>
        <v>#DIV/0!</v>
      </c>
    </row>
    <row r="50" spans="1:15" x14ac:dyDescent="0.2">
      <c r="A50" s="1"/>
      <c r="B50" s="2"/>
      <c r="C50" t="b">
        <f t="shared" si="0"/>
        <v>0</v>
      </c>
      <c r="D50" t="b">
        <f t="shared" si="1"/>
        <v>0</v>
      </c>
      <c r="E50" t="b">
        <f t="shared" si="2"/>
        <v>0</v>
      </c>
      <c r="H50">
        <v>11</v>
      </c>
      <c r="I50">
        <f t="shared" si="14"/>
        <v>0</v>
      </c>
      <c r="J50">
        <f t="shared" si="15"/>
        <v>0</v>
      </c>
      <c r="K50" s="76" t="b">
        <f t="shared" si="18"/>
        <v>0</v>
      </c>
      <c r="L50" s="76" t="b">
        <f t="array" ref="L50">IF(J50=7,_xlfn.STDEV.S(IF($C$4:$C$369=H50,$B$4:$B$369)))</f>
        <v>0</v>
      </c>
      <c r="M50" s="77" t="b">
        <f t="array" ref="M50">IF(J50=7,MIN(IF($C$4:$C$369=H50,$B$4:$B$369)))</f>
        <v>0</v>
      </c>
      <c r="N50" s="77" t="b">
        <f t="array" ref="N50">IF(J50=7,MAX(IF($C$4:$C$369=H50,$B$4:$B$369)))</f>
        <v>0</v>
      </c>
      <c r="O50" s="80" t="e">
        <f t="shared" si="17"/>
        <v>#DIV/0!</v>
      </c>
    </row>
    <row r="51" spans="1:15" x14ac:dyDescent="0.2">
      <c r="A51" s="1"/>
      <c r="B51" s="2"/>
      <c r="C51" t="b">
        <f t="shared" si="0"/>
        <v>0</v>
      </c>
      <c r="D51" t="b">
        <f t="shared" si="1"/>
        <v>0</v>
      </c>
      <c r="E51" t="b">
        <f t="shared" si="2"/>
        <v>0</v>
      </c>
      <c r="H51">
        <v>12</v>
      </c>
      <c r="I51">
        <f t="shared" si="14"/>
        <v>0</v>
      </c>
      <c r="J51">
        <f t="shared" si="15"/>
        <v>0</v>
      </c>
      <c r="K51" s="76" t="b">
        <f t="shared" si="18"/>
        <v>0</v>
      </c>
      <c r="L51" s="76" t="b">
        <f t="array" ref="L51">IF(J51=7,_xlfn.STDEV.S(IF($C$4:$C$369=H51,$B$4:$B$369)))</f>
        <v>0</v>
      </c>
      <c r="M51" s="77" t="b">
        <f t="array" ref="M51">IF(J51=7,MIN(IF($C$4:$C$369=H51,$B$4:$B$369)))</f>
        <v>0</v>
      </c>
      <c r="N51" s="77" t="b">
        <f t="array" ref="N51">IF(J51=7,MAX(IF($C$4:$C$369=H51,$B$4:$B$369)))</f>
        <v>0</v>
      </c>
      <c r="O51" s="80" t="e">
        <f t="shared" si="17"/>
        <v>#DIV/0!</v>
      </c>
    </row>
    <row r="52" spans="1:15" x14ac:dyDescent="0.2">
      <c r="A52" s="1"/>
      <c r="B52" s="2"/>
      <c r="C52" t="b">
        <f t="shared" si="0"/>
        <v>0</v>
      </c>
      <c r="D52" t="b">
        <f t="shared" si="1"/>
        <v>0</v>
      </c>
      <c r="E52" t="b">
        <f t="shared" si="2"/>
        <v>0</v>
      </c>
      <c r="H52">
        <v>13</v>
      </c>
      <c r="I52">
        <f t="shared" si="14"/>
        <v>0</v>
      </c>
      <c r="J52">
        <f t="shared" si="15"/>
        <v>0</v>
      </c>
      <c r="K52" s="76" t="b">
        <f t="shared" si="18"/>
        <v>0</v>
      </c>
      <c r="L52" s="76" t="b">
        <f t="array" ref="L52">IF(J52=7,_xlfn.STDEV.S(IF($C$4:$C$369=H52,$B$4:$B$369)))</f>
        <v>0</v>
      </c>
      <c r="M52" s="77" t="b">
        <f t="array" ref="M52">IF(J52=7,MIN(IF($C$4:$C$369=H52,$B$4:$B$369)))</f>
        <v>0</v>
      </c>
      <c r="N52" s="77" t="b">
        <f t="array" ref="N52">IF(J52=7,MAX(IF($C$4:$C$369=H52,$B$4:$B$369)))</f>
        <v>0</v>
      </c>
      <c r="O52" s="80" t="e">
        <f t="shared" si="17"/>
        <v>#DIV/0!</v>
      </c>
    </row>
    <row r="53" spans="1:15" x14ac:dyDescent="0.2">
      <c r="A53" s="1"/>
      <c r="B53" s="2"/>
      <c r="C53" t="b">
        <f t="shared" si="0"/>
        <v>0</v>
      </c>
      <c r="D53" t="b">
        <f t="shared" si="1"/>
        <v>0</v>
      </c>
      <c r="E53" t="b">
        <f t="shared" si="2"/>
        <v>0</v>
      </c>
      <c r="H53">
        <v>14</v>
      </c>
      <c r="I53">
        <f t="shared" si="14"/>
        <v>0</v>
      </c>
      <c r="J53">
        <f t="shared" si="15"/>
        <v>0</v>
      </c>
      <c r="K53" s="76" t="b">
        <f t="shared" si="18"/>
        <v>0</v>
      </c>
      <c r="L53" s="76" t="b">
        <f t="array" ref="L53">IF(J53=7,_xlfn.STDEV.S(IF($C$4:$C$369=H53,$B$4:$B$369)))</f>
        <v>0</v>
      </c>
      <c r="M53" s="77" t="b">
        <f t="array" ref="M53">IF(J53=7,MIN(IF($C$4:$C$369=H53,$B$4:$B$369)))</f>
        <v>0</v>
      </c>
      <c r="N53" s="77" t="b">
        <f t="array" ref="N53">IF(J53=7,MAX(IF($C$4:$C$369=H53,$B$4:$B$369)))</f>
        <v>0</v>
      </c>
      <c r="O53" s="80" t="e">
        <f t="shared" si="17"/>
        <v>#DIV/0!</v>
      </c>
    </row>
    <row r="54" spans="1:15" x14ac:dyDescent="0.2">
      <c r="A54" s="1"/>
      <c r="B54" s="2"/>
      <c r="C54" t="b">
        <f t="shared" si="0"/>
        <v>0</v>
      </c>
      <c r="D54" t="b">
        <f t="shared" si="1"/>
        <v>0</v>
      </c>
      <c r="E54" t="b">
        <f t="shared" si="2"/>
        <v>0</v>
      </c>
      <c r="H54">
        <v>15</v>
      </c>
      <c r="I54">
        <f t="shared" si="14"/>
        <v>0</v>
      </c>
      <c r="J54">
        <f t="shared" si="15"/>
        <v>0</v>
      </c>
      <c r="K54" s="76" t="b">
        <f t="shared" si="18"/>
        <v>0</v>
      </c>
      <c r="L54" s="76" t="b">
        <f t="array" ref="L54">IF(J54=7,_xlfn.STDEV.S(IF($C$4:$C$369=H54,$B$4:$B$369)))</f>
        <v>0</v>
      </c>
      <c r="M54" s="77" t="b">
        <f t="array" ref="M54">IF(J54=7,MIN(IF($C$4:$C$369=H54,$B$4:$B$369)))</f>
        <v>0</v>
      </c>
      <c r="N54" s="77" t="b">
        <f t="array" ref="N54">IF(J54=7,MAX(IF($C$4:$C$369=H54,$B$4:$B$369)))</f>
        <v>0</v>
      </c>
      <c r="O54" s="80" t="e">
        <f t="shared" si="17"/>
        <v>#DIV/0!</v>
      </c>
    </row>
    <row r="55" spans="1:15" x14ac:dyDescent="0.2">
      <c r="A55" s="1"/>
      <c r="B55" s="2"/>
      <c r="C55" t="b">
        <f t="shared" si="0"/>
        <v>0</v>
      </c>
      <c r="D55" t="b">
        <f t="shared" si="1"/>
        <v>0</v>
      </c>
      <c r="E55" t="b">
        <f t="shared" si="2"/>
        <v>0</v>
      </c>
      <c r="H55">
        <v>16</v>
      </c>
      <c r="I55">
        <f t="shared" si="14"/>
        <v>0</v>
      </c>
      <c r="J55">
        <f t="shared" si="15"/>
        <v>0</v>
      </c>
      <c r="K55" s="76" t="b">
        <f t="shared" si="18"/>
        <v>0</v>
      </c>
      <c r="L55" s="76" t="b">
        <f t="array" ref="L55">IF(J55=7,_xlfn.STDEV.S(IF($C$4:$C$369=H55,$B$4:$B$369)))</f>
        <v>0</v>
      </c>
      <c r="M55" s="77" t="b">
        <f t="array" ref="M55">IF(J55=7,MIN(IF($C$4:$C$369=H55,$B$4:$B$369)))</f>
        <v>0</v>
      </c>
      <c r="N55" s="77" t="b">
        <f t="array" ref="N55">IF(J55=7,MAX(IF($C$4:$C$369=H55,$B$4:$B$369)))</f>
        <v>0</v>
      </c>
      <c r="O55" s="80" t="e">
        <f t="shared" si="17"/>
        <v>#DIV/0!</v>
      </c>
    </row>
    <row r="56" spans="1:15" x14ac:dyDescent="0.2">
      <c r="A56" s="1"/>
      <c r="B56" s="2"/>
      <c r="C56" t="b">
        <f t="shared" si="0"/>
        <v>0</v>
      </c>
      <c r="D56" t="b">
        <f t="shared" si="1"/>
        <v>0</v>
      </c>
      <c r="E56" t="b">
        <f t="shared" si="2"/>
        <v>0</v>
      </c>
      <c r="H56">
        <v>17</v>
      </c>
      <c r="I56">
        <f t="shared" si="14"/>
        <v>0</v>
      </c>
      <c r="J56">
        <f t="shared" si="15"/>
        <v>0</v>
      </c>
      <c r="K56" s="76" t="b">
        <f t="shared" si="18"/>
        <v>0</v>
      </c>
      <c r="L56" s="76" t="b">
        <f t="array" ref="L56">IF(J56=7,_xlfn.STDEV.S(IF($C$4:$C$369=H56,$B$4:$B$369)))</f>
        <v>0</v>
      </c>
      <c r="M56" s="77" t="b">
        <f t="array" ref="M56">IF(J56=7,MIN(IF($C$4:$C$369=H56,$B$4:$B$369)))</f>
        <v>0</v>
      </c>
      <c r="N56" s="77" t="b">
        <f t="array" ref="N56">IF(J56=7,MAX(IF($C$4:$C$369=H56,$B$4:$B$369)))</f>
        <v>0</v>
      </c>
      <c r="O56" s="80" t="e">
        <f t="shared" si="17"/>
        <v>#DIV/0!</v>
      </c>
    </row>
    <row r="57" spans="1:15" x14ac:dyDescent="0.2">
      <c r="A57" s="1"/>
      <c r="B57" s="2"/>
      <c r="C57" t="b">
        <f t="shared" si="0"/>
        <v>0</v>
      </c>
      <c r="D57" t="b">
        <f t="shared" si="1"/>
        <v>0</v>
      </c>
      <c r="E57" t="b">
        <f t="shared" si="2"/>
        <v>0</v>
      </c>
      <c r="H57">
        <v>18</v>
      </c>
      <c r="I57">
        <f t="shared" si="14"/>
        <v>0</v>
      </c>
      <c r="J57">
        <f t="shared" si="15"/>
        <v>0</v>
      </c>
      <c r="K57" s="76" t="b">
        <f t="shared" si="18"/>
        <v>0</v>
      </c>
      <c r="L57" s="76" t="b">
        <f t="array" ref="L57">IF(J57=7,_xlfn.STDEV.S(IF($C$4:$C$369=H57,$B$4:$B$369)))</f>
        <v>0</v>
      </c>
      <c r="M57" s="77" t="b">
        <f t="array" ref="M57">IF(J57=7,MIN(IF($C$4:$C$369=H57,$B$4:$B$369)))</f>
        <v>0</v>
      </c>
      <c r="N57" s="77" t="b">
        <f t="array" ref="N57">IF(J57=7,MAX(IF($C$4:$C$369=H57,$B$4:$B$369)))</f>
        <v>0</v>
      </c>
      <c r="O57" s="80" t="e">
        <f t="shared" si="17"/>
        <v>#DIV/0!</v>
      </c>
    </row>
    <row r="58" spans="1:15" x14ac:dyDescent="0.2">
      <c r="A58" s="1"/>
      <c r="B58" s="2"/>
      <c r="C58" t="b">
        <f t="shared" si="0"/>
        <v>0</v>
      </c>
      <c r="D58" t="b">
        <f t="shared" si="1"/>
        <v>0</v>
      </c>
      <c r="E58" t="b">
        <f t="shared" si="2"/>
        <v>0</v>
      </c>
      <c r="H58">
        <v>19</v>
      </c>
      <c r="I58">
        <f t="shared" si="14"/>
        <v>0</v>
      </c>
      <c r="J58">
        <f t="shared" si="15"/>
        <v>0</v>
      </c>
      <c r="K58" s="76" t="b">
        <f t="shared" si="18"/>
        <v>0</v>
      </c>
      <c r="L58" s="76" t="b">
        <f t="array" ref="L58">IF(J58=7,_xlfn.STDEV.S(IF($C$4:$C$369=H58,$B$4:$B$369)))</f>
        <v>0</v>
      </c>
      <c r="M58" s="77" t="b">
        <f t="array" ref="M58">IF(J58=7,MIN(IF($C$4:$C$369=H58,$B$4:$B$369)))</f>
        <v>0</v>
      </c>
      <c r="N58" s="77" t="b">
        <f t="array" ref="N58">IF(J58=7,MAX(IF($C$4:$C$369=H58,$B$4:$B$369)))</f>
        <v>0</v>
      </c>
      <c r="O58" s="80" t="e">
        <f t="shared" si="17"/>
        <v>#DIV/0!</v>
      </c>
    </row>
    <row r="59" spans="1:15" x14ac:dyDescent="0.2">
      <c r="A59" s="1"/>
      <c r="B59" s="2"/>
      <c r="C59" t="b">
        <f t="shared" si="0"/>
        <v>0</v>
      </c>
      <c r="D59" t="b">
        <f t="shared" si="1"/>
        <v>0</v>
      </c>
      <c r="E59" t="b">
        <f t="shared" si="2"/>
        <v>0</v>
      </c>
      <c r="H59">
        <v>20</v>
      </c>
      <c r="I59">
        <f t="shared" si="14"/>
        <v>0</v>
      </c>
      <c r="J59">
        <f t="shared" si="15"/>
        <v>0</v>
      </c>
      <c r="K59" s="76" t="b">
        <f t="shared" si="18"/>
        <v>0</v>
      </c>
      <c r="L59" s="76" t="b">
        <f t="array" ref="L59">IF(J59=7,_xlfn.STDEV.S(IF($C$4:$C$369=H59,$B$4:$B$369)))</f>
        <v>0</v>
      </c>
      <c r="M59" s="77" t="b">
        <f t="array" ref="M59">IF(J59=7,MIN(IF($C$4:$C$369=H59,$B$4:$B$369)))</f>
        <v>0</v>
      </c>
      <c r="N59" s="77" t="b">
        <f t="array" ref="N59">IF(J59=7,MAX(IF($C$4:$C$369=H59,$B$4:$B$369)))</f>
        <v>0</v>
      </c>
      <c r="O59" s="80" t="e">
        <f t="shared" si="17"/>
        <v>#DIV/0!</v>
      </c>
    </row>
    <row r="60" spans="1:15" x14ac:dyDescent="0.2">
      <c r="A60" s="1"/>
      <c r="B60" s="2"/>
      <c r="C60" t="b">
        <f t="shared" si="0"/>
        <v>0</v>
      </c>
      <c r="D60" t="b">
        <f t="shared" si="1"/>
        <v>0</v>
      </c>
      <c r="E60" t="b">
        <f t="shared" si="2"/>
        <v>0</v>
      </c>
      <c r="H60">
        <v>21</v>
      </c>
      <c r="I60">
        <f t="shared" si="14"/>
        <v>0</v>
      </c>
      <c r="J60">
        <f t="shared" si="15"/>
        <v>0</v>
      </c>
      <c r="K60" s="76" t="b">
        <f t="shared" si="18"/>
        <v>0</v>
      </c>
      <c r="L60" s="76" t="b">
        <f t="array" ref="L60">IF(J60=7,_xlfn.STDEV.S(IF($C$4:$C$369=H60,$B$4:$B$369)))</f>
        <v>0</v>
      </c>
      <c r="M60" s="77" t="b">
        <f t="array" ref="M60">IF(J60=7,MIN(IF($C$4:$C$369=H60,$B$4:$B$369)))</f>
        <v>0</v>
      </c>
      <c r="N60" s="77" t="b">
        <f t="array" ref="N60">IF(J60=7,MAX(IF($C$4:$C$369=H60,$B$4:$B$369)))</f>
        <v>0</v>
      </c>
      <c r="O60" s="80" t="e">
        <f t="shared" si="17"/>
        <v>#DIV/0!</v>
      </c>
    </row>
    <row r="61" spans="1:15" x14ac:dyDescent="0.2">
      <c r="A61" s="1"/>
      <c r="B61" s="2"/>
      <c r="C61" t="b">
        <f t="shared" si="0"/>
        <v>0</v>
      </c>
      <c r="D61" t="b">
        <f t="shared" si="1"/>
        <v>0</v>
      </c>
      <c r="E61" t="b">
        <f t="shared" si="2"/>
        <v>0</v>
      </c>
      <c r="H61">
        <v>22</v>
      </c>
      <c r="I61">
        <f t="shared" si="14"/>
        <v>0</v>
      </c>
      <c r="J61">
        <f t="shared" si="15"/>
        <v>0</v>
      </c>
      <c r="K61" s="76" t="b">
        <f t="shared" si="18"/>
        <v>0</v>
      </c>
      <c r="L61" s="76" t="b">
        <f t="array" ref="L61">IF(J61=7,_xlfn.STDEV.S(IF($C$4:$C$369=H61,$B$4:$B$369)))</f>
        <v>0</v>
      </c>
      <c r="M61" s="77" t="b">
        <f t="array" ref="M61">IF(J61=7,MIN(IF($C$4:$C$369=H61,$B$4:$B$369)))</f>
        <v>0</v>
      </c>
      <c r="N61" s="77" t="b">
        <f t="array" ref="N61">IF(J61=7,MAX(IF($C$4:$C$369=H61,$B$4:$B$369)))</f>
        <v>0</v>
      </c>
      <c r="O61" s="80" t="e">
        <f t="shared" si="17"/>
        <v>#DIV/0!</v>
      </c>
    </row>
    <row r="62" spans="1:15" x14ac:dyDescent="0.2">
      <c r="A62" s="1"/>
      <c r="B62" s="2"/>
      <c r="C62" t="b">
        <f t="shared" si="0"/>
        <v>0</v>
      </c>
      <c r="D62" t="b">
        <f t="shared" si="1"/>
        <v>0</v>
      </c>
      <c r="E62" t="b">
        <f t="shared" si="2"/>
        <v>0</v>
      </c>
      <c r="H62">
        <v>23</v>
      </c>
      <c r="I62">
        <f t="shared" si="14"/>
        <v>0</v>
      </c>
      <c r="J62">
        <f t="shared" si="15"/>
        <v>0</v>
      </c>
      <c r="K62" s="76" t="b">
        <f t="shared" si="18"/>
        <v>0</v>
      </c>
      <c r="L62" s="76" t="b">
        <f t="array" ref="L62">IF(J62=7,_xlfn.STDEV.S(IF($C$4:$C$369=H62,$B$4:$B$369)))</f>
        <v>0</v>
      </c>
      <c r="M62" s="77" t="b">
        <f t="array" ref="M62">IF(J62=7,MIN(IF($C$4:$C$369=H62,$B$4:$B$369)))</f>
        <v>0</v>
      </c>
      <c r="N62" s="77" t="b">
        <f t="array" ref="N62">IF(J62=7,MAX(IF($C$4:$C$369=H62,$B$4:$B$369)))</f>
        <v>0</v>
      </c>
      <c r="O62" s="80" t="e">
        <f t="shared" si="17"/>
        <v>#DIV/0!</v>
      </c>
    </row>
    <row r="63" spans="1:15" x14ac:dyDescent="0.2">
      <c r="A63" s="1"/>
      <c r="B63" s="2"/>
      <c r="C63" t="b">
        <f t="shared" si="0"/>
        <v>0</v>
      </c>
      <c r="D63" t="b">
        <f t="shared" si="1"/>
        <v>0</v>
      </c>
      <c r="E63" t="b">
        <f t="shared" si="2"/>
        <v>0</v>
      </c>
      <c r="H63">
        <v>24</v>
      </c>
      <c r="I63">
        <f t="shared" si="14"/>
        <v>0</v>
      </c>
      <c r="J63">
        <f t="shared" si="15"/>
        <v>0</v>
      </c>
      <c r="K63" s="76" t="b">
        <f t="shared" si="18"/>
        <v>0</v>
      </c>
      <c r="L63" s="76" t="b">
        <f t="array" ref="L63">IF(J63=7,_xlfn.STDEV.S(IF($C$4:$C$369=H63,$B$4:$B$369)))</f>
        <v>0</v>
      </c>
      <c r="M63" s="77" t="b">
        <f t="array" ref="M63">IF(J63=7,MIN(IF($C$4:$C$369=H63,$B$4:$B$369)))</f>
        <v>0</v>
      </c>
      <c r="N63" s="77" t="b">
        <f t="array" ref="N63">IF(J63=7,MAX(IF($C$4:$C$369=H63,$B$4:$B$369)))</f>
        <v>0</v>
      </c>
      <c r="O63" s="80" t="e">
        <f t="shared" si="17"/>
        <v>#DIV/0!</v>
      </c>
    </row>
    <row r="64" spans="1:15" x14ac:dyDescent="0.2">
      <c r="A64" s="1"/>
      <c r="B64" s="2"/>
      <c r="C64" t="b">
        <f t="shared" si="0"/>
        <v>0</v>
      </c>
      <c r="D64" t="b">
        <f t="shared" si="1"/>
        <v>0</v>
      </c>
      <c r="E64" t="b">
        <f t="shared" si="2"/>
        <v>0</v>
      </c>
      <c r="H64">
        <v>25</v>
      </c>
      <c r="I64">
        <f t="shared" si="14"/>
        <v>0</v>
      </c>
      <c r="J64">
        <f t="shared" si="15"/>
        <v>0</v>
      </c>
      <c r="K64" s="76" t="b">
        <f t="shared" si="18"/>
        <v>0</v>
      </c>
      <c r="L64" s="76" t="b">
        <f t="array" ref="L64">IF(J64=7,_xlfn.STDEV.S(IF($C$4:$C$369=H64,$B$4:$B$369)))</f>
        <v>0</v>
      </c>
      <c r="M64" s="77" t="b">
        <f t="array" ref="M64">IF(J64=7,MIN(IF($C$4:$C$369=H64,$B$4:$B$369)))</f>
        <v>0</v>
      </c>
      <c r="N64" s="77" t="b">
        <f t="array" ref="N64">IF(J64=7,MAX(IF($C$4:$C$369=H64,$B$4:$B$369)))</f>
        <v>0</v>
      </c>
      <c r="O64" s="80" t="e">
        <f t="shared" si="17"/>
        <v>#DIV/0!</v>
      </c>
    </row>
    <row r="65" spans="1:15" x14ac:dyDescent="0.2">
      <c r="A65" s="1"/>
      <c r="B65" s="2"/>
      <c r="C65" t="b">
        <f t="shared" si="0"/>
        <v>0</v>
      </c>
      <c r="D65" t="b">
        <f t="shared" si="1"/>
        <v>0</v>
      </c>
      <c r="E65" t="b">
        <f t="shared" si="2"/>
        <v>0</v>
      </c>
      <c r="H65">
        <v>26</v>
      </c>
      <c r="I65">
        <f t="shared" si="14"/>
        <v>0</v>
      </c>
      <c r="J65">
        <f t="shared" si="15"/>
        <v>0</v>
      </c>
      <c r="K65" s="76" t="b">
        <f t="shared" si="18"/>
        <v>0</v>
      </c>
      <c r="L65" s="76" t="b">
        <f t="array" ref="L65">IF(J65=7,_xlfn.STDEV.S(IF($C$4:$C$369=H65,$B$4:$B$369)))</f>
        <v>0</v>
      </c>
      <c r="M65" s="77" t="b">
        <f t="array" ref="M65">IF(J65=7,MIN(IF($C$4:$C$369=H65,$B$4:$B$369)))</f>
        <v>0</v>
      </c>
      <c r="N65" s="77" t="b">
        <f t="array" ref="N65">IF(J65=7,MAX(IF($C$4:$C$369=H65,$B$4:$B$369)))</f>
        <v>0</v>
      </c>
      <c r="O65" s="80" t="e">
        <f t="shared" si="17"/>
        <v>#DIV/0!</v>
      </c>
    </row>
    <row r="66" spans="1:15" x14ac:dyDescent="0.2">
      <c r="A66" s="1"/>
      <c r="B66" s="2"/>
      <c r="C66" t="b">
        <f t="shared" si="0"/>
        <v>0</v>
      </c>
      <c r="D66" t="b">
        <f t="shared" si="1"/>
        <v>0</v>
      </c>
      <c r="E66" t="b">
        <f t="shared" si="2"/>
        <v>0</v>
      </c>
      <c r="H66">
        <v>27</v>
      </c>
      <c r="I66">
        <f t="shared" si="14"/>
        <v>0</v>
      </c>
      <c r="J66">
        <f t="shared" si="15"/>
        <v>0</v>
      </c>
      <c r="K66" s="76" t="b">
        <f t="shared" si="18"/>
        <v>0</v>
      </c>
      <c r="L66" s="76" t="b">
        <f t="array" ref="L66">IF(J66=7,_xlfn.STDEV.S(IF($C$4:$C$369=H66,$B$4:$B$369)))</f>
        <v>0</v>
      </c>
      <c r="M66" s="77" t="b">
        <f t="array" ref="M66">IF(J66=7,MIN(IF($C$4:$C$369=H66,$B$4:$B$369)))</f>
        <v>0</v>
      </c>
      <c r="N66" s="77" t="b">
        <f t="array" ref="N66">IF(J66=7,MAX(IF($C$4:$C$369=H66,$B$4:$B$369)))</f>
        <v>0</v>
      </c>
      <c r="O66" s="80" t="e">
        <f t="shared" si="17"/>
        <v>#DIV/0!</v>
      </c>
    </row>
    <row r="67" spans="1:15" x14ac:dyDescent="0.2">
      <c r="A67" s="1"/>
      <c r="B67" s="2"/>
      <c r="C67" t="b">
        <f t="shared" si="0"/>
        <v>0</v>
      </c>
      <c r="D67" t="b">
        <f t="shared" si="1"/>
        <v>0</v>
      </c>
      <c r="E67" t="b">
        <f t="shared" si="2"/>
        <v>0</v>
      </c>
      <c r="H67">
        <v>28</v>
      </c>
      <c r="I67">
        <f t="shared" si="14"/>
        <v>0</v>
      </c>
      <c r="J67">
        <f t="shared" si="15"/>
        <v>0</v>
      </c>
      <c r="K67" s="76" t="b">
        <f t="shared" si="18"/>
        <v>0</v>
      </c>
      <c r="L67" s="76" t="b">
        <f t="array" ref="L67">IF(J67=7,_xlfn.STDEV.S(IF($C$4:$C$369=H67,$B$4:$B$369)))</f>
        <v>0</v>
      </c>
      <c r="M67" s="77" t="b">
        <f t="array" ref="M67">IF(J67=7,MIN(IF($C$4:$C$369=H67,$B$4:$B$369)))</f>
        <v>0</v>
      </c>
      <c r="N67" s="77" t="b">
        <f t="array" ref="N67">IF(J67=7,MAX(IF($C$4:$C$369=H67,$B$4:$B$369)))</f>
        <v>0</v>
      </c>
      <c r="O67" s="80" t="e">
        <f t="shared" si="17"/>
        <v>#DIV/0!</v>
      </c>
    </row>
    <row r="68" spans="1:15" x14ac:dyDescent="0.2">
      <c r="A68" s="1"/>
      <c r="B68" s="2"/>
      <c r="C68" t="b">
        <f t="shared" ref="C68:C131" si="19">IF(B68&gt;0,_xlfn.ISOWEEKNUM(A68))</f>
        <v>0</v>
      </c>
      <c r="D68" t="b">
        <f t="shared" ref="D68:D131" si="20">IF(B68&gt;0,MONTH(A68))</f>
        <v>0</v>
      </c>
      <c r="E68" t="b">
        <f t="shared" ref="E68:E131" si="21">IF(B68&gt;0,WEEKDAY(A68,2))</f>
        <v>0</v>
      </c>
      <c r="H68">
        <v>29</v>
      </c>
      <c r="I68">
        <f t="shared" si="14"/>
        <v>0</v>
      </c>
      <c r="J68">
        <f t="shared" si="15"/>
        <v>0</v>
      </c>
      <c r="K68" s="76" t="b">
        <f t="shared" si="18"/>
        <v>0</v>
      </c>
      <c r="L68" s="76" t="b">
        <f t="array" ref="L68">IF(J68=7,_xlfn.STDEV.S(IF($C$4:$C$369=H68,$B$4:$B$369)))</f>
        <v>0</v>
      </c>
      <c r="M68" s="77" t="b">
        <f t="array" ref="M68">IF(J68=7,MIN(IF($C$4:$C$369=H68,$B$4:$B$369)))</f>
        <v>0</v>
      </c>
      <c r="N68" s="77" t="b">
        <f t="array" ref="N68">IF(J68=7,MAX(IF($C$4:$C$369=H68,$B$4:$B$369)))</f>
        <v>0</v>
      </c>
      <c r="O68" s="80" t="e">
        <f t="shared" si="17"/>
        <v>#DIV/0!</v>
      </c>
    </row>
    <row r="69" spans="1:15" x14ac:dyDescent="0.2">
      <c r="A69" s="1"/>
      <c r="B69" s="2"/>
      <c r="C69" t="b">
        <f t="shared" si="19"/>
        <v>0</v>
      </c>
      <c r="D69" t="b">
        <f t="shared" si="20"/>
        <v>0</v>
      </c>
      <c r="E69" t="b">
        <f t="shared" si="21"/>
        <v>0</v>
      </c>
      <c r="H69">
        <v>30</v>
      </c>
      <c r="I69">
        <f t="shared" si="14"/>
        <v>0</v>
      </c>
      <c r="J69">
        <f t="shared" si="15"/>
        <v>0</v>
      </c>
      <c r="K69" s="76" t="b">
        <f t="shared" si="18"/>
        <v>0</v>
      </c>
      <c r="L69" s="76" t="b">
        <f t="array" ref="L69">IF(J69=7,_xlfn.STDEV.S(IF($C$4:$C$369=H69,$B$4:$B$369)))</f>
        <v>0</v>
      </c>
      <c r="M69" s="77" t="b">
        <f t="array" ref="M69">IF(J69=7,MIN(IF($C$4:$C$369=H69,$B$4:$B$369)))</f>
        <v>0</v>
      </c>
      <c r="N69" s="77" t="b">
        <f t="array" ref="N69">IF(J69=7,MAX(IF($C$4:$C$369=H69,$B$4:$B$369)))</f>
        <v>0</v>
      </c>
      <c r="O69" s="80" t="e">
        <f t="shared" si="17"/>
        <v>#DIV/0!</v>
      </c>
    </row>
    <row r="70" spans="1:15" x14ac:dyDescent="0.2">
      <c r="A70" s="1"/>
      <c r="B70" s="2"/>
      <c r="C70" t="b">
        <f t="shared" si="19"/>
        <v>0</v>
      </c>
      <c r="D70" t="b">
        <f t="shared" si="20"/>
        <v>0</v>
      </c>
      <c r="E70" t="b">
        <f t="shared" si="21"/>
        <v>0</v>
      </c>
      <c r="H70">
        <v>31</v>
      </c>
      <c r="I70">
        <f t="shared" si="14"/>
        <v>0</v>
      </c>
      <c r="J70">
        <f t="shared" si="15"/>
        <v>0</v>
      </c>
      <c r="K70" s="76" t="b">
        <f t="shared" si="18"/>
        <v>0</v>
      </c>
      <c r="L70" s="76" t="b">
        <f t="array" ref="L70">IF(J70=7,_xlfn.STDEV.S(IF($C$4:$C$369=H70,$B$4:$B$369)))</f>
        <v>0</v>
      </c>
      <c r="M70" s="77" t="b">
        <f t="array" ref="M70">IF(J70=7,MIN(IF($C$4:$C$369=H70,$B$4:$B$369)))</f>
        <v>0</v>
      </c>
      <c r="N70" s="77" t="b">
        <f t="array" ref="N70">IF(J70=7,MAX(IF($C$4:$C$369=H70,$B$4:$B$369)))</f>
        <v>0</v>
      </c>
      <c r="O70" s="80" t="e">
        <f t="shared" si="17"/>
        <v>#DIV/0!</v>
      </c>
    </row>
    <row r="71" spans="1:15" x14ac:dyDescent="0.2">
      <c r="A71" s="1"/>
      <c r="B71" s="2"/>
      <c r="C71" t="b">
        <f t="shared" si="19"/>
        <v>0</v>
      </c>
      <c r="D71" t="b">
        <f t="shared" si="20"/>
        <v>0</v>
      </c>
      <c r="E71" t="b">
        <f t="shared" si="21"/>
        <v>0</v>
      </c>
      <c r="H71">
        <v>32</v>
      </c>
      <c r="I71">
        <f t="shared" si="14"/>
        <v>0</v>
      </c>
      <c r="J71">
        <f t="shared" si="15"/>
        <v>0</v>
      </c>
      <c r="K71" s="76" t="b">
        <f t="shared" si="18"/>
        <v>0</v>
      </c>
      <c r="L71" s="76" t="b">
        <f t="array" ref="L71">IF(J71=7,_xlfn.STDEV.S(IF($C$4:$C$369=H71,$B$4:$B$369)))</f>
        <v>0</v>
      </c>
      <c r="M71" s="77" t="b">
        <f t="array" ref="M71">IF(J71=7,MIN(IF($C$4:$C$369=H71,$B$4:$B$369)))</f>
        <v>0</v>
      </c>
      <c r="N71" s="77" t="b">
        <f t="array" ref="N71">IF(J71=7,MAX(IF($C$4:$C$369=H71,$B$4:$B$369)))</f>
        <v>0</v>
      </c>
      <c r="O71" s="80" t="e">
        <f t="shared" si="17"/>
        <v>#DIV/0!</v>
      </c>
    </row>
    <row r="72" spans="1:15" x14ac:dyDescent="0.2">
      <c r="A72" s="1"/>
      <c r="B72" s="2"/>
      <c r="C72" t="b">
        <f t="shared" si="19"/>
        <v>0</v>
      </c>
      <c r="D72" t="b">
        <f t="shared" si="20"/>
        <v>0</v>
      </c>
      <c r="E72" t="b">
        <f t="shared" si="21"/>
        <v>0</v>
      </c>
      <c r="H72">
        <v>33</v>
      </c>
      <c r="I72">
        <f t="shared" ref="I72:I92" si="22">SUMIF($C$4:$C$369,H72,$B$4:$B$369)</f>
        <v>0</v>
      </c>
      <c r="J72">
        <f t="shared" ref="J72:J92" si="23">COUNTIF($C$4:$C$369,H72)</f>
        <v>0</v>
      </c>
      <c r="K72" s="76" t="b">
        <f t="shared" si="18"/>
        <v>0</v>
      </c>
      <c r="L72" s="76" t="b">
        <f t="array" ref="L72">IF(J72=7,_xlfn.STDEV.S(IF($C$4:$C$369=H72,$B$4:$B$369)))</f>
        <v>0</v>
      </c>
      <c r="M72" s="77" t="b">
        <f t="array" ref="M72">IF(J72=7,MIN(IF($C$4:$C$369=H72,$B$4:$B$369)))</f>
        <v>0</v>
      </c>
      <c r="N72" s="77" t="b">
        <f t="array" ref="N72">IF(J72=7,MAX(IF($C$4:$C$369=H72,$B$4:$B$369)))</f>
        <v>0</v>
      </c>
      <c r="O72" s="80" t="e">
        <f t="shared" ref="O72:O92" si="24">L72/K72</f>
        <v>#DIV/0!</v>
      </c>
    </row>
    <row r="73" spans="1:15" x14ac:dyDescent="0.2">
      <c r="A73" s="1"/>
      <c r="B73" s="2"/>
      <c r="C73" t="b">
        <f t="shared" si="19"/>
        <v>0</v>
      </c>
      <c r="D73" t="b">
        <f t="shared" si="20"/>
        <v>0</v>
      </c>
      <c r="E73" t="b">
        <f t="shared" si="21"/>
        <v>0</v>
      </c>
      <c r="H73">
        <v>34</v>
      </c>
      <c r="I73">
        <f t="shared" si="22"/>
        <v>0</v>
      </c>
      <c r="J73">
        <f t="shared" si="23"/>
        <v>0</v>
      </c>
      <c r="K73" s="76" t="b">
        <f t="shared" si="18"/>
        <v>0</v>
      </c>
      <c r="L73" s="76" t="b">
        <f t="array" ref="L73">IF(J73=7,_xlfn.STDEV.S(IF($C$4:$C$369=H73,$B$4:$B$369)))</f>
        <v>0</v>
      </c>
      <c r="M73" s="77" t="b">
        <f t="array" ref="M73">IF(J73=7,MIN(IF($C$4:$C$369=H73,$B$4:$B$369)))</f>
        <v>0</v>
      </c>
      <c r="N73" s="77" t="b">
        <f t="array" ref="N73">IF(J73=7,MAX(IF($C$4:$C$369=H73,$B$4:$B$369)))</f>
        <v>0</v>
      </c>
      <c r="O73" s="80" t="e">
        <f t="shared" si="24"/>
        <v>#DIV/0!</v>
      </c>
    </row>
    <row r="74" spans="1:15" x14ac:dyDescent="0.2">
      <c r="A74" s="1"/>
      <c r="B74" s="2"/>
      <c r="C74" t="b">
        <f t="shared" si="19"/>
        <v>0</v>
      </c>
      <c r="D74" t="b">
        <f t="shared" si="20"/>
        <v>0</v>
      </c>
      <c r="E74" t="b">
        <f t="shared" si="21"/>
        <v>0</v>
      </c>
      <c r="H74">
        <v>35</v>
      </c>
      <c r="I74">
        <f t="shared" si="22"/>
        <v>0</v>
      </c>
      <c r="J74">
        <f t="shared" si="23"/>
        <v>0</v>
      </c>
      <c r="K74" s="76" t="b">
        <f t="shared" si="18"/>
        <v>0</v>
      </c>
      <c r="L74" s="76" t="b">
        <f t="array" ref="L74">IF(J74=7,_xlfn.STDEV.S(IF($C$4:$C$369=H74,$B$4:$B$369)))</f>
        <v>0</v>
      </c>
      <c r="M74" s="77" t="b">
        <f t="array" ref="M74">IF(J74=7,MIN(IF($C$4:$C$369=H74,$B$4:$B$369)))</f>
        <v>0</v>
      </c>
      <c r="N74" s="77" t="b">
        <f t="array" ref="N74">IF(J74=7,MAX(IF($C$4:$C$369=H74,$B$4:$B$369)))</f>
        <v>0</v>
      </c>
      <c r="O74" s="80" t="e">
        <f t="shared" si="24"/>
        <v>#DIV/0!</v>
      </c>
    </row>
    <row r="75" spans="1:15" x14ac:dyDescent="0.2">
      <c r="A75" s="1"/>
      <c r="B75" s="2"/>
      <c r="C75" t="b">
        <f t="shared" si="19"/>
        <v>0</v>
      </c>
      <c r="D75" t="b">
        <f t="shared" si="20"/>
        <v>0</v>
      </c>
      <c r="E75" t="b">
        <f t="shared" si="21"/>
        <v>0</v>
      </c>
      <c r="H75">
        <v>36</v>
      </c>
      <c r="I75">
        <f t="shared" si="22"/>
        <v>0</v>
      </c>
      <c r="J75">
        <f t="shared" si="23"/>
        <v>0</v>
      </c>
      <c r="K75" s="76" t="b">
        <f t="shared" si="18"/>
        <v>0</v>
      </c>
      <c r="L75" s="76" t="b">
        <f t="array" ref="L75">IF(J75=7,_xlfn.STDEV.S(IF($C$4:$C$369=H75,$B$4:$B$369)))</f>
        <v>0</v>
      </c>
      <c r="M75" s="77" t="b">
        <f t="array" ref="M75">IF(J75=7,MIN(IF($C$4:$C$369=H75,$B$4:$B$369)))</f>
        <v>0</v>
      </c>
      <c r="N75" s="77" t="b">
        <f t="array" ref="N75">IF(J75=7,MAX(IF($C$4:$C$369=H75,$B$4:$B$369)))</f>
        <v>0</v>
      </c>
      <c r="O75" s="80" t="e">
        <f t="shared" si="24"/>
        <v>#DIV/0!</v>
      </c>
    </row>
    <row r="76" spans="1:15" x14ac:dyDescent="0.2">
      <c r="A76" s="1"/>
      <c r="B76" s="2"/>
      <c r="C76" t="b">
        <f t="shared" si="19"/>
        <v>0</v>
      </c>
      <c r="D76" t="b">
        <f t="shared" si="20"/>
        <v>0</v>
      </c>
      <c r="E76" t="b">
        <f t="shared" si="21"/>
        <v>0</v>
      </c>
      <c r="H76">
        <v>37</v>
      </c>
      <c r="I76">
        <f t="shared" si="22"/>
        <v>0</v>
      </c>
      <c r="J76">
        <f t="shared" si="23"/>
        <v>0</v>
      </c>
      <c r="K76" s="76" t="b">
        <f t="shared" si="18"/>
        <v>0</v>
      </c>
      <c r="L76" s="76" t="b">
        <f t="array" ref="L76">IF(J76=7,_xlfn.STDEV.S(IF($C$4:$C$369=H76,$B$4:$B$369)))</f>
        <v>0</v>
      </c>
      <c r="M76" s="77" t="b">
        <f t="array" ref="M76">IF(J76=7,MIN(IF($C$4:$C$369=H76,$B$4:$B$369)))</f>
        <v>0</v>
      </c>
      <c r="N76" s="77" t="b">
        <f t="array" ref="N76">IF(J76=7,MAX(IF($C$4:$C$369=H76,$B$4:$B$369)))</f>
        <v>0</v>
      </c>
      <c r="O76" s="80" t="e">
        <f t="shared" si="24"/>
        <v>#DIV/0!</v>
      </c>
    </row>
    <row r="77" spans="1:15" x14ac:dyDescent="0.2">
      <c r="A77" s="1"/>
      <c r="B77" s="2"/>
      <c r="C77" t="b">
        <f t="shared" si="19"/>
        <v>0</v>
      </c>
      <c r="D77" t="b">
        <f t="shared" si="20"/>
        <v>0</v>
      </c>
      <c r="E77" t="b">
        <f t="shared" si="21"/>
        <v>0</v>
      </c>
      <c r="H77">
        <v>38</v>
      </c>
      <c r="I77">
        <f t="shared" si="22"/>
        <v>0</v>
      </c>
      <c r="J77">
        <f t="shared" si="23"/>
        <v>0</v>
      </c>
      <c r="K77" s="76" t="b">
        <f t="shared" si="18"/>
        <v>0</v>
      </c>
      <c r="L77" s="76" t="b">
        <f t="array" ref="L77">IF(J77=7,_xlfn.STDEV.S(IF($C$4:$C$369=H77,$B$4:$B$369)))</f>
        <v>0</v>
      </c>
      <c r="M77" s="77" t="b">
        <f t="array" ref="M77">IF(J77=7,MIN(IF($C$4:$C$369=H77,$B$4:$B$369)))</f>
        <v>0</v>
      </c>
      <c r="N77" s="77" t="b">
        <f t="array" ref="N77">IF(J77=7,MAX(IF($C$4:$C$369=H77,$B$4:$B$369)))</f>
        <v>0</v>
      </c>
      <c r="O77" s="80" t="e">
        <f t="shared" si="24"/>
        <v>#DIV/0!</v>
      </c>
    </row>
    <row r="78" spans="1:15" x14ac:dyDescent="0.2">
      <c r="A78" s="1"/>
      <c r="B78" s="2"/>
      <c r="C78" t="b">
        <f t="shared" si="19"/>
        <v>0</v>
      </c>
      <c r="D78" t="b">
        <f t="shared" si="20"/>
        <v>0</v>
      </c>
      <c r="E78" t="b">
        <f t="shared" si="21"/>
        <v>0</v>
      </c>
      <c r="H78">
        <v>39</v>
      </c>
      <c r="I78">
        <f t="shared" si="22"/>
        <v>0</v>
      </c>
      <c r="J78">
        <f t="shared" si="23"/>
        <v>0</v>
      </c>
      <c r="K78" s="76" t="b">
        <f t="shared" si="18"/>
        <v>0</v>
      </c>
      <c r="L78" s="76" t="b">
        <f t="array" ref="L78">IF(J78=7,_xlfn.STDEV.S(IF($C$4:$C$369=H78,$B$4:$B$369)))</f>
        <v>0</v>
      </c>
      <c r="M78" s="77" t="b">
        <f t="array" ref="M78">IF(J78=7,MIN(IF($C$4:$C$369=H78,$B$4:$B$369)))</f>
        <v>0</v>
      </c>
      <c r="N78" s="77" t="b">
        <f t="array" ref="N78">IF(J78=7,MAX(IF($C$4:$C$369=H78,$B$4:$B$369)))</f>
        <v>0</v>
      </c>
      <c r="O78" s="80" t="e">
        <f t="shared" si="24"/>
        <v>#DIV/0!</v>
      </c>
    </row>
    <row r="79" spans="1:15" x14ac:dyDescent="0.2">
      <c r="A79" s="1"/>
      <c r="B79" s="2"/>
      <c r="C79" t="b">
        <f t="shared" si="19"/>
        <v>0</v>
      </c>
      <c r="D79" t="b">
        <f t="shared" si="20"/>
        <v>0</v>
      </c>
      <c r="E79" t="b">
        <f t="shared" si="21"/>
        <v>0</v>
      </c>
      <c r="H79">
        <v>40</v>
      </c>
      <c r="I79">
        <f t="shared" si="22"/>
        <v>0</v>
      </c>
      <c r="J79">
        <f t="shared" si="23"/>
        <v>0</v>
      </c>
      <c r="K79" s="76" t="b">
        <f t="shared" si="18"/>
        <v>0</v>
      </c>
      <c r="L79" s="76" t="b">
        <f t="array" ref="L79">IF(J79=7,_xlfn.STDEV.S(IF($C$4:$C$369=H79,$B$4:$B$369)))</f>
        <v>0</v>
      </c>
      <c r="M79" s="77" t="b">
        <f t="array" ref="M79">IF(J79=7,MIN(IF($C$4:$C$369=H79,$B$4:$B$369)))</f>
        <v>0</v>
      </c>
      <c r="N79" s="77" t="b">
        <f t="array" ref="N79">IF(J79=7,MAX(IF($C$4:$C$369=H79,$B$4:$B$369)))</f>
        <v>0</v>
      </c>
      <c r="O79" s="80" t="e">
        <f t="shared" si="24"/>
        <v>#DIV/0!</v>
      </c>
    </row>
    <row r="80" spans="1:15" x14ac:dyDescent="0.2">
      <c r="A80" s="1"/>
      <c r="B80" s="2"/>
      <c r="C80" t="b">
        <f t="shared" si="19"/>
        <v>0</v>
      </c>
      <c r="D80" t="b">
        <f t="shared" si="20"/>
        <v>0</v>
      </c>
      <c r="E80" t="b">
        <f t="shared" si="21"/>
        <v>0</v>
      </c>
      <c r="H80">
        <v>41</v>
      </c>
      <c r="I80">
        <f t="shared" si="22"/>
        <v>0</v>
      </c>
      <c r="J80">
        <f t="shared" si="23"/>
        <v>0</v>
      </c>
      <c r="K80" s="76" t="b">
        <f t="shared" si="18"/>
        <v>0</v>
      </c>
      <c r="L80" s="76" t="b">
        <f t="array" ref="L80">IF(J80=7,_xlfn.STDEV.S(IF($C$4:$C$369=H80,$B$4:$B$369)))</f>
        <v>0</v>
      </c>
      <c r="M80" s="77" t="b">
        <f t="array" ref="M80">IF(J80=7,MIN(IF($C$4:$C$369=H80,$B$4:$B$369)))</f>
        <v>0</v>
      </c>
      <c r="N80" s="77" t="b">
        <f t="array" ref="N80">IF(J80=7,MAX(IF($C$4:$C$369=H80,$B$4:$B$369)))</f>
        <v>0</v>
      </c>
      <c r="O80" s="80" t="e">
        <f t="shared" si="24"/>
        <v>#DIV/0!</v>
      </c>
    </row>
    <row r="81" spans="1:15" x14ac:dyDescent="0.2">
      <c r="A81" s="1"/>
      <c r="B81" s="2"/>
      <c r="C81" t="b">
        <f t="shared" si="19"/>
        <v>0</v>
      </c>
      <c r="D81" t="b">
        <f t="shared" si="20"/>
        <v>0</v>
      </c>
      <c r="E81" t="b">
        <f t="shared" si="21"/>
        <v>0</v>
      </c>
      <c r="H81">
        <v>42</v>
      </c>
      <c r="I81">
        <f t="shared" si="22"/>
        <v>0</v>
      </c>
      <c r="J81">
        <f t="shared" si="23"/>
        <v>0</v>
      </c>
      <c r="K81" s="76" t="b">
        <f t="shared" si="18"/>
        <v>0</v>
      </c>
      <c r="L81" s="76" t="b">
        <f t="array" ref="L81">IF(J81=7,_xlfn.STDEV.S(IF($C$4:$C$369=H81,$B$4:$B$369)))</f>
        <v>0</v>
      </c>
      <c r="M81" s="77" t="b">
        <f t="array" ref="M81">IF(J81=7,MIN(IF($C$4:$C$369=H81,$B$4:$B$369)))</f>
        <v>0</v>
      </c>
      <c r="N81" s="77" t="b">
        <f t="array" ref="N81">IF(J81=7,MAX(IF($C$4:$C$369=H81,$B$4:$B$369)))</f>
        <v>0</v>
      </c>
      <c r="O81" s="80" t="e">
        <f t="shared" si="24"/>
        <v>#DIV/0!</v>
      </c>
    </row>
    <row r="82" spans="1:15" x14ac:dyDescent="0.2">
      <c r="A82" s="1"/>
      <c r="B82" s="2"/>
      <c r="C82" t="b">
        <f t="shared" si="19"/>
        <v>0</v>
      </c>
      <c r="D82" t="b">
        <f t="shared" si="20"/>
        <v>0</v>
      </c>
      <c r="E82" t="b">
        <f t="shared" si="21"/>
        <v>0</v>
      </c>
      <c r="H82">
        <v>43</v>
      </c>
      <c r="I82">
        <f t="shared" si="22"/>
        <v>0</v>
      </c>
      <c r="J82">
        <f t="shared" si="23"/>
        <v>0</v>
      </c>
      <c r="K82" s="76" t="b">
        <f t="shared" si="18"/>
        <v>0</v>
      </c>
      <c r="L82" s="76" t="b">
        <f t="array" ref="L82">IF(J82=7,_xlfn.STDEV.S(IF($C$4:$C$369=H82,$B$4:$B$369)))</f>
        <v>0</v>
      </c>
      <c r="M82" s="77" t="b">
        <f t="array" ref="M82">IF(J82=7,MIN(IF($C$4:$C$369=H82,$B$4:$B$369)))</f>
        <v>0</v>
      </c>
      <c r="N82" s="77" t="b">
        <f t="array" ref="N82">IF(J82=7,MAX(IF($C$4:$C$369=H82,$B$4:$B$369)))</f>
        <v>0</v>
      </c>
      <c r="O82" s="80" t="e">
        <f t="shared" si="24"/>
        <v>#DIV/0!</v>
      </c>
    </row>
    <row r="83" spans="1:15" x14ac:dyDescent="0.2">
      <c r="A83" s="1"/>
      <c r="B83" s="2"/>
      <c r="C83" t="b">
        <f t="shared" si="19"/>
        <v>0</v>
      </c>
      <c r="D83" t="b">
        <f t="shared" si="20"/>
        <v>0</v>
      </c>
      <c r="E83" t="b">
        <f t="shared" si="21"/>
        <v>0</v>
      </c>
      <c r="H83">
        <v>44</v>
      </c>
      <c r="I83">
        <f t="shared" si="22"/>
        <v>0</v>
      </c>
      <c r="J83">
        <f t="shared" si="23"/>
        <v>0</v>
      </c>
      <c r="K83" s="76" t="b">
        <f t="shared" si="18"/>
        <v>0</v>
      </c>
      <c r="L83" s="76" t="b">
        <f t="array" ref="L83">IF(J83=7,_xlfn.STDEV.S(IF($C$4:$C$369=H83,$B$4:$B$369)))</f>
        <v>0</v>
      </c>
      <c r="M83" s="77" t="b">
        <f t="array" ref="M83">IF(J83=7,MIN(IF($C$4:$C$369=H83,$B$4:$B$369)))</f>
        <v>0</v>
      </c>
      <c r="N83" s="77" t="b">
        <f t="array" ref="N83">IF(J83=7,MAX(IF($C$4:$C$369=H83,$B$4:$B$369)))</f>
        <v>0</v>
      </c>
      <c r="O83" s="80" t="e">
        <f t="shared" si="24"/>
        <v>#DIV/0!</v>
      </c>
    </row>
    <row r="84" spans="1:15" x14ac:dyDescent="0.2">
      <c r="A84" s="1"/>
      <c r="B84" s="2"/>
      <c r="C84" t="b">
        <f t="shared" si="19"/>
        <v>0</v>
      </c>
      <c r="D84" t="b">
        <f t="shared" si="20"/>
        <v>0</v>
      </c>
      <c r="E84" t="b">
        <f t="shared" si="21"/>
        <v>0</v>
      </c>
      <c r="H84">
        <v>45</v>
      </c>
      <c r="I84">
        <f t="shared" si="22"/>
        <v>0</v>
      </c>
      <c r="J84">
        <f t="shared" si="23"/>
        <v>0</v>
      </c>
      <c r="K84" s="76" t="b">
        <f t="shared" si="18"/>
        <v>0</v>
      </c>
      <c r="L84" s="76" t="b">
        <f t="array" ref="L84">IF(J84=7,_xlfn.STDEV.S(IF($C$4:$C$369=H84,$B$4:$B$369)))</f>
        <v>0</v>
      </c>
      <c r="M84" s="77" t="b">
        <f t="array" ref="M84">IF(J84=7,MIN(IF($C$4:$C$369=H84,$B$4:$B$369)))</f>
        <v>0</v>
      </c>
      <c r="N84" s="77" t="b">
        <f t="array" ref="N84">IF(J84=7,MAX(IF($C$4:$C$369=H84,$B$4:$B$369)))</f>
        <v>0</v>
      </c>
      <c r="O84" s="80" t="e">
        <f t="shared" si="24"/>
        <v>#DIV/0!</v>
      </c>
    </row>
    <row r="85" spans="1:15" x14ac:dyDescent="0.2">
      <c r="A85" s="1"/>
      <c r="B85" s="2"/>
      <c r="C85" t="b">
        <f t="shared" si="19"/>
        <v>0</v>
      </c>
      <c r="D85" t="b">
        <f t="shared" si="20"/>
        <v>0</v>
      </c>
      <c r="E85" t="b">
        <f t="shared" si="21"/>
        <v>0</v>
      </c>
      <c r="H85">
        <v>46</v>
      </c>
      <c r="I85">
        <f t="shared" si="22"/>
        <v>0</v>
      </c>
      <c r="J85">
        <f t="shared" si="23"/>
        <v>0</v>
      </c>
      <c r="K85" s="76" t="b">
        <f t="shared" si="18"/>
        <v>0</v>
      </c>
      <c r="L85" s="76" t="b">
        <f t="array" ref="L85">IF(J85=7,_xlfn.STDEV.S(IF($C$4:$C$369=H85,$B$4:$B$369)))</f>
        <v>0</v>
      </c>
      <c r="M85" s="77" t="b">
        <f t="array" ref="M85">IF(J85=7,MIN(IF($C$4:$C$369=H85,$B$4:$B$369)))</f>
        <v>0</v>
      </c>
      <c r="N85" s="77" t="b">
        <f t="array" ref="N85">IF(J85=7,MAX(IF($C$4:$C$369=H85,$B$4:$B$369)))</f>
        <v>0</v>
      </c>
      <c r="O85" s="80" t="e">
        <f t="shared" si="24"/>
        <v>#DIV/0!</v>
      </c>
    </row>
    <row r="86" spans="1:15" x14ac:dyDescent="0.2">
      <c r="A86" s="1"/>
      <c r="B86" s="2"/>
      <c r="C86" t="b">
        <f t="shared" si="19"/>
        <v>0</v>
      </c>
      <c r="D86" t="b">
        <f t="shared" si="20"/>
        <v>0</v>
      </c>
      <c r="E86" t="b">
        <f t="shared" si="21"/>
        <v>0</v>
      </c>
      <c r="H86">
        <v>47</v>
      </c>
      <c r="I86">
        <f t="shared" si="22"/>
        <v>0</v>
      </c>
      <c r="J86">
        <f t="shared" si="23"/>
        <v>0</v>
      </c>
      <c r="K86" s="76" t="b">
        <f t="shared" si="18"/>
        <v>0</v>
      </c>
      <c r="L86" s="76" t="b">
        <f t="array" ref="L86">IF(J86=7,_xlfn.STDEV.S(IF($C$4:$C$369=H86,$B$4:$B$369)))</f>
        <v>0</v>
      </c>
      <c r="M86" s="77" t="b">
        <f t="array" ref="M86">IF(J86=7,MIN(IF($C$4:$C$369=H86,$B$4:$B$369)))</f>
        <v>0</v>
      </c>
      <c r="N86" s="77" t="b">
        <f t="array" ref="N86">IF(J86=7,MAX(IF($C$4:$C$369=H86,$B$4:$B$369)))</f>
        <v>0</v>
      </c>
      <c r="O86" s="80" t="e">
        <f t="shared" si="24"/>
        <v>#DIV/0!</v>
      </c>
    </row>
    <row r="87" spans="1:15" x14ac:dyDescent="0.2">
      <c r="A87" s="1"/>
      <c r="B87" s="2"/>
      <c r="C87" t="b">
        <f t="shared" si="19"/>
        <v>0</v>
      </c>
      <c r="D87" t="b">
        <f t="shared" si="20"/>
        <v>0</v>
      </c>
      <c r="E87" t="b">
        <f t="shared" si="21"/>
        <v>0</v>
      </c>
      <c r="H87">
        <v>48</v>
      </c>
      <c r="I87">
        <f t="shared" si="22"/>
        <v>0</v>
      </c>
      <c r="J87">
        <f t="shared" si="23"/>
        <v>0</v>
      </c>
      <c r="K87" s="76" t="b">
        <f t="shared" si="18"/>
        <v>0</v>
      </c>
      <c r="L87" s="76" t="b">
        <f t="array" ref="L87">IF(J87=7,_xlfn.STDEV.S(IF($C$4:$C$369=H87,$B$4:$B$369)))</f>
        <v>0</v>
      </c>
      <c r="M87" s="77" t="b">
        <f t="array" ref="M87">IF(J87=7,MIN(IF($C$4:$C$369=H87,$B$4:$B$369)))</f>
        <v>0</v>
      </c>
      <c r="N87" s="77" t="b">
        <f t="array" ref="N87">IF(J87=7,MAX(IF($C$4:$C$369=H87,$B$4:$B$369)))</f>
        <v>0</v>
      </c>
      <c r="O87" s="80" t="e">
        <f t="shared" si="24"/>
        <v>#DIV/0!</v>
      </c>
    </row>
    <row r="88" spans="1:15" x14ac:dyDescent="0.2">
      <c r="A88" s="1"/>
      <c r="B88" s="2"/>
      <c r="C88" t="b">
        <f t="shared" si="19"/>
        <v>0</v>
      </c>
      <c r="D88" t="b">
        <f t="shared" si="20"/>
        <v>0</v>
      </c>
      <c r="E88" t="b">
        <f t="shared" si="21"/>
        <v>0</v>
      </c>
      <c r="H88">
        <v>49</v>
      </c>
      <c r="I88">
        <f t="shared" si="22"/>
        <v>0</v>
      </c>
      <c r="J88">
        <f t="shared" si="23"/>
        <v>0</v>
      </c>
      <c r="K88" s="76" t="b">
        <f t="shared" si="18"/>
        <v>0</v>
      </c>
      <c r="L88" s="76" t="b">
        <f t="array" ref="L88">IF(J88=7,_xlfn.STDEV.S(IF($C$4:$C$369=H88,$B$4:$B$369)))</f>
        <v>0</v>
      </c>
      <c r="M88" s="77" t="b">
        <f t="array" ref="M88">IF(J88=7,MIN(IF($C$4:$C$369=H88,$B$4:$B$369)))</f>
        <v>0</v>
      </c>
      <c r="N88" s="77" t="b">
        <f t="array" ref="N88">IF(J88=7,MAX(IF($C$4:$C$369=H88,$B$4:$B$369)))</f>
        <v>0</v>
      </c>
      <c r="O88" s="80" t="e">
        <f t="shared" si="24"/>
        <v>#DIV/0!</v>
      </c>
    </row>
    <row r="89" spans="1:15" x14ac:dyDescent="0.2">
      <c r="A89" s="1"/>
      <c r="B89" s="2"/>
      <c r="C89" t="b">
        <f t="shared" si="19"/>
        <v>0</v>
      </c>
      <c r="D89" t="b">
        <f t="shared" si="20"/>
        <v>0</v>
      </c>
      <c r="E89" t="b">
        <f t="shared" si="21"/>
        <v>0</v>
      </c>
      <c r="H89">
        <v>50</v>
      </c>
      <c r="I89">
        <f t="shared" si="22"/>
        <v>0</v>
      </c>
      <c r="J89">
        <f t="shared" si="23"/>
        <v>0</v>
      </c>
      <c r="K89" s="76" t="b">
        <f t="shared" si="18"/>
        <v>0</v>
      </c>
      <c r="L89" s="76" t="b">
        <f t="array" ref="L89">IF(J89=7,_xlfn.STDEV.S(IF($C$4:$C$369=H89,$B$4:$B$369)))</f>
        <v>0</v>
      </c>
      <c r="M89" s="77" t="b">
        <f t="array" ref="M89">IF(J89=7,MIN(IF($C$4:$C$369=H89,$B$4:$B$369)))</f>
        <v>0</v>
      </c>
      <c r="N89" s="77" t="b">
        <f t="array" ref="N89">IF(J89=7,MAX(IF($C$4:$C$369=H89,$B$4:$B$369)))</f>
        <v>0</v>
      </c>
      <c r="O89" s="80" t="e">
        <f t="shared" si="24"/>
        <v>#DIV/0!</v>
      </c>
    </row>
    <row r="90" spans="1:15" x14ac:dyDescent="0.2">
      <c r="A90" s="1"/>
      <c r="B90" s="2"/>
      <c r="C90" t="b">
        <f t="shared" si="19"/>
        <v>0</v>
      </c>
      <c r="D90" t="b">
        <f t="shared" si="20"/>
        <v>0</v>
      </c>
      <c r="E90" t="b">
        <f t="shared" si="21"/>
        <v>0</v>
      </c>
      <c r="H90">
        <v>51</v>
      </c>
      <c r="I90">
        <f t="shared" si="22"/>
        <v>0</v>
      </c>
      <c r="J90">
        <f t="shared" si="23"/>
        <v>0</v>
      </c>
      <c r="K90" s="76" t="b">
        <f t="shared" si="18"/>
        <v>0</v>
      </c>
      <c r="L90" s="76" t="b">
        <f t="array" ref="L90">IF(J90=7,_xlfn.STDEV.S(IF($C$4:$C$369=H90,$B$4:$B$369)))</f>
        <v>0</v>
      </c>
      <c r="M90" s="77" t="b">
        <f t="array" ref="M90">IF(J90=7,MIN(IF($C$4:$C$369=H90,$B$4:$B$369)))</f>
        <v>0</v>
      </c>
      <c r="N90" s="77" t="b">
        <f t="array" ref="N90">IF(J90=7,MAX(IF($C$4:$C$369=H90,$B$4:$B$369)))</f>
        <v>0</v>
      </c>
      <c r="O90" s="80" t="e">
        <f t="shared" si="24"/>
        <v>#DIV/0!</v>
      </c>
    </row>
    <row r="91" spans="1:15" x14ac:dyDescent="0.2">
      <c r="A91" s="1"/>
      <c r="B91" s="2"/>
      <c r="C91" t="b">
        <f t="shared" si="19"/>
        <v>0</v>
      </c>
      <c r="D91" t="b">
        <f t="shared" si="20"/>
        <v>0</v>
      </c>
      <c r="E91" t="b">
        <f t="shared" si="21"/>
        <v>0</v>
      </c>
      <c r="H91">
        <v>52</v>
      </c>
      <c r="I91">
        <f t="shared" si="22"/>
        <v>0</v>
      </c>
      <c r="J91">
        <f t="shared" si="23"/>
        <v>0</v>
      </c>
      <c r="K91" s="76" t="b">
        <f t="shared" si="18"/>
        <v>0</v>
      </c>
      <c r="L91" s="76" t="b">
        <f t="array" ref="L91">IF(J91=7,_xlfn.STDEV.S(IF($C$4:$C$369=H91,$B$4:$B$369)))</f>
        <v>0</v>
      </c>
      <c r="M91" s="77" t="b">
        <f t="array" ref="M91">IF(J91=7,MIN(IF($C$4:$C$369=H91,$B$4:$B$369)))</f>
        <v>0</v>
      </c>
      <c r="N91" s="77" t="b">
        <f t="array" ref="N91">IF(J91=7,MAX(IF($C$4:$C$369=H91,$B$4:$B$369)))</f>
        <v>0</v>
      </c>
      <c r="O91" s="80" t="e">
        <f t="shared" si="24"/>
        <v>#DIV/0!</v>
      </c>
    </row>
    <row r="92" spans="1:15" x14ac:dyDescent="0.2">
      <c r="A92" s="1"/>
      <c r="B92" s="2"/>
      <c r="C92" t="b">
        <f t="shared" si="19"/>
        <v>0</v>
      </c>
      <c r="D92" t="b">
        <f t="shared" si="20"/>
        <v>0</v>
      </c>
      <c r="E92" t="b">
        <f t="shared" si="21"/>
        <v>0</v>
      </c>
      <c r="H92">
        <v>53</v>
      </c>
      <c r="I92">
        <f t="shared" si="22"/>
        <v>0</v>
      </c>
      <c r="J92">
        <f t="shared" si="23"/>
        <v>0</v>
      </c>
      <c r="K92" s="76" t="b">
        <f t="shared" si="18"/>
        <v>0</v>
      </c>
      <c r="L92" s="76" t="b">
        <f t="array" ref="L92">IF(J92=7,_xlfn.STDEV.S(IF($C$4:$C$369=H92,$B$4:$B$369)))</f>
        <v>0</v>
      </c>
      <c r="M92" s="77" t="b">
        <f t="array" ref="M92">IF(J92=7,MIN(IF($C$4:$C$369=H92,$B$4:$B$369)))</f>
        <v>0</v>
      </c>
      <c r="N92" s="77" t="b">
        <f t="array" ref="N92">IF(J92=7,MAX(IF($C$4:$C$369=H92,$B$4:$B$369)))</f>
        <v>0</v>
      </c>
      <c r="O92" s="80" t="e">
        <f t="shared" si="24"/>
        <v>#DIV/0!</v>
      </c>
    </row>
    <row r="93" spans="1:15" x14ac:dyDescent="0.2">
      <c r="A93" s="1"/>
      <c r="B93" s="2"/>
      <c r="C93" t="b">
        <f t="shared" si="19"/>
        <v>0</v>
      </c>
      <c r="D93" t="b">
        <f t="shared" si="20"/>
        <v>0</v>
      </c>
      <c r="E93" t="b">
        <f t="shared" si="21"/>
        <v>0</v>
      </c>
    </row>
    <row r="94" spans="1:15" x14ac:dyDescent="0.2">
      <c r="A94" s="1"/>
      <c r="B94" s="2"/>
      <c r="C94" t="b">
        <f t="shared" si="19"/>
        <v>0</v>
      </c>
      <c r="D94" t="b">
        <f t="shared" si="20"/>
        <v>0</v>
      </c>
      <c r="E94" t="b">
        <f t="shared" si="21"/>
        <v>0</v>
      </c>
      <c r="H94" t="s">
        <v>49</v>
      </c>
      <c r="I94">
        <f>SUM(I40:I92)</f>
        <v>0</v>
      </c>
      <c r="J94">
        <f>SUM(J40:J92)</f>
        <v>0</v>
      </c>
    </row>
    <row r="95" spans="1:15" x14ac:dyDescent="0.2">
      <c r="A95" s="1"/>
      <c r="B95" s="2"/>
      <c r="C95" t="b">
        <f t="shared" si="19"/>
        <v>0</v>
      </c>
      <c r="D95" t="b">
        <f t="shared" si="20"/>
        <v>0</v>
      </c>
      <c r="E95" t="b">
        <f t="shared" si="21"/>
        <v>0</v>
      </c>
    </row>
    <row r="96" spans="1:15" x14ac:dyDescent="0.2">
      <c r="A96" s="1"/>
      <c r="B96" s="2"/>
      <c r="C96" t="b">
        <f t="shared" si="19"/>
        <v>0</v>
      </c>
      <c r="D96" t="b">
        <f t="shared" si="20"/>
        <v>0</v>
      </c>
      <c r="E96" t="b">
        <f t="shared" si="21"/>
        <v>0</v>
      </c>
    </row>
    <row r="97" spans="1:5" x14ac:dyDescent="0.2">
      <c r="A97" s="1"/>
      <c r="B97" s="2"/>
      <c r="C97" t="b">
        <f t="shared" si="19"/>
        <v>0</v>
      </c>
      <c r="D97" t="b">
        <f t="shared" si="20"/>
        <v>0</v>
      </c>
      <c r="E97" t="b">
        <f t="shared" si="21"/>
        <v>0</v>
      </c>
    </row>
    <row r="98" spans="1:5" x14ac:dyDescent="0.2">
      <c r="A98" s="1"/>
      <c r="B98" s="2"/>
      <c r="C98" t="b">
        <f t="shared" si="19"/>
        <v>0</v>
      </c>
      <c r="D98" t="b">
        <f t="shared" si="20"/>
        <v>0</v>
      </c>
      <c r="E98" t="b">
        <f t="shared" si="21"/>
        <v>0</v>
      </c>
    </row>
    <row r="99" spans="1:5" x14ac:dyDescent="0.2">
      <c r="A99" s="1"/>
      <c r="B99" s="2"/>
      <c r="C99" t="b">
        <f t="shared" si="19"/>
        <v>0</v>
      </c>
      <c r="D99" t="b">
        <f t="shared" si="20"/>
        <v>0</v>
      </c>
      <c r="E99" t="b">
        <f t="shared" si="21"/>
        <v>0</v>
      </c>
    </row>
    <row r="100" spans="1:5" x14ac:dyDescent="0.2">
      <c r="A100" s="1"/>
      <c r="B100" s="2"/>
      <c r="C100" t="b">
        <f t="shared" si="19"/>
        <v>0</v>
      </c>
      <c r="D100" t="b">
        <f t="shared" si="20"/>
        <v>0</v>
      </c>
      <c r="E100" t="b">
        <f t="shared" si="21"/>
        <v>0</v>
      </c>
    </row>
    <row r="101" spans="1:5" x14ac:dyDescent="0.2">
      <c r="A101" s="1"/>
      <c r="B101" s="2"/>
      <c r="C101" t="b">
        <f t="shared" si="19"/>
        <v>0</v>
      </c>
      <c r="D101" t="b">
        <f t="shared" si="20"/>
        <v>0</v>
      </c>
      <c r="E101" t="b">
        <f t="shared" si="21"/>
        <v>0</v>
      </c>
    </row>
    <row r="102" spans="1:5" x14ac:dyDescent="0.2">
      <c r="A102" s="1"/>
      <c r="B102" s="2"/>
      <c r="C102" t="b">
        <f t="shared" si="19"/>
        <v>0</v>
      </c>
      <c r="D102" t="b">
        <f t="shared" si="20"/>
        <v>0</v>
      </c>
      <c r="E102" t="b">
        <f t="shared" si="21"/>
        <v>0</v>
      </c>
    </row>
    <row r="103" spans="1:5" x14ac:dyDescent="0.2">
      <c r="A103" s="1"/>
      <c r="B103" s="2"/>
      <c r="C103" t="b">
        <f t="shared" si="19"/>
        <v>0</v>
      </c>
      <c r="D103" t="b">
        <f t="shared" si="20"/>
        <v>0</v>
      </c>
      <c r="E103" t="b">
        <f t="shared" si="21"/>
        <v>0</v>
      </c>
    </row>
    <row r="104" spans="1:5" x14ac:dyDescent="0.2">
      <c r="A104" s="1"/>
      <c r="B104" s="2"/>
      <c r="C104" t="b">
        <f t="shared" si="19"/>
        <v>0</v>
      </c>
      <c r="D104" t="b">
        <f t="shared" si="20"/>
        <v>0</v>
      </c>
      <c r="E104" t="b">
        <f t="shared" si="21"/>
        <v>0</v>
      </c>
    </row>
    <row r="105" spans="1:5" x14ac:dyDescent="0.2">
      <c r="A105" s="1"/>
      <c r="B105" s="2"/>
      <c r="C105" t="b">
        <f t="shared" si="19"/>
        <v>0</v>
      </c>
      <c r="D105" t="b">
        <f t="shared" si="20"/>
        <v>0</v>
      </c>
      <c r="E105" t="b">
        <f t="shared" si="21"/>
        <v>0</v>
      </c>
    </row>
    <row r="106" spans="1:5" x14ac:dyDescent="0.2">
      <c r="A106" s="1"/>
      <c r="B106" s="2"/>
      <c r="C106" t="b">
        <f t="shared" si="19"/>
        <v>0</v>
      </c>
      <c r="D106" t="b">
        <f t="shared" si="20"/>
        <v>0</v>
      </c>
      <c r="E106" t="b">
        <f t="shared" si="21"/>
        <v>0</v>
      </c>
    </row>
    <row r="107" spans="1:5" x14ac:dyDescent="0.2">
      <c r="A107" s="1"/>
      <c r="B107" s="2"/>
      <c r="C107" t="b">
        <f t="shared" si="19"/>
        <v>0</v>
      </c>
      <c r="D107" t="b">
        <f t="shared" si="20"/>
        <v>0</v>
      </c>
      <c r="E107" t="b">
        <f t="shared" si="21"/>
        <v>0</v>
      </c>
    </row>
    <row r="108" spans="1:5" x14ac:dyDescent="0.2">
      <c r="A108" s="1"/>
      <c r="B108" s="2"/>
      <c r="C108" t="b">
        <f t="shared" si="19"/>
        <v>0</v>
      </c>
      <c r="D108" t="b">
        <f t="shared" si="20"/>
        <v>0</v>
      </c>
      <c r="E108" t="b">
        <f t="shared" si="21"/>
        <v>0</v>
      </c>
    </row>
    <row r="109" spans="1:5" x14ac:dyDescent="0.2">
      <c r="A109" s="1"/>
      <c r="B109" s="2"/>
      <c r="C109" t="b">
        <f t="shared" si="19"/>
        <v>0</v>
      </c>
      <c r="D109" t="b">
        <f t="shared" si="20"/>
        <v>0</v>
      </c>
      <c r="E109" t="b">
        <f t="shared" si="21"/>
        <v>0</v>
      </c>
    </row>
    <row r="110" spans="1:5" x14ac:dyDescent="0.2">
      <c r="A110" s="1"/>
      <c r="B110" s="2"/>
      <c r="C110" t="b">
        <f t="shared" si="19"/>
        <v>0</v>
      </c>
      <c r="D110" t="b">
        <f t="shared" si="20"/>
        <v>0</v>
      </c>
      <c r="E110" t="b">
        <f t="shared" si="21"/>
        <v>0</v>
      </c>
    </row>
    <row r="111" spans="1:5" x14ac:dyDescent="0.2">
      <c r="A111" s="1"/>
      <c r="B111" s="2"/>
      <c r="C111" t="b">
        <f t="shared" si="19"/>
        <v>0</v>
      </c>
      <c r="D111" t="b">
        <f t="shared" si="20"/>
        <v>0</v>
      </c>
      <c r="E111" t="b">
        <f t="shared" si="21"/>
        <v>0</v>
      </c>
    </row>
    <row r="112" spans="1:5" x14ac:dyDescent="0.2">
      <c r="A112" s="1"/>
      <c r="B112" s="2"/>
      <c r="C112" t="b">
        <f t="shared" si="19"/>
        <v>0</v>
      </c>
      <c r="D112" t="b">
        <f t="shared" si="20"/>
        <v>0</v>
      </c>
      <c r="E112" t="b">
        <f t="shared" si="21"/>
        <v>0</v>
      </c>
    </row>
    <row r="113" spans="1:5" x14ac:dyDescent="0.2">
      <c r="A113" s="1"/>
      <c r="B113" s="2"/>
      <c r="C113" t="b">
        <f t="shared" si="19"/>
        <v>0</v>
      </c>
      <c r="D113" t="b">
        <f t="shared" si="20"/>
        <v>0</v>
      </c>
      <c r="E113" t="b">
        <f t="shared" si="21"/>
        <v>0</v>
      </c>
    </row>
    <row r="114" spans="1:5" x14ac:dyDescent="0.2">
      <c r="A114" s="1"/>
      <c r="B114" s="2"/>
      <c r="C114" t="b">
        <f t="shared" si="19"/>
        <v>0</v>
      </c>
      <c r="D114" t="b">
        <f t="shared" si="20"/>
        <v>0</v>
      </c>
      <c r="E114" t="b">
        <f t="shared" si="21"/>
        <v>0</v>
      </c>
    </row>
    <row r="115" spans="1:5" x14ac:dyDescent="0.2">
      <c r="A115" s="1"/>
      <c r="B115" s="2"/>
      <c r="C115" t="b">
        <f t="shared" si="19"/>
        <v>0</v>
      </c>
      <c r="D115" t="b">
        <f t="shared" si="20"/>
        <v>0</v>
      </c>
      <c r="E115" t="b">
        <f t="shared" si="21"/>
        <v>0</v>
      </c>
    </row>
    <row r="116" spans="1:5" x14ac:dyDescent="0.2">
      <c r="A116" s="1"/>
      <c r="B116" s="2"/>
      <c r="C116" t="b">
        <f t="shared" si="19"/>
        <v>0</v>
      </c>
      <c r="D116" t="b">
        <f t="shared" si="20"/>
        <v>0</v>
      </c>
      <c r="E116" t="b">
        <f t="shared" si="21"/>
        <v>0</v>
      </c>
    </row>
    <row r="117" spans="1:5" x14ac:dyDescent="0.2">
      <c r="A117" s="1"/>
      <c r="B117" s="2"/>
      <c r="C117" t="b">
        <f t="shared" si="19"/>
        <v>0</v>
      </c>
      <c r="D117" t="b">
        <f t="shared" si="20"/>
        <v>0</v>
      </c>
      <c r="E117" t="b">
        <f t="shared" si="21"/>
        <v>0</v>
      </c>
    </row>
    <row r="118" spans="1:5" x14ac:dyDescent="0.2">
      <c r="A118" s="1"/>
      <c r="B118" s="2"/>
      <c r="C118" t="b">
        <f t="shared" si="19"/>
        <v>0</v>
      </c>
      <c r="D118" t="b">
        <f t="shared" si="20"/>
        <v>0</v>
      </c>
      <c r="E118" t="b">
        <f t="shared" si="21"/>
        <v>0</v>
      </c>
    </row>
    <row r="119" spans="1:5" x14ac:dyDescent="0.2">
      <c r="A119" s="1"/>
      <c r="B119" s="2"/>
      <c r="C119" t="b">
        <f t="shared" si="19"/>
        <v>0</v>
      </c>
      <c r="D119" t="b">
        <f t="shared" si="20"/>
        <v>0</v>
      </c>
      <c r="E119" t="b">
        <f t="shared" si="21"/>
        <v>0</v>
      </c>
    </row>
    <row r="120" spans="1:5" x14ac:dyDescent="0.2">
      <c r="A120" s="1"/>
      <c r="B120" s="2"/>
      <c r="C120" t="b">
        <f t="shared" si="19"/>
        <v>0</v>
      </c>
      <c r="D120" t="b">
        <f t="shared" si="20"/>
        <v>0</v>
      </c>
      <c r="E120" t="b">
        <f t="shared" si="21"/>
        <v>0</v>
      </c>
    </row>
    <row r="121" spans="1:5" x14ac:dyDescent="0.2">
      <c r="A121" s="1"/>
      <c r="B121" s="2"/>
      <c r="C121" t="b">
        <f t="shared" si="19"/>
        <v>0</v>
      </c>
      <c r="D121" t="b">
        <f t="shared" si="20"/>
        <v>0</v>
      </c>
      <c r="E121" t="b">
        <f t="shared" si="21"/>
        <v>0</v>
      </c>
    </row>
    <row r="122" spans="1:5" x14ac:dyDescent="0.2">
      <c r="A122" s="1"/>
      <c r="B122" s="2"/>
      <c r="C122" t="b">
        <f t="shared" si="19"/>
        <v>0</v>
      </c>
      <c r="D122" t="b">
        <f t="shared" si="20"/>
        <v>0</v>
      </c>
      <c r="E122" t="b">
        <f t="shared" si="21"/>
        <v>0</v>
      </c>
    </row>
    <row r="123" spans="1:5" x14ac:dyDescent="0.2">
      <c r="A123" s="1"/>
      <c r="B123" s="2"/>
      <c r="C123" t="b">
        <f t="shared" si="19"/>
        <v>0</v>
      </c>
      <c r="D123" t="b">
        <f t="shared" si="20"/>
        <v>0</v>
      </c>
      <c r="E123" t="b">
        <f t="shared" si="21"/>
        <v>0</v>
      </c>
    </row>
    <row r="124" spans="1:5" x14ac:dyDescent="0.2">
      <c r="A124" s="1"/>
      <c r="B124" s="2"/>
      <c r="C124" t="b">
        <f t="shared" si="19"/>
        <v>0</v>
      </c>
      <c r="D124" t="b">
        <f t="shared" si="20"/>
        <v>0</v>
      </c>
      <c r="E124" t="b">
        <f t="shared" si="21"/>
        <v>0</v>
      </c>
    </row>
    <row r="125" spans="1:5" x14ac:dyDescent="0.2">
      <c r="A125" s="1"/>
      <c r="B125" s="2"/>
      <c r="C125" t="b">
        <f t="shared" si="19"/>
        <v>0</v>
      </c>
      <c r="D125" t="b">
        <f t="shared" si="20"/>
        <v>0</v>
      </c>
      <c r="E125" t="b">
        <f t="shared" si="21"/>
        <v>0</v>
      </c>
    </row>
    <row r="126" spans="1:5" x14ac:dyDescent="0.2">
      <c r="A126" s="1"/>
      <c r="B126" s="2"/>
      <c r="C126" t="b">
        <f t="shared" si="19"/>
        <v>0</v>
      </c>
      <c r="D126" t="b">
        <f t="shared" si="20"/>
        <v>0</v>
      </c>
      <c r="E126" t="b">
        <f t="shared" si="21"/>
        <v>0</v>
      </c>
    </row>
    <row r="127" spans="1:5" x14ac:dyDescent="0.2">
      <c r="A127" s="1"/>
      <c r="B127" s="2"/>
      <c r="C127" t="b">
        <f t="shared" si="19"/>
        <v>0</v>
      </c>
      <c r="D127" t="b">
        <f t="shared" si="20"/>
        <v>0</v>
      </c>
      <c r="E127" t="b">
        <f t="shared" si="21"/>
        <v>0</v>
      </c>
    </row>
    <row r="128" spans="1:5" x14ac:dyDescent="0.2">
      <c r="A128" s="1"/>
      <c r="B128" s="2"/>
      <c r="C128" t="b">
        <f t="shared" si="19"/>
        <v>0</v>
      </c>
      <c r="D128" t="b">
        <f t="shared" si="20"/>
        <v>0</v>
      </c>
      <c r="E128" t="b">
        <f t="shared" si="21"/>
        <v>0</v>
      </c>
    </row>
    <row r="129" spans="1:5" x14ac:dyDescent="0.2">
      <c r="A129" s="1"/>
      <c r="B129" s="2"/>
      <c r="C129" t="b">
        <f t="shared" si="19"/>
        <v>0</v>
      </c>
      <c r="D129" t="b">
        <f t="shared" si="20"/>
        <v>0</v>
      </c>
      <c r="E129" t="b">
        <f t="shared" si="21"/>
        <v>0</v>
      </c>
    </row>
    <row r="130" spans="1:5" x14ac:dyDescent="0.2">
      <c r="A130" s="1"/>
      <c r="B130" s="2"/>
      <c r="C130" t="b">
        <f t="shared" si="19"/>
        <v>0</v>
      </c>
      <c r="D130" t="b">
        <f t="shared" si="20"/>
        <v>0</v>
      </c>
      <c r="E130" t="b">
        <f t="shared" si="21"/>
        <v>0</v>
      </c>
    </row>
    <row r="131" spans="1:5" x14ac:dyDescent="0.2">
      <c r="A131" s="1"/>
      <c r="B131" s="2"/>
      <c r="C131" t="b">
        <f t="shared" si="19"/>
        <v>0</v>
      </c>
      <c r="D131" t="b">
        <f t="shared" si="20"/>
        <v>0</v>
      </c>
      <c r="E131" t="b">
        <f t="shared" si="21"/>
        <v>0</v>
      </c>
    </row>
    <row r="132" spans="1:5" x14ac:dyDescent="0.2">
      <c r="A132" s="1"/>
      <c r="B132" s="2"/>
      <c r="C132" t="b">
        <f t="shared" ref="C132:C195" si="25">IF(B132&gt;0,_xlfn.ISOWEEKNUM(A132))</f>
        <v>0</v>
      </c>
      <c r="D132" t="b">
        <f t="shared" ref="D132:D195" si="26">IF(B132&gt;0,MONTH(A132))</f>
        <v>0</v>
      </c>
      <c r="E132" t="b">
        <f t="shared" ref="E132:E195" si="27">IF(B132&gt;0,WEEKDAY(A132,2))</f>
        <v>0</v>
      </c>
    </row>
    <row r="133" spans="1:5" x14ac:dyDescent="0.2">
      <c r="A133" s="1"/>
      <c r="B133" s="2"/>
      <c r="C133" t="b">
        <f t="shared" si="25"/>
        <v>0</v>
      </c>
      <c r="D133" t="b">
        <f t="shared" si="26"/>
        <v>0</v>
      </c>
      <c r="E133" t="b">
        <f t="shared" si="27"/>
        <v>0</v>
      </c>
    </row>
    <row r="134" spans="1:5" x14ac:dyDescent="0.2">
      <c r="A134" s="1"/>
      <c r="B134" s="2"/>
      <c r="C134" t="b">
        <f t="shared" si="25"/>
        <v>0</v>
      </c>
      <c r="D134" t="b">
        <f t="shared" si="26"/>
        <v>0</v>
      </c>
      <c r="E134" t="b">
        <f t="shared" si="27"/>
        <v>0</v>
      </c>
    </row>
    <row r="135" spans="1:5" x14ac:dyDescent="0.2">
      <c r="A135" s="1"/>
      <c r="B135" s="2"/>
      <c r="C135" t="b">
        <f t="shared" si="25"/>
        <v>0</v>
      </c>
      <c r="D135" t="b">
        <f t="shared" si="26"/>
        <v>0</v>
      </c>
      <c r="E135" t="b">
        <f t="shared" si="27"/>
        <v>0</v>
      </c>
    </row>
    <row r="136" spans="1:5" x14ac:dyDescent="0.2">
      <c r="A136" s="1"/>
      <c r="B136" s="2"/>
      <c r="C136" t="b">
        <f t="shared" si="25"/>
        <v>0</v>
      </c>
      <c r="D136" t="b">
        <f t="shared" si="26"/>
        <v>0</v>
      </c>
      <c r="E136" t="b">
        <f t="shared" si="27"/>
        <v>0</v>
      </c>
    </row>
    <row r="137" spans="1:5" x14ac:dyDescent="0.2">
      <c r="A137" s="1"/>
      <c r="B137" s="2"/>
      <c r="C137" t="b">
        <f t="shared" si="25"/>
        <v>0</v>
      </c>
      <c r="D137" t="b">
        <f t="shared" si="26"/>
        <v>0</v>
      </c>
      <c r="E137" t="b">
        <f t="shared" si="27"/>
        <v>0</v>
      </c>
    </row>
    <row r="138" spans="1:5" x14ac:dyDescent="0.2">
      <c r="A138" s="1"/>
      <c r="B138" s="2"/>
      <c r="C138" t="b">
        <f t="shared" si="25"/>
        <v>0</v>
      </c>
      <c r="D138" t="b">
        <f t="shared" si="26"/>
        <v>0</v>
      </c>
      <c r="E138" t="b">
        <f t="shared" si="27"/>
        <v>0</v>
      </c>
    </row>
    <row r="139" spans="1:5" x14ac:dyDescent="0.2">
      <c r="A139" s="1"/>
      <c r="B139" s="2"/>
      <c r="C139" t="b">
        <f t="shared" si="25"/>
        <v>0</v>
      </c>
      <c r="D139" t="b">
        <f t="shared" si="26"/>
        <v>0</v>
      </c>
      <c r="E139" t="b">
        <f t="shared" si="27"/>
        <v>0</v>
      </c>
    </row>
    <row r="140" spans="1:5" x14ac:dyDescent="0.2">
      <c r="A140" s="1"/>
      <c r="B140" s="2"/>
      <c r="C140" t="b">
        <f t="shared" si="25"/>
        <v>0</v>
      </c>
      <c r="D140" t="b">
        <f t="shared" si="26"/>
        <v>0</v>
      </c>
      <c r="E140" t="b">
        <f t="shared" si="27"/>
        <v>0</v>
      </c>
    </row>
    <row r="141" spans="1:5" x14ac:dyDescent="0.2">
      <c r="A141" s="1"/>
      <c r="B141" s="2"/>
      <c r="C141" t="b">
        <f t="shared" si="25"/>
        <v>0</v>
      </c>
      <c r="D141" t="b">
        <f t="shared" si="26"/>
        <v>0</v>
      </c>
      <c r="E141" t="b">
        <f t="shared" si="27"/>
        <v>0</v>
      </c>
    </row>
    <row r="142" spans="1:5" x14ac:dyDescent="0.2">
      <c r="A142" s="1"/>
      <c r="B142" s="2"/>
      <c r="C142" t="b">
        <f t="shared" si="25"/>
        <v>0</v>
      </c>
      <c r="D142" t="b">
        <f t="shared" si="26"/>
        <v>0</v>
      </c>
      <c r="E142" t="b">
        <f t="shared" si="27"/>
        <v>0</v>
      </c>
    </row>
    <row r="143" spans="1:5" x14ac:dyDescent="0.2">
      <c r="A143" s="1"/>
      <c r="B143" s="2"/>
      <c r="C143" t="b">
        <f t="shared" si="25"/>
        <v>0</v>
      </c>
      <c r="D143" t="b">
        <f t="shared" si="26"/>
        <v>0</v>
      </c>
      <c r="E143" t="b">
        <f t="shared" si="27"/>
        <v>0</v>
      </c>
    </row>
    <row r="144" spans="1:5" x14ac:dyDescent="0.2">
      <c r="A144" s="1"/>
      <c r="B144" s="2"/>
      <c r="C144" t="b">
        <f t="shared" si="25"/>
        <v>0</v>
      </c>
      <c r="D144" t="b">
        <f t="shared" si="26"/>
        <v>0</v>
      </c>
      <c r="E144" t="b">
        <f t="shared" si="27"/>
        <v>0</v>
      </c>
    </row>
    <row r="145" spans="1:5" x14ac:dyDescent="0.2">
      <c r="A145" s="1"/>
      <c r="B145" s="2"/>
      <c r="C145" t="b">
        <f t="shared" si="25"/>
        <v>0</v>
      </c>
      <c r="D145" t="b">
        <f t="shared" si="26"/>
        <v>0</v>
      </c>
      <c r="E145" t="b">
        <f t="shared" si="27"/>
        <v>0</v>
      </c>
    </row>
    <row r="146" spans="1:5" x14ac:dyDescent="0.2">
      <c r="A146" s="1"/>
      <c r="B146" s="2"/>
      <c r="C146" t="b">
        <f t="shared" si="25"/>
        <v>0</v>
      </c>
      <c r="D146" t="b">
        <f t="shared" si="26"/>
        <v>0</v>
      </c>
      <c r="E146" t="b">
        <f t="shared" si="27"/>
        <v>0</v>
      </c>
    </row>
    <row r="147" spans="1:5" x14ac:dyDescent="0.2">
      <c r="A147" s="1"/>
      <c r="B147" s="2"/>
      <c r="C147" t="b">
        <f t="shared" si="25"/>
        <v>0</v>
      </c>
      <c r="D147" t="b">
        <f t="shared" si="26"/>
        <v>0</v>
      </c>
      <c r="E147" t="b">
        <f t="shared" si="27"/>
        <v>0</v>
      </c>
    </row>
    <row r="148" spans="1:5" x14ac:dyDescent="0.2">
      <c r="A148" s="1"/>
      <c r="B148" s="2"/>
      <c r="C148" t="b">
        <f t="shared" si="25"/>
        <v>0</v>
      </c>
      <c r="D148" t="b">
        <f t="shared" si="26"/>
        <v>0</v>
      </c>
      <c r="E148" t="b">
        <f t="shared" si="27"/>
        <v>0</v>
      </c>
    </row>
    <row r="149" spans="1:5" x14ac:dyDescent="0.2">
      <c r="A149" s="1"/>
      <c r="B149" s="2"/>
      <c r="C149" t="b">
        <f t="shared" si="25"/>
        <v>0</v>
      </c>
      <c r="D149" t="b">
        <f t="shared" si="26"/>
        <v>0</v>
      </c>
      <c r="E149" t="b">
        <f t="shared" si="27"/>
        <v>0</v>
      </c>
    </row>
    <row r="150" spans="1:5" x14ac:dyDescent="0.2">
      <c r="A150" s="1"/>
      <c r="B150" s="2"/>
      <c r="C150" t="b">
        <f t="shared" si="25"/>
        <v>0</v>
      </c>
      <c r="D150" t="b">
        <f t="shared" si="26"/>
        <v>0</v>
      </c>
      <c r="E150" t="b">
        <f t="shared" si="27"/>
        <v>0</v>
      </c>
    </row>
    <row r="151" spans="1:5" x14ac:dyDescent="0.2">
      <c r="A151" s="1"/>
      <c r="B151" s="2"/>
      <c r="C151" t="b">
        <f t="shared" si="25"/>
        <v>0</v>
      </c>
      <c r="D151" t="b">
        <f t="shared" si="26"/>
        <v>0</v>
      </c>
      <c r="E151" t="b">
        <f t="shared" si="27"/>
        <v>0</v>
      </c>
    </row>
    <row r="152" spans="1:5" x14ac:dyDescent="0.2">
      <c r="A152" s="1"/>
      <c r="B152" s="2"/>
      <c r="C152" t="b">
        <f t="shared" si="25"/>
        <v>0</v>
      </c>
      <c r="D152" t="b">
        <f t="shared" si="26"/>
        <v>0</v>
      </c>
      <c r="E152" t="b">
        <f t="shared" si="27"/>
        <v>0</v>
      </c>
    </row>
    <row r="153" spans="1:5" x14ac:dyDescent="0.2">
      <c r="A153" s="1"/>
      <c r="B153" s="2"/>
      <c r="C153" t="b">
        <f t="shared" si="25"/>
        <v>0</v>
      </c>
      <c r="D153" t="b">
        <f t="shared" si="26"/>
        <v>0</v>
      </c>
      <c r="E153" t="b">
        <f t="shared" si="27"/>
        <v>0</v>
      </c>
    </row>
    <row r="154" spans="1:5" x14ac:dyDescent="0.2">
      <c r="A154" s="1"/>
      <c r="B154" s="2"/>
      <c r="C154" t="b">
        <f t="shared" si="25"/>
        <v>0</v>
      </c>
      <c r="D154" t="b">
        <f t="shared" si="26"/>
        <v>0</v>
      </c>
      <c r="E154" t="b">
        <f t="shared" si="27"/>
        <v>0</v>
      </c>
    </row>
    <row r="155" spans="1:5" x14ac:dyDescent="0.2">
      <c r="A155" s="1"/>
      <c r="B155" s="2"/>
      <c r="C155" t="b">
        <f t="shared" si="25"/>
        <v>0</v>
      </c>
      <c r="D155" t="b">
        <f t="shared" si="26"/>
        <v>0</v>
      </c>
      <c r="E155" t="b">
        <f t="shared" si="27"/>
        <v>0</v>
      </c>
    </row>
    <row r="156" spans="1:5" x14ac:dyDescent="0.2">
      <c r="A156" s="1"/>
      <c r="B156" s="2"/>
      <c r="C156" t="b">
        <f t="shared" si="25"/>
        <v>0</v>
      </c>
      <c r="D156" t="b">
        <f t="shared" si="26"/>
        <v>0</v>
      </c>
      <c r="E156" t="b">
        <f t="shared" si="27"/>
        <v>0</v>
      </c>
    </row>
    <row r="157" spans="1:5" x14ac:dyDescent="0.2">
      <c r="A157" s="1"/>
      <c r="B157" s="2"/>
      <c r="C157" t="b">
        <f t="shared" si="25"/>
        <v>0</v>
      </c>
      <c r="D157" t="b">
        <f t="shared" si="26"/>
        <v>0</v>
      </c>
      <c r="E157" t="b">
        <f t="shared" si="27"/>
        <v>0</v>
      </c>
    </row>
    <row r="158" spans="1:5" x14ac:dyDescent="0.2">
      <c r="A158" s="1"/>
      <c r="B158" s="2"/>
      <c r="C158" t="b">
        <f t="shared" si="25"/>
        <v>0</v>
      </c>
      <c r="D158" t="b">
        <f t="shared" si="26"/>
        <v>0</v>
      </c>
      <c r="E158" t="b">
        <f t="shared" si="27"/>
        <v>0</v>
      </c>
    </row>
    <row r="159" spans="1:5" x14ac:dyDescent="0.2">
      <c r="A159" s="1"/>
      <c r="B159" s="2"/>
      <c r="C159" t="b">
        <f t="shared" si="25"/>
        <v>0</v>
      </c>
      <c r="D159" t="b">
        <f t="shared" si="26"/>
        <v>0</v>
      </c>
      <c r="E159" t="b">
        <f t="shared" si="27"/>
        <v>0</v>
      </c>
    </row>
    <row r="160" spans="1:5" x14ac:dyDescent="0.2">
      <c r="A160" s="1"/>
      <c r="B160" s="2"/>
      <c r="C160" t="b">
        <f t="shared" si="25"/>
        <v>0</v>
      </c>
      <c r="D160" t="b">
        <f t="shared" si="26"/>
        <v>0</v>
      </c>
      <c r="E160" t="b">
        <f t="shared" si="27"/>
        <v>0</v>
      </c>
    </row>
    <row r="161" spans="1:5" x14ac:dyDescent="0.2">
      <c r="A161" s="1"/>
      <c r="B161" s="2"/>
      <c r="C161" t="b">
        <f t="shared" si="25"/>
        <v>0</v>
      </c>
      <c r="D161" t="b">
        <f t="shared" si="26"/>
        <v>0</v>
      </c>
      <c r="E161" t="b">
        <f t="shared" si="27"/>
        <v>0</v>
      </c>
    </row>
    <row r="162" spans="1:5" x14ac:dyDescent="0.2">
      <c r="A162" s="1"/>
      <c r="B162" s="2"/>
      <c r="C162" t="b">
        <f t="shared" si="25"/>
        <v>0</v>
      </c>
      <c r="D162" t="b">
        <f t="shared" si="26"/>
        <v>0</v>
      </c>
      <c r="E162" t="b">
        <f t="shared" si="27"/>
        <v>0</v>
      </c>
    </row>
    <row r="163" spans="1:5" x14ac:dyDescent="0.2">
      <c r="A163" s="1"/>
      <c r="B163" s="2"/>
      <c r="C163" t="b">
        <f t="shared" si="25"/>
        <v>0</v>
      </c>
      <c r="D163" t="b">
        <f t="shared" si="26"/>
        <v>0</v>
      </c>
      <c r="E163" t="b">
        <f t="shared" si="27"/>
        <v>0</v>
      </c>
    </row>
    <row r="164" spans="1:5" x14ac:dyDescent="0.2">
      <c r="A164" s="1"/>
      <c r="B164" s="2"/>
      <c r="C164" t="b">
        <f t="shared" si="25"/>
        <v>0</v>
      </c>
      <c r="D164" t="b">
        <f t="shared" si="26"/>
        <v>0</v>
      </c>
      <c r="E164" t="b">
        <f t="shared" si="27"/>
        <v>0</v>
      </c>
    </row>
    <row r="165" spans="1:5" x14ac:dyDescent="0.2">
      <c r="A165" s="1"/>
      <c r="B165" s="2"/>
      <c r="C165" t="b">
        <f t="shared" si="25"/>
        <v>0</v>
      </c>
      <c r="D165" t="b">
        <f t="shared" si="26"/>
        <v>0</v>
      </c>
      <c r="E165" t="b">
        <f t="shared" si="27"/>
        <v>0</v>
      </c>
    </row>
    <row r="166" spans="1:5" x14ac:dyDescent="0.2">
      <c r="A166" s="1"/>
      <c r="B166" s="2"/>
      <c r="C166" t="b">
        <f t="shared" si="25"/>
        <v>0</v>
      </c>
      <c r="D166" t="b">
        <f t="shared" si="26"/>
        <v>0</v>
      </c>
      <c r="E166" t="b">
        <f t="shared" si="27"/>
        <v>0</v>
      </c>
    </row>
    <row r="167" spans="1:5" x14ac:dyDescent="0.2">
      <c r="A167" s="1"/>
      <c r="B167" s="2"/>
      <c r="C167" t="b">
        <f t="shared" si="25"/>
        <v>0</v>
      </c>
      <c r="D167" t="b">
        <f t="shared" si="26"/>
        <v>0</v>
      </c>
      <c r="E167" t="b">
        <f t="shared" si="27"/>
        <v>0</v>
      </c>
    </row>
    <row r="168" spans="1:5" x14ac:dyDescent="0.2">
      <c r="A168" s="1"/>
      <c r="B168" s="2"/>
      <c r="C168" t="b">
        <f t="shared" si="25"/>
        <v>0</v>
      </c>
      <c r="D168" t="b">
        <f t="shared" si="26"/>
        <v>0</v>
      </c>
      <c r="E168" t="b">
        <f t="shared" si="27"/>
        <v>0</v>
      </c>
    </row>
    <row r="169" spans="1:5" x14ac:dyDescent="0.2">
      <c r="A169" s="1"/>
      <c r="B169" s="2"/>
      <c r="C169" t="b">
        <f t="shared" si="25"/>
        <v>0</v>
      </c>
      <c r="D169" t="b">
        <f t="shared" si="26"/>
        <v>0</v>
      </c>
      <c r="E169" t="b">
        <f t="shared" si="27"/>
        <v>0</v>
      </c>
    </row>
    <row r="170" spans="1:5" x14ac:dyDescent="0.2">
      <c r="A170" s="1"/>
      <c r="B170" s="2"/>
      <c r="C170" t="b">
        <f t="shared" si="25"/>
        <v>0</v>
      </c>
      <c r="D170" t="b">
        <f t="shared" si="26"/>
        <v>0</v>
      </c>
      <c r="E170" t="b">
        <f t="shared" si="27"/>
        <v>0</v>
      </c>
    </row>
    <row r="171" spans="1:5" x14ac:dyDescent="0.2">
      <c r="A171" s="1"/>
      <c r="B171" s="2"/>
      <c r="C171" t="b">
        <f t="shared" si="25"/>
        <v>0</v>
      </c>
      <c r="D171" t="b">
        <f t="shared" si="26"/>
        <v>0</v>
      </c>
      <c r="E171" t="b">
        <f t="shared" si="27"/>
        <v>0</v>
      </c>
    </row>
    <row r="172" spans="1:5" x14ac:dyDescent="0.2">
      <c r="A172" s="1"/>
      <c r="B172" s="2"/>
      <c r="C172" t="b">
        <f t="shared" si="25"/>
        <v>0</v>
      </c>
      <c r="D172" t="b">
        <f t="shared" si="26"/>
        <v>0</v>
      </c>
      <c r="E172" t="b">
        <f t="shared" si="27"/>
        <v>0</v>
      </c>
    </row>
    <row r="173" spans="1:5" x14ac:dyDescent="0.2">
      <c r="A173" s="1"/>
      <c r="B173" s="2"/>
      <c r="C173" t="b">
        <f t="shared" si="25"/>
        <v>0</v>
      </c>
      <c r="D173" t="b">
        <f t="shared" si="26"/>
        <v>0</v>
      </c>
      <c r="E173" t="b">
        <f t="shared" si="27"/>
        <v>0</v>
      </c>
    </row>
    <row r="174" spans="1:5" x14ac:dyDescent="0.2">
      <c r="A174" s="1"/>
      <c r="B174" s="2"/>
      <c r="C174" t="b">
        <f t="shared" si="25"/>
        <v>0</v>
      </c>
      <c r="D174" t="b">
        <f t="shared" si="26"/>
        <v>0</v>
      </c>
      <c r="E174" t="b">
        <f t="shared" si="27"/>
        <v>0</v>
      </c>
    </row>
    <row r="175" spans="1:5" x14ac:dyDescent="0.2">
      <c r="A175" s="1"/>
      <c r="B175" s="2"/>
      <c r="C175" t="b">
        <f t="shared" si="25"/>
        <v>0</v>
      </c>
      <c r="D175" t="b">
        <f t="shared" si="26"/>
        <v>0</v>
      </c>
      <c r="E175" t="b">
        <f t="shared" si="27"/>
        <v>0</v>
      </c>
    </row>
    <row r="176" spans="1:5" x14ac:dyDescent="0.2">
      <c r="A176" s="1"/>
      <c r="B176" s="2"/>
      <c r="C176" t="b">
        <f t="shared" si="25"/>
        <v>0</v>
      </c>
      <c r="D176" t="b">
        <f t="shared" si="26"/>
        <v>0</v>
      </c>
      <c r="E176" t="b">
        <f t="shared" si="27"/>
        <v>0</v>
      </c>
    </row>
    <row r="177" spans="1:5" x14ac:dyDescent="0.2">
      <c r="A177" s="1"/>
      <c r="B177" s="2"/>
      <c r="C177" t="b">
        <f t="shared" si="25"/>
        <v>0</v>
      </c>
      <c r="D177" t="b">
        <f t="shared" si="26"/>
        <v>0</v>
      </c>
      <c r="E177" t="b">
        <f t="shared" si="27"/>
        <v>0</v>
      </c>
    </row>
    <row r="178" spans="1:5" x14ac:dyDescent="0.2">
      <c r="A178" s="1"/>
      <c r="B178" s="2"/>
      <c r="C178" t="b">
        <f t="shared" si="25"/>
        <v>0</v>
      </c>
      <c r="D178" t="b">
        <f t="shared" si="26"/>
        <v>0</v>
      </c>
      <c r="E178" t="b">
        <f t="shared" si="27"/>
        <v>0</v>
      </c>
    </row>
    <row r="179" spans="1:5" x14ac:dyDescent="0.2">
      <c r="A179" s="1"/>
      <c r="B179" s="2"/>
      <c r="C179" t="b">
        <f t="shared" si="25"/>
        <v>0</v>
      </c>
      <c r="D179" t="b">
        <f t="shared" si="26"/>
        <v>0</v>
      </c>
      <c r="E179" t="b">
        <f t="shared" si="27"/>
        <v>0</v>
      </c>
    </row>
    <row r="180" spans="1:5" x14ac:dyDescent="0.2">
      <c r="A180" s="1"/>
      <c r="B180" s="2"/>
      <c r="C180" t="b">
        <f t="shared" si="25"/>
        <v>0</v>
      </c>
      <c r="D180" t="b">
        <f t="shared" si="26"/>
        <v>0</v>
      </c>
      <c r="E180" t="b">
        <f t="shared" si="27"/>
        <v>0</v>
      </c>
    </row>
    <row r="181" spans="1:5" x14ac:dyDescent="0.2">
      <c r="A181" s="1"/>
      <c r="B181" s="2"/>
      <c r="C181" t="b">
        <f t="shared" si="25"/>
        <v>0</v>
      </c>
      <c r="D181" t="b">
        <f t="shared" si="26"/>
        <v>0</v>
      </c>
      <c r="E181" t="b">
        <f t="shared" si="27"/>
        <v>0</v>
      </c>
    </row>
    <row r="182" spans="1:5" x14ac:dyDescent="0.2">
      <c r="A182" s="1"/>
      <c r="B182" s="2"/>
      <c r="C182" t="b">
        <f t="shared" si="25"/>
        <v>0</v>
      </c>
      <c r="D182" t="b">
        <f t="shared" si="26"/>
        <v>0</v>
      </c>
      <c r="E182" t="b">
        <f t="shared" si="27"/>
        <v>0</v>
      </c>
    </row>
    <row r="183" spans="1:5" x14ac:dyDescent="0.2">
      <c r="A183" s="1"/>
      <c r="B183" s="2"/>
      <c r="C183" t="b">
        <f t="shared" si="25"/>
        <v>0</v>
      </c>
      <c r="D183" t="b">
        <f t="shared" si="26"/>
        <v>0</v>
      </c>
      <c r="E183" t="b">
        <f t="shared" si="27"/>
        <v>0</v>
      </c>
    </row>
    <row r="184" spans="1:5" x14ac:dyDescent="0.2">
      <c r="A184" s="1"/>
      <c r="B184" s="2"/>
      <c r="C184" t="b">
        <f t="shared" si="25"/>
        <v>0</v>
      </c>
      <c r="D184" t="b">
        <f t="shared" si="26"/>
        <v>0</v>
      </c>
      <c r="E184" t="b">
        <f t="shared" si="27"/>
        <v>0</v>
      </c>
    </row>
    <row r="185" spans="1:5" x14ac:dyDescent="0.2">
      <c r="A185" s="1"/>
      <c r="B185" s="2"/>
      <c r="C185" t="b">
        <f t="shared" si="25"/>
        <v>0</v>
      </c>
      <c r="D185" t="b">
        <f t="shared" si="26"/>
        <v>0</v>
      </c>
      <c r="E185" t="b">
        <f t="shared" si="27"/>
        <v>0</v>
      </c>
    </row>
    <row r="186" spans="1:5" x14ac:dyDescent="0.2">
      <c r="A186" s="1"/>
      <c r="B186" s="2"/>
      <c r="C186" t="b">
        <f t="shared" si="25"/>
        <v>0</v>
      </c>
      <c r="D186" t="b">
        <f t="shared" si="26"/>
        <v>0</v>
      </c>
      <c r="E186" t="b">
        <f t="shared" si="27"/>
        <v>0</v>
      </c>
    </row>
    <row r="187" spans="1:5" x14ac:dyDescent="0.2">
      <c r="A187" s="1"/>
      <c r="B187" s="2"/>
      <c r="C187" t="b">
        <f t="shared" si="25"/>
        <v>0</v>
      </c>
      <c r="D187" t="b">
        <f t="shared" si="26"/>
        <v>0</v>
      </c>
      <c r="E187" t="b">
        <f t="shared" si="27"/>
        <v>0</v>
      </c>
    </row>
    <row r="188" spans="1:5" x14ac:dyDescent="0.2">
      <c r="A188" s="1"/>
      <c r="B188" s="2"/>
      <c r="C188" t="b">
        <f t="shared" si="25"/>
        <v>0</v>
      </c>
      <c r="D188" t="b">
        <f t="shared" si="26"/>
        <v>0</v>
      </c>
      <c r="E188" t="b">
        <f t="shared" si="27"/>
        <v>0</v>
      </c>
    </row>
    <row r="189" spans="1:5" x14ac:dyDescent="0.2">
      <c r="A189" s="1"/>
      <c r="B189" s="2"/>
      <c r="C189" t="b">
        <f t="shared" si="25"/>
        <v>0</v>
      </c>
      <c r="D189" t="b">
        <f t="shared" si="26"/>
        <v>0</v>
      </c>
      <c r="E189" t="b">
        <f t="shared" si="27"/>
        <v>0</v>
      </c>
    </row>
    <row r="190" spans="1:5" x14ac:dyDescent="0.2">
      <c r="A190" s="1"/>
      <c r="B190" s="2"/>
      <c r="C190" t="b">
        <f t="shared" si="25"/>
        <v>0</v>
      </c>
      <c r="D190" t="b">
        <f t="shared" si="26"/>
        <v>0</v>
      </c>
      <c r="E190" t="b">
        <f t="shared" si="27"/>
        <v>0</v>
      </c>
    </row>
    <row r="191" spans="1:5" x14ac:dyDescent="0.2">
      <c r="A191" s="1"/>
      <c r="B191" s="2"/>
      <c r="C191" t="b">
        <f t="shared" si="25"/>
        <v>0</v>
      </c>
      <c r="D191" t="b">
        <f t="shared" si="26"/>
        <v>0</v>
      </c>
      <c r="E191" t="b">
        <f t="shared" si="27"/>
        <v>0</v>
      </c>
    </row>
    <row r="192" spans="1:5" x14ac:dyDescent="0.2">
      <c r="A192" s="1"/>
      <c r="B192" s="2"/>
      <c r="C192" t="b">
        <f t="shared" si="25"/>
        <v>0</v>
      </c>
      <c r="D192" t="b">
        <f t="shared" si="26"/>
        <v>0</v>
      </c>
      <c r="E192" t="b">
        <f t="shared" si="27"/>
        <v>0</v>
      </c>
    </row>
    <row r="193" spans="1:5" x14ac:dyDescent="0.2">
      <c r="A193" s="1"/>
      <c r="B193" s="2"/>
      <c r="C193" t="b">
        <f t="shared" si="25"/>
        <v>0</v>
      </c>
      <c r="D193" t="b">
        <f t="shared" si="26"/>
        <v>0</v>
      </c>
      <c r="E193" t="b">
        <f t="shared" si="27"/>
        <v>0</v>
      </c>
    </row>
    <row r="194" spans="1:5" x14ac:dyDescent="0.2">
      <c r="A194" s="1"/>
      <c r="B194" s="2"/>
      <c r="C194" t="b">
        <f t="shared" si="25"/>
        <v>0</v>
      </c>
      <c r="D194" t="b">
        <f t="shared" si="26"/>
        <v>0</v>
      </c>
      <c r="E194" t="b">
        <f t="shared" si="27"/>
        <v>0</v>
      </c>
    </row>
    <row r="195" spans="1:5" x14ac:dyDescent="0.2">
      <c r="A195" s="1"/>
      <c r="B195" s="2"/>
      <c r="C195" t="b">
        <f t="shared" si="25"/>
        <v>0</v>
      </c>
      <c r="D195" t="b">
        <f t="shared" si="26"/>
        <v>0</v>
      </c>
      <c r="E195" t="b">
        <f t="shared" si="27"/>
        <v>0</v>
      </c>
    </row>
    <row r="196" spans="1:5" x14ac:dyDescent="0.2">
      <c r="A196" s="1"/>
      <c r="B196" s="2"/>
      <c r="C196" t="b">
        <f t="shared" ref="C196:C259" si="28">IF(B196&gt;0,_xlfn.ISOWEEKNUM(A196))</f>
        <v>0</v>
      </c>
      <c r="D196" t="b">
        <f t="shared" ref="D196:D259" si="29">IF(B196&gt;0,MONTH(A196))</f>
        <v>0</v>
      </c>
      <c r="E196" t="b">
        <f t="shared" ref="E196:E259" si="30">IF(B196&gt;0,WEEKDAY(A196,2))</f>
        <v>0</v>
      </c>
    </row>
    <row r="197" spans="1:5" x14ac:dyDescent="0.2">
      <c r="A197" s="1"/>
      <c r="B197" s="2"/>
      <c r="C197" t="b">
        <f t="shared" si="28"/>
        <v>0</v>
      </c>
      <c r="D197" t="b">
        <f t="shared" si="29"/>
        <v>0</v>
      </c>
      <c r="E197" t="b">
        <f t="shared" si="30"/>
        <v>0</v>
      </c>
    </row>
    <row r="198" spans="1:5" x14ac:dyDescent="0.2">
      <c r="A198" s="1"/>
      <c r="B198" s="2"/>
      <c r="C198" t="b">
        <f t="shared" si="28"/>
        <v>0</v>
      </c>
      <c r="D198" t="b">
        <f t="shared" si="29"/>
        <v>0</v>
      </c>
      <c r="E198" t="b">
        <f t="shared" si="30"/>
        <v>0</v>
      </c>
    </row>
    <row r="199" spans="1:5" x14ac:dyDescent="0.2">
      <c r="A199" s="1"/>
      <c r="B199" s="2"/>
      <c r="C199" t="b">
        <f t="shared" si="28"/>
        <v>0</v>
      </c>
      <c r="D199" t="b">
        <f t="shared" si="29"/>
        <v>0</v>
      </c>
      <c r="E199" t="b">
        <f t="shared" si="30"/>
        <v>0</v>
      </c>
    </row>
    <row r="200" spans="1:5" x14ac:dyDescent="0.2">
      <c r="A200" s="1"/>
      <c r="B200" s="2"/>
      <c r="C200" t="b">
        <f t="shared" si="28"/>
        <v>0</v>
      </c>
      <c r="D200" t="b">
        <f t="shared" si="29"/>
        <v>0</v>
      </c>
      <c r="E200" t="b">
        <f t="shared" si="30"/>
        <v>0</v>
      </c>
    </row>
    <row r="201" spans="1:5" x14ac:dyDescent="0.2">
      <c r="A201" s="1"/>
      <c r="B201" s="2"/>
      <c r="C201" t="b">
        <f t="shared" si="28"/>
        <v>0</v>
      </c>
      <c r="D201" t="b">
        <f t="shared" si="29"/>
        <v>0</v>
      </c>
      <c r="E201" t="b">
        <f t="shared" si="30"/>
        <v>0</v>
      </c>
    </row>
    <row r="202" spans="1:5" x14ac:dyDescent="0.2">
      <c r="A202" s="1"/>
      <c r="B202" s="2"/>
      <c r="C202" t="b">
        <f t="shared" si="28"/>
        <v>0</v>
      </c>
      <c r="D202" t="b">
        <f t="shared" si="29"/>
        <v>0</v>
      </c>
      <c r="E202" t="b">
        <f t="shared" si="30"/>
        <v>0</v>
      </c>
    </row>
    <row r="203" spans="1:5" x14ac:dyDescent="0.2">
      <c r="A203" s="1"/>
      <c r="B203" s="2"/>
      <c r="C203" t="b">
        <f t="shared" si="28"/>
        <v>0</v>
      </c>
      <c r="D203" t="b">
        <f t="shared" si="29"/>
        <v>0</v>
      </c>
      <c r="E203" t="b">
        <f t="shared" si="30"/>
        <v>0</v>
      </c>
    </row>
    <row r="204" spans="1:5" x14ac:dyDescent="0.2">
      <c r="A204" s="1"/>
      <c r="B204" s="2"/>
      <c r="C204" t="b">
        <f t="shared" si="28"/>
        <v>0</v>
      </c>
      <c r="D204" t="b">
        <f t="shared" si="29"/>
        <v>0</v>
      </c>
      <c r="E204" t="b">
        <f t="shared" si="30"/>
        <v>0</v>
      </c>
    </row>
    <row r="205" spans="1:5" x14ac:dyDescent="0.2">
      <c r="A205" s="1"/>
      <c r="B205" s="2"/>
      <c r="C205" t="b">
        <f t="shared" si="28"/>
        <v>0</v>
      </c>
      <c r="D205" t="b">
        <f t="shared" si="29"/>
        <v>0</v>
      </c>
      <c r="E205" t="b">
        <f t="shared" si="30"/>
        <v>0</v>
      </c>
    </row>
    <row r="206" spans="1:5" x14ac:dyDescent="0.2">
      <c r="A206" s="1"/>
      <c r="B206" s="2"/>
      <c r="C206" t="b">
        <f t="shared" si="28"/>
        <v>0</v>
      </c>
      <c r="D206" t="b">
        <f t="shared" si="29"/>
        <v>0</v>
      </c>
      <c r="E206" t="b">
        <f t="shared" si="30"/>
        <v>0</v>
      </c>
    </row>
    <row r="207" spans="1:5" x14ac:dyDescent="0.2">
      <c r="A207" s="1"/>
      <c r="B207" s="2"/>
      <c r="C207" t="b">
        <f t="shared" si="28"/>
        <v>0</v>
      </c>
      <c r="D207" t="b">
        <f t="shared" si="29"/>
        <v>0</v>
      </c>
      <c r="E207" t="b">
        <f t="shared" si="30"/>
        <v>0</v>
      </c>
    </row>
    <row r="208" spans="1:5" x14ac:dyDescent="0.2">
      <c r="A208" s="1"/>
      <c r="B208" s="2"/>
      <c r="C208" t="b">
        <f t="shared" si="28"/>
        <v>0</v>
      </c>
      <c r="D208" t="b">
        <f t="shared" si="29"/>
        <v>0</v>
      </c>
      <c r="E208" t="b">
        <f t="shared" si="30"/>
        <v>0</v>
      </c>
    </row>
    <row r="209" spans="1:5" x14ac:dyDescent="0.2">
      <c r="A209" s="1"/>
      <c r="B209" s="2"/>
      <c r="C209" t="b">
        <f t="shared" si="28"/>
        <v>0</v>
      </c>
      <c r="D209" t="b">
        <f t="shared" si="29"/>
        <v>0</v>
      </c>
      <c r="E209" t="b">
        <f t="shared" si="30"/>
        <v>0</v>
      </c>
    </row>
    <row r="210" spans="1:5" x14ac:dyDescent="0.2">
      <c r="A210" s="1"/>
      <c r="B210" s="2"/>
      <c r="C210" t="b">
        <f t="shared" si="28"/>
        <v>0</v>
      </c>
      <c r="D210" t="b">
        <f t="shared" si="29"/>
        <v>0</v>
      </c>
      <c r="E210" t="b">
        <f t="shared" si="30"/>
        <v>0</v>
      </c>
    </row>
    <row r="211" spans="1:5" x14ac:dyDescent="0.2">
      <c r="A211" s="1"/>
      <c r="B211" s="2"/>
      <c r="C211" t="b">
        <f t="shared" si="28"/>
        <v>0</v>
      </c>
      <c r="D211" t="b">
        <f t="shared" si="29"/>
        <v>0</v>
      </c>
      <c r="E211" t="b">
        <f t="shared" si="30"/>
        <v>0</v>
      </c>
    </row>
    <row r="212" spans="1:5" x14ac:dyDescent="0.2">
      <c r="A212" s="1"/>
      <c r="B212" s="2"/>
      <c r="C212" t="b">
        <f t="shared" si="28"/>
        <v>0</v>
      </c>
      <c r="D212" t="b">
        <f t="shared" si="29"/>
        <v>0</v>
      </c>
      <c r="E212" t="b">
        <f t="shared" si="30"/>
        <v>0</v>
      </c>
    </row>
    <row r="213" spans="1:5" x14ac:dyDescent="0.2">
      <c r="A213" s="1"/>
      <c r="B213" s="2"/>
      <c r="C213" t="b">
        <f t="shared" si="28"/>
        <v>0</v>
      </c>
      <c r="D213" t="b">
        <f t="shared" si="29"/>
        <v>0</v>
      </c>
      <c r="E213" t="b">
        <f t="shared" si="30"/>
        <v>0</v>
      </c>
    </row>
    <row r="214" spans="1:5" x14ac:dyDescent="0.2">
      <c r="A214" s="1"/>
      <c r="B214" s="2"/>
      <c r="C214" t="b">
        <f t="shared" si="28"/>
        <v>0</v>
      </c>
      <c r="D214" t="b">
        <f t="shared" si="29"/>
        <v>0</v>
      </c>
      <c r="E214" t="b">
        <f t="shared" si="30"/>
        <v>0</v>
      </c>
    </row>
    <row r="215" spans="1:5" x14ac:dyDescent="0.2">
      <c r="A215" s="1"/>
      <c r="B215" s="2"/>
      <c r="C215" t="b">
        <f t="shared" si="28"/>
        <v>0</v>
      </c>
      <c r="D215" t="b">
        <f t="shared" si="29"/>
        <v>0</v>
      </c>
      <c r="E215" t="b">
        <f t="shared" si="30"/>
        <v>0</v>
      </c>
    </row>
    <row r="216" spans="1:5" x14ac:dyDescent="0.2">
      <c r="A216" s="1"/>
      <c r="B216" s="2"/>
      <c r="C216" t="b">
        <f t="shared" si="28"/>
        <v>0</v>
      </c>
      <c r="D216" t="b">
        <f t="shared" si="29"/>
        <v>0</v>
      </c>
      <c r="E216" t="b">
        <f t="shared" si="30"/>
        <v>0</v>
      </c>
    </row>
    <row r="217" spans="1:5" x14ac:dyDescent="0.2">
      <c r="A217" s="1"/>
      <c r="B217" s="2"/>
      <c r="C217" t="b">
        <f t="shared" si="28"/>
        <v>0</v>
      </c>
      <c r="D217" t="b">
        <f t="shared" si="29"/>
        <v>0</v>
      </c>
      <c r="E217" t="b">
        <f t="shared" si="30"/>
        <v>0</v>
      </c>
    </row>
    <row r="218" spans="1:5" x14ac:dyDescent="0.2">
      <c r="A218" s="1"/>
      <c r="B218" s="2"/>
      <c r="C218" t="b">
        <f t="shared" si="28"/>
        <v>0</v>
      </c>
      <c r="D218" t="b">
        <f t="shared" si="29"/>
        <v>0</v>
      </c>
      <c r="E218" t="b">
        <f t="shared" si="30"/>
        <v>0</v>
      </c>
    </row>
    <row r="219" spans="1:5" x14ac:dyDescent="0.2">
      <c r="A219" s="1"/>
      <c r="B219" s="2"/>
      <c r="C219" t="b">
        <f t="shared" si="28"/>
        <v>0</v>
      </c>
      <c r="D219" t="b">
        <f t="shared" si="29"/>
        <v>0</v>
      </c>
      <c r="E219" t="b">
        <f t="shared" si="30"/>
        <v>0</v>
      </c>
    </row>
    <row r="220" spans="1:5" x14ac:dyDescent="0.2">
      <c r="A220" s="1"/>
      <c r="B220" s="2"/>
      <c r="C220" t="b">
        <f t="shared" si="28"/>
        <v>0</v>
      </c>
      <c r="D220" t="b">
        <f t="shared" si="29"/>
        <v>0</v>
      </c>
      <c r="E220" t="b">
        <f t="shared" si="30"/>
        <v>0</v>
      </c>
    </row>
    <row r="221" spans="1:5" x14ac:dyDescent="0.2">
      <c r="A221" s="1"/>
      <c r="B221" s="2"/>
      <c r="C221" t="b">
        <f t="shared" si="28"/>
        <v>0</v>
      </c>
      <c r="D221" t="b">
        <f t="shared" si="29"/>
        <v>0</v>
      </c>
      <c r="E221" t="b">
        <f t="shared" si="30"/>
        <v>0</v>
      </c>
    </row>
    <row r="222" spans="1:5" x14ac:dyDescent="0.2">
      <c r="A222" s="1"/>
      <c r="B222" s="2"/>
      <c r="C222" t="b">
        <f t="shared" si="28"/>
        <v>0</v>
      </c>
      <c r="D222" t="b">
        <f t="shared" si="29"/>
        <v>0</v>
      </c>
      <c r="E222" t="b">
        <f t="shared" si="30"/>
        <v>0</v>
      </c>
    </row>
    <row r="223" spans="1:5" x14ac:dyDescent="0.2">
      <c r="A223" s="1"/>
      <c r="B223" s="2"/>
      <c r="C223" t="b">
        <f t="shared" si="28"/>
        <v>0</v>
      </c>
      <c r="D223" t="b">
        <f t="shared" si="29"/>
        <v>0</v>
      </c>
      <c r="E223" t="b">
        <f t="shared" si="30"/>
        <v>0</v>
      </c>
    </row>
    <row r="224" spans="1:5" x14ac:dyDescent="0.2">
      <c r="A224" s="1"/>
      <c r="B224" s="2"/>
      <c r="C224" t="b">
        <f t="shared" si="28"/>
        <v>0</v>
      </c>
      <c r="D224" t="b">
        <f t="shared" si="29"/>
        <v>0</v>
      </c>
      <c r="E224" t="b">
        <f t="shared" si="30"/>
        <v>0</v>
      </c>
    </row>
    <row r="225" spans="1:5" x14ac:dyDescent="0.2">
      <c r="A225" s="1"/>
      <c r="B225" s="2"/>
      <c r="C225" t="b">
        <f t="shared" si="28"/>
        <v>0</v>
      </c>
      <c r="D225" t="b">
        <f t="shared" si="29"/>
        <v>0</v>
      </c>
      <c r="E225" t="b">
        <f t="shared" si="30"/>
        <v>0</v>
      </c>
    </row>
    <row r="226" spans="1:5" x14ac:dyDescent="0.2">
      <c r="A226" s="1"/>
      <c r="B226" s="2"/>
      <c r="C226" t="b">
        <f t="shared" si="28"/>
        <v>0</v>
      </c>
      <c r="D226" t="b">
        <f t="shared" si="29"/>
        <v>0</v>
      </c>
      <c r="E226" t="b">
        <f t="shared" si="30"/>
        <v>0</v>
      </c>
    </row>
    <row r="227" spans="1:5" x14ac:dyDescent="0.2">
      <c r="A227" s="1"/>
      <c r="B227" s="2"/>
      <c r="C227" t="b">
        <f t="shared" si="28"/>
        <v>0</v>
      </c>
      <c r="D227" t="b">
        <f t="shared" si="29"/>
        <v>0</v>
      </c>
      <c r="E227" t="b">
        <f t="shared" si="30"/>
        <v>0</v>
      </c>
    </row>
    <row r="228" spans="1:5" x14ac:dyDescent="0.2">
      <c r="A228" s="1"/>
      <c r="B228" s="2"/>
      <c r="C228" t="b">
        <f t="shared" si="28"/>
        <v>0</v>
      </c>
      <c r="D228" t="b">
        <f t="shared" si="29"/>
        <v>0</v>
      </c>
      <c r="E228" t="b">
        <f t="shared" si="30"/>
        <v>0</v>
      </c>
    </row>
    <row r="229" spans="1:5" x14ac:dyDescent="0.2">
      <c r="A229" s="1"/>
      <c r="B229" s="2"/>
      <c r="C229" t="b">
        <f t="shared" si="28"/>
        <v>0</v>
      </c>
      <c r="D229" t="b">
        <f t="shared" si="29"/>
        <v>0</v>
      </c>
      <c r="E229" t="b">
        <f t="shared" si="30"/>
        <v>0</v>
      </c>
    </row>
    <row r="230" spans="1:5" x14ac:dyDescent="0.2">
      <c r="A230" s="1"/>
      <c r="B230" s="2"/>
      <c r="C230" t="b">
        <f t="shared" si="28"/>
        <v>0</v>
      </c>
      <c r="D230" t="b">
        <f t="shared" si="29"/>
        <v>0</v>
      </c>
      <c r="E230" t="b">
        <f t="shared" si="30"/>
        <v>0</v>
      </c>
    </row>
    <row r="231" spans="1:5" x14ac:dyDescent="0.2">
      <c r="A231" s="1"/>
      <c r="B231" s="2"/>
      <c r="C231" t="b">
        <f t="shared" si="28"/>
        <v>0</v>
      </c>
      <c r="D231" t="b">
        <f t="shared" si="29"/>
        <v>0</v>
      </c>
      <c r="E231" t="b">
        <f t="shared" si="30"/>
        <v>0</v>
      </c>
    </row>
    <row r="232" spans="1:5" x14ac:dyDescent="0.2">
      <c r="A232" s="1"/>
      <c r="B232" s="2"/>
      <c r="C232" t="b">
        <f t="shared" si="28"/>
        <v>0</v>
      </c>
      <c r="D232" t="b">
        <f t="shared" si="29"/>
        <v>0</v>
      </c>
      <c r="E232" t="b">
        <f t="shared" si="30"/>
        <v>0</v>
      </c>
    </row>
    <row r="233" spans="1:5" x14ac:dyDescent="0.2">
      <c r="A233" s="1"/>
      <c r="B233" s="2"/>
      <c r="C233" t="b">
        <f t="shared" si="28"/>
        <v>0</v>
      </c>
      <c r="D233" t="b">
        <f t="shared" si="29"/>
        <v>0</v>
      </c>
      <c r="E233" t="b">
        <f t="shared" si="30"/>
        <v>0</v>
      </c>
    </row>
    <row r="234" spans="1:5" x14ac:dyDescent="0.2">
      <c r="A234" s="1"/>
      <c r="B234" s="2"/>
      <c r="C234" t="b">
        <f t="shared" si="28"/>
        <v>0</v>
      </c>
      <c r="D234" t="b">
        <f t="shared" si="29"/>
        <v>0</v>
      </c>
      <c r="E234" t="b">
        <f t="shared" si="30"/>
        <v>0</v>
      </c>
    </row>
    <row r="235" spans="1:5" x14ac:dyDescent="0.2">
      <c r="A235" s="1"/>
      <c r="B235" s="2"/>
      <c r="C235" t="b">
        <f t="shared" si="28"/>
        <v>0</v>
      </c>
      <c r="D235" t="b">
        <f t="shared" si="29"/>
        <v>0</v>
      </c>
      <c r="E235" t="b">
        <f t="shared" si="30"/>
        <v>0</v>
      </c>
    </row>
    <row r="236" spans="1:5" x14ac:dyDescent="0.2">
      <c r="A236" s="1"/>
      <c r="B236" s="2"/>
      <c r="C236" t="b">
        <f t="shared" si="28"/>
        <v>0</v>
      </c>
      <c r="D236" t="b">
        <f t="shared" si="29"/>
        <v>0</v>
      </c>
      <c r="E236" t="b">
        <f t="shared" si="30"/>
        <v>0</v>
      </c>
    </row>
    <row r="237" spans="1:5" x14ac:dyDescent="0.2">
      <c r="A237" s="1"/>
      <c r="B237" s="2"/>
      <c r="C237" t="b">
        <f t="shared" si="28"/>
        <v>0</v>
      </c>
      <c r="D237" t="b">
        <f t="shared" si="29"/>
        <v>0</v>
      </c>
      <c r="E237" t="b">
        <f t="shared" si="30"/>
        <v>0</v>
      </c>
    </row>
    <row r="238" spans="1:5" x14ac:dyDescent="0.2">
      <c r="A238" s="1"/>
      <c r="B238" s="2"/>
      <c r="C238" t="b">
        <f t="shared" si="28"/>
        <v>0</v>
      </c>
      <c r="D238" t="b">
        <f t="shared" si="29"/>
        <v>0</v>
      </c>
      <c r="E238" t="b">
        <f t="shared" si="30"/>
        <v>0</v>
      </c>
    </row>
    <row r="239" spans="1:5" x14ac:dyDescent="0.2">
      <c r="A239" s="1"/>
      <c r="B239" s="2"/>
      <c r="C239" t="b">
        <f t="shared" si="28"/>
        <v>0</v>
      </c>
      <c r="D239" t="b">
        <f t="shared" si="29"/>
        <v>0</v>
      </c>
      <c r="E239" t="b">
        <f t="shared" si="30"/>
        <v>0</v>
      </c>
    </row>
    <row r="240" spans="1:5" x14ac:dyDescent="0.2">
      <c r="A240" s="1"/>
      <c r="B240" s="2"/>
      <c r="C240" t="b">
        <f t="shared" si="28"/>
        <v>0</v>
      </c>
      <c r="D240" t="b">
        <f t="shared" si="29"/>
        <v>0</v>
      </c>
      <c r="E240" t="b">
        <f t="shared" si="30"/>
        <v>0</v>
      </c>
    </row>
    <row r="241" spans="1:5" x14ac:dyDescent="0.2">
      <c r="A241" s="1"/>
      <c r="B241" s="2"/>
      <c r="C241" t="b">
        <f t="shared" si="28"/>
        <v>0</v>
      </c>
      <c r="D241" t="b">
        <f t="shared" si="29"/>
        <v>0</v>
      </c>
      <c r="E241" t="b">
        <f t="shared" si="30"/>
        <v>0</v>
      </c>
    </row>
    <row r="242" spans="1:5" x14ac:dyDescent="0.2">
      <c r="A242" s="1"/>
      <c r="B242" s="2"/>
      <c r="C242" t="b">
        <f t="shared" si="28"/>
        <v>0</v>
      </c>
      <c r="D242" t="b">
        <f t="shared" si="29"/>
        <v>0</v>
      </c>
      <c r="E242" t="b">
        <f t="shared" si="30"/>
        <v>0</v>
      </c>
    </row>
    <row r="243" spans="1:5" x14ac:dyDescent="0.2">
      <c r="A243" s="1"/>
      <c r="B243" s="2"/>
      <c r="C243" t="b">
        <f t="shared" si="28"/>
        <v>0</v>
      </c>
      <c r="D243" t="b">
        <f t="shared" si="29"/>
        <v>0</v>
      </c>
      <c r="E243" t="b">
        <f t="shared" si="30"/>
        <v>0</v>
      </c>
    </row>
    <row r="244" spans="1:5" x14ac:dyDescent="0.2">
      <c r="A244" s="1"/>
      <c r="B244" s="2"/>
      <c r="C244" t="b">
        <f t="shared" si="28"/>
        <v>0</v>
      </c>
      <c r="D244" t="b">
        <f t="shared" si="29"/>
        <v>0</v>
      </c>
      <c r="E244" t="b">
        <f t="shared" si="30"/>
        <v>0</v>
      </c>
    </row>
    <row r="245" spans="1:5" x14ac:dyDescent="0.2">
      <c r="A245" s="1"/>
      <c r="B245" s="2"/>
      <c r="C245" t="b">
        <f t="shared" si="28"/>
        <v>0</v>
      </c>
      <c r="D245" t="b">
        <f t="shared" si="29"/>
        <v>0</v>
      </c>
      <c r="E245" t="b">
        <f t="shared" si="30"/>
        <v>0</v>
      </c>
    </row>
    <row r="246" spans="1:5" x14ac:dyDescent="0.2">
      <c r="A246" s="1"/>
      <c r="B246" s="2"/>
      <c r="C246" t="b">
        <f t="shared" si="28"/>
        <v>0</v>
      </c>
      <c r="D246" t="b">
        <f t="shared" si="29"/>
        <v>0</v>
      </c>
      <c r="E246" t="b">
        <f t="shared" si="30"/>
        <v>0</v>
      </c>
    </row>
    <row r="247" spans="1:5" x14ac:dyDescent="0.2">
      <c r="A247" s="1"/>
      <c r="B247" s="2"/>
      <c r="C247" t="b">
        <f t="shared" si="28"/>
        <v>0</v>
      </c>
      <c r="D247" t="b">
        <f t="shared" si="29"/>
        <v>0</v>
      </c>
      <c r="E247" t="b">
        <f t="shared" si="30"/>
        <v>0</v>
      </c>
    </row>
    <row r="248" spans="1:5" x14ac:dyDescent="0.2">
      <c r="A248" s="1"/>
      <c r="B248" s="2"/>
      <c r="C248" t="b">
        <f t="shared" si="28"/>
        <v>0</v>
      </c>
      <c r="D248" t="b">
        <f t="shared" si="29"/>
        <v>0</v>
      </c>
      <c r="E248" t="b">
        <f t="shared" si="30"/>
        <v>0</v>
      </c>
    </row>
    <row r="249" spans="1:5" x14ac:dyDescent="0.2">
      <c r="A249" s="1"/>
      <c r="B249" s="2"/>
      <c r="C249" t="b">
        <f t="shared" si="28"/>
        <v>0</v>
      </c>
      <c r="D249" t="b">
        <f t="shared" si="29"/>
        <v>0</v>
      </c>
      <c r="E249" t="b">
        <f t="shared" si="30"/>
        <v>0</v>
      </c>
    </row>
    <row r="250" spans="1:5" x14ac:dyDescent="0.2">
      <c r="A250" s="1"/>
      <c r="B250" s="2"/>
      <c r="C250" t="b">
        <f t="shared" si="28"/>
        <v>0</v>
      </c>
      <c r="D250" t="b">
        <f t="shared" si="29"/>
        <v>0</v>
      </c>
      <c r="E250" t="b">
        <f t="shared" si="30"/>
        <v>0</v>
      </c>
    </row>
    <row r="251" spans="1:5" x14ac:dyDescent="0.2">
      <c r="A251" s="1"/>
      <c r="B251" s="2"/>
      <c r="C251" t="b">
        <f t="shared" si="28"/>
        <v>0</v>
      </c>
      <c r="D251" t="b">
        <f t="shared" si="29"/>
        <v>0</v>
      </c>
      <c r="E251" t="b">
        <f t="shared" si="30"/>
        <v>0</v>
      </c>
    </row>
    <row r="252" spans="1:5" x14ac:dyDescent="0.2">
      <c r="A252" s="1"/>
      <c r="B252" s="2"/>
      <c r="C252" t="b">
        <f t="shared" si="28"/>
        <v>0</v>
      </c>
      <c r="D252" t="b">
        <f t="shared" si="29"/>
        <v>0</v>
      </c>
      <c r="E252" t="b">
        <f t="shared" si="30"/>
        <v>0</v>
      </c>
    </row>
    <row r="253" spans="1:5" x14ac:dyDescent="0.2">
      <c r="A253" s="1"/>
      <c r="B253" s="2"/>
      <c r="C253" t="b">
        <f t="shared" si="28"/>
        <v>0</v>
      </c>
      <c r="D253" t="b">
        <f t="shared" si="29"/>
        <v>0</v>
      </c>
      <c r="E253" t="b">
        <f t="shared" si="30"/>
        <v>0</v>
      </c>
    </row>
    <row r="254" spans="1:5" x14ac:dyDescent="0.2">
      <c r="A254" s="1"/>
      <c r="B254" s="2"/>
      <c r="C254" t="b">
        <f t="shared" si="28"/>
        <v>0</v>
      </c>
      <c r="D254" t="b">
        <f t="shared" si="29"/>
        <v>0</v>
      </c>
      <c r="E254" t="b">
        <f t="shared" si="30"/>
        <v>0</v>
      </c>
    </row>
    <row r="255" spans="1:5" x14ac:dyDescent="0.2">
      <c r="A255" s="1"/>
      <c r="B255" s="2"/>
      <c r="C255" t="b">
        <f t="shared" si="28"/>
        <v>0</v>
      </c>
      <c r="D255" t="b">
        <f t="shared" si="29"/>
        <v>0</v>
      </c>
      <c r="E255" t="b">
        <f t="shared" si="30"/>
        <v>0</v>
      </c>
    </row>
    <row r="256" spans="1:5" x14ac:dyDescent="0.2">
      <c r="A256" s="1"/>
      <c r="B256" s="2"/>
      <c r="C256" t="b">
        <f t="shared" si="28"/>
        <v>0</v>
      </c>
      <c r="D256" t="b">
        <f t="shared" si="29"/>
        <v>0</v>
      </c>
      <c r="E256" t="b">
        <f t="shared" si="30"/>
        <v>0</v>
      </c>
    </row>
    <row r="257" spans="1:5" x14ac:dyDescent="0.2">
      <c r="A257" s="1"/>
      <c r="B257" s="2"/>
      <c r="C257" t="b">
        <f t="shared" si="28"/>
        <v>0</v>
      </c>
      <c r="D257" t="b">
        <f t="shared" si="29"/>
        <v>0</v>
      </c>
      <c r="E257" t="b">
        <f t="shared" si="30"/>
        <v>0</v>
      </c>
    </row>
    <row r="258" spans="1:5" x14ac:dyDescent="0.2">
      <c r="A258" s="1"/>
      <c r="B258" s="2"/>
      <c r="C258" t="b">
        <f t="shared" si="28"/>
        <v>0</v>
      </c>
      <c r="D258" t="b">
        <f t="shared" si="29"/>
        <v>0</v>
      </c>
      <c r="E258" t="b">
        <f t="shared" si="30"/>
        <v>0</v>
      </c>
    </row>
    <row r="259" spans="1:5" x14ac:dyDescent="0.2">
      <c r="A259" s="1"/>
      <c r="B259" s="2"/>
      <c r="C259" t="b">
        <f t="shared" si="28"/>
        <v>0</v>
      </c>
      <c r="D259" t="b">
        <f t="shared" si="29"/>
        <v>0</v>
      </c>
      <c r="E259" t="b">
        <f t="shared" si="30"/>
        <v>0</v>
      </c>
    </row>
    <row r="260" spans="1:5" x14ac:dyDescent="0.2">
      <c r="A260" s="1"/>
      <c r="B260" s="2"/>
      <c r="C260" t="b">
        <f t="shared" ref="C260:C323" si="31">IF(B260&gt;0,_xlfn.ISOWEEKNUM(A260))</f>
        <v>0</v>
      </c>
      <c r="D260" t="b">
        <f t="shared" ref="D260:D323" si="32">IF(B260&gt;0,MONTH(A260))</f>
        <v>0</v>
      </c>
      <c r="E260" t="b">
        <f t="shared" ref="E260:E323" si="33">IF(B260&gt;0,WEEKDAY(A260,2))</f>
        <v>0</v>
      </c>
    </row>
    <row r="261" spans="1:5" x14ac:dyDescent="0.2">
      <c r="A261" s="1"/>
      <c r="B261" s="2"/>
      <c r="C261" t="b">
        <f t="shared" si="31"/>
        <v>0</v>
      </c>
      <c r="D261" t="b">
        <f t="shared" si="32"/>
        <v>0</v>
      </c>
      <c r="E261" t="b">
        <f t="shared" si="33"/>
        <v>0</v>
      </c>
    </row>
    <row r="262" spans="1:5" x14ac:dyDescent="0.2">
      <c r="A262" s="1"/>
      <c r="B262" s="2"/>
      <c r="C262" t="b">
        <f t="shared" si="31"/>
        <v>0</v>
      </c>
      <c r="D262" t="b">
        <f t="shared" si="32"/>
        <v>0</v>
      </c>
      <c r="E262" t="b">
        <f t="shared" si="33"/>
        <v>0</v>
      </c>
    </row>
    <row r="263" spans="1:5" x14ac:dyDescent="0.2">
      <c r="A263" s="1"/>
      <c r="B263" s="2"/>
      <c r="C263" t="b">
        <f t="shared" si="31"/>
        <v>0</v>
      </c>
      <c r="D263" t="b">
        <f t="shared" si="32"/>
        <v>0</v>
      </c>
      <c r="E263" t="b">
        <f t="shared" si="33"/>
        <v>0</v>
      </c>
    </row>
    <row r="264" spans="1:5" x14ac:dyDescent="0.2">
      <c r="A264" s="1"/>
      <c r="B264" s="2"/>
      <c r="C264" t="b">
        <f t="shared" si="31"/>
        <v>0</v>
      </c>
      <c r="D264" t="b">
        <f t="shared" si="32"/>
        <v>0</v>
      </c>
      <c r="E264" t="b">
        <f t="shared" si="33"/>
        <v>0</v>
      </c>
    </row>
    <row r="265" spans="1:5" x14ac:dyDescent="0.2">
      <c r="A265" s="1"/>
      <c r="B265" s="2"/>
      <c r="C265" t="b">
        <f t="shared" si="31"/>
        <v>0</v>
      </c>
      <c r="D265" t="b">
        <f t="shared" si="32"/>
        <v>0</v>
      </c>
      <c r="E265" t="b">
        <f t="shared" si="33"/>
        <v>0</v>
      </c>
    </row>
    <row r="266" spans="1:5" x14ac:dyDescent="0.2">
      <c r="A266" s="1"/>
      <c r="B266" s="2"/>
      <c r="C266" t="b">
        <f t="shared" si="31"/>
        <v>0</v>
      </c>
      <c r="D266" t="b">
        <f t="shared" si="32"/>
        <v>0</v>
      </c>
      <c r="E266" t="b">
        <f t="shared" si="33"/>
        <v>0</v>
      </c>
    </row>
    <row r="267" spans="1:5" x14ac:dyDescent="0.2">
      <c r="A267" s="1"/>
      <c r="B267" s="2"/>
      <c r="C267" t="b">
        <f t="shared" si="31"/>
        <v>0</v>
      </c>
      <c r="D267" t="b">
        <f t="shared" si="32"/>
        <v>0</v>
      </c>
      <c r="E267" t="b">
        <f t="shared" si="33"/>
        <v>0</v>
      </c>
    </row>
    <row r="268" spans="1:5" x14ac:dyDescent="0.2">
      <c r="A268" s="1"/>
      <c r="B268" s="2"/>
      <c r="C268" t="b">
        <f t="shared" si="31"/>
        <v>0</v>
      </c>
      <c r="D268" t="b">
        <f t="shared" si="32"/>
        <v>0</v>
      </c>
      <c r="E268" t="b">
        <f t="shared" si="33"/>
        <v>0</v>
      </c>
    </row>
    <row r="269" spans="1:5" x14ac:dyDescent="0.2">
      <c r="A269" s="1"/>
      <c r="B269" s="2"/>
      <c r="C269" t="b">
        <f t="shared" si="31"/>
        <v>0</v>
      </c>
      <c r="D269" t="b">
        <f t="shared" si="32"/>
        <v>0</v>
      </c>
      <c r="E269" t="b">
        <f t="shared" si="33"/>
        <v>0</v>
      </c>
    </row>
    <row r="270" spans="1:5" x14ac:dyDescent="0.2">
      <c r="A270" s="1"/>
      <c r="B270" s="2"/>
      <c r="C270" t="b">
        <f t="shared" si="31"/>
        <v>0</v>
      </c>
      <c r="D270" t="b">
        <f t="shared" si="32"/>
        <v>0</v>
      </c>
      <c r="E270" t="b">
        <f t="shared" si="33"/>
        <v>0</v>
      </c>
    </row>
    <row r="271" spans="1:5" x14ac:dyDescent="0.2">
      <c r="A271" s="1"/>
      <c r="B271" s="2"/>
      <c r="C271" t="b">
        <f t="shared" si="31"/>
        <v>0</v>
      </c>
      <c r="D271" t="b">
        <f t="shared" si="32"/>
        <v>0</v>
      </c>
      <c r="E271" t="b">
        <f t="shared" si="33"/>
        <v>0</v>
      </c>
    </row>
    <row r="272" spans="1:5" x14ac:dyDescent="0.2">
      <c r="A272" s="1"/>
      <c r="B272" s="2"/>
      <c r="C272" t="b">
        <f t="shared" si="31"/>
        <v>0</v>
      </c>
      <c r="D272" t="b">
        <f t="shared" si="32"/>
        <v>0</v>
      </c>
      <c r="E272" t="b">
        <f t="shared" si="33"/>
        <v>0</v>
      </c>
    </row>
    <row r="273" spans="1:5" x14ac:dyDescent="0.2">
      <c r="A273" s="1"/>
      <c r="B273" s="2"/>
      <c r="C273" t="b">
        <f t="shared" si="31"/>
        <v>0</v>
      </c>
      <c r="D273" t="b">
        <f t="shared" si="32"/>
        <v>0</v>
      </c>
      <c r="E273" t="b">
        <f t="shared" si="33"/>
        <v>0</v>
      </c>
    </row>
    <row r="274" spans="1:5" x14ac:dyDescent="0.2">
      <c r="A274" s="1"/>
      <c r="B274" s="2"/>
      <c r="C274" t="b">
        <f t="shared" si="31"/>
        <v>0</v>
      </c>
      <c r="D274" t="b">
        <f t="shared" si="32"/>
        <v>0</v>
      </c>
      <c r="E274" t="b">
        <f t="shared" si="33"/>
        <v>0</v>
      </c>
    </row>
    <row r="275" spans="1:5" x14ac:dyDescent="0.2">
      <c r="A275" s="1"/>
      <c r="B275" s="2"/>
      <c r="C275" t="b">
        <f t="shared" si="31"/>
        <v>0</v>
      </c>
      <c r="D275" t="b">
        <f t="shared" si="32"/>
        <v>0</v>
      </c>
      <c r="E275" t="b">
        <f t="shared" si="33"/>
        <v>0</v>
      </c>
    </row>
    <row r="276" spans="1:5" x14ac:dyDescent="0.2">
      <c r="A276" s="1"/>
      <c r="B276" s="2"/>
      <c r="C276" t="b">
        <f t="shared" si="31"/>
        <v>0</v>
      </c>
      <c r="D276" t="b">
        <f t="shared" si="32"/>
        <v>0</v>
      </c>
      <c r="E276" t="b">
        <f t="shared" si="33"/>
        <v>0</v>
      </c>
    </row>
    <row r="277" spans="1:5" x14ac:dyDescent="0.2">
      <c r="A277" s="1"/>
      <c r="B277" s="2"/>
      <c r="C277" t="b">
        <f t="shared" si="31"/>
        <v>0</v>
      </c>
      <c r="D277" t="b">
        <f t="shared" si="32"/>
        <v>0</v>
      </c>
      <c r="E277" t="b">
        <f t="shared" si="33"/>
        <v>0</v>
      </c>
    </row>
    <row r="278" spans="1:5" x14ac:dyDescent="0.2">
      <c r="A278" s="1"/>
      <c r="B278" s="2"/>
      <c r="C278" t="b">
        <f t="shared" si="31"/>
        <v>0</v>
      </c>
      <c r="D278" t="b">
        <f t="shared" si="32"/>
        <v>0</v>
      </c>
      <c r="E278" t="b">
        <f t="shared" si="33"/>
        <v>0</v>
      </c>
    </row>
    <row r="279" spans="1:5" x14ac:dyDescent="0.2">
      <c r="A279" s="1"/>
      <c r="B279" s="2"/>
      <c r="C279" t="b">
        <f t="shared" si="31"/>
        <v>0</v>
      </c>
      <c r="D279" t="b">
        <f t="shared" si="32"/>
        <v>0</v>
      </c>
      <c r="E279" t="b">
        <f t="shared" si="33"/>
        <v>0</v>
      </c>
    </row>
    <row r="280" spans="1:5" x14ac:dyDescent="0.2">
      <c r="A280" s="1"/>
      <c r="B280" s="2"/>
      <c r="C280" t="b">
        <f t="shared" si="31"/>
        <v>0</v>
      </c>
      <c r="D280" t="b">
        <f t="shared" si="32"/>
        <v>0</v>
      </c>
      <c r="E280" t="b">
        <f t="shared" si="33"/>
        <v>0</v>
      </c>
    </row>
    <row r="281" spans="1:5" x14ac:dyDescent="0.2">
      <c r="A281" s="1"/>
      <c r="B281" s="2"/>
      <c r="C281" t="b">
        <f t="shared" si="31"/>
        <v>0</v>
      </c>
      <c r="D281" t="b">
        <f t="shared" si="32"/>
        <v>0</v>
      </c>
      <c r="E281" t="b">
        <f t="shared" si="33"/>
        <v>0</v>
      </c>
    </row>
    <row r="282" spans="1:5" x14ac:dyDescent="0.2">
      <c r="A282" s="1"/>
      <c r="B282" s="2"/>
      <c r="C282" t="b">
        <f t="shared" si="31"/>
        <v>0</v>
      </c>
      <c r="D282" t="b">
        <f t="shared" si="32"/>
        <v>0</v>
      </c>
      <c r="E282" t="b">
        <f t="shared" si="33"/>
        <v>0</v>
      </c>
    </row>
    <row r="283" spans="1:5" x14ac:dyDescent="0.2">
      <c r="A283" s="1"/>
      <c r="B283" s="2"/>
      <c r="C283" t="b">
        <f t="shared" si="31"/>
        <v>0</v>
      </c>
      <c r="D283" t="b">
        <f t="shared" si="32"/>
        <v>0</v>
      </c>
      <c r="E283" t="b">
        <f t="shared" si="33"/>
        <v>0</v>
      </c>
    </row>
    <row r="284" spans="1:5" x14ac:dyDescent="0.2">
      <c r="A284" s="1"/>
      <c r="B284" s="2"/>
      <c r="C284" t="b">
        <f t="shared" si="31"/>
        <v>0</v>
      </c>
      <c r="D284" t="b">
        <f t="shared" si="32"/>
        <v>0</v>
      </c>
      <c r="E284" t="b">
        <f t="shared" si="33"/>
        <v>0</v>
      </c>
    </row>
    <row r="285" spans="1:5" x14ac:dyDescent="0.2">
      <c r="A285" s="1"/>
      <c r="B285" s="2"/>
      <c r="C285" t="b">
        <f t="shared" si="31"/>
        <v>0</v>
      </c>
      <c r="D285" t="b">
        <f t="shared" si="32"/>
        <v>0</v>
      </c>
      <c r="E285" t="b">
        <f t="shared" si="33"/>
        <v>0</v>
      </c>
    </row>
    <row r="286" spans="1:5" x14ac:dyDescent="0.2">
      <c r="A286" s="1"/>
      <c r="B286" s="2"/>
      <c r="C286" t="b">
        <f t="shared" si="31"/>
        <v>0</v>
      </c>
      <c r="D286" t="b">
        <f t="shared" si="32"/>
        <v>0</v>
      </c>
      <c r="E286" t="b">
        <f t="shared" si="33"/>
        <v>0</v>
      </c>
    </row>
    <row r="287" spans="1:5" x14ac:dyDescent="0.2">
      <c r="A287" s="1"/>
      <c r="B287" s="2"/>
      <c r="C287" t="b">
        <f t="shared" si="31"/>
        <v>0</v>
      </c>
      <c r="D287" t="b">
        <f t="shared" si="32"/>
        <v>0</v>
      </c>
      <c r="E287" t="b">
        <f t="shared" si="33"/>
        <v>0</v>
      </c>
    </row>
    <row r="288" spans="1:5" x14ac:dyDescent="0.2">
      <c r="A288" s="1"/>
      <c r="B288" s="2"/>
      <c r="C288" t="b">
        <f t="shared" si="31"/>
        <v>0</v>
      </c>
      <c r="D288" t="b">
        <f t="shared" si="32"/>
        <v>0</v>
      </c>
      <c r="E288" t="b">
        <f t="shared" si="33"/>
        <v>0</v>
      </c>
    </row>
    <row r="289" spans="1:5" x14ac:dyDescent="0.2">
      <c r="A289" s="1"/>
      <c r="B289" s="2"/>
      <c r="C289" t="b">
        <f t="shared" si="31"/>
        <v>0</v>
      </c>
      <c r="D289" t="b">
        <f t="shared" si="32"/>
        <v>0</v>
      </c>
      <c r="E289" t="b">
        <f t="shared" si="33"/>
        <v>0</v>
      </c>
    </row>
    <row r="290" spans="1:5" x14ac:dyDescent="0.2">
      <c r="A290" s="1"/>
      <c r="B290" s="2"/>
      <c r="C290" t="b">
        <f t="shared" si="31"/>
        <v>0</v>
      </c>
      <c r="D290" t="b">
        <f t="shared" si="32"/>
        <v>0</v>
      </c>
      <c r="E290" t="b">
        <f t="shared" si="33"/>
        <v>0</v>
      </c>
    </row>
    <row r="291" spans="1:5" x14ac:dyDescent="0.2">
      <c r="A291" s="1"/>
      <c r="B291" s="2"/>
      <c r="C291" t="b">
        <f t="shared" si="31"/>
        <v>0</v>
      </c>
      <c r="D291" t="b">
        <f t="shared" si="32"/>
        <v>0</v>
      </c>
      <c r="E291" t="b">
        <f t="shared" si="33"/>
        <v>0</v>
      </c>
    </row>
    <row r="292" spans="1:5" x14ac:dyDescent="0.2">
      <c r="A292" s="1"/>
      <c r="B292" s="2"/>
      <c r="C292" t="b">
        <f t="shared" si="31"/>
        <v>0</v>
      </c>
      <c r="D292" t="b">
        <f t="shared" si="32"/>
        <v>0</v>
      </c>
      <c r="E292" t="b">
        <f t="shared" si="33"/>
        <v>0</v>
      </c>
    </row>
    <row r="293" spans="1:5" x14ac:dyDescent="0.2">
      <c r="A293" s="1"/>
      <c r="B293" s="2"/>
      <c r="C293" t="b">
        <f t="shared" si="31"/>
        <v>0</v>
      </c>
      <c r="D293" t="b">
        <f t="shared" si="32"/>
        <v>0</v>
      </c>
      <c r="E293" t="b">
        <f t="shared" si="33"/>
        <v>0</v>
      </c>
    </row>
    <row r="294" spans="1:5" x14ac:dyDescent="0.2">
      <c r="A294" s="1"/>
      <c r="B294" s="2"/>
      <c r="C294" t="b">
        <f t="shared" si="31"/>
        <v>0</v>
      </c>
      <c r="D294" t="b">
        <f t="shared" si="32"/>
        <v>0</v>
      </c>
      <c r="E294" t="b">
        <f t="shared" si="33"/>
        <v>0</v>
      </c>
    </row>
    <row r="295" spans="1:5" x14ac:dyDescent="0.2">
      <c r="A295" s="1"/>
      <c r="B295" s="2"/>
      <c r="C295" t="b">
        <f t="shared" si="31"/>
        <v>0</v>
      </c>
      <c r="D295" t="b">
        <f t="shared" si="32"/>
        <v>0</v>
      </c>
      <c r="E295" t="b">
        <f t="shared" si="33"/>
        <v>0</v>
      </c>
    </row>
    <row r="296" spans="1:5" x14ac:dyDescent="0.2">
      <c r="A296" s="1"/>
      <c r="B296" s="2"/>
      <c r="C296" t="b">
        <f t="shared" si="31"/>
        <v>0</v>
      </c>
      <c r="D296" t="b">
        <f t="shared" si="32"/>
        <v>0</v>
      </c>
      <c r="E296" t="b">
        <f t="shared" si="33"/>
        <v>0</v>
      </c>
    </row>
    <row r="297" spans="1:5" x14ac:dyDescent="0.2">
      <c r="A297" s="1"/>
      <c r="B297" s="2"/>
      <c r="C297" t="b">
        <f t="shared" si="31"/>
        <v>0</v>
      </c>
      <c r="D297" t="b">
        <f t="shared" si="32"/>
        <v>0</v>
      </c>
      <c r="E297" t="b">
        <f t="shared" si="33"/>
        <v>0</v>
      </c>
    </row>
    <row r="298" spans="1:5" x14ac:dyDescent="0.2">
      <c r="A298" s="1"/>
      <c r="B298" s="2"/>
      <c r="C298" t="b">
        <f t="shared" si="31"/>
        <v>0</v>
      </c>
      <c r="D298" t="b">
        <f t="shared" si="32"/>
        <v>0</v>
      </c>
      <c r="E298" t="b">
        <f t="shared" si="33"/>
        <v>0</v>
      </c>
    </row>
    <row r="299" spans="1:5" x14ac:dyDescent="0.2">
      <c r="A299" s="1"/>
      <c r="B299" s="2"/>
      <c r="C299" t="b">
        <f t="shared" si="31"/>
        <v>0</v>
      </c>
      <c r="D299" t="b">
        <f t="shared" si="32"/>
        <v>0</v>
      </c>
      <c r="E299" t="b">
        <f t="shared" si="33"/>
        <v>0</v>
      </c>
    </row>
    <row r="300" spans="1:5" x14ac:dyDescent="0.2">
      <c r="A300" s="1"/>
      <c r="B300" s="2"/>
      <c r="C300" t="b">
        <f t="shared" si="31"/>
        <v>0</v>
      </c>
      <c r="D300" t="b">
        <f t="shared" si="32"/>
        <v>0</v>
      </c>
      <c r="E300" t="b">
        <f t="shared" si="33"/>
        <v>0</v>
      </c>
    </row>
    <row r="301" spans="1:5" x14ac:dyDescent="0.2">
      <c r="A301" s="1"/>
      <c r="B301" s="2"/>
      <c r="C301" t="b">
        <f t="shared" si="31"/>
        <v>0</v>
      </c>
      <c r="D301" t="b">
        <f t="shared" si="32"/>
        <v>0</v>
      </c>
      <c r="E301" t="b">
        <f t="shared" si="33"/>
        <v>0</v>
      </c>
    </row>
    <row r="302" spans="1:5" x14ac:dyDescent="0.2">
      <c r="A302" s="1"/>
      <c r="B302" s="2"/>
      <c r="C302" t="b">
        <f t="shared" si="31"/>
        <v>0</v>
      </c>
      <c r="D302" t="b">
        <f t="shared" si="32"/>
        <v>0</v>
      </c>
      <c r="E302" t="b">
        <f t="shared" si="33"/>
        <v>0</v>
      </c>
    </row>
    <row r="303" spans="1:5" x14ac:dyDescent="0.2">
      <c r="A303" s="1"/>
      <c r="B303" s="2"/>
      <c r="C303" t="b">
        <f t="shared" si="31"/>
        <v>0</v>
      </c>
      <c r="D303" t="b">
        <f t="shared" si="32"/>
        <v>0</v>
      </c>
      <c r="E303" t="b">
        <f t="shared" si="33"/>
        <v>0</v>
      </c>
    </row>
    <row r="304" spans="1:5" x14ac:dyDescent="0.2">
      <c r="A304" s="1"/>
      <c r="B304" s="2"/>
      <c r="C304" t="b">
        <f t="shared" si="31"/>
        <v>0</v>
      </c>
      <c r="D304" t="b">
        <f t="shared" si="32"/>
        <v>0</v>
      </c>
      <c r="E304" t="b">
        <f t="shared" si="33"/>
        <v>0</v>
      </c>
    </row>
    <row r="305" spans="1:5" x14ac:dyDescent="0.2">
      <c r="A305" s="1"/>
      <c r="B305" s="2"/>
      <c r="C305" t="b">
        <f t="shared" si="31"/>
        <v>0</v>
      </c>
      <c r="D305" t="b">
        <f t="shared" si="32"/>
        <v>0</v>
      </c>
      <c r="E305" t="b">
        <f t="shared" si="33"/>
        <v>0</v>
      </c>
    </row>
    <row r="306" spans="1:5" x14ac:dyDescent="0.2">
      <c r="A306" s="1"/>
      <c r="B306" s="2"/>
      <c r="C306" t="b">
        <f t="shared" si="31"/>
        <v>0</v>
      </c>
      <c r="D306" t="b">
        <f t="shared" si="32"/>
        <v>0</v>
      </c>
      <c r="E306" t="b">
        <f t="shared" si="33"/>
        <v>0</v>
      </c>
    </row>
    <row r="307" spans="1:5" x14ac:dyDescent="0.2">
      <c r="A307" s="1"/>
      <c r="B307" s="2"/>
      <c r="C307" t="b">
        <f t="shared" si="31"/>
        <v>0</v>
      </c>
      <c r="D307" t="b">
        <f t="shared" si="32"/>
        <v>0</v>
      </c>
      <c r="E307" t="b">
        <f t="shared" si="33"/>
        <v>0</v>
      </c>
    </row>
    <row r="308" spans="1:5" x14ac:dyDescent="0.2">
      <c r="A308" s="1"/>
      <c r="B308" s="2"/>
      <c r="C308" t="b">
        <f t="shared" si="31"/>
        <v>0</v>
      </c>
      <c r="D308" t="b">
        <f t="shared" si="32"/>
        <v>0</v>
      </c>
      <c r="E308" t="b">
        <f t="shared" si="33"/>
        <v>0</v>
      </c>
    </row>
    <row r="309" spans="1:5" x14ac:dyDescent="0.2">
      <c r="A309" s="1"/>
      <c r="B309" s="2"/>
      <c r="C309" t="b">
        <f t="shared" si="31"/>
        <v>0</v>
      </c>
      <c r="D309" t="b">
        <f t="shared" si="32"/>
        <v>0</v>
      </c>
      <c r="E309" t="b">
        <f t="shared" si="33"/>
        <v>0</v>
      </c>
    </row>
    <row r="310" spans="1:5" x14ac:dyDescent="0.2">
      <c r="A310" s="1"/>
      <c r="B310" s="2"/>
      <c r="C310" t="b">
        <f t="shared" si="31"/>
        <v>0</v>
      </c>
      <c r="D310" t="b">
        <f t="shared" si="32"/>
        <v>0</v>
      </c>
      <c r="E310" t="b">
        <f t="shared" si="33"/>
        <v>0</v>
      </c>
    </row>
    <row r="311" spans="1:5" x14ac:dyDescent="0.2">
      <c r="A311" s="1"/>
      <c r="B311" s="2"/>
      <c r="C311" t="b">
        <f t="shared" si="31"/>
        <v>0</v>
      </c>
      <c r="D311" t="b">
        <f t="shared" si="32"/>
        <v>0</v>
      </c>
      <c r="E311" t="b">
        <f t="shared" si="33"/>
        <v>0</v>
      </c>
    </row>
    <row r="312" spans="1:5" x14ac:dyDescent="0.2">
      <c r="A312" s="1"/>
      <c r="B312" s="2"/>
      <c r="C312" t="b">
        <f t="shared" si="31"/>
        <v>0</v>
      </c>
      <c r="D312" t="b">
        <f t="shared" si="32"/>
        <v>0</v>
      </c>
      <c r="E312" t="b">
        <f t="shared" si="33"/>
        <v>0</v>
      </c>
    </row>
    <row r="313" spans="1:5" x14ac:dyDescent="0.2">
      <c r="A313" s="1"/>
      <c r="B313" s="2"/>
      <c r="C313" t="b">
        <f t="shared" si="31"/>
        <v>0</v>
      </c>
      <c r="D313" t="b">
        <f t="shared" si="32"/>
        <v>0</v>
      </c>
      <c r="E313" t="b">
        <f t="shared" si="33"/>
        <v>0</v>
      </c>
    </row>
    <row r="314" spans="1:5" x14ac:dyDescent="0.2">
      <c r="A314" s="1"/>
      <c r="B314" s="2"/>
      <c r="C314" t="b">
        <f t="shared" si="31"/>
        <v>0</v>
      </c>
      <c r="D314" t="b">
        <f t="shared" si="32"/>
        <v>0</v>
      </c>
      <c r="E314" t="b">
        <f t="shared" si="33"/>
        <v>0</v>
      </c>
    </row>
    <row r="315" spans="1:5" x14ac:dyDescent="0.2">
      <c r="A315" s="1"/>
      <c r="B315" s="2"/>
      <c r="C315" t="b">
        <f t="shared" si="31"/>
        <v>0</v>
      </c>
      <c r="D315" t="b">
        <f t="shared" si="32"/>
        <v>0</v>
      </c>
      <c r="E315" t="b">
        <f t="shared" si="33"/>
        <v>0</v>
      </c>
    </row>
    <row r="316" spans="1:5" x14ac:dyDescent="0.2">
      <c r="A316" s="1"/>
      <c r="B316" s="2"/>
      <c r="C316" t="b">
        <f t="shared" si="31"/>
        <v>0</v>
      </c>
      <c r="D316" t="b">
        <f t="shared" si="32"/>
        <v>0</v>
      </c>
      <c r="E316" t="b">
        <f t="shared" si="33"/>
        <v>0</v>
      </c>
    </row>
    <row r="317" spans="1:5" x14ac:dyDescent="0.2">
      <c r="A317" s="1"/>
      <c r="B317" s="2"/>
      <c r="C317" t="b">
        <f t="shared" si="31"/>
        <v>0</v>
      </c>
      <c r="D317" t="b">
        <f t="shared" si="32"/>
        <v>0</v>
      </c>
      <c r="E317" t="b">
        <f t="shared" si="33"/>
        <v>0</v>
      </c>
    </row>
    <row r="318" spans="1:5" x14ac:dyDescent="0.2">
      <c r="A318" s="1"/>
      <c r="B318" s="2"/>
      <c r="C318" t="b">
        <f t="shared" si="31"/>
        <v>0</v>
      </c>
      <c r="D318" t="b">
        <f t="shared" si="32"/>
        <v>0</v>
      </c>
      <c r="E318" t="b">
        <f t="shared" si="33"/>
        <v>0</v>
      </c>
    </row>
    <row r="319" spans="1:5" x14ac:dyDescent="0.2">
      <c r="A319" s="1"/>
      <c r="B319" s="2"/>
      <c r="C319" t="b">
        <f t="shared" si="31"/>
        <v>0</v>
      </c>
      <c r="D319" t="b">
        <f t="shared" si="32"/>
        <v>0</v>
      </c>
      <c r="E319" t="b">
        <f t="shared" si="33"/>
        <v>0</v>
      </c>
    </row>
    <row r="320" spans="1:5" x14ac:dyDescent="0.2">
      <c r="A320" s="1"/>
      <c r="B320" s="2"/>
      <c r="C320" t="b">
        <f t="shared" si="31"/>
        <v>0</v>
      </c>
      <c r="D320" t="b">
        <f t="shared" si="32"/>
        <v>0</v>
      </c>
      <c r="E320" t="b">
        <f t="shared" si="33"/>
        <v>0</v>
      </c>
    </row>
    <row r="321" spans="1:5" x14ac:dyDescent="0.2">
      <c r="A321" s="1"/>
      <c r="B321" s="2"/>
      <c r="C321" t="b">
        <f t="shared" si="31"/>
        <v>0</v>
      </c>
      <c r="D321" t="b">
        <f t="shared" si="32"/>
        <v>0</v>
      </c>
      <c r="E321" t="b">
        <f t="shared" si="33"/>
        <v>0</v>
      </c>
    </row>
    <row r="322" spans="1:5" x14ac:dyDescent="0.2">
      <c r="A322" s="1"/>
      <c r="B322" s="2"/>
      <c r="C322" t="b">
        <f t="shared" si="31"/>
        <v>0</v>
      </c>
      <c r="D322" t="b">
        <f t="shared" si="32"/>
        <v>0</v>
      </c>
      <c r="E322" t="b">
        <f t="shared" si="33"/>
        <v>0</v>
      </c>
    </row>
    <row r="323" spans="1:5" x14ac:dyDescent="0.2">
      <c r="A323" s="1"/>
      <c r="B323" s="2"/>
      <c r="C323" t="b">
        <f t="shared" si="31"/>
        <v>0</v>
      </c>
      <c r="D323" t="b">
        <f t="shared" si="32"/>
        <v>0</v>
      </c>
      <c r="E323" t="b">
        <f t="shared" si="33"/>
        <v>0</v>
      </c>
    </row>
    <row r="324" spans="1:5" x14ac:dyDescent="0.2">
      <c r="A324" s="1"/>
      <c r="B324" s="2"/>
      <c r="C324" t="b">
        <f t="shared" ref="C324:C369" si="34">IF(B324&gt;0,_xlfn.ISOWEEKNUM(A324))</f>
        <v>0</v>
      </c>
      <c r="D324" t="b">
        <f t="shared" ref="D324:D369" si="35">IF(B324&gt;0,MONTH(A324))</f>
        <v>0</v>
      </c>
      <c r="E324" t="b">
        <f t="shared" ref="E324:E369" si="36">IF(B324&gt;0,WEEKDAY(A324,2))</f>
        <v>0</v>
      </c>
    </row>
    <row r="325" spans="1:5" x14ac:dyDescent="0.2">
      <c r="A325" s="1"/>
      <c r="B325" s="2"/>
      <c r="C325" t="b">
        <f t="shared" si="34"/>
        <v>0</v>
      </c>
      <c r="D325" t="b">
        <f t="shared" si="35"/>
        <v>0</v>
      </c>
      <c r="E325" t="b">
        <f t="shared" si="36"/>
        <v>0</v>
      </c>
    </row>
    <row r="326" spans="1:5" x14ac:dyDescent="0.2">
      <c r="A326" s="1"/>
      <c r="B326" s="2"/>
      <c r="C326" t="b">
        <f t="shared" si="34"/>
        <v>0</v>
      </c>
      <c r="D326" t="b">
        <f t="shared" si="35"/>
        <v>0</v>
      </c>
      <c r="E326" t="b">
        <f t="shared" si="36"/>
        <v>0</v>
      </c>
    </row>
    <row r="327" spans="1:5" x14ac:dyDescent="0.2">
      <c r="A327" s="1"/>
      <c r="B327" s="2"/>
      <c r="C327" t="b">
        <f t="shared" si="34"/>
        <v>0</v>
      </c>
      <c r="D327" t="b">
        <f t="shared" si="35"/>
        <v>0</v>
      </c>
      <c r="E327" t="b">
        <f t="shared" si="36"/>
        <v>0</v>
      </c>
    </row>
    <row r="328" spans="1:5" x14ac:dyDescent="0.2">
      <c r="A328" s="1"/>
      <c r="B328" s="2"/>
      <c r="C328" t="b">
        <f t="shared" si="34"/>
        <v>0</v>
      </c>
      <c r="D328" t="b">
        <f t="shared" si="35"/>
        <v>0</v>
      </c>
      <c r="E328" t="b">
        <f t="shared" si="36"/>
        <v>0</v>
      </c>
    </row>
    <row r="329" spans="1:5" x14ac:dyDescent="0.2">
      <c r="A329" s="1"/>
      <c r="B329" s="2"/>
      <c r="C329" t="b">
        <f t="shared" si="34"/>
        <v>0</v>
      </c>
      <c r="D329" t="b">
        <f t="shared" si="35"/>
        <v>0</v>
      </c>
      <c r="E329" t="b">
        <f t="shared" si="36"/>
        <v>0</v>
      </c>
    </row>
    <row r="330" spans="1:5" x14ac:dyDescent="0.2">
      <c r="A330" s="1"/>
      <c r="B330" s="2"/>
      <c r="C330" t="b">
        <f t="shared" si="34"/>
        <v>0</v>
      </c>
      <c r="D330" t="b">
        <f t="shared" si="35"/>
        <v>0</v>
      </c>
      <c r="E330" t="b">
        <f t="shared" si="36"/>
        <v>0</v>
      </c>
    </row>
    <row r="331" spans="1:5" x14ac:dyDescent="0.2">
      <c r="A331" s="1"/>
      <c r="B331" s="2"/>
      <c r="C331" t="b">
        <f t="shared" si="34"/>
        <v>0</v>
      </c>
      <c r="D331" t="b">
        <f t="shared" si="35"/>
        <v>0</v>
      </c>
      <c r="E331" t="b">
        <f t="shared" si="36"/>
        <v>0</v>
      </c>
    </row>
    <row r="332" spans="1:5" x14ac:dyDescent="0.2">
      <c r="A332" s="1"/>
      <c r="B332" s="2"/>
      <c r="C332" t="b">
        <f t="shared" si="34"/>
        <v>0</v>
      </c>
      <c r="D332" t="b">
        <f t="shared" si="35"/>
        <v>0</v>
      </c>
      <c r="E332" t="b">
        <f t="shared" si="36"/>
        <v>0</v>
      </c>
    </row>
    <row r="333" spans="1:5" x14ac:dyDescent="0.2">
      <c r="A333" s="1"/>
      <c r="B333" s="2"/>
      <c r="C333" t="b">
        <f t="shared" si="34"/>
        <v>0</v>
      </c>
      <c r="D333" t="b">
        <f t="shared" si="35"/>
        <v>0</v>
      </c>
      <c r="E333" t="b">
        <f t="shared" si="36"/>
        <v>0</v>
      </c>
    </row>
    <row r="334" spans="1:5" x14ac:dyDescent="0.2">
      <c r="A334" s="1"/>
      <c r="B334" s="2"/>
      <c r="C334" t="b">
        <f t="shared" si="34"/>
        <v>0</v>
      </c>
      <c r="D334" t="b">
        <f t="shared" si="35"/>
        <v>0</v>
      </c>
      <c r="E334" t="b">
        <f t="shared" si="36"/>
        <v>0</v>
      </c>
    </row>
    <row r="335" spans="1:5" x14ac:dyDescent="0.2">
      <c r="A335" s="1"/>
      <c r="B335" s="2"/>
      <c r="C335" t="b">
        <f t="shared" si="34"/>
        <v>0</v>
      </c>
      <c r="D335" t="b">
        <f t="shared" si="35"/>
        <v>0</v>
      </c>
      <c r="E335" t="b">
        <f t="shared" si="36"/>
        <v>0</v>
      </c>
    </row>
    <row r="336" spans="1:5" x14ac:dyDescent="0.2">
      <c r="A336" s="1"/>
      <c r="B336" s="2"/>
      <c r="C336" t="b">
        <f t="shared" si="34"/>
        <v>0</v>
      </c>
      <c r="D336" t="b">
        <f t="shared" si="35"/>
        <v>0</v>
      </c>
      <c r="E336" t="b">
        <f t="shared" si="36"/>
        <v>0</v>
      </c>
    </row>
    <row r="337" spans="1:5" x14ac:dyDescent="0.2">
      <c r="A337" s="1"/>
      <c r="B337" s="2"/>
      <c r="C337" t="b">
        <f t="shared" si="34"/>
        <v>0</v>
      </c>
      <c r="D337" t="b">
        <f t="shared" si="35"/>
        <v>0</v>
      </c>
      <c r="E337" t="b">
        <f t="shared" si="36"/>
        <v>0</v>
      </c>
    </row>
    <row r="338" spans="1:5" x14ac:dyDescent="0.2">
      <c r="A338" s="1"/>
      <c r="B338" s="2"/>
      <c r="C338" t="b">
        <f t="shared" si="34"/>
        <v>0</v>
      </c>
      <c r="D338" t="b">
        <f t="shared" si="35"/>
        <v>0</v>
      </c>
      <c r="E338" t="b">
        <f t="shared" si="36"/>
        <v>0</v>
      </c>
    </row>
    <row r="339" spans="1:5" x14ac:dyDescent="0.2">
      <c r="A339" s="1"/>
      <c r="B339" s="2"/>
      <c r="C339" t="b">
        <f t="shared" si="34"/>
        <v>0</v>
      </c>
      <c r="D339" t="b">
        <f t="shared" si="35"/>
        <v>0</v>
      </c>
      <c r="E339" t="b">
        <f t="shared" si="36"/>
        <v>0</v>
      </c>
    </row>
    <row r="340" spans="1:5" x14ac:dyDescent="0.2">
      <c r="A340" s="1"/>
      <c r="B340" s="2"/>
      <c r="C340" t="b">
        <f t="shared" si="34"/>
        <v>0</v>
      </c>
      <c r="D340" t="b">
        <f t="shared" si="35"/>
        <v>0</v>
      </c>
      <c r="E340" t="b">
        <f t="shared" si="36"/>
        <v>0</v>
      </c>
    </row>
    <row r="341" spans="1:5" x14ac:dyDescent="0.2">
      <c r="A341" s="1"/>
      <c r="B341" s="2"/>
      <c r="C341" t="b">
        <f t="shared" si="34"/>
        <v>0</v>
      </c>
      <c r="D341" t="b">
        <f t="shared" si="35"/>
        <v>0</v>
      </c>
      <c r="E341" t="b">
        <f t="shared" si="36"/>
        <v>0</v>
      </c>
    </row>
    <row r="342" spans="1:5" x14ac:dyDescent="0.2">
      <c r="A342" s="1"/>
      <c r="B342" s="2"/>
      <c r="C342" t="b">
        <f t="shared" si="34"/>
        <v>0</v>
      </c>
      <c r="D342" t="b">
        <f t="shared" si="35"/>
        <v>0</v>
      </c>
      <c r="E342" t="b">
        <f t="shared" si="36"/>
        <v>0</v>
      </c>
    </row>
    <row r="343" spans="1:5" x14ac:dyDescent="0.2">
      <c r="A343" s="1"/>
      <c r="B343" s="2"/>
      <c r="C343" t="b">
        <f t="shared" si="34"/>
        <v>0</v>
      </c>
      <c r="D343" t="b">
        <f t="shared" si="35"/>
        <v>0</v>
      </c>
      <c r="E343" t="b">
        <f t="shared" si="36"/>
        <v>0</v>
      </c>
    </row>
    <row r="344" spans="1:5" x14ac:dyDescent="0.2">
      <c r="A344" s="1"/>
      <c r="B344" s="2"/>
      <c r="C344" t="b">
        <f t="shared" si="34"/>
        <v>0</v>
      </c>
      <c r="D344" t="b">
        <f t="shared" si="35"/>
        <v>0</v>
      </c>
      <c r="E344" t="b">
        <f t="shared" si="36"/>
        <v>0</v>
      </c>
    </row>
    <row r="345" spans="1:5" x14ac:dyDescent="0.2">
      <c r="A345" s="1"/>
      <c r="B345" s="2"/>
      <c r="C345" t="b">
        <f t="shared" si="34"/>
        <v>0</v>
      </c>
      <c r="D345" t="b">
        <f t="shared" si="35"/>
        <v>0</v>
      </c>
      <c r="E345" t="b">
        <f t="shared" si="36"/>
        <v>0</v>
      </c>
    </row>
    <row r="346" spans="1:5" x14ac:dyDescent="0.2">
      <c r="A346" s="1"/>
      <c r="B346" s="2"/>
      <c r="C346" t="b">
        <f t="shared" si="34"/>
        <v>0</v>
      </c>
      <c r="D346" t="b">
        <f t="shared" si="35"/>
        <v>0</v>
      </c>
      <c r="E346" t="b">
        <f t="shared" si="36"/>
        <v>0</v>
      </c>
    </row>
    <row r="347" spans="1:5" x14ac:dyDescent="0.2">
      <c r="A347" s="1"/>
      <c r="B347" s="2"/>
      <c r="C347" t="b">
        <f t="shared" si="34"/>
        <v>0</v>
      </c>
      <c r="D347" t="b">
        <f t="shared" si="35"/>
        <v>0</v>
      </c>
      <c r="E347" t="b">
        <f t="shared" si="36"/>
        <v>0</v>
      </c>
    </row>
    <row r="348" spans="1:5" x14ac:dyDescent="0.2">
      <c r="A348" s="1"/>
      <c r="B348" s="2"/>
      <c r="C348" t="b">
        <f t="shared" si="34"/>
        <v>0</v>
      </c>
      <c r="D348" t="b">
        <f t="shared" si="35"/>
        <v>0</v>
      </c>
      <c r="E348" t="b">
        <f t="shared" si="36"/>
        <v>0</v>
      </c>
    </row>
    <row r="349" spans="1:5" x14ac:dyDescent="0.2">
      <c r="A349" s="1"/>
      <c r="B349" s="2"/>
      <c r="C349" t="b">
        <f t="shared" si="34"/>
        <v>0</v>
      </c>
      <c r="D349" t="b">
        <f t="shared" si="35"/>
        <v>0</v>
      </c>
      <c r="E349" t="b">
        <f t="shared" si="36"/>
        <v>0</v>
      </c>
    </row>
    <row r="350" spans="1:5" x14ac:dyDescent="0.2">
      <c r="A350" s="1"/>
      <c r="B350" s="2"/>
      <c r="C350" t="b">
        <f t="shared" si="34"/>
        <v>0</v>
      </c>
      <c r="D350" t="b">
        <f t="shared" si="35"/>
        <v>0</v>
      </c>
      <c r="E350" t="b">
        <f t="shared" si="36"/>
        <v>0</v>
      </c>
    </row>
    <row r="351" spans="1:5" x14ac:dyDescent="0.2">
      <c r="A351" s="1"/>
      <c r="B351" s="2"/>
      <c r="C351" t="b">
        <f t="shared" si="34"/>
        <v>0</v>
      </c>
      <c r="D351" t="b">
        <f t="shared" si="35"/>
        <v>0</v>
      </c>
      <c r="E351" t="b">
        <f t="shared" si="36"/>
        <v>0</v>
      </c>
    </row>
    <row r="352" spans="1:5" x14ac:dyDescent="0.2">
      <c r="A352" s="1"/>
      <c r="B352" s="2"/>
      <c r="C352" t="b">
        <f t="shared" si="34"/>
        <v>0</v>
      </c>
      <c r="D352" t="b">
        <f t="shared" si="35"/>
        <v>0</v>
      </c>
      <c r="E352" t="b">
        <f t="shared" si="36"/>
        <v>0</v>
      </c>
    </row>
    <row r="353" spans="1:5" x14ac:dyDescent="0.2">
      <c r="A353" s="1"/>
      <c r="B353" s="2"/>
      <c r="C353" t="b">
        <f t="shared" si="34"/>
        <v>0</v>
      </c>
      <c r="D353" t="b">
        <f t="shared" si="35"/>
        <v>0</v>
      </c>
      <c r="E353" t="b">
        <f t="shared" si="36"/>
        <v>0</v>
      </c>
    </row>
    <row r="354" spans="1:5" x14ac:dyDescent="0.2">
      <c r="A354" s="1"/>
      <c r="B354" s="2"/>
      <c r="C354" t="b">
        <f t="shared" si="34"/>
        <v>0</v>
      </c>
      <c r="D354" t="b">
        <f t="shared" si="35"/>
        <v>0</v>
      </c>
      <c r="E354" t="b">
        <f t="shared" si="36"/>
        <v>0</v>
      </c>
    </row>
    <row r="355" spans="1:5" x14ac:dyDescent="0.2">
      <c r="A355" s="1"/>
      <c r="B355" s="2"/>
      <c r="C355" t="b">
        <f t="shared" si="34"/>
        <v>0</v>
      </c>
      <c r="D355" t="b">
        <f t="shared" si="35"/>
        <v>0</v>
      </c>
      <c r="E355" t="b">
        <f t="shared" si="36"/>
        <v>0</v>
      </c>
    </row>
    <row r="356" spans="1:5" x14ac:dyDescent="0.2">
      <c r="A356" s="1"/>
      <c r="B356" s="2"/>
      <c r="C356" t="b">
        <f t="shared" si="34"/>
        <v>0</v>
      </c>
      <c r="D356" t="b">
        <f t="shared" si="35"/>
        <v>0</v>
      </c>
      <c r="E356" t="b">
        <f t="shared" si="36"/>
        <v>0</v>
      </c>
    </row>
    <row r="357" spans="1:5" x14ac:dyDescent="0.2">
      <c r="A357" s="1"/>
      <c r="B357" s="2"/>
      <c r="C357" t="b">
        <f t="shared" si="34"/>
        <v>0</v>
      </c>
      <c r="D357" t="b">
        <f t="shared" si="35"/>
        <v>0</v>
      </c>
      <c r="E357" t="b">
        <f t="shared" si="36"/>
        <v>0</v>
      </c>
    </row>
    <row r="358" spans="1:5" x14ac:dyDescent="0.2">
      <c r="A358" s="1"/>
      <c r="B358" s="2"/>
      <c r="C358" t="b">
        <f t="shared" si="34"/>
        <v>0</v>
      </c>
      <c r="D358" t="b">
        <f t="shared" si="35"/>
        <v>0</v>
      </c>
      <c r="E358" t="b">
        <f t="shared" si="36"/>
        <v>0</v>
      </c>
    </row>
    <row r="359" spans="1:5" x14ac:dyDescent="0.2">
      <c r="A359" s="1"/>
      <c r="B359" s="2"/>
      <c r="C359" t="b">
        <f t="shared" si="34"/>
        <v>0</v>
      </c>
      <c r="D359" t="b">
        <f t="shared" si="35"/>
        <v>0</v>
      </c>
      <c r="E359" t="b">
        <f t="shared" si="36"/>
        <v>0</v>
      </c>
    </row>
    <row r="360" spans="1:5" x14ac:dyDescent="0.2">
      <c r="A360" s="1"/>
      <c r="B360" s="2"/>
      <c r="C360" t="b">
        <f t="shared" si="34"/>
        <v>0</v>
      </c>
      <c r="D360" t="b">
        <f t="shared" si="35"/>
        <v>0</v>
      </c>
      <c r="E360" t="b">
        <f t="shared" si="36"/>
        <v>0</v>
      </c>
    </row>
    <row r="361" spans="1:5" x14ac:dyDescent="0.2">
      <c r="A361" s="1"/>
      <c r="B361" s="2"/>
      <c r="C361" t="b">
        <f t="shared" si="34"/>
        <v>0</v>
      </c>
      <c r="D361" t="b">
        <f t="shared" si="35"/>
        <v>0</v>
      </c>
      <c r="E361" t="b">
        <f t="shared" si="36"/>
        <v>0</v>
      </c>
    </row>
    <row r="362" spans="1:5" x14ac:dyDescent="0.2">
      <c r="A362" s="1"/>
      <c r="B362" s="2"/>
      <c r="C362" t="b">
        <f t="shared" si="34"/>
        <v>0</v>
      </c>
      <c r="D362" t="b">
        <f t="shared" si="35"/>
        <v>0</v>
      </c>
      <c r="E362" t="b">
        <f t="shared" si="36"/>
        <v>0</v>
      </c>
    </row>
    <row r="363" spans="1:5" x14ac:dyDescent="0.2">
      <c r="A363" s="1"/>
      <c r="B363" s="2"/>
      <c r="C363" t="b">
        <f t="shared" si="34"/>
        <v>0</v>
      </c>
      <c r="D363" t="b">
        <f t="shared" si="35"/>
        <v>0</v>
      </c>
      <c r="E363" t="b">
        <f t="shared" si="36"/>
        <v>0</v>
      </c>
    </row>
    <row r="364" spans="1:5" x14ac:dyDescent="0.2">
      <c r="A364" s="1"/>
      <c r="B364" s="2"/>
      <c r="C364" t="b">
        <f t="shared" si="34"/>
        <v>0</v>
      </c>
      <c r="D364" t="b">
        <f t="shared" si="35"/>
        <v>0</v>
      </c>
      <c r="E364" t="b">
        <f t="shared" si="36"/>
        <v>0</v>
      </c>
    </row>
    <row r="365" spans="1:5" x14ac:dyDescent="0.2">
      <c r="A365" s="1"/>
      <c r="B365" s="2"/>
      <c r="C365" t="b">
        <f t="shared" si="34"/>
        <v>0</v>
      </c>
      <c r="D365" t="b">
        <f t="shared" si="35"/>
        <v>0</v>
      </c>
      <c r="E365" t="b">
        <f t="shared" si="36"/>
        <v>0</v>
      </c>
    </row>
    <row r="366" spans="1:5" x14ac:dyDescent="0.2">
      <c r="A366" s="1"/>
      <c r="B366" s="2"/>
      <c r="C366" t="b">
        <f t="shared" si="34"/>
        <v>0</v>
      </c>
      <c r="D366" t="b">
        <f t="shared" si="35"/>
        <v>0</v>
      </c>
      <c r="E366" t="b">
        <f t="shared" si="36"/>
        <v>0</v>
      </c>
    </row>
    <row r="367" spans="1:5" x14ac:dyDescent="0.2">
      <c r="A367" s="1"/>
      <c r="B367" s="2"/>
      <c r="C367" t="b">
        <f t="shared" si="34"/>
        <v>0</v>
      </c>
      <c r="D367" t="b">
        <f t="shared" si="35"/>
        <v>0</v>
      </c>
      <c r="E367" t="b">
        <f t="shared" si="36"/>
        <v>0</v>
      </c>
    </row>
    <row r="368" spans="1:5" x14ac:dyDescent="0.2">
      <c r="A368" s="1"/>
      <c r="B368" s="2"/>
      <c r="C368" t="b">
        <f t="shared" si="34"/>
        <v>0</v>
      </c>
      <c r="D368" t="b">
        <f t="shared" si="35"/>
        <v>0</v>
      </c>
      <c r="E368" t="b">
        <f t="shared" si="36"/>
        <v>0</v>
      </c>
    </row>
    <row r="369" spans="1:5" x14ac:dyDescent="0.2">
      <c r="A369" s="1"/>
      <c r="B369" s="2"/>
      <c r="C369" t="b">
        <f t="shared" si="34"/>
        <v>0</v>
      </c>
      <c r="D369" t="b">
        <f t="shared" si="35"/>
        <v>0</v>
      </c>
      <c r="E369" t="b">
        <f t="shared" si="36"/>
        <v>0</v>
      </c>
    </row>
    <row r="371" spans="1:5" x14ac:dyDescent="0.2">
      <c r="A371" s="50" t="s">
        <v>23</v>
      </c>
      <c r="B371">
        <f>SUM(B4:B369)</f>
        <v>0</v>
      </c>
    </row>
  </sheetData>
  <conditionalFormatting sqref="M4:M10">
    <cfRule type="top10" dxfId="18" priority="20" bottom="1" rank="1"/>
    <cfRule type="top10" dxfId="17" priority="21" rank="1"/>
  </conditionalFormatting>
  <conditionalFormatting sqref="N4:N10">
    <cfRule type="top10" dxfId="16" priority="18" bottom="1" rank="1"/>
    <cfRule type="top10" dxfId="15" priority="19" rank="1"/>
  </conditionalFormatting>
  <conditionalFormatting sqref="K4:K10">
    <cfRule type="top10" dxfId="14" priority="16" bottom="1" rank="1"/>
    <cfRule type="top10" dxfId="13" priority="17" rank="1"/>
  </conditionalFormatting>
  <conditionalFormatting sqref="K21:K32">
    <cfRule type="top10" dxfId="12" priority="14" bottom="1" rank="1"/>
    <cfRule type="top10" dxfId="11" priority="15" rank="1"/>
  </conditionalFormatting>
  <conditionalFormatting sqref="M21:M32">
    <cfRule type="top10" dxfId="10" priority="12" bottom="1" rank="1"/>
    <cfRule type="top10" dxfId="9" priority="13" rank="1"/>
  </conditionalFormatting>
  <conditionalFormatting sqref="N21:N32">
    <cfRule type="top10" dxfId="8" priority="10" bottom="1" rank="1"/>
    <cfRule type="top10" dxfId="7" priority="11" rank="1"/>
  </conditionalFormatting>
  <conditionalFormatting sqref="K40:K92">
    <cfRule type="top10" dxfId="6" priority="22" bottom="1" rank="1"/>
    <cfRule type="top10" dxfId="5" priority="23" rank="1"/>
  </conditionalFormatting>
  <conditionalFormatting sqref="M40:M92">
    <cfRule type="top10" dxfId="4" priority="24" bottom="1" rank="1"/>
    <cfRule type="top10" dxfId="3" priority="25" rank="1"/>
  </conditionalFormatting>
  <conditionalFormatting sqref="N40:N92">
    <cfRule type="top10" dxfId="2" priority="26" bottom="1" rank="1"/>
    <cfRule type="top10" dxfId="1" priority="27" rank="1"/>
  </conditionalFormatting>
  <conditionalFormatting sqref="O40:O92">
    <cfRule type="expression" dxfId="0" priority="28">
      <formula>O40 &lt;= 0.25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Normal="100" workbookViewId="0"/>
  </sheetViews>
  <sheetFormatPr baseColWidth="10" defaultColWidth="11.5703125" defaultRowHeight="12.75" x14ac:dyDescent="0.2"/>
  <cols>
    <col min="1" max="1" width="14.42578125" style="79" bestFit="1" customWidth="1"/>
  </cols>
  <sheetData>
    <row r="1" spans="1:7" x14ac:dyDescent="0.2">
      <c r="A1" t="s">
        <v>50</v>
      </c>
    </row>
    <row r="3" spans="1:7" x14ac:dyDescent="0.2">
      <c r="A3" t="s">
        <v>52</v>
      </c>
    </row>
    <row r="4" spans="1:7" x14ac:dyDescent="0.2">
      <c r="A4" t="s">
        <v>53</v>
      </c>
      <c r="B4" t="s">
        <v>54</v>
      </c>
      <c r="C4" t="s">
        <v>55</v>
      </c>
      <c r="D4" t="s">
        <v>56</v>
      </c>
      <c r="F4" s="79" t="s">
        <v>206</v>
      </c>
      <c r="G4" s="79" t="s">
        <v>205</v>
      </c>
    </row>
    <row r="5" spans="1:7" x14ac:dyDescent="0.2">
      <c r="A5">
        <v>1</v>
      </c>
      <c r="B5">
        <f t="shared" ref="B5:B28" si="0">C5+D5</f>
        <v>0</v>
      </c>
      <c r="C5" s="2"/>
      <c r="D5" s="2"/>
      <c r="F5" s="81">
        <f>SUM(AN_TE!B14:H14)</f>
        <v>0</v>
      </c>
      <c r="G5" s="79">
        <f>B5-F5</f>
        <v>0</v>
      </c>
    </row>
    <row r="6" spans="1:7" x14ac:dyDescent="0.2">
      <c r="A6">
        <v>2</v>
      </c>
      <c r="B6">
        <f t="shared" si="0"/>
        <v>0</v>
      </c>
      <c r="C6" s="2"/>
      <c r="D6" s="2"/>
      <c r="F6" s="81">
        <f>SUM(AN_TE!B15:H15)</f>
        <v>0</v>
      </c>
      <c r="G6" s="79">
        <f t="shared" ref="G6:G28" si="1">B6-F6</f>
        <v>0</v>
      </c>
    </row>
    <row r="7" spans="1:7" x14ac:dyDescent="0.2">
      <c r="A7">
        <v>3</v>
      </c>
      <c r="B7">
        <f t="shared" si="0"/>
        <v>0</v>
      </c>
      <c r="C7" s="2"/>
      <c r="D7" s="2"/>
      <c r="F7" s="81">
        <f>SUM(AN_TE!B16:H16)</f>
        <v>0</v>
      </c>
      <c r="G7" s="79">
        <f t="shared" si="1"/>
        <v>0</v>
      </c>
    </row>
    <row r="8" spans="1:7" x14ac:dyDescent="0.2">
      <c r="A8">
        <v>4</v>
      </c>
      <c r="B8">
        <f t="shared" si="0"/>
        <v>0</v>
      </c>
      <c r="C8" s="2"/>
      <c r="D8" s="2"/>
      <c r="F8" s="81">
        <f>SUM(AN_TE!B17:H17)</f>
        <v>0</v>
      </c>
      <c r="G8" s="79">
        <f t="shared" si="1"/>
        <v>0</v>
      </c>
    </row>
    <row r="9" spans="1:7" x14ac:dyDescent="0.2">
      <c r="A9">
        <v>5</v>
      </c>
      <c r="B9">
        <f t="shared" si="0"/>
        <v>0</v>
      </c>
      <c r="C9" s="2"/>
      <c r="D9" s="2"/>
      <c r="F9" s="81">
        <f>SUM(AN_TE!B18:H18)</f>
        <v>0</v>
      </c>
      <c r="G9" s="79">
        <f t="shared" si="1"/>
        <v>0</v>
      </c>
    </row>
    <row r="10" spans="1:7" x14ac:dyDescent="0.2">
      <c r="A10">
        <v>6</v>
      </c>
      <c r="B10">
        <f t="shared" si="0"/>
        <v>0</v>
      </c>
      <c r="C10" s="2"/>
      <c r="D10" s="2"/>
      <c r="F10" s="81">
        <f>SUM(AN_TE!B19:H19)</f>
        <v>0</v>
      </c>
      <c r="G10" s="79">
        <f t="shared" si="1"/>
        <v>0</v>
      </c>
    </row>
    <row r="11" spans="1:7" x14ac:dyDescent="0.2">
      <c r="A11">
        <v>7</v>
      </c>
      <c r="B11">
        <f t="shared" si="0"/>
        <v>0</v>
      </c>
      <c r="C11" s="2"/>
      <c r="D11" s="2"/>
      <c r="F11" s="81">
        <f>SUM(AN_TE!B20:H20)</f>
        <v>0</v>
      </c>
      <c r="G11" s="79">
        <f t="shared" si="1"/>
        <v>0</v>
      </c>
    </row>
    <row r="12" spans="1:7" x14ac:dyDescent="0.2">
      <c r="A12">
        <v>8</v>
      </c>
      <c r="B12">
        <f t="shared" si="0"/>
        <v>0</v>
      </c>
      <c r="C12" s="2"/>
      <c r="D12" s="2"/>
      <c r="F12" s="81">
        <f>SUM(AN_TE!B21:H21)</f>
        <v>0</v>
      </c>
      <c r="G12" s="79">
        <f t="shared" si="1"/>
        <v>0</v>
      </c>
    </row>
    <row r="13" spans="1:7" x14ac:dyDescent="0.2">
      <c r="A13">
        <v>9</v>
      </c>
      <c r="B13">
        <f t="shared" si="0"/>
        <v>0</v>
      </c>
      <c r="C13" s="2"/>
      <c r="D13" s="2"/>
      <c r="F13" s="81">
        <f>SUM(AN_TE!B22:H22)</f>
        <v>0</v>
      </c>
      <c r="G13" s="79">
        <f t="shared" si="1"/>
        <v>0</v>
      </c>
    </row>
    <row r="14" spans="1:7" x14ac:dyDescent="0.2">
      <c r="A14">
        <v>10</v>
      </c>
      <c r="B14">
        <f t="shared" si="0"/>
        <v>0</v>
      </c>
      <c r="C14" s="2"/>
      <c r="D14" s="2"/>
      <c r="F14" s="81">
        <f>SUM(AN_TE!B23:H23)</f>
        <v>0</v>
      </c>
      <c r="G14" s="79">
        <f t="shared" si="1"/>
        <v>0</v>
      </c>
    </row>
    <row r="15" spans="1:7" x14ac:dyDescent="0.2">
      <c r="A15">
        <v>11</v>
      </c>
      <c r="B15">
        <f t="shared" si="0"/>
        <v>0</v>
      </c>
      <c r="C15" s="2"/>
      <c r="D15" s="2"/>
      <c r="F15" s="81">
        <f>SUM(AN_TE!B24:H24)</f>
        <v>0</v>
      </c>
      <c r="G15" s="79">
        <f t="shared" si="1"/>
        <v>0</v>
      </c>
    </row>
    <row r="16" spans="1:7" x14ac:dyDescent="0.2">
      <c r="A16">
        <v>12</v>
      </c>
      <c r="B16">
        <f t="shared" si="0"/>
        <v>0</v>
      </c>
      <c r="C16" s="2"/>
      <c r="D16" s="2"/>
      <c r="F16" s="81">
        <f>SUM(AN_TE!B25:H25)</f>
        <v>0</v>
      </c>
      <c r="G16" s="79">
        <f t="shared" si="1"/>
        <v>0</v>
      </c>
    </row>
    <row r="17" spans="1:8" x14ac:dyDescent="0.2">
      <c r="A17">
        <v>13</v>
      </c>
      <c r="B17">
        <f t="shared" si="0"/>
        <v>0</v>
      </c>
      <c r="C17" s="2"/>
      <c r="D17" s="2"/>
      <c r="F17" s="81">
        <f>SUM(AN_TE!B26:H26)</f>
        <v>0</v>
      </c>
      <c r="G17" s="79">
        <f t="shared" si="1"/>
        <v>0</v>
      </c>
    </row>
    <row r="18" spans="1:8" x14ac:dyDescent="0.2">
      <c r="A18">
        <v>14</v>
      </c>
      <c r="B18">
        <f t="shared" si="0"/>
        <v>0</v>
      </c>
      <c r="C18" s="2"/>
      <c r="D18" s="2"/>
      <c r="F18" s="81">
        <f>SUM(AN_TE!B27:H27)</f>
        <v>0</v>
      </c>
      <c r="G18" s="79">
        <f t="shared" si="1"/>
        <v>0</v>
      </c>
    </row>
    <row r="19" spans="1:8" x14ac:dyDescent="0.2">
      <c r="A19">
        <v>15</v>
      </c>
      <c r="B19">
        <f t="shared" si="0"/>
        <v>0</v>
      </c>
      <c r="C19" s="2"/>
      <c r="D19" s="2"/>
      <c r="F19" s="81">
        <f>SUM(AN_TE!B28:H28)</f>
        <v>0</v>
      </c>
      <c r="G19" s="79">
        <f t="shared" si="1"/>
        <v>0</v>
      </c>
    </row>
    <row r="20" spans="1:8" x14ac:dyDescent="0.2">
      <c r="A20">
        <v>16</v>
      </c>
      <c r="B20">
        <f t="shared" si="0"/>
        <v>0</v>
      </c>
      <c r="C20" s="2"/>
      <c r="D20" s="2"/>
      <c r="F20" s="81">
        <f>SUM(AN_TE!B29:H29)</f>
        <v>0</v>
      </c>
      <c r="G20" s="79">
        <f t="shared" si="1"/>
        <v>0</v>
      </c>
    </row>
    <row r="21" spans="1:8" x14ac:dyDescent="0.2">
      <c r="A21">
        <v>17</v>
      </c>
      <c r="B21">
        <f t="shared" si="0"/>
        <v>0</v>
      </c>
      <c r="C21" s="2"/>
      <c r="D21" s="2"/>
      <c r="F21" s="81">
        <f>SUM(AN_TE!B30:H30)</f>
        <v>0</v>
      </c>
      <c r="G21" s="79">
        <f t="shared" si="1"/>
        <v>0</v>
      </c>
    </row>
    <row r="22" spans="1:8" x14ac:dyDescent="0.2">
      <c r="A22">
        <v>18</v>
      </c>
      <c r="B22">
        <f t="shared" si="0"/>
        <v>0</v>
      </c>
      <c r="C22" s="2"/>
      <c r="D22" s="2"/>
      <c r="F22" s="81">
        <f>SUM(AN_TE!B31:H31)</f>
        <v>0</v>
      </c>
      <c r="G22" s="79">
        <f t="shared" si="1"/>
        <v>0</v>
      </c>
    </row>
    <row r="23" spans="1:8" x14ac:dyDescent="0.2">
      <c r="A23">
        <v>19</v>
      </c>
      <c r="B23">
        <f t="shared" si="0"/>
        <v>0</v>
      </c>
      <c r="C23" s="2"/>
      <c r="D23" s="2"/>
      <c r="F23" s="81">
        <f>SUM(AN_TE!B32:H32)</f>
        <v>0</v>
      </c>
      <c r="G23" s="79">
        <f t="shared" si="1"/>
        <v>0</v>
      </c>
    </row>
    <row r="24" spans="1:8" x14ac:dyDescent="0.2">
      <c r="A24">
        <v>20</v>
      </c>
      <c r="B24">
        <f t="shared" si="0"/>
        <v>0</v>
      </c>
      <c r="C24" s="2"/>
      <c r="D24" s="2"/>
      <c r="F24" s="81">
        <f>SUM(AN_TE!B33:H33)</f>
        <v>0</v>
      </c>
      <c r="G24" s="79">
        <f t="shared" si="1"/>
        <v>0</v>
      </c>
    </row>
    <row r="25" spans="1:8" x14ac:dyDescent="0.2">
      <c r="A25">
        <v>21</v>
      </c>
      <c r="B25">
        <f t="shared" si="0"/>
        <v>0</v>
      </c>
      <c r="C25" s="2"/>
      <c r="D25" s="2"/>
      <c r="F25" s="81">
        <f>SUM(AN_TE!B34:H34)</f>
        <v>0</v>
      </c>
      <c r="G25" s="79">
        <f t="shared" si="1"/>
        <v>0</v>
      </c>
    </row>
    <row r="26" spans="1:8" x14ac:dyDescent="0.2">
      <c r="A26">
        <v>22</v>
      </c>
      <c r="B26">
        <f t="shared" si="0"/>
        <v>0</v>
      </c>
      <c r="C26" s="2"/>
      <c r="D26" s="2"/>
      <c r="F26" s="81">
        <f>SUM(AN_TE!B35:H35)</f>
        <v>0</v>
      </c>
      <c r="G26" s="79">
        <f t="shared" si="1"/>
        <v>0</v>
      </c>
    </row>
    <row r="27" spans="1:8" x14ac:dyDescent="0.2">
      <c r="A27">
        <v>23</v>
      </c>
      <c r="B27">
        <f t="shared" si="0"/>
        <v>0</v>
      </c>
      <c r="C27" s="2"/>
      <c r="D27" s="2"/>
      <c r="F27" s="81">
        <f>SUM(AN_TE!B36:H36)</f>
        <v>0</v>
      </c>
      <c r="G27" s="79">
        <f t="shared" si="1"/>
        <v>0</v>
      </c>
    </row>
    <row r="28" spans="1:8" x14ac:dyDescent="0.2">
      <c r="A28">
        <v>24</v>
      </c>
      <c r="B28">
        <f t="shared" si="0"/>
        <v>0</v>
      </c>
      <c r="C28" s="2"/>
      <c r="D28" s="2"/>
      <c r="F28" s="81">
        <f>SUM(AN_TE!B37:H37)</f>
        <v>0</v>
      </c>
      <c r="G28" s="79">
        <f t="shared" si="1"/>
        <v>0</v>
      </c>
    </row>
    <row r="30" spans="1:8" x14ac:dyDescent="0.2">
      <c r="B30" t="s">
        <v>54</v>
      </c>
      <c r="C30" t="s">
        <v>11</v>
      </c>
      <c r="D30" t="s">
        <v>12</v>
      </c>
    </row>
    <row r="31" spans="1:8" x14ac:dyDescent="0.2">
      <c r="A31" t="s">
        <v>23</v>
      </c>
      <c r="B31">
        <f>SUM(B5:B28)</f>
        <v>0</v>
      </c>
      <c r="C31">
        <f>SUM(C5:C28)</f>
        <v>0</v>
      </c>
      <c r="D31">
        <f>SUM(D5:D28)</f>
        <v>0</v>
      </c>
      <c r="E31" s="79"/>
      <c r="F31" s="79">
        <f t="shared" ref="F31:G31" si="2">SUM(F5:F28)</f>
        <v>0</v>
      </c>
      <c r="G31" s="79">
        <f t="shared" si="2"/>
        <v>0</v>
      </c>
      <c r="H31" s="79"/>
    </row>
    <row r="35" spans="1:9" x14ac:dyDescent="0.2">
      <c r="A35" t="s">
        <v>57</v>
      </c>
      <c r="F35" t="s">
        <v>51</v>
      </c>
    </row>
    <row r="36" spans="1:9" x14ac:dyDescent="0.2">
      <c r="A36" t="s">
        <v>53</v>
      </c>
      <c r="B36" t="s">
        <v>54</v>
      </c>
      <c r="C36" t="s">
        <v>55</v>
      </c>
      <c r="D36" t="s">
        <v>56</v>
      </c>
      <c r="F36" t="s">
        <v>53</v>
      </c>
      <c r="G36" t="s">
        <v>54</v>
      </c>
      <c r="H36" t="s">
        <v>55</v>
      </c>
      <c r="I36" t="s">
        <v>56</v>
      </c>
    </row>
    <row r="37" spans="1:9" x14ac:dyDescent="0.2">
      <c r="A37">
        <v>1</v>
      </c>
      <c r="B37">
        <f t="shared" ref="B37:B60" si="3">C37+D37</f>
        <v>0</v>
      </c>
      <c r="C37" s="2"/>
      <c r="D37" s="2"/>
      <c r="F37">
        <v>1</v>
      </c>
      <c r="G37">
        <f t="shared" ref="G37:G60" si="4">H37+I37</f>
        <v>0</v>
      </c>
      <c r="H37">
        <f t="shared" ref="H37:H60" si="5">C5-C37</f>
        <v>0</v>
      </c>
      <c r="I37">
        <f t="shared" ref="I37:I60" si="6">D5-D37</f>
        <v>0</v>
      </c>
    </row>
    <row r="38" spans="1:9" x14ac:dyDescent="0.2">
      <c r="A38">
        <v>2</v>
      </c>
      <c r="B38">
        <f t="shared" si="3"/>
        <v>0</v>
      </c>
      <c r="C38" s="2"/>
      <c r="D38" s="2"/>
      <c r="F38">
        <v>2</v>
      </c>
      <c r="G38">
        <f t="shared" si="4"/>
        <v>0</v>
      </c>
      <c r="H38" s="79">
        <f t="shared" si="5"/>
        <v>0</v>
      </c>
      <c r="I38" s="79">
        <f t="shared" si="6"/>
        <v>0</v>
      </c>
    </row>
    <row r="39" spans="1:9" x14ac:dyDescent="0.2">
      <c r="A39">
        <v>3</v>
      </c>
      <c r="B39">
        <f t="shared" si="3"/>
        <v>0</v>
      </c>
      <c r="C39" s="2"/>
      <c r="D39" s="2"/>
      <c r="F39">
        <v>3</v>
      </c>
      <c r="G39">
        <f t="shared" si="4"/>
        <v>0</v>
      </c>
      <c r="H39" s="79">
        <f t="shared" si="5"/>
        <v>0</v>
      </c>
      <c r="I39" s="79">
        <f t="shared" si="6"/>
        <v>0</v>
      </c>
    </row>
    <row r="40" spans="1:9" x14ac:dyDescent="0.2">
      <c r="A40">
        <v>4</v>
      </c>
      <c r="B40">
        <f t="shared" si="3"/>
        <v>0</v>
      </c>
      <c r="C40" s="2"/>
      <c r="D40" s="2"/>
      <c r="F40">
        <v>4</v>
      </c>
      <c r="G40">
        <f t="shared" si="4"/>
        <v>0</v>
      </c>
      <c r="H40" s="79">
        <f t="shared" si="5"/>
        <v>0</v>
      </c>
      <c r="I40" s="79">
        <f t="shared" si="6"/>
        <v>0</v>
      </c>
    </row>
    <row r="41" spans="1:9" x14ac:dyDescent="0.2">
      <c r="A41">
        <v>5</v>
      </c>
      <c r="B41">
        <f t="shared" si="3"/>
        <v>0</v>
      </c>
      <c r="C41" s="2"/>
      <c r="D41" s="2"/>
      <c r="F41">
        <v>5</v>
      </c>
      <c r="G41">
        <f t="shared" si="4"/>
        <v>0</v>
      </c>
      <c r="H41" s="79">
        <f t="shared" si="5"/>
        <v>0</v>
      </c>
      <c r="I41" s="79">
        <f t="shared" si="6"/>
        <v>0</v>
      </c>
    </row>
    <row r="42" spans="1:9" x14ac:dyDescent="0.2">
      <c r="A42">
        <v>6</v>
      </c>
      <c r="B42">
        <f t="shared" si="3"/>
        <v>0</v>
      </c>
      <c r="C42" s="2"/>
      <c r="D42" s="2"/>
      <c r="F42">
        <v>6</v>
      </c>
      <c r="G42">
        <f t="shared" si="4"/>
        <v>0</v>
      </c>
      <c r="H42" s="79">
        <f t="shared" si="5"/>
        <v>0</v>
      </c>
      <c r="I42" s="79">
        <f t="shared" si="6"/>
        <v>0</v>
      </c>
    </row>
    <row r="43" spans="1:9" x14ac:dyDescent="0.2">
      <c r="A43">
        <v>7</v>
      </c>
      <c r="B43">
        <f t="shared" si="3"/>
        <v>0</v>
      </c>
      <c r="C43" s="2"/>
      <c r="D43" s="2"/>
      <c r="F43">
        <v>7</v>
      </c>
      <c r="G43">
        <f t="shared" si="4"/>
        <v>0</v>
      </c>
      <c r="H43" s="79">
        <f t="shared" si="5"/>
        <v>0</v>
      </c>
      <c r="I43" s="79">
        <f t="shared" si="6"/>
        <v>0</v>
      </c>
    </row>
    <row r="44" spans="1:9" x14ac:dyDescent="0.2">
      <c r="A44">
        <v>8</v>
      </c>
      <c r="B44">
        <f t="shared" si="3"/>
        <v>0</v>
      </c>
      <c r="C44" s="2"/>
      <c r="D44" s="2"/>
      <c r="F44">
        <v>8</v>
      </c>
      <c r="G44">
        <f t="shared" si="4"/>
        <v>0</v>
      </c>
      <c r="H44" s="79">
        <f t="shared" si="5"/>
        <v>0</v>
      </c>
      <c r="I44" s="79">
        <f t="shared" si="6"/>
        <v>0</v>
      </c>
    </row>
    <row r="45" spans="1:9" x14ac:dyDescent="0.2">
      <c r="A45">
        <v>9</v>
      </c>
      <c r="B45">
        <f t="shared" si="3"/>
        <v>0</v>
      </c>
      <c r="C45" s="2"/>
      <c r="D45" s="2"/>
      <c r="F45">
        <v>9</v>
      </c>
      <c r="G45">
        <f t="shared" si="4"/>
        <v>0</v>
      </c>
      <c r="H45" s="79">
        <f t="shared" si="5"/>
        <v>0</v>
      </c>
      <c r="I45" s="79">
        <f t="shared" si="6"/>
        <v>0</v>
      </c>
    </row>
    <row r="46" spans="1:9" x14ac:dyDescent="0.2">
      <c r="A46">
        <v>10</v>
      </c>
      <c r="B46">
        <f t="shared" si="3"/>
        <v>0</v>
      </c>
      <c r="C46" s="2"/>
      <c r="D46" s="2"/>
      <c r="F46">
        <v>10</v>
      </c>
      <c r="G46">
        <f t="shared" si="4"/>
        <v>0</v>
      </c>
      <c r="H46" s="79">
        <f t="shared" si="5"/>
        <v>0</v>
      </c>
      <c r="I46" s="79">
        <f t="shared" si="6"/>
        <v>0</v>
      </c>
    </row>
    <row r="47" spans="1:9" x14ac:dyDescent="0.2">
      <c r="A47">
        <v>11</v>
      </c>
      <c r="B47">
        <f t="shared" si="3"/>
        <v>0</v>
      </c>
      <c r="C47" s="2"/>
      <c r="D47" s="2"/>
      <c r="F47">
        <v>11</v>
      </c>
      <c r="G47">
        <f t="shared" si="4"/>
        <v>0</v>
      </c>
      <c r="H47" s="79">
        <f t="shared" si="5"/>
        <v>0</v>
      </c>
      <c r="I47" s="79">
        <f t="shared" si="6"/>
        <v>0</v>
      </c>
    </row>
    <row r="48" spans="1:9" x14ac:dyDescent="0.2">
      <c r="A48">
        <v>12</v>
      </c>
      <c r="B48">
        <f t="shared" si="3"/>
        <v>0</v>
      </c>
      <c r="C48" s="2"/>
      <c r="D48" s="2"/>
      <c r="F48">
        <v>12</v>
      </c>
      <c r="G48">
        <f t="shared" si="4"/>
        <v>0</v>
      </c>
      <c r="H48" s="79">
        <f t="shared" si="5"/>
        <v>0</v>
      </c>
      <c r="I48" s="79">
        <f t="shared" si="6"/>
        <v>0</v>
      </c>
    </row>
    <row r="49" spans="1:9" x14ac:dyDescent="0.2">
      <c r="A49">
        <v>13</v>
      </c>
      <c r="B49">
        <f t="shared" si="3"/>
        <v>0</v>
      </c>
      <c r="C49" s="2"/>
      <c r="D49" s="2"/>
      <c r="F49">
        <v>13</v>
      </c>
      <c r="G49">
        <f t="shared" si="4"/>
        <v>0</v>
      </c>
      <c r="H49" s="79">
        <f t="shared" si="5"/>
        <v>0</v>
      </c>
      <c r="I49" s="79">
        <f t="shared" si="6"/>
        <v>0</v>
      </c>
    </row>
    <row r="50" spans="1:9" x14ac:dyDescent="0.2">
      <c r="A50">
        <v>14</v>
      </c>
      <c r="B50">
        <f t="shared" si="3"/>
        <v>0</v>
      </c>
      <c r="C50" s="2"/>
      <c r="D50" s="2"/>
      <c r="F50">
        <v>14</v>
      </c>
      <c r="G50">
        <f t="shared" si="4"/>
        <v>0</v>
      </c>
      <c r="H50" s="79">
        <f t="shared" si="5"/>
        <v>0</v>
      </c>
      <c r="I50" s="79">
        <f t="shared" si="6"/>
        <v>0</v>
      </c>
    </row>
    <row r="51" spans="1:9" x14ac:dyDescent="0.2">
      <c r="A51">
        <v>15</v>
      </c>
      <c r="B51">
        <f t="shared" si="3"/>
        <v>0</v>
      </c>
      <c r="C51" s="2"/>
      <c r="D51" s="2"/>
      <c r="F51">
        <v>15</v>
      </c>
      <c r="G51">
        <f t="shared" si="4"/>
        <v>0</v>
      </c>
      <c r="H51" s="79">
        <f t="shared" si="5"/>
        <v>0</v>
      </c>
      <c r="I51" s="79">
        <f t="shared" si="6"/>
        <v>0</v>
      </c>
    </row>
    <row r="52" spans="1:9" x14ac:dyDescent="0.2">
      <c r="A52">
        <v>16</v>
      </c>
      <c r="B52">
        <f t="shared" si="3"/>
        <v>0</v>
      </c>
      <c r="C52" s="2"/>
      <c r="D52" s="2"/>
      <c r="F52">
        <v>16</v>
      </c>
      <c r="G52">
        <f t="shared" si="4"/>
        <v>0</v>
      </c>
      <c r="H52" s="79">
        <f t="shared" si="5"/>
        <v>0</v>
      </c>
      <c r="I52" s="79">
        <f t="shared" si="6"/>
        <v>0</v>
      </c>
    </row>
    <row r="53" spans="1:9" x14ac:dyDescent="0.2">
      <c r="A53">
        <v>17</v>
      </c>
      <c r="B53">
        <f t="shared" si="3"/>
        <v>0</v>
      </c>
      <c r="C53" s="2"/>
      <c r="D53" s="2"/>
      <c r="F53">
        <v>17</v>
      </c>
      <c r="G53">
        <f t="shared" si="4"/>
        <v>0</v>
      </c>
      <c r="H53" s="79">
        <f t="shared" si="5"/>
        <v>0</v>
      </c>
      <c r="I53" s="79">
        <f t="shared" si="6"/>
        <v>0</v>
      </c>
    </row>
    <row r="54" spans="1:9" x14ac:dyDescent="0.2">
      <c r="A54">
        <v>18</v>
      </c>
      <c r="B54">
        <f t="shared" si="3"/>
        <v>0</v>
      </c>
      <c r="C54" s="2"/>
      <c r="D54" s="2"/>
      <c r="F54">
        <v>18</v>
      </c>
      <c r="G54">
        <f t="shared" si="4"/>
        <v>0</v>
      </c>
      <c r="H54" s="79">
        <f t="shared" si="5"/>
        <v>0</v>
      </c>
      <c r="I54" s="79">
        <f t="shared" si="6"/>
        <v>0</v>
      </c>
    </row>
    <row r="55" spans="1:9" x14ac:dyDescent="0.2">
      <c r="A55">
        <v>19</v>
      </c>
      <c r="B55">
        <f t="shared" si="3"/>
        <v>0</v>
      </c>
      <c r="C55" s="2"/>
      <c r="D55" s="2"/>
      <c r="F55">
        <v>19</v>
      </c>
      <c r="G55">
        <f t="shared" si="4"/>
        <v>0</v>
      </c>
      <c r="H55" s="79">
        <f t="shared" si="5"/>
        <v>0</v>
      </c>
      <c r="I55" s="79">
        <f t="shared" si="6"/>
        <v>0</v>
      </c>
    </row>
    <row r="56" spans="1:9" x14ac:dyDescent="0.2">
      <c r="A56">
        <v>20</v>
      </c>
      <c r="B56">
        <f t="shared" si="3"/>
        <v>0</v>
      </c>
      <c r="C56" s="2"/>
      <c r="D56" s="2"/>
      <c r="F56">
        <v>20</v>
      </c>
      <c r="G56">
        <f t="shared" si="4"/>
        <v>0</v>
      </c>
      <c r="H56" s="79">
        <f t="shared" si="5"/>
        <v>0</v>
      </c>
      <c r="I56" s="79">
        <f t="shared" si="6"/>
        <v>0</v>
      </c>
    </row>
    <row r="57" spans="1:9" x14ac:dyDescent="0.2">
      <c r="A57">
        <v>21</v>
      </c>
      <c r="B57">
        <f t="shared" si="3"/>
        <v>0</v>
      </c>
      <c r="C57" s="2"/>
      <c r="D57" s="2"/>
      <c r="F57">
        <v>21</v>
      </c>
      <c r="G57">
        <f t="shared" si="4"/>
        <v>0</v>
      </c>
      <c r="H57" s="79">
        <f t="shared" si="5"/>
        <v>0</v>
      </c>
      <c r="I57" s="79">
        <f t="shared" si="6"/>
        <v>0</v>
      </c>
    </row>
    <row r="58" spans="1:9" x14ac:dyDescent="0.2">
      <c r="A58">
        <v>22</v>
      </c>
      <c r="B58">
        <f t="shared" si="3"/>
        <v>0</v>
      </c>
      <c r="C58" s="2"/>
      <c r="D58" s="2"/>
      <c r="F58">
        <v>22</v>
      </c>
      <c r="G58">
        <f t="shared" si="4"/>
        <v>0</v>
      </c>
      <c r="H58" s="79">
        <f t="shared" si="5"/>
        <v>0</v>
      </c>
      <c r="I58" s="79">
        <f t="shared" si="6"/>
        <v>0</v>
      </c>
    </row>
    <row r="59" spans="1:9" x14ac:dyDescent="0.2">
      <c r="A59">
        <v>23</v>
      </c>
      <c r="B59">
        <f t="shared" si="3"/>
        <v>0</v>
      </c>
      <c r="C59" s="2"/>
      <c r="D59" s="2"/>
      <c r="F59">
        <v>23</v>
      </c>
      <c r="G59">
        <f t="shared" si="4"/>
        <v>0</v>
      </c>
      <c r="H59" s="79">
        <f t="shared" si="5"/>
        <v>0</v>
      </c>
      <c r="I59" s="79">
        <f t="shared" si="6"/>
        <v>0</v>
      </c>
    </row>
    <row r="60" spans="1:9" x14ac:dyDescent="0.2">
      <c r="A60">
        <v>24</v>
      </c>
      <c r="B60">
        <f t="shared" si="3"/>
        <v>0</v>
      </c>
      <c r="C60" s="2"/>
      <c r="D60" s="2"/>
      <c r="F60">
        <v>24</v>
      </c>
      <c r="G60">
        <f t="shared" si="4"/>
        <v>0</v>
      </c>
      <c r="H60" s="79">
        <f t="shared" si="5"/>
        <v>0</v>
      </c>
      <c r="I60" s="79">
        <f t="shared" si="6"/>
        <v>0</v>
      </c>
    </row>
    <row r="62" spans="1:9" x14ac:dyDescent="0.2">
      <c r="B62" t="s">
        <v>54</v>
      </c>
      <c r="C62" t="s">
        <v>11</v>
      </c>
      <c r="D62" t="s">
        <v>12</v>
      </c>
      <c r="G62" t="s">
        <v>54</v>
      </c>
      <c r="H62" t="s">
        <v>11</v>
      </c>
      <c r="I62" t="s">
        <v>12</v>
      </c>
    </row>
    <row r="63" spans="1:9" x14ac:dyDescent="0.2">
      <c r="A63" t="s">
        <v>23</v>
      </c>
      <c r="B63">
        <f>SUM(B37:B60)</f>
        <v>0</v>
      </c>
      <c r="C63">
        <f>SUM(C37:C60)</f>
        <v>0</v>
      </c>
      <c r="D63">
        <f>SUM(D37:D60)</f>
        <v>0</v>
      </c>
      <c r="F63" t="s">
        <v>23</v>
      </c>
      <c r="G63">
        <f>SUM(G37:G60)</f>
        <v>0</v>
      </c>
      <c r="H63">
        <f>SUM(H37:H60)</f>
        <v>0</v>
      </c>
      <c r="I63">
        <f>SUM(I37:I60)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ColWidth="11.5703125" defaultRowHeight="12.75" x14ac:dyDescent="0.2"/>
  <cols>
    <col min="1" max="1" width="19.140625" style="79" bestFit="1" customWidth="1"/>
  </cols>
  <sheetData>
    <row r="1" spans="1:3" x14ac:dyDescent="0.2">
      <c r="A1" t="s">
        <v>58</v>
      </c>
    </row>
    <row r="3" spans="1:3" x14ac:dyDescent="0.2">
      <c r="A3" t="s">
        <v>18</v>
      </c>
      <c r="B3" t="s">
        <v>19</v>
      </c>
    </row>
    <row r="4" spans="1:3" x14ac:dyDescent="0.2">
      <c r="A4" t="s">
        <v>29</v>
      </c>
      <c r="B4" s="2"/>
      <c r="C4" s="74" t="e">
        <f t="shared" ref="C4:C10" si="0">B4/$B$13</f>
        <v>#DIV/0!</v>
      </c>
    </row>
    <row r="5" spans="1:3" x14ac:dyDescent="0.2">
      <c r="A5" t="s">
        <v>30</v>
      </c>
      <c r="B5" s="2"/>
      <c r="C5" s="74" t="e">
        <f t="shared" si="0"/>
        <v>#DIV/0!</v>
      </c>
    </row>
    <row r="6" spans="1:3" x14ac:dyDescent="0.2">
      <c r="A6" t="s">
        <v>31</v>
      </c>
      <c r="B6" s="2"/>
      <c r="C6" s="74" t="e">
        <f t="shared" si="0"/>
        <v>#DIV/0!</v>
      </c>
    </row>
    <row r="7" spans="1:3" x14ac:dyDescent="0.2">
      <c r="A7" t="s">
        <v>32</v>
      </c>
      <c r="B7" s="2"/>
      <c r="C7" s="74" t="e">
        <f t="shared" si="0"/>
        <v>#DIV/0!</v>
      </c>
    </row>
    <row r="8" spans="1:3" x14ac:dyDescent="0.2">
      <c r="A8" t="s">
        <v>33</v>
      </c>
      <c r="B8" s="2"/>
      <c r="C8" s="74" t="e">
        <f t="shared" si="0"/>
        <v>#DIV/0!</v>
      </c>
    </row>
    <row r="9" spans="1:3" x14ac:dyDescent="0.2">
      <c r="A9" t="s">
        <v>34</v>
      </c>
      <c r="B9" s="2"/>
      <c r="C9" s="74" t="e">
        <f t="shared" si="0"/>
        <v>#DIV/0!</v>
      </c>
    </row>
    <row r="10" spans="1:3" x14ac:dyDescent="0.2">
      <c r="A10" t="s">
        <v>35</v>
      </c>
      <c r="B10" s="2"/>
      <c r="C10" s="74" t="e">
        <f t="shared" si="0"/>
        <v>#DIV/0!</v>
      </c>
    </row>
    <row r="11" spans="1:3" s="79" customFormat="1" x14ac:dyDescent="0.2">
      <c r="C11" s="74"/>
    </row>
    <row r="12" spans="1:3" x14ac:dyDescent="0.2">
      <c r="C12" s="73" t="s">
        <v>59</v>
      </c>
    </row>
    <row r="13" spans="1:3" x14ac:dyDescent="0.2">
      <c r="A13" s="50" t="s">
        <v>49</v>
      </c>
      <c r="B13">
        <f>SUM(B4:B10)</f>
        <v>0</v>
      </c>
      <c r="C13" s="71">
        <f>B13/7</f>
        <v>0</v>
      </c>
    </row>
    <row r="14" spans="1:3" x14ac:dyDescent="0.2">
      <c r="A14" t="s">
        <v>60</v>
      </c>
      <c r="B14">
        <f>SUM(B9:B10)</f>
        <v>0</v>
      </c>
      <c r="C14" s="71">
        <f>B14/2</f>
        <v>0</v>
      </c>
    </row>
    <row r="15" spans="1:3" x14ac:dyDescent="0.2">
      <c r="A15" t="s">
        <v>61</v>
      </c>
      <c r="B15">
        <f>B13-B14</f>
        <v>0</v>
      </c>
      <c r="C15" s="71">
        <f>B15/5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ColWidth="11.5703125" defaultRowHeight="12.75" x14ac:dyDescent="0.2"/>
  <sheetData>
    <row r="1" spans="1:3" s="79" customFormat="1" x14ac:dyDescent="0.2">
      <c r="A1" s="79" t="s">
        <v>207</v>
      </c>
    </row>
    <row r="3" spans="1:3" x14ac:dyDescent="0.2">
      <c r="A3" t="s">
        <v>6</v>
      </c>
      <c r="B3" t="s">
        <v>49</v>
      </c>
    </row>
    <row r="4" spans="1:3" x14ac:dyDescent="0.2">
      <c r="A4">
        <v>0</v>
      </c>
      <c r="B4" s="52"/>
      <c r="C4" s="74" t="e">
        <f t="shared" ref="C4:C9" si="0">B4/$B$11</f>
        <v>#DIV/0!</v>
      </c>
    </row>
    <row r="5" spans="1:3" x14ac:dyDescent="0.2">
      <c r="A5">
        <v>1</v>
      </c>
      <c r="B5" s="2"/>
      <c r="C5" s="74" t="e">
        <f t="shared" si="0"/>
        <v>#DIV/0!</v>
      </c>
    </row>
    <row r="6" spans="1:3" x14ac:dyDescent="0.2">
      <c r="A6">
        <v>2</v>
      </c>
      <c r="B6" s="2"/>
      <c r="C6" s="74" t="e">
        <f t="shared" si="0"/>
        <v>#DIV/0!</v>
      </c>
    </row>
    <row r="7" spans="1:3" x14ac:dyDescent="0.2">
      <c r="A7">
        <v>3</v>
      </c>
      <c r="B7" s="2"/>
      <c r="C7" s="74" t="e">
        <f t="shared" si="0"/>
        <v>#DIV/0!</v>
      </c>
    </row>
    <row r="8" spans="1:3" x14ac:dyDescent="0.2">
      <c r="A8">
        <v>4</v>
      </c>
      <c r="B8" s="2"/>
      <c r="C8" s="74" t="e">
        <f t="shared" si="0"/>
        <v>#DIV/0!</v>
      </c>
    </row>
    <row r="9" spans="1:3" x14ac:dyDescent="0.2">
      <c r="A9">
        <v>5</v>
      </c>
      <c r="B9" s="2"/>
      <c r="C9" s="74" t="e">
        <f t="shared" si="0"/>
        <v>#DIV/0!</v>
      </c>
    </row>
    <row r="11" spans="1:3" x14ac:dyDescent="0.2">
      <c r="A11" t="s">
        <v>23</v>
      </c>
      <c r="B11">
        <f>SUM(B4:B9)</f>
        <v>0</v>
      </c>
    </row>
    <row r="13" spans="1:3" x14ac:dyDescent="0.2">
      <c r="A13" t="s">
        <v>208</v>
      </c>
      <c r="B13" s="79">
        <f>SUM(B5:B9)</f>
        <v>0</v>
      </c>
    </row>
    <row r="14" spans="1:3" x14ac:dyDescent="0.2">
      <c r="A14" t="s">
        <v>62</v>
      </c>
      <c r="B14">
        <f>B5</f>
        <v>0</v>
      </c>
      <c r="C14" s="74" t="e">
        <f>B14/$B$13</f>
        <v>#DIV/0!</v>
      </c>
    </row>
    <row r="15" spans="1:3" x14ac:dyDescent="0.2">
      <c r="A15" t="s">
        <v>63</v>
      </c>
      <c r="B15">
        <f>SUM(B6:B9)</f>
        <v>0</v>
      </c>
      <c r="C15" s="74" t="e">
        <f>B15/$B$13</f>
        <v>#DIV/0!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zoomScaleNormal="100" workbookViewId="0"/>
  </sheetViews>
  <sheetFormatPr baseColWidth="10" defaultColWidth="9.42578125" defaultRowHeight="12.75" x14ac:dyDescent="0.2"/>
  <cols>
    <col min="1" max="1" width="10.7109375" style="79" customWidth="1"/>
    <col min="2" max="9" width="8.7109375" style="79" customWidth="1"/>
    <col min="10" max="10" width="9.140625" style="79" customWidth="1"/>
    <col min="11" max="11" width="11.140625" style="79" customWidth="1"/>
  </cols>
  <sheetData>
    <row r="1" spans="1:11" ht="15.75" customHeight="1" x14ac:dyDescent="0.25">
      <c r="A1" s="3">
        <f>Data_count!B3</f>
        <v>0</v>
      </c>
      <c r="J1" s="4"/>
      <c r="K1" s="5"/>
    </row>
    <row r="2" spans="1:11" ht="19.5" customHeight="1" x14ac:dyDescent="0.25">
      <c r="A2" s="6">
        <f>Data_count!B4</f>
        <v>0</v>
      </c>
      <c r="G2" s="7">
        <f>Data_count!B5</f>
        <v>0</v>
      </c>
      <c r="J2" s="4"/>
      <c r="K2" s="5">
        <f>Data_count!B6</f>
        <v>0</v>
      </c>
    </row>
    <row r="3" spans="1:11" ht="18.75" customHeight="1" x14ac:dyDescent="0.25">
      <c r="A3" s="6">
        <f>Data_count!B10</f>
        <v>0</v>
      </c>
      <c r="G3" s="7"/>
      <c r="J3" s="4"/>
      <c r="K3" s="8">
        <f>Data_count!B7</f>
        <v>0</v>
      </c>
    </row>
    <row r="4" spans="1:11" ht="12.75" customHeight="1" x14ac:dyDescent="0.2">
      <c r="A4" s="6" t="s">
        <v>64</v>
      </c>
      <c r="B4" s="9">
        <f>Data_count!B13</f>
        <v>0</v>
      </c>
      <c r="J4" s="4"/>
      <c r="K4" s="8">
        <f>Data_count!B8</f>
        <v>0</v>
      </c>
    </row>
    <row r="5" spans="1:11" ht="12.75" customHeight="1" x14ac:dyDescent="0.2">
      <c r="A5" s="6" t="s">
        <v>65</v>
      </c>
      <c r="B5" s="9">
        <f>Data_count!B14</f>
        <v>0</v>
      </c>
      <c r="J5" s="4"/>
      <c r="K5" s="8">
        <f>Data_count!B9</f>
        <v>0</v>
      </c>
    </row>
    <row r="6" spans="1:11" ht="12.75" customHeight="1" x14ac:dyDescent="0.2">
      <c r="A6" s="6"/>
      <c r="C6" s="10"/>
      <c r="J6" s="4"/>
    </row>
    <row r="7" spans="1:11" ht="15.75" customHeight="1" x14ac:dyDescent="0.25">
      <c r="A7" s="6"/>
      <c r="C7" s="10"/>
      <c r="G7" s="11">
        <f>Data_count!B11</f>
        <v>0</v>
      </c>
      <c r="J7" s="4"/>
      <c r="K7" s="4"/>
    </row>
    <row r="8" spans="1:11" ht="13.5" customHeight="1" x14ac:dyDescent="0.25">
      <c r="A8" s="6"/>
      <c r="C8" s="10"/>
      <c r="F8" s="11"/>
      <c r="G8" s="12"/>
      <c r="J8" s="4"/>
      <c r="K8" s="4"/>
    </row>
    <row r="9" spans="1:11" ht="12.75" customHeight="1" x14ac:dyDescent="0.2">
      <c r="A9" s="13"/>
      <c r="B9" s="13"/>
      <c r="C9" s="90" t="s">
        <v>66</v>
      </c>
      <c r="D9" s="91"/>
      <c r="E9" s="89"/>
      <c r="F9" s="88" t="s">
        <v>67</v>
      </c>
      <c r="G9" s="89"/>
      <c r="H9" s="92" t="s">
        <v>68</v>
      </c>
      <c r="I9" s="89"/>
      <c r="J9" s="83" t="s">
        <v>69</v>
      </c>
      <c r="K9" s="84"/>
    </row>
    <row r="10" spans="1:11" ht="13.5" customHeight="1" x14ac:dyDescent="0.2">
      <c r="A10" s="13"/>
      <c r="B10" s="13"/>
      <c r="C10" s="14" t="s">
        <v>54</v>
      </c>
      <c r="D10" s="15" t="s">
        <v>55</v>
      </c>
      <c r="E10" s="15" t="s">
        <v>70</v>
      </c>
      <c r="F10" s="15" t="s">
        <v>55</v>
      </c>
      <c r="G10" s="15" t="s">
        <v>70</v>
      </c>
      <c r="H10" s="16" t="s">
        <v>55</v>
      </c>
      <c r="I10" s="15" t="s">
        <v>70</v>
      </c>
      <c r="J10" s="16" t="s">
        <v>55</v>
      </c>
      <c r="K10" s="17" t="s">
        <v>70</v>
      </c>
    </row>
    <row r="11" spans="1:11" ht="17.25" customHeight="1" x14ac:dyDescent="0.2">
      <c r="A11" s="18"/>
      <c r="B11" s="19" t="s">
        <v>71</v>
      </c>
      <c r="C11" s="20">
        <f>D11+E11</f>
        <v>0</v>
      </c>
      <c r="D11" s="21">
        <f>F11+H11</f>
        <v>0</v>
      </c>
      <c r="E11" s="21">
        <f>G11+I11</f>
        <v>0</v>
      </c>
      <c r="F11" s="21"/>
      <c r="G11" s="21"/>
      <c r="H11" s="21"/>
      <c r="I11" s="21"/>
      <c r="J11" s="22" t="e">
        <f>1/D11*H11</f>
        <v>#DIV/0!</v>
      </c>
      <c r="K11" s="23" t="e">
        <f>1/E11*I11</f>
        <v>#DIV/0!</v>
      </c>
    </row>
    <row r="12" spans="1:11" ht="17.25" customHeight="1" x14ac:dyDescent="0.2">
      <c r="A12" s="24"/>
      <c r="B12" s="25" t="s">
        <v>72</v>
      </c>
      <c r="C12" s="26">
        <f>D12+E12</f>
        <v>0</v>
      </c>
      <c r="D12" s="27">
        <f>F12+H12</f>
        <v>0</v>
      </c>
      <c r="E12" s="27">
        <f>G12+I12</f>
        <v>0</v>
      </c>
      <c r="F12" s="27"/>
      <c r="G12" s="27"/>
      <c r="H12" s="27"/>
      <c r="I12" s="27"/>
      <c r="J12" s="28" t="e">
        <f>1/D12*H12</f>
        <v>#DIV/0!</v>
      </c>
      <c r="K12" s="29" t="e">
        <f>1/E12*I12</f>
        <v>#DIV/0!</v>
      </c>
    </row>
    <row r="14" spans="1:11" ht="15.75" customHeight="1" x14ac:dyDescent="0.25">
      <c r="B14" s="3" t="s">
        <v>73</v>
      </c>
    </row>
    <row r="33" spans="1:11" ht="12" customHeight="1" x14ac:dyDescent="0.2"/>
    <row r="34" spans="1:11" ht="12" customHeight="1" x14ac:dyDescent="0.2"/>
    <row r="35" spans="1:11" ht="12" customHeight="1" x14ac:dyDescent="0.2">
      <c r="A35" s="85" t="s">
        <v>74</v>
      </c>
      <c r="B35" s="86"/>
      <c r="C35" s="86"/>
      <c r="D35" s="86"/>
      <c r="E35" s="86"/>
      <c r="F35" s="86"/>
      <c r="G35" s="86"/>
      <c r="H35" s="86"/>
      <c r="I35" s="87"/>
      <c r="J35" s="78"/>
      <c r="K35" s="30"/>
    </row>
    <row r="36" spans="1:11" ht="12" customHeight="1" x14ac:dyDescent="0.2">
      <c r="A36" s="85" t="s">
        <v>75</v>
      </c>
      <c r="B36" s="86"/>
      <c r="C36" s="86"/>
      <c r="D36" s="86"/>
      <c r="E36" s="86"/>
      <c r="F36" s="86"/>
      <c r="G36" s="86"/>
      <c r="H36" s="86"/>
      <c r="I36" s="87"/>
      <c r="J36" s="70">
        <f>F12+G12</f>
        <v>0</v>
      </c>
      <c r="K36" s="30"/>
    </row>
    <row r="37" spans="1:11" ht="12" customHeight="1" x14ac:dyDescent="0.2">
      <c r="A37" s="85" t="s">
        <v>76</v>
      </c>
      <c r="B37" s="86"/>
      <c r="C37" s="86"/>
      <c r="D37" s="86"/>
      <c r="E37" s="86"/>
      <c r="F37" s="86"/>
      <c r="G37" s="86"/>
      <c r="H37" s="86"/>
      <c r="I37" s="87"/>
      <c r="J37" s="70">
        <f>F11+G11</f>
        <v>0</v>
      </c>
      <c r="K37" s="30"/>
    </row>
    <row r="38" spans="1:11" ht="12" customHeight="1" x14ac:dyDescent="0.2">
      <c r="A38" s="85" t="s">
        <v>77</v>
      </c>
      <c r="B38" s="86"/>
      <c r="C38" s="86"/>
      <c r="D38" s="86"/>
      <c r="E38" s="86"/>
      <c r="F38" s="86"/>
      <c r="G38" s="86"/>
      <c r="H38" s="86"/>
      <c r="I38" s="87"/>
      <c r="J38" s="70">
        <f>J36-J37</f>
        <v>0</v>
      </c>
      <c r="K38" s="30"/>
    </row>
    <row r="39" spans="1:11" ht="12" customHeight="1" x14ac:dyDescent="0.2">
      <c r="A39" s="85" t="s">
        <v>78</v>
      </c>
      <c r="B39" s="86"/>
      <c r="C39" s="86"/>
      <c r="D39" s="86"/>
      <c r="E39" s="86"/>
      <c r="F39" s="86"/>
      <c r="G39" s="86"/>
      <c r="H39" s="86"/>
      <c r="I39" s="87"/>
      <c r="J39" s="78"/>
      <c r="K39" s="51"/>
    </row>
    <row r="40" spans="1:11" ht="12" customHeight="1" x14ac:dyDescent="0.2">
      <c r="A40" s="85" t="s">
        <v>79</v>
      </c>
      <c r="B40" s="86"/>
      <c r="C40" s="86"/>
      <c r="D40" s="86"/>
      <c r="E40" s="86"/>
      <c r="F40" s="86"/>
      <c r="G40" s="86"/>
      <c r="H40" s="86"/>
      <c r="I40" s="87"/>
      <c r="J40" s="78"/>
      <c r="K40" s="78"/>
    </row>
    <row r="41" spans="1:11" ht="12" customHeight="1" x14ac:dyDescent="0.2">
      <c r="A41" s="85" t="s">
        <v>80</v>
      </c>
      <c r="B41" s="86"/>
      <c r="C41" s="86"/>
      <c r="D41" s="86"/>
      <c r="E41" s="86"/>
      <c r="F41" s="86"/>
      <c r="G41" s="86"/>
      <c r="H41" s="86"/>
      <c r="I41" s="87"/>
      <c r="J41" s="78"/>
      <c r="K41" s="78"/>
    </row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</sheetData>
  <mergeCells count="11">
    <mergeCell ref="J9:K9"/>
    <mergeCell ref="A41:I41"/>
    <mergeCell ref="F9:G9"/>
    <mergeCell ref="A37:I37"/>
    <mergeCell ref="A36:I36"/>
    <mergeCell ref="C9:E9"/>
    <mergeCell ref="A40:I40"/>
    <mergeCell ref="A39:I39"/>
    <mergeCell ref="A35:I35"/>
    <mergeCell ref="H9:I9"/>
    <mergeCell ref="A38:I38"/>
  </mergeCells>
  <printOptions horizontalCentered="1"/>
  <pageMargins left="0.39370078740157483" right="0.39370078740157483" top="0.98425196850393704" bottom="0.39370078740157483" header="0.39370078740157483" footer="0.19685039370078741"/>
  <pageSetup paperSize="9" scale="96" orientation="portrait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zoomScaleNormal="100" workbookViewId="0"/>
  </sheetViews>
  <sheetFormatPr baseColWidth="10" defaultColWidth="9.42578125" defaultRowHeight="12.75" x14ac:dyDescent="0.2"/>
  <cols>
    <col min="1" max="1" width="11.42578125" style="79" customWidth="1"/>
    <col min="2" max="8" width="9.5703125" style="79" customWidth="1"/>
    <col min="9" max="10" width="9.85546875" style="79" customWidth="1"/>
  </cols>
  <sheetData>
    <row r="1" spans="1:10" ht="15.75" customHeight="1" x14ac:dyDescent="0.25">
      <c r="A1" s="3">
        <f>Data_count!B3</f>
        <v>0</v>
      </c>
      <c r="J1" s="4"/>
    </row>
    <row r="2" spans="1:10" ht="19.5" customHeight="1" x14ac:dyDescent="0.25">
      <c r="A2" s="6">
        <f>Data_count!B4</f>
        <v>0</v>
      </c>
      <c r="F2" s="7">
        <f>Data_count!B5</f>
        <v>0</v>
      </c>
      <c r="J2" s="5">
        <f>Data_count!B6</f>
        <v>0</v>
      </c>
    </row>
    <row r="3" spans="1:10" ht="18.75" customHeight="1" x14ac:dyDescent="0.25">
      <c r="A3" s="6">
        <f>Data_count!B10</f>
        <v>0</v>
      </c>
      <c r="F3" s="7"/>
      <c r="J3" s="8">
        <f>Data_count!B7</f>
        <v>0</v>
      </c>
    </row>
    <row r="4" spans="1:10" ht="12.75" customHeight="1" x14ac:dyDescent="0.2">
      <c r="A4" s="6" t="s">
        <v>64</v>
      </c>
      <c r="B4" s="9">
        <f>Data_count!B13</f>
        <v>0</v>
      </c>
      <c r="J4" s="8">
        <f>Data_count!B8</f>
        <v>0</v>
      </c>
    </row>
    <row r="5" spans="1:10" ht="13.9" customHeight="1" x14ac:dyDescent="0.25">
      <c r="A5" s="6" t="s">
        <v>65</v>
      </c>
      <c r="B5" s="9">
        <f>Data_count!B14</f>
        <v>0</v>
      </c>
      <c r="F5" s="7"/>
      <c r="J5" s="8">
        <f>Data_count!B9</f>
        <v>0</v>
      </c>
    </row>
    <row r="6" spans="1:10" ht="27" customHeight="1" x14ac:dyDescent="0.25">
      <c r="A6" s="6"/>
      <c r="C6" s="10"/>
      <c r="F6" s="7" t="s">
        <v>81</v>
      </c>
      <c r="J6" s="4"/>
    </row>
    <row r="7" spans="1:10" ht="12.75" customHeight="1" x14ac:dyDescent="0.2">
      <c r="A7" s="6"/>
      <c r="C7" s="10"/>
      <c r="F7" s="12"/>
      <c r="J7" s="4"/>
    </row>
    <row r="8" spans="1:10" ht="18.75" customHeight="1" x14ac:dyDescent="0.25">
      <c r="A8" s="6"/>
      <c r="C8" s="10"/>
      <c r="F8" s="11">
        <f>Data_count!B11</f>
        <v>0</v>
      </c>
      <c r="J8" s="4"/>
    </row>
    <row r="9" spans="1:10" ht="6.75" customHeight="1" x14ac:dyDescent="0.2">
      <c r="A9" s="32"/>
      <c r="B9" s="31"/>
    </row>
    <row r="10" spans="1:10" ht="6.75" customHeight="1" x14ac:dyDescent="0.2">
      <c r="A10" s="32"/>
      <c r="B10" s="31"/>
    </row>
    <row r="11" spans="1:10" s="31" customFormat="1" ht="6.75" customHeight="1" x14ac:dyDescent="0.2">
      <c r="B11" s="32"/>
    </row>
    <row r="12" spans="1:10" ht="12.75" customHeight="1" x14ac:dyDescent="0.2"/>
    <row r="13" spans="1:10" ht="12.75" customHeight="1" x14ac:dyDescent="0.2">
      <c r="A13" s="33" t="s">
        <v>82</v>
      </c>
      <c r="B13" s="33" t="s">
        <v>83</v>
      </c>
      <c r="C13" s="33" t="s">
        <v>84</v>
      </c>
      <c r="D13" s="33" t="s">
        <v>85</v>
      </c>
      <c r="E13" s="33" t="s">
        <v>86</v>
      </c>
      <c r="F13" s="33" t="s">
        <v>87</v>
      </c>
      <c r="G13" s="33" t="s">
        <v>88</v>
      </c>
      <c r="H13" s="33" t="s">
        <v>89</v>
      </c>
      <c r="I13" s="33" t="s">
        <v>90</v>
      </c>
      <c r="J13" s="33" t="s">
        <v>91</v>
      </c>
    </row>
    <row r="14" spans="1:10" ht="12.75" customHeight="1" x14ac:dyDescent="0.2">
      <c r="A14" s="33" t="s">
        <v>92</v>
      </c>
      <c r="B14" s="34"/>
      <c r="C14" s="34"/>
      <c r="D14" s="34"/>
      <c r="E14" s="34"/>
      <c r="F14" s="34"/>
      <c r="G14" s="34"/>
      <c r="H14" s="34"/>
      <c r="I14" s="34" t="e">
        <f t="shared" ref="I14:I37" si="0">AVERAGE(B14:F14)</f>
        <v>#DIV/0!</v>
      </c>
      <c r="J14" s="34" t="e">
        <f t="shared" ref="J14:J37" si="1">AVERAGE(B14:H14)</f>
        <v>#DIV/0!</v>
      </c>
    </row>
    <row r="15" spans="1:10" ht="12.75" customHeight="1" x14ac:dyDescent="0.2">
      <c r="A15" s="33" t="s">
        <v>93</v>
      </c>
      <c r="B15" s="34"/>
      <c r="C15" s="34"/>
      <c r="D15" s="34"/>
      <c r="E15" s="34"/>
      <c r="F15" s="34"/>
      <c r="G15" s="34"/>
      <c r="H15" s="34"/>
      <c r="I15" s="34" t="e">
        <f t="shared" si="0"/>
        <v>#DIV/0!</v>
      </c>
      <c r="J15" s="34" t="e">
        <f t="shared" si="1"/>
        <v>#DIV/0!</v>
      </c>
    </row>
    <row r="16" spans="1:10" ht="12.75" customHeight="1" x14ac:dyDescent="0.2">
      <c r="A16" s="33" t="s">
        <v>94</v>
      </c>
      <c r="B16" s="34"/>
      <c r="C16" s="34"/>
      <c r="D16" s="34"/>
      <c r="E16" s="34"/>
      <c r="F16" s="34"/>
      <c r="G16" s="34"/>
      <c r="H16" s="34"/>
      <c r="I16" s="34" t="e">
        <f t="shared" si="0"/>
        <v>#DIV/0!</v>
      </c>
      <c r="J16" s="34" t="e">
        <f t="shared" si="1"/>
        <v>#DIV/0!</v>
      </c>
    </row>
    <row r="17" spans="1:10" ht="12.75" customHeight="1" x14ac:dyDescent="0.2">
      <c r="A17" s="33" t="s">
        <v>95</v>
      </c>
      <c r="B17" s="34"/>
      <c r="C17" s="34"/>
      <c r="D17" s="34"/>
      <c r="E17" s="34"/>
      <c r="F17" s="34"/>
      <c r="G17" s="34"/>
      <c r="H17" s="34"/>
      <c r="I17" s="34" t="e">
        <f t="shared" si="0"/>
        <v>#DIV/0!</v>
      </c>
      <c r="J17" s="34" t="e">
        <f t="shared" si="1"/>
        <v>#DIV/0!</v>
      </c>
    </row>
    <row r="18" spans="1:10" ht="12.75" customHeight="1" x14ac:dyDescent="0.2">
      <c r="A18" s="33" t="s">
        <v>96</v>
      </c>
      <c r="B18" s="34"/>
      <c r="C18" s="34"/>
      <c r="D18" s="34"/>
      <c r="E18" s="34"/>
      <c r="F18" s="34"/>
      <c r="G18" s="34"/>
      <c r="H18" s="34"/>
      <c r="I18" s="34" t="e">
        <f t="shared" si="0"/>
        <v>#DIV/0!</v>
      </c>
      <c r="J18" s="34" t="e">
        <f t="shared" si="1"/>
        <v>#DIV/0!</v>
      </c>
    </row>
    <row r="19" spans="1:10" ht="12.75" customHeight="1" x14ac:dyDescent="0.2">
      <c r="A19" s="33" t="s">
        <v>97</v>
      </c>
      <c r="B19" s="34"/>
      <c r="C19" s="34"/>
      <c r="D19" s="34"/>
      <c r="E19" s="34"/>
      <c r="F19" s="34"/>
      <c r="G19" s="34"/>
      <c r="H19" s="34"/>
      <c r="I19" s="34" t="e">
        <f t="shared" si="0"/>
        <v>#DIV/0!</v>
      </c>
      <c r="J19" s="34" t="e">
        <f t="shared" si="1"/>
        <v>#DIV/0!</v>
      </c>
    </row>
    <row r="20" spans="1:10" ht="12.75" customHeight="1" x14ac:dyDescent="0.2">
      <c r="A20" s="33" t="s">
        <v>98</v>
      </c>
      <c r="B20" s="34"/>
      <c r="C20" s="34"/>
      <c r="D20" s="34"/>
      <c r="E20" s="34"/>
      <c r="F20" s="34"/>
      <c r="G20" s="34"/>
      <c r="H20" s="34"/>
      <c r="I20" s="34" t="e">
        <f t="shared" si="0"/>
        <v>#DIV/0!</v>
      </c>
      <c r="J20" s="34" t="e">
        <f t="shared" si="1"/>
        <v>#DIV/0!</v>
      </c>
    </row>
    <row r="21" spans="1:10" ht="12.75" customHeight="1" x14ac:dyDescent="0.2">
      <c r="A21" s="33" t="s">
        <v>99</v>
      </c>
      <c r="B21" s="34"/>
      <c r="C21" s="34"/>
      <c r="D21" s="34"/>
      <c r="E21" s="34"/>
      <c r="F21" s="34"/>
      <c r="G21" s="34"/>
      <c r="H21" s="34"/>
      <c r="I21" s="34" t="e">
        <f t="shared" si="0"/>
        <v>#DIV/0!</v>
      </c>
      <c r="J21" s="34" t="e">
        <f t="shared" si="1"/>
        <v>#DIV/0!</v>
      </c>
    </row>
    <row r="22" spans="1:10" ht="12.75" customHeight="1" x14ac:dyDescent="0.2">
      <c r="A22" s="33" t="s">
        <v>100</v>
      </c>
      <c r="B22" s="34"/>
      <c r="C22" s="34"/>
      <c r="D22" s="34"/>
      <c r="E22" s="34"/>
      <c r="F22" s="34"/>
      <c r="G22" s="34"/>
      <c r="H22" s="34"/>
      <c r="I22" s="34" t="e">
        <f t="shared" si="0"/>
        <v>#DIV/0!</v>
      </c>
      <c r="J22" s="34" t="e">
        <f t="shared" si="1"/>
        <v>#DIV/0!</v>
      </c>
    </row>
    <row r="23" spans="1:10" ht="12.75" customHeight="1" x14ac:dyDescent="0.2">
      <c r="A23" s="33" t="s">
        <v>101</v>
      </c>
      <c r="B23" s="34"/>
      <c r="C23" s="34"/>
      <c r="D23" s="34"/>
      <c r="E23" s="34"/>
      <c r="F23" s="34"/>
      <c r="G23" s="34"/>
      <c r="H23" s="34"/>
      <c r="I23" s="34" t="e">
        <f t="shared" si="0"/>
        <v>#DIV/0!</v>
      </c>
      <c r="J23" s="34" t="e">
        <f t="shared" si="1"/>
        <v>#DIV/0!</v>
      </c>
    </row>
    <row r="24" spans="1:10" ht="12.75" customHeight="1" x14ac:dyDescent="0.2">
      <c r="A24" s="33" t="s">
        <v>102</v>
      </c>
      <c r="B24" s="34"/>
      <c r="C24" s="34"/>
      <c r="D24" s="34"/>
      <c r="E24" s="34"/>
      <c r="F24" s="34"/>
      <c r="G24" s="34"/>
      <c r="H24" s="34"/>
      <c r="I24" s="34" t="e">
        <f t="shared" si="0"/>
        <v>#DIV/0!</v>
      </c>
      <c r="J24" s="34" t="e">
        <f t="shared" si="1"/>
        <v>#DIV/0!</v>
      </c>
    </row>
    <row r="25" spans="1:10" ht="12.75" customHeight="1" x14ac:dyDescent="0.2">
      <c r="A25" s="33" t="s">
        <v>103</v>
      </c>
      <c r="B25" s="34"/>
      <c r="C25" s="34"/>
      <c r="D25" s="34"/>
      <c r="E25" s="34"/>
      <c r="F25" s="34"/>
      <c r="G25" s="34"/>
      <c r="H25" s="34"/>
      <c r="I25" s="34" t="e">
        <f t="shared" si="0"/>
        <v>#DIV/0!</v>
      </c>
      <c r="J25" s="34" t="e">
        <f t="shared" si="1"/>
        <v>#DIV/0!</v>
      </c>
    </row>
    <row r="26" spans="1:10" ht="12.75" customHeight="1" x14ac:dyDescent="0.2">
      <c r="A26" s="33" t="s">
        <v>104</v>
      </c>
      <c r="B26" s="34"/>
      <c r="C26" s="34"/>
      <c r="D26" s="34"/>
      <c r="E26" s="34"/>
      <c r="F26" s="34"/>
      <c r="G26" s="34"/>
      <c r="H26" s="34"/>
      <c r="I26" s="34" t="e">
        <f t="shared" si="0"/>
        <v>#DIV/0!</v>
      </c>
      <c r="J26" s="34" t="e">
        <f t="shared" si="1"/>
        <v>#DIV/0!</v>
      </c>
    </row>
    <row r="27" spans="1:10" ht="12.75" customHeight="1" x14ac:dyDescent="0.2">
      <c r="A27" s="33" t="s">
        <v>105</v>
      </c>
      <c r="B27" s="34"/>
      <c r="C27" s="34"/>
      <c r="D27" s="34"/>
      <c r="E27" s="34"/>
      <c r="F27" s="34"/>
      <c r="G27" s="34"/>
      <c r="H27" s="34"/>
      <c r="I27" s="34" t="e">
        <f t="shared" si="0"/>
        <v>#DIV/0!</v>
      </c>
      <c r="J27" s="34" t="e">
        <f t="shared" si="1"/>
        <v>#DIV/0!</v>
      </c>
    </row>
    <row r="28" spans="1:10" ht="12.75" customHeight="1" x14ac:dyDescent="0.2">
      <c r="A28" s="33" t="s">
        <v>106</v>
      </c>
      <c r="B28" s="34"/>
      <c r="C28" s="34"/>
      <c r="D28" s="34"/>
      <c r="E28" s="34"/>
      <c r="F28" s="34"/>
      <c r="G28" s="34"/>
      <c r="H28" s="34"/>
      <c r="I28" s="34" t="e">
        <f t="shared" si="0"/>
        <v>#DIV/0!</v>
      </c>
      <c r="J28" s="34" t="e">
        <f t="shared" si="1"/>
        <v>#DIV/0!</v>
      </c>
    </row>
    <row r="29" spans="1:10" ht="12.75" customHeight="1" x14ac:dyDescent="0.2">
      <c r="A29" s="33" t="s">
        <v>107</v>
      </c>
      <c r="B29" s="34"/>
      <c r="C29" s="34"/>
      <c r="D29" s="34"/>
      <c r="E29" s="34"/>
      <c r="F29" s="34"/>
      <c r="G29" s="34"/>
      <c r="H29" s="34"/>
      <c r="I29" s="34" t="e">
        <f t="shared" si="0"/>
        <v>#DIV/0!</v>
      </c>
      <c r="J29" s="34" t="e">
        <f t="shared" si="1"/>
        <v>#DIV/0!</v>
      </c>
    </row>
    <row r="30" spans="1:10" ht="12.75" customHeight="1" x14ac:dyDescent="0.2">
      <c r="A30" s="33" t="s">
        <v>108</v>
      </c>
      <c r="B30" s="34"/>
      <c r="C30" s="34"/>
      <c r="D30" s="34"/>
      <c r="E30" s="34"/>
      <c r="F30" s="34"/>
      <c r="G30" s="34"/>
      <c r="H30" s="34"/>
      <c r="I30" s="34" t="e">
        <f t="shared" si="0"/>
        <v>#DIV/0!</v>
      </c>
      <c r="J30" s="34" t="e">
        <f t="shared" si="1"/>
        <v>#DIV/0!</v>
      </c>
    </row>
    <row r="31" spans="1:10" ht="12.75" customHeight="1" x14ac:dyDescent="0.2">
      <c r="A31" s="33" t="s">
        <v>109</v>
      </c>
      <c r="B31" s="34"/>
      <c r="C31" s="34"/>
      <c r="D31" s="34"/>
      <c r="E31" s="34"/>
      <c r="F31" s="34"/>
      <c r="G31" s="34"/>
      <c r="H31" s="34"/>
      <c r="I31" s="34" t="e">
        <f t="shared" si="0"/>
        <v>#DIV/0!</v>
      </c>
      <c r="J31" s="34" t="e">
        <f t="shared" si="1"/>
        <v>#DIV/0!</v>
      </c>
    </row>
    <row r="32" spans="1:10" ht="12.75" customHeight="1" x14ac:dyDescent="0.2">
      <c r="A32" s="33" t="s">
        <v>110</v>
      </c>
      <c r="B32" s="34"/>
      <c r="C32" s="34"/>
      <c r="D32" s="34"/>
      <c r="E32" s="34"/>
      <c r="F32" s="34"/>
      <c r="G32" s="34"/>
      <c r="H32" s="34"/>
      <c r="I32" s="34" t="e">
        <f t="shared" si="0"/>
        <v>#DIV/0!</v>
      </c>
      <c r="J32" s="34" t="e">
        <f t="shared" si="1"/>
        <v>#DIV/0!</v>
      </c>
    </row>
    <row r="33" spans="1:10" ht="12.75" customHeight="1" x14ac:dyDescent="0.2">
      <c r="A33" s="33" t="s">
        <v>111</v>
      </c>
      <c r="B33" s="34"/>
      <c r="C33" s="34"/>
      <c r="D33" s="34"/>
      <c r="E33" s="34"/>
      <c r="F33" s="34"/>
      <c r="G33" s="34"/>
      <c r="H33" s="34"/>
      <c r="I33" s="34" t="e">
        <f t="shared" si="0"/>
        <v>#DIV/0!</v>
      </c>
      <c r="J33" s="34" t="e">
        <f t="shared" si="1"/>
        <v>#DIV/0!</v>
      </c>
    </row>
    <row r="34" spans="1:10" ht="12.75" customHeight="1" x14ac:dyDescent="0.2">
      <c r="A34" s="33" t="s">
        <v>112</v>
      </c>
      <c r="B34" s="34"/>
      <c r="C34" s="34"/>
      <c r="D34" s="34"/>
      <c r="E34" s="34"/>
      <c r="F34" s="34"/>
      <c r="G34" s="34"/>
      <c r="H34" s="34"/>
      <c r="I34" s="34" t="e">
        <f t="shared" si="0"/>
        <v>#DIV/0!</v>
      </c>
      <c r="J34" s="34" t="e">
        <f t="shared" si="1"/>
        <v>#DIV/0!</v>
      </c>
    </row>
    <row r="35" spans="1:10" ht="12.75" customHeight="1" x14ac:dyDescent="0.2">
      <c r="A35" s="33" t="s">
        <v>113</v>
      </c>
      <c r="B35" s="34"/>
      <c r="C35" s="34"/>
      <c r="D35" s="34"/>
      <c r="E35" s="34"/>
      <c r="F35" s="34"/>
      <c r="G35" s="34"/>
      <c r="H35" s="34"/>
      <c r="I35" s="34" t="e">
        <f t="shared" si="0"/>
        <v>#DIV/0!</v>
      </c>
      <c r="J35" s="34" t="e">
        <f t="shared" si="1"/>
        <v>#DIV/0!</v>
      </c>
    </row>
    <row r="36" spans="1:10" ht="12.75" customHeight="1" x14ac:dyDescent="0.2">
      <c r="A36" s="33" t="s">
        <v>114</v>
      </c>
      <c r="B36" s="34"/>
      <c r="C36" s="34"/>
      <c r="D36" s="34"/>
      <c r="E36" s="34"/>
      <c r="F36" s="34"/>
      <c r="G36" s="34"/>
      <c r="H36" s="34"/>
      <c r="I36" s="34" t="e">
        <f t="shared" si="0"/>
        <v>#DIV/0!</v>
      </c>
      <c r="J36" s="72" t="e">
        <f t="shared" si="1"/>
        <v>#DIV/0!</v>
      </c>
    </row>
    <row r="37" spans="1:10" ht="12.75" customHeight="1" x14ac:dyDescent="0.2">
      <c r="A37" s="33" t="s">
        <v>115</v>
      </c>
      <c r="B37" s="34"/>
      <c r="C37" s="34"/>
      <c r="D37" s="34"/>
      <c r="E37" s="34"/>
      <c r="F37" s="34"/>
      <c r="G37" s="34"/>
      <c r="H37" s="34"/>
      <c r="I37" s="34" t="e">
        <f t="shared" si="0"/>
        <v>#DIV/0!</v>
      </c>
      <c r="J37" s="72" t="e">
        <f t="shared" si="1"/>
        <v>#DIV/0!</v>
      </c>
    </row>
    <row r="38" spans="1:10" ht="13.5" customHeight="1" x14ac:dyDescent="0.2">
      <c r="J38" s="71"/>
    </row>
    <row r="39" spans="1:10" ht="12.75" customHeight="1" x14ac:dyDescent="0.2">
      <c r="A39" t="s">
        <v>116</v>
      </c>
    </row>
    <row r="40" spans="1:10" ht="12.75" customHeight="1" x14ac:dyDescent="0.2">
      <c r="A40" s="33" t="s">
        <v>117</v>
      </c>
      <c r="B40" s="34">
        <f t="shared" ref="B40:J40" si="2">SUM(B21:B32)</f>
        <v>0</v>
      </c>
      <c r="C40" s="34">
        <f t="shared" si="2"/>
        <v>0</v>
      </c>
      <c r="D40" s="34">
        <f t="shared" si="2"/>
        <v>0</v>
      </c>
      <c r="E40" s="34">
        <f t="shared" si="2"/>
        <v>0</v>
      </c>
      <c r="F40" s="34">
        <f t="shared" si="2"/>
        <v>0</v>
      </c>
      <c r="G40" s="34">
        <f t="shared" si="2"/>
        <v>0</v>
      </c>
      <c r="H40" s="34">
        <f t="shared" si="2"/>
        <v>0</v>
      </c>
      <c r="I40" s="34" t="e">
        <f t="shared" si="2"/>
        <v>#DIV/0!</v>
      </c>
      <c r="J40" s="34" t="e">
        <f t="shared" si="2"/>
        <v>#DIV/0!</v>
      </c>
    </row>
    <row r="41" spans="1:10" ht="13.5" customHeight="1" x14ac:dyDescent="0.2">
      <c r="A41" s="33" t="s">
        <v>118</v>
      </c>
      <c r="B41" s="34">
        <f t="shared" ref="B41:J41" si="3">SUM(B20:B35)</f>
        <v>0</v>
      </c>
      <c r="C41" s="34">
        <f t="shared" si="3"/>
        <v>0</v>
      </c>
      <c r="D41" s="34">
        <f t="shared" si="3"/>
        <v>0</v>
      </c>
      <c r="E41" s="34">
        <f t="shared" si="3"/>
        <v>0</v>
      </c>
      <c r="F41" s="34">
        <f t="shared" si="3"/>
        <v>0</v>
      </c>
      <c r="G41" s="34">
        <f t="shared" si="3"/>
        <v>0</v>
      </c>
      <c r="H41" s="34">
        <f t="shared" si="3"/>
        <v>0</v>
      </c>
      <c r="I41" s="34" t="e">
        <f t="shared" si="3"/>
        <v>#DIV/0!</v>
      </c>
      <c r="J41" s="34" t="e">
        <f t="shared" si="3"/>
        <v>#DIV/0!</v>
      </c>
    </row>
    <row r="42" spans="1:10" x14ac:dyDescent="0.2">
      <c r="A42" s="33" t="s">
        <v>119</v>
      </c>
      <c r="B42" s="34">
        <f t="shared" ref="B42:J42" si="4">SUM(B20:B37)</f>
        <v>0</v>
      </c>
      <c r="C42" s="34">
        <f t="shared" si="4"/>
        <v>0</v>
      </c>
      <c r="D42" s="34">
        <f t="shared" si="4"/>
        <v>0</v>
      </c>
      <c r="E42" s="34">
        <f t="shared" si="4"/>
        <v>0</v>
      </c>
      <c r="F42" s="34">
        <f t="shared" si="4"/>
        <v>0</v>
      </c>
      <c r="G42" s="34">
        <f t="shared" si="4"/>
        <v>0</v>
      </c>
      <c r="H42" s="34">
        <f t="shared" si="4"/>
        <v>0</v>
      </c>
      <c r="I42" s="34" t="e">
        <f t="shared" si="4"/>
        <v>#DIV/0!</v>
      </c>
      <c r="J42" s="34" t="e">
        <f t="shared" si="4"/>
        <v>#DIV/0!</v>
      </c>
    </row>
    <row r="43" spans="1:10" ht="15" customHeight="1" x14ac:dyDescent="0.25">
      <c r="A43" s="33" t="s">
        <v>120</v>
      </c>
      <c r="B43" s="34">
        <f t="shared" ref="B43:J43" si="5">SUM(B14:B37)</f>
        <v>0</v>
      </c>
      <c r="C43" s="34">
        <f t="shared" si="5"/>
        <v>0</v>
      </c>
      <c r="D43" s="34">
        <f t="shared" si="5"/>
        <v>0</v>
      </c>
      <c r="E43" s="34">
        <f t="shared" si="5"/>
        <v>0</v>
      </c>
      <c r="F43" s="34">
        <f t="shared" si="5"/>
        <v>0</v>
      </c>
      <c r="G43" s="34">
        <f t="shared" si="5"/>
        <v>0</v>
      </c>
      <c r="H43" s="34">
        <f t="shared" si="5"/>
        <v>0</v>
      </c>
      <c r="I43" s="34" t="e">
        <f t="shared" si="5"/>
        <v>#DIV/0!</v>
      </c>
      <c r="J43" s="35" t="e">
        <f t="shared" si="5"/>
        <v>#DIV/0!</v>
      </c>
    </row>
    <row r="44" spans="1:10" ht="12.75" customHeight="1" x14ac:dyDescent="0.2"/>
    <row r="45" spans="1:10" ht="13.5" customHeight="1" x14ac:dyDescent="0.2"/>
    <row r="46" spans="1:10" ht="14.1" customHeight="1" x14ac:dyDescent="0.2">
      <c r="A46" t="s">
        <v>121</v>
      </c>
    </row>
    <row r="47" spans="1:10" ht="12.75" customHeight="1" x14ac:dyDescent="0.2">
      <c r="A47" s="33" t="s">
        <v>116</v>
      </c>
      <c r="B47" s="33" t="s">
        <v>83</v>
      </c>
      <c r="C47" s="33" t="s">
        <v>84</v>
      </c>
      <c r="D47" s="33" t="s">
        <v>85</v>
      </c>
      <c r="E47" s="33" t="s">
        <v>86</v>
      </c>
      <c r="F47" s="33" t="s">
        <v>87</v>
      </c>
      <c r="G47" s="33" t="s">
        <v>88</v>
      </c>
      <c r="H47" s="33" t="s">
        <v>89</v>
      </c>
      <c r="I47" s="33" t="s">
        <v>90</v>
      </c>
      <c r="J47" s="33" t="s">
        <v>91</v>
      </c>
    </row>
    <row r="48" spans="1:10" ht="12.75" customHeight="1" x14ac:dyDescent="0.2">
      <c r="A48" s="33" t="s">
        <v>122</v>
      </c>
      <c r="B48" s="34"/>
      <c r="C48" s="34"/>
      <c r="D48" s="34"/>
      <c r="E48" s="34"/>
      <c r="F48" s="34"/>
      <c r="G48" s="34"/>
      <c r="H48" s="34"/>
      <c r="I48" s="34" t="e">
        <f t="shared" ref="I48:I59" si="6">AVERAGE(B48:F48)</f>
        <v>#DIV/0!</v>
      </c>
      <c r="J48" s="34" t="e">
        <f t="shared" ref="J48:J59" si="7">AVERAGE(B48:H48)</f>
        <v>#DIV/0!</v>
      </c>
    </row>
    <row r="49" spans="1:10" ht="12.75" customHeight="1" x14ac:dyDescent="0.2">
      <c r="A49" s="33" t="s">
        <v>123</v>
      </c>
      <c r="B49" s="34"/>
      <c r="C49" s="34"/>
      <c r="D49" s="34"/>
      <c r="E49" s="34"/>
      <c r="F49" s="34"/>
      <c r="G49" s="34"/>
      <c r="H49" s="34"/>
      <c r="I49" s="34" t="e">
        <f t="shared" si="6"/>
        <v>#DIV/0!</v>
      </c>
      <c r="J49" s="34" t="e">
        <f t="shared" si="7"/>
        <v>#DIV/0!</v>
      </c>
    </row>
    <row r="50" spans="1:10" ht="12.75" customHeight="1" x14ac:dyDescent="0.2">
      <c r="A50" s="33" t="s">
        <v>124</v>
      </c>
      <c r="B50" s="34"/>
      <c r="C50" s="34"/>
      <c r="D50" s="34"/>
      <c r="E50" s="34"/>
      <c r="F50" s="34"/>
      <c r="G50" s="34"/>
      <c r="H50" s="34"/>
      <c r="I50" s="34" t="e">
        <f t="shared" si="6"/>
        <v>#DIV/0!</v>
      </c>
      <c r="J50" s="34" t="e">
        <f t="shared" si="7"/>
        <v>#DIV/0!</v>
      </c>
    </row>
    <row r="51" spans="1:10" ht="12.75" customHeight="1" x14ac:dyDescent="0.2">
      <c r="A51" s="33" t="s">
        <v>125</v>
      </c>
      <c r="B51" s="34"/>
      <c r="C51" s="34"/>
      <c r="D51" s="34"/>
      <c r="E51" s="34"/>
      <c r="F51" s="34"/>
      <c r="G51" s="34"/>
      <c r="H51" s="34"/>
      <c r="I51" s="34" t="e">
        <f t="shared" si="6"/>
        <v>#DIV/0!</v>
      </c>
      <c r="J51" s="34" t="e">
        <f t="shared" si="7"/>
        <v>#DIV/0!</v>
      </c>
    </row>
    <row r="52" spans="1:10" ht="12.75" customHeight="1" x14ac:dyDescent="0.2">
      <c r="A52" s="33" t="s">
        <v>126</v>
      </c>
      <c r="B52" s="34"/>
      <c r="C52" s="34"/>
      <c r="D52" s="34"/>
      <c r="E52" s="34"/>
      <c r="F52" s="34"/>
      <c r="G52" s="34"/>
      <c r="H52" s="34"/>
      <c r="I52" s="34" t="e">
        <f t="shared" si="6"/>
        <v>#DIV/0!</v>
      </c>
      <c r="J52" s="34" t="e">
        <f t="shared" si="7"/>
        <v>#DIV/0!</v>
      </c>
    </row>
    <row r="53" spans="1:10" ht="12.75" customHeight="1" x14ac:dyDescent="0.2">
      <c r="A53" s="33" t="s">
        <v>127</v>
      </c>
      <c r="B53" s="34"/>
      <c r="C53" s="34"/>
      <c r="D53" s="34"/>
      <c r="E53" s="34"/>
      <c r="F53" s="34"/>
      <c r="G53" s="34"/>
      <c r="H53" s="34"/>
      <c r="I53" s="34" t="e">
        <f t="shared" si="6"/>
        <v>#DIV/0!</v>
      </c>
      <c r="J53" s="34" t="e">
        <f t="shared" si="7"/>
        <v>#DIV/0!</v>
      </c>
    </row>
    <row r="54" spans="1:10" ht="12.75" customHeight="1" x14ac:dyDescent="0.2">
      <c r="A54" s="33" t="s">
        <v>128</v>
      </c>
      <c r="B54" s="34"/>
      <c r="C54" s="34"/>
      <c r="D54" s="34"/>
      <c r="E54" s="34"/>
      <c r="F54" s="34"/>
      <c r="G54" s="34"/>
      <c r="H54" s="34"/>
      <c r="I54" s="34" t="e">
        <f t="shared" si="6"/>
        <v>#DIV/0!</v>
      </c>
      <c r="J54" s="34" t="e">
        <f t="shared" si="7"/>
        <v>#DIV/0!</v>
      </c>
    </row>
    <row r="55" spans="1:10" ht="12.75" customHeight="1" x14ac:dyDescent="0.2">
      <c r="A55" s="33" t="s">
        <v>129</v>
      </c>
      <c r="B55" s="34"/>
      <c r="C55" s="34"/>
      <c r="D55" s="34"/>
      <c r="E55" s="34"/>
      <c r="F55" s="34"/>
      <c r="G55" s="34"/>
      <c r="H55" s="34"/>
      <c r="I55" s="34" t="e">
        <f t="shared" si="6"/>
        <v>#DIV/0!</v>
      </c>
      <c r="J55" s="34" t="e">
        <f t="shared" si="7"/>
        <v>#DIV/0!</v>
      </c>
    </row>
    <row r="56" spans="1:10" ht="12.75" customHeight="1" x14ac:dyDescent="0.2">
      <c r="A56" s="33" t="s">
        <v>130</v>
      </c>
      <c r="B56" s="34"/>
      <c r="C56" s="34"/>
      <c r="D56" s="34"/>
      <c r="E56" s="34"/>
      <c r="F56" s="34"/>
      <c r="G56" s="34"/>
      <c r="H56" s="34"/>
      <c r="I56" s="34" t="e">
        <f t="shared" si="6"/>
        <v>#DIV/0!</v>
      </c>
      <c r="J56" s="34" t="e">
        <f t="shared" si="7"/>
        <v>#DIV/0!</v>
      </c>
    </row>
    <row r="57" spans="1:10" ht="12.75" customHeight="1" x14ac:dyDescent="0.2">
      <c r="A57" s="33" t="s">
        <v>131</v>
      </c>
      <c r="B57" s="34"/>
      <c r="C57" s="34"/>
      <c r="D57" s="34"/>
      <c r="E57" s="34"/>
      <c r="F57" s="34"/>
      <c r="G57" s="34"/>
      <c r="H57" s="34"/>
      <c r="I57" s="34" t="e">
        <f t="shared" si="6"/>
        <v>#DIV/0!</v>
      </c>
      <c r="J57" s="34" t="e">
        <f t="shared" si="7"/>
        <v>#DIV/0!</v>
      </c>
    </row>
    <row r="58" spans="1:10" ht="12.75" customHeight="1" x14ac:dyDescent="0.2">
      <c r="A58" s="33" t="s">
        <v>132</v>
      </c>
      <c r="B58" s="34"/>
      <c r="C58" s="34"/>
      <c r="D58" s="34"/>
      <c r="E58" s="34"/>
      <c r="F58" s="34"/>
      <c r="G58" s="34"/>
      <c r="H58" s="34"/>
      <c r="I58" s="34" t="e">
        <f t="shared" si="6"/>
        <v>#DIV/0!</v>
      </c>
      <c r="J58" s="34" t="e">
        <f t="shared" si="7"/>
        <v>#DIV/0!</v>
      </c>
    </row>
    <row r="59" spans="1:10" ht="12.75" customHeight="1" x14ac:dyDescent="0.2">
      <c r="A59" s="33" t="s">
        <v>133</v>
      </c>
      <c r="B59" s="34"/>
      <c r="C59" s="34"/>
      <c r="D59" s="34"/>
      <c r="E59" s="34"/>
      <c r="F59" s="34"/>
      <c r="G59" s="34"/>
      <c r="H59" s="34"/>
      <c r="I59" s="34" t="e">
        <f t="shared" si="6"/>
        <v>#DIV/0!</v>
      </c>
      <c r="J59" s="34" t="e">
        <f t="shared" si="7"/>
        <v>#DIV/0!</v>
      </c>
    </row>
  </sheetData>
  <printOptions horizontalCentered="1"/>
  <pageMargins left="0.39370078740157483" right="0.39370078740157483" top="0.98425196850393704" bottom="0.39370078740157483" header="0.39370078740157483" footer="0.19685039370078741"/>
  <pageSetup paperSize="9" scale="97" orientation="portrait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zoomScaleNormal="100" workbookViewId="0"/>
  </sheetViews>
  <sheetFormatPr baseColWidth="10" defaultColWidth="9.42578125" defaultRowHeight="12.75" x14ac:dyDescent="0.2"/>
  <cols>
    <col min="1" max="20" width="10.28515625" style="79" customWidth="1"/>
  </cols>
  <sheetData>
    <row r="1" spans="1:20" ht="15.75" customHeight="1" x14ac:dyDescent="0.25">
      <c r="A1" s="3">
        <f>Data_count!B3</f>
        <v>0</v>
      </c>
      <c r="J1" s="4"/>
    </row>
    <row r="2" spans="1:20" ht="19.5" customHeight="1" x14ac:dyDescent="0.25">
      <c r="A2" s="6">
        <f>Data_count!B4</f>
        <v>0</v>
      </c>
      <c r="K2" s="7">
        <f>Data_count!B5</f>
        <v>0</v>
      </c>
      <c r="T2" s="5">
        <f>Data_count!B6</f>
        <v>0</v>
      </c>
    </row>
    <row r="3" spans="1:20" ht="18.75" customHeight="1" x14ac:dyDescent="0.25">
      <c r="A3" s="6">
        <f>Data_count!B10</f>
        <v>0</v>
      </c>
      <c r="G3" s="7"/>
      <c r="T3" s="8">
        <f>Data_count!B7</f>
        <v>0</v>
      </c>
    </row>
    <row r="4" spans="1:20" ht="12.75" customHeight="1" x14ac:dyDescent="0.2">
      <c r="A4" s="6" t="s">
        <v>64</v>
      </c>
      <c r="B4" s="9">
        <f>Data_count!B13</f>
        <v>0</v>
      </c>
      <c r="T4" s="8">
        <f>Data_count!B8</f>
        <v>0</v>
      </c>
    </row>
    <row r="5" spans="1:20" ht="12.75" customHeight="1" x14ac:dyDescent="0.2">
      <c r="A5" s="6" t="s">
        <v>65</v>
      </c>
      <c r="B5" s="9">
        <f>Data_count!B14</f>
        <v>0</v>
      </c>
      <c r="T5" s="8">
        <f>Data_count!B9</f>
        <v>0</v>
      </c>
    </row>
    <row r="6" spans="1:20" ht="17.25" customHeight="1" x14ac:dyDescent="0.25">
      <c r="A6" s="6"/>
      <c r="C6" s="10"/>
      <c r="J6" s="4"/>
      <c r="K6" s="11">
        <f>Data_count!B11</f>
        <v>0</v>
      </c>
    </row>
    <row r="7" spans="1:20" ht="15.75" customHeight="1" x14ac:dyDescent="0.2">
      <c r="A7" s="36" t="s">
        <v>134</v>
      </c>
      <c r="C7" s="10"/>
      <c r="J7" s="4"/>
    </row>
    <row r="31" spans="1:14" x14ac:dyDescent="0.2">
      <c r="A31" s="36" t="s">
        <v>135</v>
      </c>
      <c r="F31" s="36" t="s">
        <v>136</v>
      </c>
      <c r="N31" s="36" t="s">
        <v>137</v>
      </c>
    </row>
    <row r="36" spans="1:10" x14ac:dyDescent="0.2">
      <c r="J36" s="71"/>
    </row>
    <row r="37" spans="1:10" x14ac:dyDescent="0.2">
      <c r="J37" s="71"/>
    </row>
    <row r="38" spans="1:10" x14ac:dyDescent="0.2">
      <c r="J38" s="71"/>
    </row>
    <row r="45" spans="1:10" x14ac:dyDescent="0.2">
      <c r="A45" s="36" t="s">
        <v>138</v>
      </c>
      <c r="F45" s="36" t="s">
        <v>139</v>
      </c>
    </row>
  </sheetData>
  <printOptions horizontalCentered="1"/>
  <pageMargins left="0.39370078740157483" right="0.39370078740157483" top="0.98425196850393704" bottom="0.39370078740157483" header="0.39370078740157483" footer="0.19685039370078741"/>
  <pageSetup paperSize="9" scale="68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zoomScaleNormal="100" workbookViewId="0"/>
  </sheetViews>
  <sheetFormatPr baseColWidth="10" defaultColWidth="9.42578125" defaultRowHeight="12.75" x14ac:dyDescent="0.2"/>
  <cols>
    <col min="1" max="1" width="18" style="79" customWidth="1"/>
    <col min="2" max="2" width="13" style="79" customWidth="1"/>
    <col min="3" max="3" width="7.140625" style="79" customWidth="1"/>
    <col min="4" max="4" width="8.42578125" style="79" customWidth="1"/>
    <col min="5" max="5" width="9.5703125" style="79" customWidth="1"/>
    <col min="6" max="12" width="8.7109375" style="79" customWidth="1"/>
  </cols>
  <sheetData>
    <row r="1" spans="1:15" ht="15.75" customHeight="1" x14ac:dyDescent="0.25">
      <c r="A1" s="3">
        <f>Data_count!B3</f>
        <v>0</v>
      </c>
      <c r="J1" s="4"/>
      <c r="K1" s="5"/>
      <c r="L1" s="5"/>
    </row>
    <row r="2" spans="1:15" ht="19.5" customHeight="1" x14ac:dyDescent="0.25">
      <c r="A2" s="6">
        <f>Data_count!B4</f>
        <v>0</v>
      </c>
      <c r="G2" s="7">
        <f>Data_count!B5</f>
        <v>0</v>
      </c>
      <c r="J2" s="4"/>
      <c r="O2" s="5">
        <f>Data_count!B6</f>
        <v>0</v>
      </c>
    </row>
    <row r="3" spans="1:15" ht="18.75" customHeight="1" x14ac:dyDescent="0.2">
      <c r="A3" s="6">
        <f>Data_count!B10</f>
        <v>0</v>
      </c>
      <c r="J3" s="4"/>
      <c r="O3" s="8">
        <f>Data_count!B7</f>
        <v>0</v>
      </c>
    </row>
    <row r="4" spans="1:15" ht="12.75" customHeight="1" x14ac:dyDescent="0.2">
      <c r="A4" s="6" t="s">
        <v>64</v>
      </c>
      <c r="B4" s="9">
        <f>Data_count!B13</f>
        <v>0</v>
      </c>
      <c r="J4" s="4"/>
      <c r="O4" s="8">
        <f>Data_count!B8</f>
        <v>0</v>
      </c>
    </row>
    <row r="5" spans="1:15" ht="12.75" customHeight="1" x14ac:dyDescent="0.2">
      <c r="A5" s="6" t="s">
        <v>65</v>
      </c>
      <c r="B5" s="9">
        <f>Data_count!B14</f>
        <v>0</v>
      </c>
      <c r="J5" s="4"/>
      <c r="O5" s="8">
        <f>Data_count!B9</f>
        <v>0</v>
      </c>
    </row>
    <row r="6" spans="1:15" ht="12.75" customHeight="1" x14ac:dyDescent="0.2">
      <c r="A6" s="6"/>
      <c r="C6" s="10"/>
      <c r="J6" s="4"/>
    </row>
    <row r="7" spans="1:15" ht="15.75" customHeight="1" x14ac:dyDescent="0.25">
      <c r="A7" s="6"/>
      <c r="C7" s="10"/>
      <c r="G7" s="11">
        <f>Data_count!B11</f>
        <v>0</v>
      </c>
      <c r="J7" s="4"/>
      <c r="K7" s="4"/>
      <c r="L7" s="4"/>
    </row>
    <row r="9" spans="1:15" x14ac:dyDescent="0.2">
      <c r="A9" s="36" t="s">
        <v>140</v>
      </c>
      <c r="F9" s="37">
        <f>Data_class!B11</f>
        <v>0</v>
      </c>
      <c r="G9" s="38">
        <f>Data_class!B14</f>
        <v>0</v>
      </c>
      <c r="H9" s="39">
        <f>Data_class!B15</f>
        <v>0</v>
      </c>
    </row>
    <row r="10" spans="1:15" x14ac:dyDescent="0.2">
      <c r="A10" s="36"/>
    </row>
    <row r="11" spans="1:15" x14ac:dyDescent="0.2">
      <c r="A11" s="40" t="s">
        <v>141</v>
      </c>
      <c r="B11" s="41" t="s">
        <v>62</v>
      </c>
      <c r="C11" s="100" t="s">
        <v>142</v>
      </c>
      <c r="D11" s="89"/>
      <c r="E11" s="101" t="s">
        <v>143</v>
      </c>
      <c r="F11" s="84"/>
    </row>
    <row r="12" spans="1:15" x14ac:dyDescent="0.2">
      <c r="A12" s="42" t="s">
        <v>144</v>
      </c>
      <c r="B12" s="78" t="s">
        <v>145</v>
      </c>
      <c r="C12" s="95" t="s">
        <v>146</v>
      </c>
      <c r="D12" s="87"/>
      <c r="E12" s="93" t="s">
        <v>147</v>
      </c>
      <c r="F12" s="94"/>
    </row>
    <row r="13" spans="1:15" x14ac:dyDescent="0.2">
      <c r="A13" s="42" t="s">
        <v>148</v>
      </c>
      <c r="B13" s="78" t="s">
        <v>149</v>
      </c>
      <c r="C13" s="95" t="s">
        <v>150</v>
      </c>
      <c r="D13" s="87"/>
      <c r="E13" s="93" t="s">
        <v>151</v>
      </c>
      <c r="F13" s="94"/>
    </row>
    <row r="14" spans="1:15" x14ac:dyDescent="0.2">
      <c r="A14" s="42" t="s">
        <v>152</v>
      </c>
      <c r="B14" s="78" t="s">
        <v>153</v>
      </c>
      <c r="C14" s="95" t="s">
        <v>154</v>
      </c>
      <c r="D14" s="87"/>
      <c r="E14" s="93" t="s">
        <v>155</v>
      </c>
      <c r="F14" s="94"/>
    </row>
    <row r="15" spans="1:15" x14ac:dyDescent="0.2">
      <c r="A15" s="43" t="s">
        <v>156</v>
      </c>
      <c r="B15" s="44" t="s">
        <v>157</v>
      </c>
      <c r="C15" s="98" t="s">
        <v>158</v>
      </c>
      <c r="D15" s="99"/>
      <c r="E15" s="96" t="s">
        <v>159</v>
      </c>
      <c r="F15" s="97"/>
    </row>
    <row r="23" spans="1:5" x14ac:dyDescent="0.2">
      <c r="A23" s="55" t="s">
        <v>160</v>
      </c>
      <c r="B23" s="56" t="s">
        <v>161</v>
      </c>
      <c r="C23" s="56" t="s">
        <v>162</v>
      </c>
      <c r="D23" s="56" t="s">
        <v>6</v>
      </c>
      <c r="E23" s="57" t="s">
        <v>163</v>
      </c>
    </row>
    <row r="24" spans="1:5" x14ac:dyDescent="0.2">
      <c r="A24" s="66" t="s">
        <v>142</v>
      </c>
      <c r="B24" s="54" t="s">
        <v>164</v>
      </c>
      <c r="C24" s="58">
        <v>2</v>
      </c>
      <c r="D24" s="61">
        <v>1</v>
      </c>
      <c r="E24" s="46" t="s">
        <v>165</v>
      </c>
    </row>
    <row r="25" spans="1:5" x14ac:dyDescent="0.2">
      <c r="A25" s="66" t="s">
        <v>62</v>
      </c>
      <c r="B25" s="54">
        <v>115</v>
      </c>
      <c r="C25" s="58">
        <v>2</v>
      </c>
      <c r="D25" s="59">
        <v>1</v>
      </c>
      <c r="E25" s="53">
        <v>185</v>
      </c>
    </row>
    <row r="26" spans="1:5" x14ac:dyDescent="0.2">
      <c r="A26" s="66" t="s">
        <v>166</v>
      </c>
      <c r="B26" s="45" t="s">
        <v>167</v>
      </c>
      <c r="C26" s="58">
        <v>2</v>
      </c>
      <c r="D26" s="61">
        <v>1</v>
      </c>
      <c r="E26" s="46" t="s">
        <v>168</v>
      </c>
    </row>
    <row r="27" spans="1:5" x14ac:dyDescent="0.2">
      <c r="A27" s="66" t="s">
        <v>143</v>
      </c>
      <c r="B27" s="45" t="s">
        <v>169</v>
      </c>
      <c r="C27" s="58">
        <v>2</v>
      </c>
      <c r="D27" s="61">
        <v>1</v>
      </c>
      <c r="E27" s="46" t="s">
        <v>170</v>
      </c>
    </row>
    <row r="28" spans="1:5" x14ac:dyDescent="0.2">
      <c r="A28" s="64" t="s">
        <v>146</v>
      </c>
      <c r="B28" s="45" t="s">
        <v>171</v>
      </c>
      <c r="C28" s="58">
        <v>1</v>
      </c>
      <c r="D28" s="62">
        <v>2</v>
      </c>
      <c r="E28" s="46">
        <v>15</v>
      </c>
    </row>
    <row r="29" spans="1:5" x14ac:dyDescent="0.2">
      <c r="A29" s="64" t="s">
        <v>172</v>
      </c>
      <c r="B29" s="45" t="s">
        <v>171</v>
      </c>
      <c r="C29" s="58">
        <v>1</v>
      </c>
      <c r="D29" s="62">
        <v>2</v>
      </c>
      <c r="E29" s="46">
        <v>40</v>
      </c>
    </row>
    <row r="30" spans="1:5" x14ac:dyDescent="0.2">
      <c r="A30" s="64" t="s">
        <v>173</v>
      </c>
      <c r="B30" s="45" t="s">
        <v>171</v>
      </c>
      <c r="C30" s="58">
        <v>1</v>
      </c>
      <c r="D30" s="62">
        <v>2</v>
      </c>
      <c r="E30" s="46">
        <v>48</v>
      </c>
    </row>
    <row r="31" spans="1:5" x14ac:dyDescent="0.2">
      <c r="A31" s="64" t="s">
        <v>174</v>
      </c>
      <c r="B31" s="45" t="s">
        <v>171</v>
      </c>
      <c r="C31" s="58">
        <v>1</v>
      </c>
      <c r="D31" s="62">
        <v>2</v>
      </c>
      <c r="E31" s="46">
        <v>55</v>
      </c>
    </row>
    <row r="32" spans="1:5" x14ac:dyDescent="0.2">
      <c r="A32" s="69" t="s">
        <v>175</v>
      </c>
      <c r="B32" s="45" t="s">
        <v>176</v>
      </c>
      <c r="C32" s="58">
        <v>2</v>
      </c>
      <c r="D32" s="62">
        <v>3</v>
      </c>
      <c r="E32" s="46" t="s">
        <v>177</v>
      </c>
    </row>
    <row r="33" spans="1:10" x14ac:dyDescent="0.2">
      <c r="A33" s="65" t="s">
        <v>178</v>
      </c>
      <c r="B33" s="45" t="s">
        <v>179</v>
      </c>
      <c r="C33" s="58">
        <v>2</v>
      </c>
      <c r="D33" s="62">
        <v>3</v>
      </c>
      <c r="E33" s="46" t="s">
        <v>180</v>
      </c>
    </row>
    <row r="34" spans="1:10" x14ac:dyDescent="0.2">
      <c r="A34" s="65" t="s">
        <v>150</v>
      </c>
      <c r="B34" s="45" t="s">
        <v>181</v>
      </c>
      <c r="C34" s="58">
        <v>2</v>
      </c>
      <c r="D34" s="62">
        <v>3</v>
      </c>
      <c r="E34" s="46" t="s">
        <v>182</v>
      </c>
    </row>
    <row r="35" spans="1:10" x14ac:dyDescent="0.2">
      <c r="A35" s="65" t="s">
        <v>183</v>
      </c>
      <c r="B35" s="45" t="s">
        <v>184</v>
      </c>
      <c r="C35" s="58">
        <v>2</v>
      </c>
      <c r="D35" s="62">
        <v>3</v>
      </c>
      <c r="E35" s="46" t="s">
        <v>185</v>
      </c>
    </row>
    <row r="36" spans="1:10" x14ac:dyDescent="0.2">
      <c r="A36" s="65" t="s">
        <v>186</v>
      </c>
      <c r="B36" s="45" t="s">
        <v>187</v>
      </c>
      <c r="C36" s="58">
        <v>2</v>
      </c>
      <c r="D36" s="62">
        <v>3</v>
      </c>
      <c r="E36" s="46" t="s">
        <v>188</v>
      </c>
      <c r="J36" s="71"/>
    </row>
    <row r="37" spans="1:10" x14ac:dyDescent="0.2">
      <c r="A37" s="67" t="s">
        <v>189</v>
      </c>
      <c r="B37" s="45" t="s">
        <v>190</v>
      </c>
      <c r="C37" s="58">
        <v>2</v>
      </c>
      <c r="D37" s="62">
        <v>4</v>
      </c>
      <c r="E37" s="46" t="s">
        <v>191</v>
      </c>
      <c r="J37" s="71"/>
    </row>
    <row r="38" spans="1:10" x14ac:dyDescent="0.2">
      <c r="A38" s="67" t="s">
        <v>192</v>
      </c>
      <c r="B38" s="45" t="s">
        <v>193</v>
      </c>
      <c r="C38" s="58">
        <v>2</v>
      </c>
      <c r="D38" s="62">
        <v>4</v>
      </c>
      <c r="E38" s="46" t="s">
        <v>194</v>
      </c>
      <c r="J38" s="71"/>
    </row>
    <row r="39" spans="1:10" x14ac:dyDescent="0.2">
      <c r="A39" s="67" t="s">
        <v>155</v>
      </c>
      <c r="B39" s="45" t="s">
        <v>195</v>
      </c>
      <c r="C39" s="58">
        <v>2</v>
      </c>
      <c r="D39" s="62">
        <v>4</v>
      </c>
      <c r="E39" s="46" t="s">
        <v>196</v>
      </c>
    </row>
    <row r="40" spans="1:10" x14ac:dyDescent="0.2">
      <c r="A40" s="67" t="s">
        <v>154</v>
      </c>
      <c r="B40" s="45" t="s">
        <v>197</v>
      </c>
      <c r="C40" s="58">
        <v>2</v>
      </c>
      <c r="D40" s="62">
        <v>4</v>
      </c>
      <c r="E40" s="46" t="s">
        <v>198</v>
      </c>
    </row>
    <row r="41" spans="1:10" x14ac:dyDescent="0.2">
      <c r="A41" s="68" t="s">
        <v>157</v>
      </c>
      <c r="B41" s="47" t="s">
        <v>199</v>
      </c>
      <c r="C41" s="60">
        <v>3</v>
      </c>
      <c r="D41" s="63">
        <v>5</v>
      </c>
      <c r="E41" s="48" t="s">
        <v>200</v>
      </c>
    </row>
    <row r="51" spans="1:1" x14ac:dyDescent="0.2">
      <c r="A51" s="36"/>
    </row>
    <row r="74" spans="1:1" x14ac:dyDescent="0.2">
      <c r="A74" s="36"/>
    </row>
  </sheetData>
  <mergeCells count="10">
    <mergeCell ref="E12:F12"/>
    <mergeCell ref="C12:D12"/>
    <mergeCell ref="E15:F15"/>
    <mergeCell ref="C15:D15"/>
    <mergeCell ref="C11:D11"/>
    <mergeCell ref="E11:F11"/>
    <mergeCell ref="C14:D14"/>
    <mergeCell ref="E13:F13"/>
    <mergeCell ref="E14:F14"/>
    <mergeCell ref="C13:D13"/>
  </mergeCells>
  <printOptions horizontalCentered="1"/>
  <pageMargins left="0.39370078740157483" right="0.39370078740157483" top="0.98425196850393704" bottom="0.39370078740157483" header="0.39370078740157483" footer="0.19685039370078741"/>
  <pageSetup paperSize="9" scale="85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6</vt:i4>
      </vt:variant>
    </vt:vector>
  </HeadingPairs>
  <TitlesOfParts>
    <vt:vector size="15" baseType="lpstr">
      <vt:lpstr>Data_count</vt:lpstr>
      <vt:lpstr>Data_year</vt:lpstr>
      <vt:lpstr>Data_hour</vt:lpstr>
      <vt:lpstr>Data_week</vt:lpstr>
      <vt:lpstr>Data_class</vt:lpstr>
      <vt:lpstr>CV_LV</vt:lpstr>
      <vt:lpstr>AN_TE</vt:lpstr>
      <vt:lpstr>AN_GR</vt:lpstr>
      <vt:lpstr>CAT</vt:lpstr>
      <vt:lpstr>AN_GR!Print_Area_0</vt:lpstr>
      <vt:lpstr>AN_GR!Print_Area_0_0</vt:lpstr>
      <vt:lpstr>AN_GR!Zone_d_impression</vt:lpstr>
      <vt:lpstr>AN_TE!Zone_d_impression</vt:lpstr>
      <vt:lpstr>CAT!Zone_d_impression</vt:lpstr>
      <vt:lpstr>CV_LV!Zone_d_impression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Grellet Pierre</dc:creator>
  <cp:lastModifiedBy>Grellet Pierre</cp:lastModifiedBy>
  <cp:revision>138</cp:revision>
  <cp:lastPrinted>2023-04-04T10:30:14Z</cp:lastPrinted>
  <dcterms:created xsi:type="dcterms:W3CDTF">2002-06-21T07:13:22Z</dcterms:created>
  <dcterms:modified xsi:type="dcterms:W3CDTF">2023-04-17T08:40:14Z</dcterms:modified>
  <dc:language>it-CH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