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ps\_dev\OpenComptage_zBack\template\"/>
    </mc:Choice>
  </mc:AlternateContent>
  <bookViews>
    <workbookView xWindow="0" yWindow="0" windowWidth="28245" windowHeight="12270" tabRatio="663" activeTab="7"/>
  </bookViews>
  <sheets>
    <sheet name="Data_count" sheetId="1" r:id="rId1"/>
    <sheet name="Data_year" sheetId="2" r:id="rId2"/>
    <sheet name="Data_week" sheetId="4" r:id="rId3"/>
    <sheet name="Data_hour" sheetId="3" r:id="rId4"/>
    <sheet name="Data_class" sheetId="8" r:id="rId5"/>
    <sheet name="Data_yearly_stats" sheetId="7" r:id="rId6"/>
    <sheet name="Data_TJM_dir" sheetId="5" r:id="rId7"/>
    <sheet name="CV_LV" sheetId="9" r:id="rId8"/>
    <sheet name="AN_TE" sheetId="10" r:id="rId9"/>
    <sheet name="AN_GR" sheetId="11" r:id="rId10"/>
    <sheet name="CAT" sheetId="12" r:id="rId11"/>
  </sheets>
  <definedNames>
    <definedName name="Print_Area_0" localSheetId="9">AN_GR!$A$1:$J$9</definedName>
    <definedName name="Print_Area_0_0" localSheetId="9">AN_GR!$A$1:$J$9,AN_GR!$A$1:$J$52</definedName>
    <definedName name="_xlnm.Print_Area" localSheetId="9">AN_GR!$A$1:$T$57</definedName>
    <definedName name="_xlnm.Print_Area" localSheetId="8">AN_TE!$A$1:$J$59</definedName>
    <definedName name="_xlnm.Print_Area" localSheetId="10">CAT!$A$1:$O$44</definedName>
    <definedName name="_xlnm.Print_Area" localSheetId="7">CV_LV!$A$1:$K$58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9" i="10" l="1"/>
  <c r="G59" i="10"/>
  <c r="F59" i="10"/>
  <c r="E59" i="10"/>
  <c r="D59" i="10"/>
  <c r="C59" i="10"/>
  <c r="B59" i="10"/>
  <c r="P32" i="2" s="1"/>
  <c r="H58" i="10"/>
  <c r="G58" i="10"/>
  <c r="F58" i="10"/>
  <c r="E58" i="10"/>
  <c r="D58" i="10"/>
  <c r="C58" i="10"/>
  <c r="B58" i="10"/>
  <c r="I58" i="10" s="1"/>
  <c r="H57" i="10"/>
  <c r="J57" i="10" s="1"/>
  <c r="G57" i="10"/>
  <c r="F57" i="10"/>
  <c r="E57" i="10"/>
  <c r="D57" i="10"/>
  <c r="C57" i="10"/>
  <c r="B57" i="10"/>
  <c r="H56" i="10"/>
  <c r="G56" i="10"/>
  <c r="F56" i="10"/>
  <c r="P29" i="2" s="1"/>
  <c r="E56" i="10"/>
  <c r="D56" i="10"/>
  <c r="C56" i="10"/>
  <c r="B56" i="10"/>
  <c r="H55" i="10"/>
  <c r="G55" i="10"/>
  <c r="F55" i="10"/>
  <c r="I55" i="10" s="1"/>
  <c r="E55" i="10"/>
  <c r="D55" i="10"/>
  <c r="C55" i="10"/>
  <c r="B55" i="10"/>
  <c r="H54" i="10"/>
  <c r="G54" i="10"/>
  <c r="F54" i="10"/>
  <c r="E54" i="10"/>
  <c r="J54" i="10" s="1"/>
  <c r="D54" i="10"/>
  <c r="C54" i="10"/>
  <c r="B54" i="10"/>
  <c r="H53" i="10"/>
  <c r="G53" i="10"/>
  <c r="F53" i="10"/>
  <c r="E53" i="10"/>
  <c r="D53" i="10"/>
  <c r="P26" i="2" s="1"/>
  <c r="C53" i="10"/>
  <c r="J53" i="10" s="1"/>
  <c r="B53" i="10"/>
  <c r="H52" i="10"/>
  <c r="G52" i="10"/>
  <c r="F52" i="10"/>
  <c r="E52" i="10"/>
  <c r="D52" i="10"/>
  <c r="C52" i="10"/>
  <c r="I52" i="10" s="1"/>
  <c r="B52" i="10"/>
  <c r="H51" i="10"/>
  <c r="G51" i="10"/>
  <c r="F51" i="10"/>
  <c r="E51" i="10"/>
  <c r="D51" i="10"/>
  <c r="C51" i="10"/>
  <c r="B51" i="10"/>
  <c r="P24" i="2" s="1"/>
  <c r="H50" i="10"/>
  <c r="G50" i="10"/>
  <c r="F50" i="10"/>
  <c r="E50" i="10"/>
  <c r="D50" i="10"/>
  <c r="C50" i="10"/>
  <c r="B50" i="10"/>
  <c r="J50" i="10" s="1"/>
  <c r="H49" i="10"/>
  <c r="J49" i="10" s="1"/>
  <c r="G49" i="10"/>
  <c r="F49" i="10"/>
  <c r="E49" i="10"/>
  <c r="D49" i="10"/>
  <c r="C49" i="10"/>
  <c r="B49" i="10"/>
  <c r="P22" i="2"/>
  <c r="P27" i="2"/>
  <c r="I59" i="10"/>
  <c r="C48" i="10"/>
  <c r="D48" i="10"/>
  <c r="E48" i="10"/>
  <c r="F48" i="10"/>
  <c r="G48" i="10"/>
  <c r="H48" i="10"/>
  <c r="B48" i="10"/>
  <c r="I48" i="10" s="1"/>
  <c r="I12" i="9"/>
  <c r="I11" i="9"/>
  <c r="G12" i="9"/>
  <c r="G11" i="9"/>
  <c r="B36" i="5"/>
  <c r="C36" i="5"/>
  <c r="D36" i="5"/>
  <c r="E36" i="5"/>
  <c r="F36" i="5"/>
  <c r="G36" i="5" s="1"/>
  <c r="H36" i="5" s="1"/>
  <c r="B37" i="5"/>
  <c r="C37" i="5"/>
  <c r="G37" i="5" s="1"/>
  <c r="H37" i="5" s="1"/>
  <c r="D37" i="5"/>
  <c r="E37" i="5"/>
  <c r="F37" i="5"/>
  <c r="B38" i="5"/>
  <c r="C38" i="5"/>
  <c r="G38" i="5" s="1"/>
  <c r="H38" i="5" s="1"/>
  <c r="D38" i="5"/>
  <c r="E38" i="5"/>
  <c r="F38" i="5"/>
  <c r="B39" i="5"/>
  <c r="C39" i="5"/>
  <c r="D39" i="5"/>
  <c r="E39" i="5"/>
  <c r="F39" i="5"/>
  <c r="B40" i="5"/>
  <c r="C40" i="5"/>
  <c r="D40" i="5"/>
  <c r="G40" i="5" s="1"/>
  <c r="H40" i="5" s="1"/>
  <c r="E40" i="5"/>
  <c r="F40" i="5"/>
  <c r="B41" i="5"/>
  <c r="C41" i="5"/>
  <c r="D41" i="5"/>
  <c r="E41" i="5"/>
  <c r="F41" i="5"/>
  <c r="B42" i="5"/>
  <c r="C42" i="5"/>
  <c r="D42" i="5"/>
  <c r="E42" i="5"/>
  <c r="F42" i="5"/>
  <c r="B43" i="5"/>
  <c r="C43" i="5"/>
  <c r="G43" i="5" s="1"/>
  <c r="H43" i="5" s="1"/>
  <c r="D43" i="5"/>
  <c r="E43" i="5"/>
  <c r="F43" i="5"/>
  <c r="B44" i="5"/>
  <c r="C44" i="5"/>
  <c r="G44" i="5" s="1"/>
  <c r="H44" i="5" s="1"/>
  <c r="D44" i="5"/>
  <c r="E44" i="5"/>
  <c r="F44" i="5"/>
  <c r="C35" i="5"/>
  <c r="D35" i="5"/>
  <c r="E35" i="5"/>
  <c r="F35" i="5"/>
  <c r="B35" i="5"/>
  <c r="G42" i="5"/>
  <c r="G41" i="5"/>
  <c r="H41" i="5" s="1"/>
  <c r="G39" i="5"/>
  <c r="H39" i="5" s="1"/>
  <c r="G35" i="5"/>
  <c r="G28" i="5"/>
  <c r="H28" i="5" s="1"/>
  <c r="G27" i="5"/>
  <c r="H27" i="5" s="1"/>
  <c r="H26" i="5"/>
  <c r="G26" i="5"/>
  <c r="G25" i="5"/>
  <c r="H25" i="5" s="1"/>
  <c r="G24" i="5"/>
  <c r="H24" i="5" s="1"/>
  <c r="G23" i="5"/>
  <c r="H23" i="5" s="1"/>
  <c r="H22" i="5"/>
  <c r="G22" i="5"/>
  <c r="G21" i="5"/>
  <c r="H21" i="5" s="1"/>
  <c r="G20" i="5"/>
  <c r="H20" i="5" s="1"/>
  <c r="G19" i="5"/>
  <c r="H19" i="5" s="1"/>
  <c r="C20" i="8"/>
  <c r="D20" i="8"/>
  <c r="E20" i="8"/>
  <c r="F20" i="8"/>
  <c r="G20" i="8"/>
  <c r="H20" i="8"/>
  <c r="I20" i="8"/>
  <c r="J20" i="8"/>
  <c r="K20" i="8"/>
  <c r="C22" i="8"/>
  <c r="D22" i="8"/>
  <c r="E22" i="8"/>
  <c r="F22" i="8"/>
  <c r="G22" i="8"/>
  <c r="H22" i="8"/>
  <c r="I22" i="8"/>
  <c r="J22" i="8"/>
  <c r="K22" i="8"/>
  <c r="C23" i="8"/>
  <c r="D23" i="8"/>
  <c r="E23" i="8"/>
  <c r="F23" i="8"/>
  <c r="G23" i="8"/>
  <c r="H23" i="8"/>
  <c r="I23" i="8"/>
  <c r="J23" i="8"/>
  <c r="K23" i="8"/>
  <c r="C24" i="8"/>
  <c r="D24" i="8"/>
  <c r="E24" i="8"/>
  <c r="F24" i="8"/>
  <c r="G24" i="8"/>
  <c r="H24" i="8"/>
  <c r="I24" i="8"/>
  <c r="J24" i="8"/>
  <c r="K24" i="8"/>
  <c r="I5" i="8"/>
  <c r="K5" i="8" s="1"/>
  <c r="J5" i="8"/>
  <c r="I6" i="8"/>
  <c r="K6" i="8" s="1"/>
  <c r="J6" i="8"/>
  <c r="I7" i="8"/>
  <c r="K7" i="8" s="1"/>
  <c r="J7" i="8"/>
  <c r="I8" i="8"/>
  <c r="J8" i="8"/>
  <c r="K8" i="8"/>
  <c r="I9" i="8"/>
  <c r="J9" i="8"/>
  <c r="K9" i="8"/>
  <c r="I10" i="8"/>
  <c r="K10" i="8" s="1"/>
  <c r="J10" i="8"/>
  <c r="I11" i="8"/>
  <c r="J11" i="8"/>
  <c r="K11" i="8" s="1"/>
  <c r="I12" i="8"/>
  <c r="J12" i="8"/>
  <c r="K12" i="8" s="1"/>
  <c r="I13" i="8"/>
  <c r="K13" i="8" s="1"/>
  <c r="J13" i="8"/>
  <c r="I14" i="8"/>
  <c r="K14" i="8" s="1"/>
  <c r="J14" i="8"/>
  <c r="I15" i="8"/>
  <c r="K15" i="8" s="1"/>
  <c r="J15" i="8"/>
  <c r="I16" i="8"/>
  <c r="J16" i="8"/>
  <c r="K16" i="8"/>
  <c r="I17" i="8"/>
  <c r="J17" i="8"/>
  <c r="K17" i="8"/>
  <c r="I18" i="8"/>
  <c r="K18" i="8" s="1"/>
  <c r="J18" i="8"/>
  <c r="K4" i="8"/>
  <c r="J4" i="8"/>
  <c r="I4" i="8"/>
  <c r="B15" i="10"/>
  <c r="C15" i="10"/>
  <c r="D15" i="10"/>
  <c r="E15" i="10"/>
  <c r="F15" i="10"/>
  <c r="G15" i="10"/>
  <c r="H15" i="10"/>
  <c r="B16" i="10"/>
  <c r="B43" i="10" s="1"/>
  <c r="C16" i="10"/>
  <c r="D16" i="10"/>
  <c r="E16" i="10"/>
  <c r="F16" i="10"/>
  <c r="G16" i="10"/>
  <c r="H16" i="10"/>
  <c r="B17" i="10"/>
  <c r="C17" i="10"/>
  <c r="J17" i="10" s="1"/>
  <c r="D17" i="10"/>
  <c r="E17" i="10"/>
  <c r="F17" i="10"/>
  <c r="G17" i="10"/>
  <c r="H17" i="10"/>
  <c r="B18" i="10"/>
  <c r="C18" i="10"/>
  <c r="D18" i="10"/>
  <c r="J18" i="10" s="1"/>
  <c r="E18" i="10"/>
  <c r="F18" i="10"/>
  <c r="G18" i="10"/>
  <c r="H18" i="10"/>
  <c r="B19" i="10"/>
  <c r="C19" i="10"/>
  <c r="D19" i="10"/>
  <c r="E19" i="10"/>
  <c r="E43" i="10" s="1"/>
  <c r="F19" i="10"/>
  <c r="G19" i="10"/>
  <c r="H19" i="10"/>
  <c r="B20" i="10"/>
  <c r="C20" i="10"/>
  <c r="D20" i="10"/>
  <c r="E20" i="10"/>
  <c r="F20" i="10"/>
  <c r="F43" i="10" s="1"/>
  <c r="G20" i="10"/>
  <c r="H20" i="10"/>
  <c r="B21" i="10"/>
  <c r="C21" i="10"/>
  <c r="D21" i="10"/>
  <c r="E21" i="10"/>
  <c r="F21" i="10"/>
  <c r="G21" i="10"/>
  <c r="J21" i="10" s="1"/>
  <c r="H21" i="10"/>
  <c r="B22" i="10"/>
  <c r="C22" i="10"/>
  <c r="D22" i="10"/>
  <c r="E22" i="10"/>
  <c r="F22" i="10"/>
  <c r="G22" i="10"/>
  <c r="H22" i="10"/>
  <c r="J22" i="10" s="1"/>
  <c r="B23" i="10"/>
  <c r="C23" i="10"/>
  <c r="D23" i="10"/>
  <c r="E23" i="10"/>
  <c r="F23" i="10"/>
  <c r="G23" i="10"/>
  <c r="H23" i="10"/>
  <c r="B24" i="10"/>
  <c r="B40" i="10" s="1"/>
  <c r="C24" i="10"/>
  <c r="D24" i="10"/>
  <c r="E24" i="10"/>
  <c r="F24" i="10"/>
  <c r="G24" i="10"/>
  <c r="H24" i="10"/>
  <c r="B25" i="10"/>
  <c r="C25" i="10"/>
  <c r="C40" i="10" s="1"/>
  <c r="D25" i="10"/>
  <c r="E25" i="10"/>
  <c r="F25" i="10"/>
  <c r="G25" i="10"/>
  <c r="H25" i="10"/>
  <c r="B26" i="10"/>
  <c r="C26" i="10"/>
  <c r="D26" i="10"/>
  <c r="D41" i="10" s="1"/>
  <c r="E26" i="10"/>
  <c r="F26" i="10"/>
  <c r="G26" i="10"/>
  <c r="H26" i="10"/>
  <c r="B27" i="10"/>
  <c r="C27" i="10"/>
  <c r="D27" i="10"/>
  <c r="E27" i="10"/>
  <c r="E42" i="10" s="1"/>
  <c r="F27" i="10"/>
  <c r="G27" i="10"/>
  <c r="H27" i="10"/>
  <c r="B28" i="10"/>
  <c r="C28" i="10"/>
  <c r="D28" i="10"/>
  <c r="E28" i="10"/>
  <c r="F28" i="10"/>
  <c r="J28" i="10" s="1"/>
  <c r="G28" i="10"/>
  <c r="H28" i="10"/>
  <c r="B29" i="10"/>
  <c r="C29" i="10"/>
  <c r="D29" i="10"/>
  <c r="E29" i="10"/>
  <c r="F29" i="10"/>
  <c r="G29" i="10"/>
  <c r="J29" i="10" s="1"/>
  <c r="H29" i="10"/>
  <c r="B30" i="10"/>
  <c r="C30" i="10"/>
  <c r="D30" i="10"/>
  <c r="E30" i="10"/>
  <c r="F30" i="10"/>
  <c r="G30" i="10"/>
  <c r="H30" i="10"/>
  <c r="J30" i="10" s="1"/>
  <c r="B31" i="10"/>
  <c r="C31" i="10"/>
  <c r="D31" i="10"/>
  <c r="E31" i="10"/>
  <c r="F31" i="10"/>
  <c r="G31" i="10"/>
  <c r="H31" i="10"/>
  <c r="B32" i="10"/>
  <c r="J32" i="10" s="1"/>
  <c r="C32" i="10"/>
  <c r="D32" i="10"/>
  <c r="E32" i="10"/>
  <c r="F32" i="10"/>
  <c r="G32" i="10"/>
  <c r="H32" i="10"/>
  <c r="B33" i="10"/>
  <c r="C33" i="10"/>
  <c r="J33" i="10" s="1"/>
  <c r="D33" i="10"/>
  <c r="E33" i="10"/>
  <c r="F33" i="10"/>
  <c r="G33" i="10"/>
  <c r="H33" i="10"/>
  <c r="B34" i="10"/>
  <c r="C34" i="10"/>
  <c r="D34" i="10"/>
  <c r="J34" i="10" s="1"/>
  <c r="E34" i="10"/>
  <c r="F34" i="10"/>
  <c r="G34" i="10"/>
  <c r="H34" i="10"/>
  <c r="B35" i="10"/>
  <c r="C35" i="10"/>
  <c r="D35" i="10"/>
  <c r="E35" i="10"/>
  <c r="J35" i="10" s="1"/>
  <c r="F35" i="10"/>
  <c r="G35" i="10"/>
  <c r="H35" i="10"/>
  <c r="B36" i="10"/>
  <c r="C36" i="10"/>
  <c r="D36" i="10"/>
  <c r="E36" i="10"/>
  <c r="F36" i="10"/>
  <c r="J36" i="10" s="1"/>
  <c r="G36" i="10"/>
  <c r="H36" i="10"/>
  <c r="B37" i="10"/>
  <c r="C37" i="10"/>
  <c r="D37" i="10"/>
  <c r="E37" i="10"/>
  <c r="F37" i="10"/>
  <c r="G37" i="10"/>
  <c r="J37" i="10" s="1"/>
  <c r="H37" i="10"/>
  <c r="C14" i="10"/>
  <c r="D14" i="10"/>
  <c r="E14" i="10"/>
  <c r="F14" i="10"/>
  <c r="G14" i="10"/>
  <c r="H14" i="10"/>
  <c r="B14" i="10"/>
  <c r="H161" i="3"/>
  <c r="G161" i="3"/>
  <c r="F161" i="3"/>
  <c r="E161" i="3"/>
  <c r="D161" i="3"/>
  <c r="C161" i="3"/>
  <c r="B161" i="3"/>
  <c r="H160" i="3"/>
  <c r="G160" i="3"/>
  <c r="F160" i="3"/>
  <c r="E160" i="3"/>
  <c r="D160" i="3"/>
  <c r="C160" i="3"/>
  <c r="B160" i="3"/>
  <c r="H159" i="3"/>
  <c r="G159" i="3"/>
  <c r="F159" i="3"/>
  <c r="E159" i="3"/>
  <c r="D159" i="3"/>
  <c r="C159" i="3"/>
  <c r="B159" i="3"/>
  <c r="H158" i="3"/>
  <c r="G158" i="3"/>
  <c r="F158" i="3"/>
  <c r="E158" i="3"/>
  <c r="D158" i="3"/>
  <c r="C158" i="3"/>
  <c r="B158" i="3"/>
  <c r="H129" i="3"/>
  <c r="G129" i="3"/>
  <c r="F129" i="3"/>
  <c r="E129" i="3"/>
  <c r="D129" i="3"/>
  <c r="C129" i="3"/>
  <c r="B129" i="3"/>
  <c r="H128" i="3"/>
  <c r="G128" i="3"/>
  <c r="F128" i="3"/>
  <c r="E128" i="3"/>
  <c r="D128" i="3"/>
  <c r="C128" i="3"/>
  <c r="B128" i="3"/>
  <c r="H127" i="3"/>
  <c r="G127" i="3"/>
  <c r="F127" i="3"/>
  <c r="E127" i="3"/>
  <c r="D127" i="3"/>
  <c r="C127" i="3"/>
  <c r="B127" i="3"/>
  <c r="H126" i="3"/>
  <c r="G126" i="3"/>
  <c r="F126" i="3"/>
  <c r="E126" i="3"/>
  <c r="D126" i="3"/>
  <c r="C126" i="3"/>
  <c r="B126" i="3"/>
  <c r="H97" i="3"/>
  <c r="G97" i="3"/>
  <c r="F97" i="3"/>
  <c r="E97" i="3"/>
  <c r="D97" i="3"/>
  <c r="C97" i="3"/>
  <c r="B97" i="3"/>
  <c r="H96" i="3"/>
  <c r="G96" i="3"/>
  <c r="F96" i="3"/>
  <c r="E96" i="3"/>
  <c r="D96" i="3"/>
  <c r="C96" i="3"/>
  <c r="B96" i="3"/>
  <c r="H95" i="3"/>
  <c r="G95" i="3"/>
  <c r="F95" i="3"/>
  <c r="E95" i="3"/>
  <c r="D95" i="3"/>
  <c r="C95" i="3"/>
  <c r="B95" i="3"/>
  <c r="H94" i="3"/>
  <c r="G94" i="3"/>
  <c r="F94" i="3"/>
  <c r="E94" i="3"/>
  <c r="D94" i="3"/>
  <c r="C94" i="3"/>
  <c r="B94" i="3"/>
  <c r="B134" i="3"/>
  <c r="C134" i="3"/>
  <c r="D134" i="3"/>
  <c r="E134" i="3"/>
  <c r="F134" i="3"/>
  <c r="G134" i="3"/>
  <c r="H134" i="3"/>
  <c r="B135" i="3"/>
  <c r="C135" i="3"/>
  <c r="D135" i="3"/>
  <c r="E135" i="3"/>
  <c r="F135" i="3"/>
  <c r="G135" i="3"/>
  <c r="H135" i="3"/>
  <c r="B136" i="3"/>
  <c r="C136" i="3"/>
  <c r="D136" i="3"/>
  <c r="E136" i="3"/>
  <c r="F136" i="3"/>
  <c r="G136" i="3"/>
  <c r="H136" i="3"/>
  <c r="B137" i="3"/>
  <c r="C137" i="3"/>
  <c r="D137" i="3"/>
  <c r="E137" i="3"/>
  <c r="F137" i="3"/>
  <c r="G137" i="3"/>
  <c r="H137" i="3"/>
  <c r="B138" i="3"/>
  <c r="C138" i="3"/>
  <c r="D138" i="3"/>
  <c r="E138" i="3"/>
  <c r="F138" i="3"/>
  <c r="G138" i="3"/>
  <c r="H138" i="3"/>
  <c r="B139" i="3"/>
  <c r="C139" i="3"/>
  <c r="D139" i="3"/>
  <c r="E139" i="3"/>
  <c r="F139" i="3"/>
  <c r="G139" i="3"/>
  <c r="H139" i="3"/>
  <c r="B140" i="3"/>
  <c r="C140" i="3"/>
  <c r="D140" i="3"/>
  <c r="E140" i="3"/>
  <c r="F140" i="3"/>
  <c r="G140" i="3"/>
  <c r="H140" i="3"/>
  <c r="B141" i="3"/>
  <c r="C141" i="3"/>
  <c r="D141" i="3"/>
  <c r="E141" i="3"/>
  <c r="F141" i="3"/>
  <c r="G141" i="3"/>
  <c r="H141" i="3"/>
  <c r="B142" i="3"/>
  <c r="C142" i="3"/>
  <c r="D142" i="3"/>
  <c r="E142" i="3"/>
  <c r="F142" i="3"/>
  <c r="G142" i="3"/>
  <c r="H142" i="3"/>
  <c r="B143" i="3"/>
  <c r="C143" i="3"/>
  <c r="D143" i="3"/>
  <c r="E143" i="3"/>
  <c r="F143" i="3"/>
  <c r="G143" i="3"/>
  <c r="H143" i="3"/>
  <c r="B144" i="3"/>
  <c r="C144" i="3"/>
  <c r="D144" i="3"/>
  <c r="E144" i="3"/>
  <c r="F144" i="3"/>
  <c r="G144" i="3"/>
  <c r="H144" i="3"/>
  <c r="B145" i="3"/>
  <c r="C145" i="3"/>
  <c r="D145" i="3"/>
  <c r="E145" i="3"/>
  <c r="F145" i="3"/>
  <c r="G145" i="3"/>
  <c r="H145" i="3"/>
  <c r="B146" i="3"/>
  <c r="C146" i="3"/>
  <c r="D146" i="3"/>
  <c r="E146" i="3"/>
  <c r="F146" i="3"/>
  <c r="G146" i="3"/>
  <c r="H146" i="3"/>
  <c r="B147" i="3"/>
  <c r="C147" i="3"/>
  <c r="D147" i="3"/>
  <c r="E147" i="3"/>
  <c r="F147" i="3"/>
  <c r="G147" i="3"/>
  <c r="H147" i="3"/>
  <c r="B148" i="3"/>
  <c r="C148" i="3"/>
  <c r="D148" i="3"/>
  <c r="E148" i="3"/>
  <c r="F148" i="3"/>
  <c r="G148" i="3"/>
  <c r="H148" i="3"/>
  <c r="B149" i="3"/>
  <c r="C149" i="3"/>
  <c r="D149" i="3"/>
  <c r="E149" i="3"/>
  <c r="F149" i="3"/>
  <c r="G149" i="3"/>
  <c r="H149" i="3"/>
  <c r="B150" i="3"/>
  <c r="C150" i="3"/>
  <c r="D150" i="3"/>
  <c r="E150" i="3"/>
  <c r="F150" i="3"/>
  <c r="G150" i="3"/>
  <c r="H150" i="3"/>
  <c r="B151" i="3"/>
  <c r="C151" i="3"/>
  <c r="D151" i="3"/>
  <c r="E151" i="3"/>
  <c r="F151" i="3"/>
  <c r="G151" i="3"/>
  <c r="H151" i="3"/>
  <c r="B152" i="3"/>
  <c r="C152" i="3"/>
  <c r="D152" i="3"/>
  <c r="E152" i="3"/>
  <c r="F152" i="3"/>
  <c r="G152" i="3"/>
  <c r="H152" i="3"/>
  <c r="B153" i="3"/>
  <c r="C153" i="3"/>
  <c r="D153" i="3"/>
  <c r="E153" i="3"/>
  <c r="F153" i="3"/>
  <c r="G153" i="3"/>
  <c r="H153" i="3"/>
  <c r="B154" i="3"/>
  <c r="C154" i="3"/>
  <c r="D154" i="3"/>
  <c r="E154" i="3"/>
  <c r="F154" i="3"/>
  <c r="G154" i="3"/>
  <c r="H154" i="3"/>
  <c r="B155" i="3"/>
  <c r="C155" i="3"/>
  <c r="D155" i="3"/>
  <c r="E155" i="3"/>
  <c r="F155" i="3"/>
  <c r="G155" i="3"/>
  <c r="H155" i="3"/>
  <c r="B156" i="3"/>
  <c r="C156" i="3"/>
  <c r="D156" i="3"/>
  <c r="E156" i="3"/>
  <c r="F156" i="3"/>
  <c r="G156" i="3"/>
  <c r="H156" i="3"/>
  <c r="C133" i="3"/>
  <c r="D133" i="3"/>
  <c r="E133" i="3"/>
  <c r="F133" i="3"/>
  <c r="G133" i="3"/>
  <c r="H133" i="3"/>
  <c r="B133" i="3"/>
  <c r="K40" i="9"/>
  <c r="I40" i="9"/>
  <c r="K41" i="9"/>
  <c r="I41" i="9"/>
  <c r="K42" i="9"/>
  <c r="I42" i="9"/>
  <c r="K43" i="9"/>
  <c r="I43" i="9"/>
  <c r="K44" i="9"/>
  <c r="I44" i="9"/>
  <c r="I39" i="9"/>
  <c r="K39" i="9"/>
  <c r="K35" i="9"/>
  <c r="G23" i="7"/>
  <c r="H23" i="7"/>
  <c r="G24" i="7"/>
  <c r="H24" i="7" s="1"/>
  <c r="G25" i="7"/>
  <c r="H25" i="7"/>
  <c r="G22" i="7"/>
  <c r="H22" i="7" s="1"/>
  <c r="I4" i="7"/>
  <c r="I5" i="7"/>
  <c r="I8" i="7"/>
  <c r="I2" i="7"/>
  <c r="H3" i="7"/>
  <c r="I3" i="7" s="1"/>
  <c r="H4" i="7"/>
  <c r="H5" i="7"/>
  <c r="H6" i="7"/>
  <c r="I6" i="7" s="1"/>
  <c r="H7" i="7"/>
  <c r="I7" i="7" s="1"/>
  <c r="H8" i="7"/>
  <c r="H2" i="7"/>
  <c r="F12" i="9"/>
  <c r="F11" i="9"/>
  <c r="G4" i="5"/>
  <c r="H4" i="5" s="1"/>
  <c r="G5" i="5"/>
  <c r="H5" i="5" s="1"/>
  <c r="G6" i="5"/>
  <c r="H6" i="5" s="1"/>
  <c r="G7" i="5"/>
  <c r="H7" i="5" s="1"/>
  <c r="G8" i="5"/>
  <c r="H8" i="5" s="1"/>
  <c r="G9" i="5"/>
  <c r="H9" i="5" s="1"/>
  <c r="G10" i="5"/>
  <c r="H11" i="9" s="1"/>
  <c r="G11" i="5"/>
  <c r="H11" i="5" s="1"/>
  <c r="G12" i="5"/>
  <c r="H12" i="5" s="1"/>
  <c r="G3" i="5"/>
  <c r="H3" i="5" s="1"/>
  <c r="C15" i="4"/>
  <c r="C14" i="4"/>
  <c r="F5" i="4"/>
  <c r="F6" i="4"/>
  <c r="F7" i="4"/>
  <c r="F8" i="4"/>
  <c r="F9" i="4"/>
  <c r="F10" i="4"/>
  <c r="F4" i="4"/>
  <c r="E15" i="4"/>
  <c r="F15" i="4" s="1"/>
  <c r="F14" i="4"/>
  <c r="E14" i="4"/>
  <c r="F13" i="4"/>
  <c r="E13" i="4"/>
  <c r="G9" i="12"/>
  <c r="F9" i="12"/>
  <c r="G7" i="12"/>
  <c r="O5" i="12"/>
  <c r="B5" i="12"/>
  <c r="O4" i="12"/>
  <c r="B4" i="12"/>
  <c r="O3" i="12"/>
  <c r="A3" i="12"/>
  <c r="O2" i="12"/>
  <c r="G2" i="12"/>
  <c r="A2" i="12"/>
  <c r="A1" i="12"/>
  <c r="K6" i="11"/>
  <c r="T5" i="11"/>
  <c r="B5" i="11"/>
  <c r="T4" i="11"/>
  <c r="B4" i="11"/>
  <c r="T3" i="11"/>
  <c r="A3" i="11"/>
  <c r="T2" i="11"/>
  <c r="K2" i="11"/>
  <c r="A2" i="11"/>
  <c r="A1" i="11"/>
  <c r="J48" i="10"/>
  <c r="F42" i="10"/>
  <c r="E41" i="10"/>
  <c r="D40" i="10"/>
  <c r="I37" i="10"/>
  <c r="I35" i="10"/>
  <c r="J31" i="10"/>
  <c r="I31" i="10"/>
  <c r="I30" i="10"/>
  <c r="I29" i="10"/>
  <c r="I27" i="10"/>
  <c r="J23" i="10"/>
  <c r="I23" i="10"/>
  <c r="I22" i="10"/>
  <c r="I21" i="10"/>
  <c r="I19" i="10"/>
  <c r="J15" i="10"/>
  <c r="I15" i="10"/>
  <c r="J14" i="10"/>
  <c r="I14" i="10"/>
  <c r="F8" i="10"/>
  <c r="J5" i="10"/>
  <c r="B5" i="10"/>
  <c r="J4" i="10"/>
  <c r="B4" i="10"/>
  <c r="J3" i="10"/>
  <c r="A3" i="10"/>
  <c r="J2" i="10"/>
  <c r="F2" i="10"/>
  <c r="A2" i="10"/>
  <c r="A1" i="10"/>
  <c r="G7" i="9"/>
  <c r="K5" i="9"/>
  <c r="B5" i="9"/>
  <c r="K4" i="9"/>
  <c r="B4" i="9"/>
  <c r="K3" i="9"/>
  <c r="A3" i="9"/>
  <c r="K2" i="9"/>
  <c r="G2" i="9"/>
  <c r="A2" i="9"/>
  <c r="A1" i="9"/>
  <c r="B24" i="8"/>
  <c r="B23" i="8"/>
  <c r="B22" i="8"/>
  <c r="B20" i="8"/>
  <c r="B14" i="4"/>
  <c r="B13" i="4"/>
  <c r="C6" i="4" s="1"/>
  <c r="C4" i="4"/>
  <c r="D63" i="3"/>
  <c r="C63" i="3"/>
  <c r="I60" i="3"/>
  <c r="H60" i="3"/>
  <c r="B60" i="3"/>
  <c r="I59" i="3"/>
  <c r="G59" i="3" s="1"/>
  <c r="H59" i="3"/>
  <c r="B59" i="3"/>
  <c r="I58" i="3"/>
  <c r="H58" i="3"/>
  <c r="G58" i="3" s="1"/>
  <c r="B58" i="3"/>
  <c r="I57" i="3"/>
  <c r="H57" i="3"/>
  <c r="G57" i="3" s="1"/>
  <c r="B57" i="3"/>
  <c r="I56" i="3"/>
  <c r="H56" i="3"/>
  <c r="G56" i="3" s="1"/>
  <c r="B56" i="3"/>
  <c r="I55" i="3"/>
  <c r="H55" i="3"/>
  <c r="G55" i="3" s="1"/>
  <c r="B55" i="3"/>
  <c r="I54" i="3"/>
  <c r="H54" i="3"/>
  <c r="B54" i="3"/>
  <c r="I53" i="3"/>
  <c r="H53" i="3"/>
  <c r="G53" i="3" s="1"/>
  <c r="B53" i="3"/>
  <c r="I52" i="3"/>
  <c r="H52" i="3"/>
  <c r="B52" i="3"/>
  <c r="I51" i="3"/>
  <c r="G51" i="3" s="1"/>
  <c r="H51" i="3"/>
  <c r="B51" i="3"/>
  <c r="I50" i="3"/>
  <c r="H50" i="3"/>
  <c r="G50" i="3" s="1"/>
  <c r="B50" i="3"/>
  <c r="I49" i="3"/>
  <c r="H49" i="3"/>
  <c r="G49" i="3" s="1"/>
  <c r="B49" i="3"/>
  <c r="I48" i="3"/>
  <c r="H48" i="3"/>
  <c r="B48" i="3"/>
  <c r="I47" i="3"/>
  <c r="G47" i="3" s="1"/>
  <c r="H47" i="3"/>
  <c r="B47" i="3"/>
  <c r="I46" i="3"/>
  <c r="H46" i="3"/>
  <c r="B46" i="3"/>
  <c r="I45" i="3"/>
  <c r="H45" i="3"/>
  <c r="G45" i="3" s="1"/>
  <c r="B45" i="3"/>
  <c r="I44" i="3"/>
  <c r="H44" i="3"/>
  <c r="G44" i="3" s="1"/>
  <c r="B44" i="3"/>
  <c r="I43" i="3"/>
  <c r="H43" i="3"/>
  <c r="G43" i="3" s="1"/>
  <c r="B43" i="3"/>
  <c r="I42" i="3"/>
  <c r="H42" i="3"/>
  <c r="B42" i="3"/>
  <c r="I41" i="3"/>
  <c r="H41" i="3"/>
  <c r="G41" i="3"/>
  <c r="B41" i="3"/>
  <c r="I40" i="3"/>
  <c r="H40" i="3"/>
  <c r="G40" i="3" s="1"/>
  <c r="B40" i="3"/>
  <c r="I39" i="3"/>
  <c r="H39" i="3"/>
  <c r="G39" i="3" s="1"/>
  <c r="B39" i="3"/>
  <c r="I38" i="3"/>
  <c r="H38" i="3"/>
  <c r="B38" i="3"/>
  <c r="I37" i="3"/>
  <c r="I63" i="3" s="1"/>
  <c r="H37" i="3"/>
  <c r="B37" i="3"/>
  <c r="D31" i="3"/>
  <c r="C31" i="3"/>
  <c r="B28" i="3"/>
  <c r="B27" i="3"/>
  <c r="F26" i="3"/>
  <c r="B26" i="3"/>
  <c r="B25" i="3"/>
  <c r="B24" i="3"/>
  <c r="B23" i="3"/>
  <c r="F22" i="3"/>
  <c r="B22" i="3"/>
  <c r="B21" i="3"/>
  <c r="B20" i="3"/>
  <c r="B19" i="3"/>
  <c r="F18" i="3"/>
  <c r="B18" i="3"/>
  <c r="B17" i="3"/>
  <c r="B16" i="3"/>
  <c r="B15" i="3"/>
  <c r="F14" i="3"/>
  <c r="G14" i="3" s="1"/>
  <c r="B14" i="3"/>
  <c r="B13" i="3"/>
  <c r="B12" i="3"/>
  <c r="B11" i="3"/>
  <c r="F10" i="3"/>
  <c r="B10" i="3"/>
  <c r="B9" i="3"/>
  <c r="B8" i="3"/>
  <c r="B7" i="3"/>
  <c r="F6" i="3"/>
  <c r="B6" i="3"/>
  <c r="F5" i="3"/>
  <c r="G5" i="3" s="1"/>
  <c r="B5" i="3"/>
  <c r="B371" i="2"/>
  <c r="E369" i="2"/>
  <c r="D369" i="2"/>
  <c r="C369" i="2"/>
  <c r="E368" i="2"/>
  <c r="D368" i="2"/>
  <c r="C368" i="2"/>
  <c r="E367" i="2"/>
  <c r="D367" i="2"/>
  <c r="C367" i="2"/>
  <c r="E366" i="2"/>
  <c r="D366" i="2"/>
  <c r="C366" i="2"/>
  <c r="E365" i="2"/>
  <c r="D365" i="2"/>
  <c r="C365" i="2"/>
  <c r="E364" i="2"/>
  <c r="D364" i="2"/>
  <c r="C364" i="2"/>
  <c r="E363" i="2"/>
  <c r="D363" i="2"/>
  <c r="C363" i="2"/>
  <c r="E362" i="2"/>
  <c r="D362" i="2"/>
  <c r="C362" i="2"/>
  <c r="E361" i="2"/>
  <c r="D361" i="2"/>
  <c r="C361" i="2"/>
  <c r="E360" i="2"/>
  <c r="D360" i="2"/>
  <c r="C360" i="2"/>
  <c r="E359" i="2"/>
  <c r="D359" i="2"/>
  <c r="C359" i="2"/>
  <c r="E358" i="2"/>
  <c r="D358" i="2"/>
  <c r="C358" i="2"/>
  <c r="E357" i="2"/>
  <c r="D357" i="2"/>
  <c r="C357" i="2"/>
  <c r="E356" i="2"/>
  <c r="D356" i="2"/>
  <c r="C356" i="2"/>
  <c r="E355" i="2"/>
  <c r="D355" i="2"/>
  <c r="C355" i="2"/>
  <c r="E354" i="2"/>
  <c r="D354" i="2"/>
  <c r="C354" i="2"/>
  <c r="E353" i="2"/>
  <c r="D353" i="2"/>
  <c r="C353" i="2"/>
  <c r="E352" i="2"/>
  <c r="D352" i="2"/>
  <c r="C352" i="2"/>
  <c r="E351" i="2"/>
  <c r="D351" i="2"/>
  <c r="C351" i="2"/>
  <c r="E350" i="2"/>
  <c r="D350" i="2"/>
  <c r="C350" i="2"/>
  <c r="E349" i="2"/>
  <c r="D349" i="2"/>
  <c r="C349" i="2"/>
  <c r="E348" i="2"/>
  <c r="D348" i="2"/>
  <c r="C348" i="2"/>
  <c r="E347" i="2"/>
  <c r="D347" i="2"/>
  <c r="C347" i="2"/>
  <c r="E346" i="2"/>
  <c r="D346" i="2"/>
  <c r="C346" i="2"/>
  <c r="E345" i="2"/>
  <c r="D345" i="2"/>
  <c r="C345" i="2"/>
  <c r="E344" i="2"/>
  <c r="D344" i="2"/>
  <c r="C344" i="2"/>
  <c r="E343" i="2"/>
  <c r="D343" i="2"/>
  <c r="C343" i="2"/>
  <c r="E342" i="2"/>
  <c r="D342" i="2"/>
  <c r="C342" i="2"/>
  <c r="E341" i="2"/>
  <c r="D341" i="2"/>
  <c r="C341" i="2"/>
  <c r="E340" i="2"/>
  <c r="D340" i="2"/>
  <c r="C340" i="2"/>
  <c r="E339" i="2"/>
  <c r="D339" i="2"/>
  <c r="C339" i="2"/>
  <c r="E338" i="2"/>
  <c r="D338" i="2"/>
  <c r="C338" i="2"/>
  <c r="E337" i="2"/>
  <c r="D337" i="2"/>
  <c r="C337" i="2"/>
  <c r="E336" i="2"/>
  <c r="D336" i="2"/>
  <c r="C336" i="2"/>
  <c r="E335" i="2"/>
  <c r="D335" i="2"/>
  <c r="C335" i="2"/>
  <c r="E334" i="2"/>
  <c r="D334" i="2"/>
  <c r="C334" i="2"/>
  <c r="E333" i="2"/>
  <c r="D333" i="2"/>
  <c r="C333" i="2"/>
  <c r="E332" i="2"/>
  <c r="D332" i="2"/>
  <c r="C332" i="2"/>
  <c r="E331" i="2"/>
  <c r="D331" i="2"/>
  <c r="C331" i="2"/>
  <c r="E330" i="2"/>
  <c r="D330" i="2"/>
  <c r="C330" i="2"/>
  <c r="E329" i="2"/>
  <c r="D329" i="2"/>
  <c r="C329" i="2"/>
  <c r="E328" i="2"/>
  <c r="D328" i="2"/>
  <c r="C328" i="2"/>
  <c r="E327" i="2"/>
  <c r="D327" i="2"/>
  <c r="C327" i="2"/>
  <c r="E326" i="2"/>
  <c r="D326" i="2"/>
  <c r="C326" i="2"/>
  <c r="E325" i="2"/>
  <c r="D325" i="2"/>
  <c r="C325" i="2"/>
  <c r="E324" i="2"/>
  <c r="D324" i="2"/>
  <c r="C324" i="2"/>
  <c r="E323" i="2"/>
  <c r="D323" i="2"/>
  <c r="C323" i="2"/>
  <c r="E322" i="2"/>
  <c r="D322" i="2"/>
  <c r="C322" i="2"/>
  <c r="E321" i="2"/>
  <c r="D321" i="2"/>
  <c r="C321" i="2"/>
  <c r="E320" i="2"/>
  <c r="D320" i="2"/>
  <c r="C320" i="2"/>
  <c r="E319" i="2"/>
  <c r="D319" i="2"/>
  <c r="C319" i="2"/>
  <c r="E318" i="2"/>
  <c r="D318" i="2"/>
  <c r="C318" i="2"/>
  <c r="E317" i="2"/>
  <c r="D317" i="2"/>
  <c r="C317" i="2"/>
  <c r="E316" i="2"/>
  <c r="D316" i="2"/>
  <c r="C316" i="2"/>
  <c r="E315" i="2"/>
  <c r="D315" i="2"/>
  <c r="C315" i="2"/>
  <c r="E314" i="2"/>
  <c r="D314" i="2"/>
  <c r="C314" i="2"/>
  <c r="E313" i="2"/>
  <c r="D313" i="2"/>
  <c r="C313" i="2"/>
  <c r="E312" i="2"/>
  <c r="D312" i="2"/>
  <c r="C312" i="2"/>
  <c r="E311" i="2"/>
  <c r="D311" i="2"/>
  <c r="C311" i="2"/>
  <c r="E310" i="2"/>
  <c r="D310" i="2"/>
  <c r="C310" i="2"/>
  <c r="E309" i="2"/>
  <c r="D309" i="2"/>
  <c r="C309" i="2"/>
  <c r="E308" i="2"/>
  <c r="D308" i="2"/>
  <c r="C308" i="2"/>
  <c r="E307" i="2"/>
  <c r="D307" i="2"/>
  <c r="C307" i="2"/>
  <c r="E306" i="2"/>
  <c r="D306" i="2"/>
  <c r="C306" i="2"/>
  <c r="E305" i="2"/>
  <c r="D305" i="2"/>
  <c r="C305" i="2"/>
  <c r="E304" i="2"/>
  <c r="D304" i="2"/>
  <c r="C304" i="2"/>
  <c r="E303" i="2"/>
  <c r="D303" i="2"/>
  <c r="C303" i="2"/>
  <c r="E302" i="2"/>
  <c r="D302" i="2"/>
  <c r="C302" i="2"/>
  <c r="E301" i="2"/>
  <c r="D301" i="2"/>
  <c r="C301" i="2"/>
  <c r="E300" i="2"/>
  <c r="D300" i="2"/>
  <c r="C300" i="2"/>
  <c r="E299" i="2"/>
  <c r="D299" i="2"/>
  <c r="C299" i="2"/>
  <c r="E298" i="2"/>
  <c r="D298" i="2"/>
  <c r="C298" i="2"/>
  <c r="E297" i="2"/>
  <c r="D297" i="2"/>
  <c r="C297" i="2"/>
  <c r="E296" i="2"/>
  <c r="D296" i="2"/>
  <c r="C296" i="2"/>
  <c r="E295" i="2"/>
  <c r="D295" i="2"/>
  <c r="C295" i="2"/>
  <c r="E294" i="2"/>
  <c r="D294" i="2"/>
  <c r="C294" i="2"/>
  <c r="E293" i="2"/>
  <c r="D293" i="2"/>
  <c r="C293" i="2"/>
  <c r="E292" i="2"/>
  <c r="D292" i="2"/>
  <c r="C292" i="2"/>
  <c r="E291" i="2"/>
  <c r="D291" i="2"/>
  <c r="C291" i="2"/>
  <c r="E290" i="2"/>
  <c r="D290" i="2"/>
  <c r="C290" i="2"/>
  <c r="E289" i="2"/>
  <c r="D289" i="2"/>
  <c r="C289" i="2"/>
  <c r="E288" i="2"/>
  <c r="D288" i="2"/>
  <c r="C288" i="2"/>
  <c r="E287" i="2"/>
  <c r="D287" i="2"/>
  <c r="C287" i="2"/>
  <c r="E286" i="2"/>
  <c r="D286" i="2"/>
  <c r="C286" i="2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I82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N12" i="2"/>
  <c r="M12" i="2"/>
  <c r="L12" i="2"/>
  <c r="E12" i="2"/>
  <c r="D12" i="2"/>
  <c r="C12" i="2"/>
  <c r="E11" i="2"/>
  <c r="D11" i="2"/>
  <c r="C11" i="2"/>
  <c r="P10" i="2"/>
  <c r="E10" i="2"/>
  <c r="D10" i="2"/>
  <c r="C10" i="2"/>
  <c r="P9" i="2"/>
  <c r="E9" i="2"/>
  <c r="D9" i="2"/>
  <c r="C9" i="2"/>
  <c r="P8" i="2"/>
  <c r="I8" i="2"/>
  <c r="E8" i="2"/>
  <c r="D8" i="2"/>
  <c r="C8" i="2"/>
  <c r="P7" i="2"/>
  <c r="E7" i="2"/>
  <c r="D7" i="2"/>
  <c r="L22" i="2" s="1" a="1"/>
  <c r="L22" i="2" s="1"/>
  <c r="C7" i="2"/>
  <c r="P6" i="2"/>
  <c r="E6" i="2"/>
  <c r="D6" i="2"/>
  <c r="C6" i="2"/>
  <c r="P5" i="2"/>
  <c r="E5" i="2"/>
  <c r="D5" i="2"/>
  <c r="C5" i="2"/>
  <c r="P4" i="2"/>
  <c r="N4" i="2" a="1"/>
  <c r="N4" i="2" s="1"/>
  <c r="E4" i="2"/>
  <c r="D4" i="2"/>
  <c r="C4" i="2"/>
  <c r="B16" i="1"/>
  <c r="B18" i="1" s="1"/>
  <c r="J58" i="10" l="1"/>
  <c r="J55" i="10"/>
  <c r="I50" i="10"/>
  <c r="P30" i="2"/>
  <c r="I54" i="10"/>
  <c r="I56" i="10"/>
  <c r="I51" i="10"/>
  <c r="P28" i="2"/>
  <c r="J51" i="10"/>
  <c r="J59" i="10"/>
  <c r="J52" i="10"/>
  <c r="J56" i="10"/>
  <c r="I49" i="10"/>
  <c r="I53" i="10"/>
  <c r="I57" i="10"/>
  <c r="P23" i="2"/>
  <c r="P25" i="2"/>
  <c r="P31" i="2"/>
  <c r="P21" i="2"/>
  <c r="H42" i="5"/>
  <c r="H35" i="5"/>
  <c r="E12" i="9"/>
  <c r="K12" i="9" s="1"/>
  <c r="H10" i="5"/>
  <c r="E11" i="9"/>
  <c r="K11" i="9" s="1"/>
  <c r="H12" i="9"/>
  <c r="D11" i="9"/>
  <c r="J11" i="9" s="1"/>
  <c r="J19" i="10"/>
  <c r="J27" i="10"/>
  <c r="E40" i="10"/>
  <c r="F41" i="10"/>
  <c r="G42" i="10"/>
  <c r="H43" i="10"/>
  <c r="F7" i="3"/>
  <c r="G7" i="3" s="1"/>
  <c r="F11" i="3"/>
  <c r="F15" i="3"/>
  <c r="F19" i="3"/>
  <c r="F23" i="3"/>
  <c r="F27" i="3"/>
  <c r="I16" i="10"/>
  <c r="I43" i="10" s="1"/>
  <c r="I20" i="10"/>
  <c r="I24" i="10"/>
  <c r="I40" i="10" s="1"/>
  <c r="I28" i="10"/>
  <c r="I32" i="10"/>
  <c r="I36" i="10"/>
  <c r="F40" i="10"/>
  <c r="G41" i="10"/>
  <c r="H42" i="10"/>
  <c r="G43" i="10"/>
  <c r="J16" i="10"/>
  <c r="J43" i="10" s="1"/>
  <c r="J20" i="10"/>
  <c r="J24" i="10"/>
  <c r="J40" i="10" s="1"/>
  <c r="G40" i="10"/>
  <c r="H41" i="10"/>
  <c r="F8" i="3"/>
  <c r="F12" i="3"/>
  <c r="F16" i="3"/>
  <c r="F20" i="3"/>
  <c r="G20" i="3" s="1"/>
  <c r="F24" i="3"/>
  <c r="F28" i="3"/>
  <c r="I17" i="10"/>
  <c r="I25" i="10"/>
  <c r="I33" i="10"/>
  <c r="H40" i="10"/>
  <c r="B42" i="10"/>
  <c r="C43" i="10"/>
  <c r="J25" i="10"/>
  <c r="B41" i="10"/>
  <c r="C42" i="10"/>
  <c r="D43" i="10"/>
  <c r="F9" i="3"/>
  <c r="G9" i="3" s="1"/>
  <c r="F13" i="3"/>
  <c r="G13" i="3" s="1"/>
  <c r="F17" i="3"/>
  <c r="G17" i="3" s="1"/>
  <c r="F21" i="3"/>
  <c r="G21" i="3" s="1"/>
  <c r="F25" i="3"/>
  <c r="I18" i="10"/>
  <c r="I26" i="10"/>
  <c r="I34" i="10"/>
  <c r="C41" i="10"/>
  <c r="D42" i="10"/>
  <c r="J26" i="10"/>
  <c r="G37" i="3"/>
  <c r="G42" i="3"/>
  <c r="G52" i="3"/>
  <c r="G23" i="3"/>
  <c r="G60" i="3"/>
  <c r="G8" i="3"/>
  <c r="G28" i="3"/>
  <c r="G6" i="3"/>
  <c r="G10" i="3"/>
  <c r="G22" i="3"/>
  <c r="G46" i="3"/>
  <c r="G24" i="3"/>
  <c r="G38" i="3"/>
  <c r="G54" i="3"/>
  <c r="G11" i="3"/>
  <c r="G18" i="3"/>
  <c r="G16" i="3"/>
  <c r="G12" i="3"/>
  <c r="G15" i="3"/>
  <c r="G26" i="3"/>
  <c r="B63" i="3"/>
  <c r="G48" i="3"/>
  <c r="K37" i="9"/>
  <c r="K36" i="9"/>
  <c r="K38" i="9" s="1"/>
  <c r="D12" i="9"/>
  <c r="P12" i="2"/>
  <c r="Q8" i="2"/>
  <c r="J82" i="2"/>
  <c r="J92" i="2"/>
  <c r="I79" i="2"/>
  <c r="I81" i="2"/>
  <c r="M9" i="2" a="1"/>
  <c r="M9" i="2" s="1"/>
  <c r="I6" i="2"/>
  <c r="M5" i="2" a="1"/>
  <c r="M5" i="2" s="1"/>
  <c r="N6" i="2" a="1"/>
  <c r="N6" i="2" s="1"/>
  <c r="N7" i="2" a="1"/>
  <c r="N7" i="2" s="1"/>
  <c r="L5" i="2" a="1"/>
  <c r="L5" i="2" s="1"/>
  <c r="I7" i="2"/>
  <c r="M6" i="2" a="1"/>
  <c r="M6" i="2" s="1"/>
  <c r="L8" i="2" a="1"/>
  <c r="L8" i="2" s="1"/>
  <c r="L4" i="2" a="1"/>
  <c r="L4" i="2" s="1"/>
  <c r="J8" i="2"/>
  <c r="K8" i="2" s="1"/>
  <c r="N30" i="2" a="1"/>
  <c r="N30" i="2" s="1"/>
  <c r="N8" i="2" a="1"/>
  <c r="N8" i="2" s="1"/>
  <c r="N26" i="2" a="1"/>
  <c r="N26" i="2" s="1"/>
  <c r="M7" i="2" a="1"/>
  <c r="M7" i="2" s="1"/>
  <c r="I87" i="2"/>
  <c r="I22" i="2"/>
  <c r="I24" i="2"/>
  <c r="L25" i="2" a="1"/>
  <c r="L25" i="2" s="1"/>
  <c r="L6" i="2" a="1"/>
  <c r="L6" i="2" s="1"/>
  <c r="J24" i="2"/>
  <c r="M28" i="2" a="1"/>
  <c r="M28" i="2" s="1"/>
  <c r="N28" i="2" a="1"/>
  <c r="N28" i="2" s="1"/>
  <c r="N9" i="2" a="1"/>
  <c r="N9" i="2" s="1"/>
  <c r="M23" i="2" a="1"/>
  <c r="M23" i="2" s="1"/>
  <c r="L10" i="2" a="1"/>
  <c r="L10" i="2" s="1"/>
  <c r="J27" i="2"/>
  <c r="J31" i="2"/>
  <c r="N31" i="2" a="1"/>
  <c r="N31" i="2" s="1"/>
  <c r="N24" i="2" a="1"/>
  <c r="N24" i="2" s="1"/>
  <c r="I4" i="2"/>
  <c r="J4" i="2"/>
  <c r="H9" i="12"/>
  <c r="J5" i="2"/>
  <c r="J9" i="2"/>
  <c r="J21" i="2"/>
  <c r="M26" i="2" a="1"/>
  <c r="M26" i="2" s="1"/>
  <c r="I27" i="2"/>
  <c r="L28" i="2" a="1"/>
  <c r="L28" i="2" s="1"/>
  <c r="I29" i="2"/>
  <c r="M30" i="2" a="1"/>
  <c r="M30" i="2" s="1"/>
  <c r="I31" i="2"/>
  <c r="L32" i="2" a="1"/>
  <c r="L32" i="2" s="1"/>
  <c r="I89" i="2"/>
  <c r="J90" i="2"/>
  <c r="H63" i="3"/>
  <c r="M22" i="2" a="1"/>
  <c r="M22" i="2" s="1"/>
  <c r="I23" i="2"/>
  <c r="L27" i="2" a="1"/>
  <c r="L27" i="2" s="1"/>
  <c r="L29" i="2" a="1"/>
  <c r="L29" i="2" s="1"/>
  <c r="L31" i="2" a="1"/>
  <c r="L31" i="2" s="1"/>
  <c r="G25" i="3"/>
  <c r="B31" i="3"/>
  <c r="L9" i="2" a="1"/>
  <c r="L9" i="2" s="1"/>
  <c r="M10" i="2" a="1"/>
  <c r="M10" i="2" s="1"/>
  <c r="L21" i="2" a="1"/>
  <c r="L21" i="2" s="1"/>
  <c r="N23" i="2" a="1"/>
  <c r="N23" i="2" s="1"/>
  <c r="B17" i="1"/>
  <c r="J7" i="2"/>
  <c r="J23" i="2"/>
  <c r="M25" i="2" a="1"/>
  <c r="M25" i="2" s="1"/>
  <c r="I26" i="2"/>
  <c r="M27" i="2" a="1"/>
  <c r="M27" i="2" s="1"/>
  <c r="I28" i="2"/>
  <c r="I30" i="2"/>
  <c r="M31" i="2" a="1"/>
  <c r="M31" i="2" s="1"/>
  <c r="I32" i="2"/>
  <c r="G19" i="3"/>
  <c r="C5" i="4"/>
  <c r="C10" i="4"/>
  <c r="C9" i="4"/>
  <c r="C8" i="4"/>
  <c r="B15" i="4"/>
  <c r="C7" i="4"/>
  <c r="N10" i="2" a="1"/>
  <c r="N10" i="2" s="1"/>
  <c r="N22" i="2" a="1"/>
  <c r="N22" i="2" s="1"/>
  <c r="L24" i="2" a="1"/>
  <c r="L24" i="2" s="1"/>
  <c r="J28" i="2"/>
  <c r="M29" i="2" a="1"/>
  <c r="M29" i="2" s="1"/>
  <c r="J32" i="2"/>
  <c r="I92" i="2"/>
  <c r="J87" i="2"/>
  <c r="I84" i="2"/>
  <c r="J79" i="2"/>
  <c r="J88" i="2"/>
  <c r="I85" i="2"/>
  <c r="J80" i="2"/>
  <c r="I77" i="2"/>
  <c r="J72" i="2"/>
  <c r="I69" i="2"/>
  <c r="J64" i="2"/>
  <c r="I61" i="2"/>
  <c r="J56" i="2"/>
  <c r="I53" i="2"/>
  <c r="J48" i="2"/>
  <c r="I45" i="2"/>
  <c r="J40" i="2"/>
  <c r="J91" i="2"/>
  <c r="I88" i="2"/>
  <c r="J83" i="2"/>
  <c r="I80" i="2"/>
  <c r="J75" i="2"/>
  <c r="I72" i="2"/>
  <c r="J67" i="2"/>
  <c r="I64" i="2"/>
  <c r="J59" i="2"/>
  <c r="I56" i="2"/>
  <c r="J51" i="2"/>
  <c r="I48" i="2"/>
  <c r="J43" i="2"/>
  <c r="I40" i="2"/>
  <c r="I91" i="2"/>
  <c r="J86" i="2"/>
  <c r="I83" i="2"/>
  <c r="J78" i="2"/>
  <c r="I75" i="2"/>
  <c r="J70" i="2"/>
  <c r="I67" i="2"/>
  <c r="J62" i="2"/>
  <c r="I59" i="2"/>
  <c r="J54" i="2"/>
  <c r="I51" i="2"/>
  <c r="J46" i="2"/>
  <c r="I43" i="2"/>
  <c r="J89" i="2"/>
  <c r="I86" i="2"/>
  <c r="J81" i="2"/>
  <c r="I78" i="2"/>
  <c r="J73" i="2"/>
  <c r="I70" i="2"/>
  <c r="J65" i="2"/>
  <c r="I62" i="2"/>
  <c r="J57" i="2"/>
  <c r="I54" i="2"/>
  <c r="J49" i="2"/>
  <c r="I46" i="2"/>
  <c r="J41" i="2"/>
  <c r="J6" i="2"/>
  <c r="J10" i="2"/>
  <c r="J22" i="2"/>
  <c r="N25" i="2" a="1"/>
  <c r="N25" i="2" s="1"/>
  <c r="L26" i="2" a="1"/>
  <c r="L26" i="2" s="1"/>
  <c r="N27" i="2" a="1"/>
  <c r="N27" i="2" s="1"/>
  <c r="N29" i="2" a="1"/>
  <c r="N29" i="2" s="1"/>
  <c r="L30" i="2" a="1"/>
  <c r="L30" i="2" s="1"/>
  <c r="I41" i="2"/>
  <c r="I42" i="2"/>
  <c r="I44" i="2"/>
  <c r="I47" i="2"/>
  <c r="I49" i="2"/>
  <c r="I50" i="2"/>
  <c r="I52" i="2"/>
  <c r="I55" i="2"/>
  <c r="I57" i="2"/>
  <c r="I58" i="2"/>
  <c r="I60" i="2"/>
  <c r="I63" i="2"/>
  <c r="I65" i="2"/>
  <c r="I66" i="2"/>
  <c r="I68" i="2"/>
  <c r="I71" i="2"/>
  <c r="I73" i="2"/>
  <c r="I74" i="2"/>
  <c r="I76" i="2"/>
  <c r="J85" i="2"/>
  <c r="J42" i="10"/>
  <c r="I10" i="2"/>
  <c r="M21" i="2" a="1"/>
  <c r="M21" i="2" s="1"/>
  <c r="N32" i="2" a="1"/>
  <c r="N32" i="2" s="1"/>
  <c r="J29" i="2"/>
  <c r="J25" i="2"/>
  <c r="M32" i="2" a="1"/>
  <c r="M32" i="2" s="1"/>
  <c r="J30" i="2"/>
  <c r="J26" i="2"/>
  <c r="M4" i="2" a="1"/>
  <c r="M4" i="2" s="1"/>
  <c r="I5" i="2"/>
  <c r="N5" i="2" a="1"/>
  <c r="N5" i="2" s="1"/>
  <c r="L7" i="2" a="1"/>
  <c r="L7" i="2" s="1"/>
  <c r="M8" i="2" a="1"/>
  <c r="M8" i="2" s="1"/>
  <c r="I9" i="2"/>
  <c r="I21" i="2"/>
  <c r="N21" i="2" a="1"/>
  <c r="N21" i="2" s="1"/>
  <c r="L23" i="2" a="1"/>
  <c r="L23" i="2" s="1"/>
  <c r="M24" i="2" a="1"/>
  <c r="M24" i="2" s="1"/>
  <c r="I25" i="2"/>
  <c r="J42" i="2"/>
  <c r="J44" i="2"/>
  <c r="J45" i="2"/>
  <c r="J47" i="2"/>
  <c r="J50" i="2"/>
  <c r="J52" i="2"/>
  <c r="J53" i="2"/>
  <c r="J55" i="2"/>
  <c r="J58" i="2"/>
  <c r="J60" i="2"/>
  <c r="J61" i="2"/>
  <c r="J63" i="2"/>
  <c r="J66" i="2"/>
  <c r="J68" i="2"/>
  <c r="J69" i="2"/>
  <c r="J71" i="2"/>
  <c r="J74" i="2"/>
  <c r="J76" i="2"/>
  <c r="J77" i="2"/>
  <c r="J84" i="2"/>
  <c r="I90" i="2"/>
  <c r="G27" i="3"/>
  <c r="P34" i="2" l="1"/>
  <c r="C11" i="9"/>
  <c r="I42" i="10"/>
  <c r="F31" i="3"/>
  <c r="I41" i="10"/>
  <c r="J41" i="10"/>
  <c r="G63" i="3"/>
  <c r="G31" i="3"/>
  <c r="J12" i="9"/>
  <c r="C12" i="9"/>
  <c r="N84" i="2" a="1"/>
  <c r="N84" i="2" s="1"/>
  <c r="L84" i="2" a="1"/>
  <c r="L84" i="2" s="1"/>
  <c r="K84" i="2"/>
  <c r="M84" i="2" a="1"/>
  <c r="M84" i="2" s="1"/>
  <c r="I34" i="2"/>
  <c r="Q21" i="2"/>
  <c r="K21" i="2"/>
  <c r="N85" i="2" a="1"/>
  <c r="N85" i="2" s="1"/>
  <c r="M85" i="2" a="1"/>
  <c r="M85" i="2" s="1"/>
  <c r="K85" i="2"/>
  <c r="L85" i="2" a="1"/>
  <c r="L85" i="2" s="1"/>
  <c r="O85" i="2" s="1"/>
  <c r="L57" i="2" a="1"/>
  <c r="L57" i="2" s="1"/>
  <c r="K57" i="2"/>
  <c r="M57" i="2" a="1"/>
  <c r="M57" i="2" s="1"/>
  <c r="N57" i="2" a="1"/>
  <c r="N57" i="2" s="1"/>
  <c r="K70" i="2"/>
  <c r="N70" i="2" a="1"/>
  <c r="N70" i="2" s="1"/>
  <c r="L70" i="2" a="1"/>
  <c r="L70" i="2" s="1"/>
  <c r="M70" i="2" a="1"/>
  <c r="M70" i="2" s="1"/>
  <c r="N77" i="2" a="1"/>
  <c r="N77" i="2" s="1"/>
  <c r="M77" i="2" a="1"/>
  <c r="M77" i="2" s="1"/>
  <c r="L77" i="2" a="1"/>
  <c r="L77" i="2" s="1"/>
  <c r="K77" i="2"/>
  <c r="N45" i="2" a="1"/>
  <c r="N45" i="2" s="1"/>
  <c r="M45" i="2" a="1"/>
  <c r="M45" i="2" s="1"/>
  <c r="K45" i="2"/>
  <c r="L45" i="2" a="1"/>
  <c r="L45" i="2" s="1"/>
  <c r="O45" i="2" s="1"/>
  <c r="J12" i="2"/>
  <c r="Q22" i="2"/>
  <c r="K22" i="2"/>
  <c r="L89" i="2" a="1"/>
  <c r="L89" i="2" s="1"/>
  <c r="K89" i="2"/>
  <c r="N89" i="2" a="1"/>
  <c r="N89" i="2" s="1"/>
  <c r="M89" i="2" a="1"/>
  <c r="M89" i="2" s="1"/>
  <c r="N56" i="2" a="1"/>
  <c r="N56" i="2" s="1"/>
  <c r="M56" i="2" a="1"/>
  <c r="M56" i="2" s="1"/>
  <c r="K56" i="2"/>
  <c r="L56" i="2" a="1"/>
  <c r="L56" i="2" s="1"/>
  <c r="O56" i="2" s="1"/>
  <c r="L88" i="2" a="1"/>
  <c r="L88" i="2" s="1"/>
  <c r="O88" i="2" s="1"/>
  <c r="N88" i="2" a="1"/>
  <c r="N88" i="2" s="1"/>
  <c r="M88" i="2" a="1"/>
  <c r="M88" i="2" s="1"/>
  <c r="K88" i="2"/>
  <c r="Q24" i="2"/>
  <c r="K24" i="2"/>
  <c r="Q6" i="2"/>
  <c r="K6" i="2"/>
  <c r="N61" i="2" a="1"/>
  <c r="N61" i="2" s="1"/>
  <c r="M61" i="2" a="1"/>
  <c r="M61" i="2" s="1"/>
  <c r="K61" i="2"/>
  <c r="L61" i="2" a="1"/>
  <c r="L61" i="2" s="1"/>
  <c r="K9" i="2"/>
  <c r="I13" i="2"/>
  <c r="Q9" i="2"/>
  <c r="K83" i="2"/>
  <c r="N83" i="2" a="1"/>
  <c r="N83" i="2" s="1"/>
  <c r="L83" i="2" a="1"/>
  <c r="L83" i="2" s="1"/>
  <c r="O83" i="2" s="1"/>
  <c r="M83" i="2" a="1"/>
  <c r="M83" i="2" s="1"/>
  <c r="M79" i="2" a="1"/>
  <c r="M79" i="2" s="1"/>
  <c r="L79" i="2" a="1"/>
  <c r="L79" i="2" s="1"/>
  <c r="O79" i="2" s="1"/>
  <c r="K79" i="2"/>
  <c r="N79" i="2" a="1"/>
  <c r="N79" i="2" s="1"/>
  <c r="K26" i="2"/>
  <c r="Q26" i="2"/>
  <c r="L76" i="2" a="1"/>
  <c r="L76" i="2" s="1"/>
  <c r="O76" i="2" s="1"/>
  <c r="K76" i="2"/>
  <c r="M76" i="2" a="1"/>
  <c r="M76" i="2" s="1"/>
  <c r="N76" i="2" a="1"/>
  <c r="N76" i="2" s="1"/>
  <c r="L60" i="2" a="1"/>
  <c r="L60" i="2" s="1"/>
  <c r="K60" i="2"/>
  <c r="M60" i="2" a="1"/>
  <c r="M60" i="2" s="1"/>
  <c r="N60" i="2" a="1"/>
  <c r="N60" i="2" s="1"/>
  <c r="L44" i="2" a="1"/>
  <c r="L44" i="2" s="1"/>
  <c r="O44" i="2" s="1"/>
  <c r="K44" i="2"/>
  <c r="M44" i="2" a="1"/>
  <c r="M44" i="2" s="1"/>
  <c r="N44" i="2" a="1"/>
  <c r="N44" i="2" s="1"/>
  <c r="L65" i="2" a="1"/>
  <c r="L65" i="2" s="1"/>
  <c r="K65" i="2"/>
  <c r="N65" i="2" a="1"/>
  <c r="N65" i="2" s="1"/>
  <c r="M65" i="2" a="1"/>
  <c r="M65" i="2" s="1"/>
  <c r="K46" i="2"/>
  <c r="N46" i="2" a="1"/>
  <c r="N46" i="2" s="1"/>
  <c r="L46" i="2" a="1"/>
  <c r="L46" i="2" s="1"/>
  <c r="M46" i="2" a="1"/>
  <c r="M46" i="2" s="1"/>
  <c r="M78" i="2" a="1"/>
  <c r="M78" i="2" s="1"/>
  <c r="K78" i="2"/>
  <c r="N78" i="2" a="1"/>
  <c r="N78" i="2" s="1"/>
  <c r="L78" i="2" a="1"/>
  <c r="L78" i="2" s="1"/>
  <c r="O78" i="2" s="1"/>
  <c r="N64" i="2" a="1"/>
  <c r="N64" i="2" s="1"/>
  <c r="M64" i="2" a="1"/>
  <c r="M64" i="2" s="1"/>
  <c r="K64" i="2"/>
  <c r="L64" i="2" a="1"/>
  <c r="L64" i="2" s="1"/>
  <c r="O64" i="2" s="1"/>
  <c r="Q27" i="2"/>
  <c r="K27" i="2"/>
  <c r="I12" i="2"/>
  <c r="Q4" i="2"/>
  <c r="K4" i="2"/>
  <c r="M63" i="2" a="1"/>
  <c r="M63" i="2" s="1"/>
  <c r="L63" i="2" a="1"/>
  <c r="L63" i="2" s="1"/>
  <c r="K63" i="2"/>
  <c r="N63" i="2" a="1"/>
  <c r="N63" i="2" s="1"/>
  <c r="Q29" i="2"/>
  <c r="K29" i="2"/>
  <c r="K51" i="2"/>
  <c r="N51" i="2" a="1"/>
  <c r="N51" i="2" s="1"/>
  <c r="L51" i="2" a="1"/>
  <c r="L51" i="2" s="1"/>
  <c r="M51" i="2" a="1"/>
  <c r="M51" i="2" s="1"/>
  <c r="M74" i="2" a="1"/>
  <c r="M74" i="2" s="1"/>
  <c r="L74" i="2" a="1"/>
  <c r="L74" i="2" s="1"/>
  <c r="N74" i="2" a="1"/>
  <c r="N74" i="2" s="1"/>
  <c r="K74" i="2"/>
  <c r="M58" i="2" a="1"/>
  <c r="M58" i="2" s="1"/>
  <c r="L58" i="2" a="1"/>
  <c r="L58" i="2" s="1"/>
  <c r="O58" i="2" s="1"/>
  <c r="K58" i="2"/>
  <c r="N58" i="2" a="1"/>
  <c r="N58" i="2" s="1"/>
  <c r="M42" i="2" a="1"/>
  <c r="M42" i="2" s="1"/>
  <c r="L42" i="2" a="1"/>
  <c r="L42" i="2" s="1"/>
  <c r="K42" i="2"/>
  <c r="N42" i="2" a="1"/>
  <c r="N42" i="2" s="1"/>
  <c r="K59" i="2"/>
  <c r="N59" i="2" a="1"/>
  <c r="N59" i="2" s="1"/>
  <c r="L59" i="2" a="1"/>
  <c r="L59" i="2" s="1"/>
  <c r="M59" i="2" a="1"/>
  <c r="M59" i="2" s="1"/>
  <c r="K91" i="2"/>
  <c r="N91" i="2" a="1"/>
  <c r="N91" i="2" s="1"/>
  <c r="L91" i="2" a="1"/>
  <c r="L91" i="2" s="1"/>
  <c r="O91" i="2" s="1"/>
  <c r="M91" i="2" a="1"/>
  <c r="M91" i="2" s="1"/>
  <c r="M87" i="2" a="1"/>
  <c r="M87" i="2" s="1"/>
  <c r="L87" i="2" a="1"/>
  <c r="L87" i="2" s="1"/>
  <c r="O87" i="2" s="1"/>
  <c r="N87" i="2" a="1"/>
  <c r="N87" i="2" s="1"/>
  <c r="K87" i="2"/>
  <c r="K90" i="2"/>
  <c r="M90" i="2" a="1"/>
  <c r="M90" i="2" s="1"/>
  <c r="L90" i="2" a="1"/>
  <c r="L90" i="2" s="1"/>
  <c r="O90" i="2" s="1"/>
  <c r="N90" i="2" a="1"/>
  <c r="N90" i="2" s="1"/>
  <c r="Q7" i="2"/>
  <c r="K7" i="2"/>
  <c r="M47" i="2" a="1"/>
  <c r="M47" i="2" s="1"/>
  <c r="L47" i="2" a="1"/>
  <c r="L47" i="2" s="1"/>
  <c r="K47" i="2"/>
  <c r="N47" i="2" a="1"/>
  <c r="N47" i="2" s="1"/>
  <c r="M71" i="2" a="1"/>
  <c r="M71" i="2" s="1"/>
  <c r="L71" i="2" a="1"/>
  <c r="L71" i="2" s="1"/>
  <c r="N71" i="2" a="1"/>
  <c r="N71" i="2" s="1"/>
  <c r="K71" i="2"/>
  <c r="M55" i="2" a="1"/>
  <c r="M55" i="2" s="1"/>
  <c r="L55" i="2" a="1"/>
  <c r="L55" i="2" s="1"/>
  <c r="K55" i="2"/>
  <c r="N55" i="2" a="1"/>
  <c r="N55" i="2" s="1"/>
  <c r="Q25" i="2"/>
  <c r="K25" i="2"/>
  <c r="L41" i="2" a="1"/>
  <c r="L41" i="2" s="1"/>
  <c r="O41" i="2" s="1"/>
  <c r="K41" i="2"/>
  <c r="M41" i="2" a="1"/>
  <c r="M41" i="2" s="1"/>
  <c r="N41" i="2" a="1"/>
  <c r="N41" i="2" s="1"/>
  <c r="L73" i="2" a="1"/>
  <c r="L73" i="2" s="1"/>
  <c r="O73" i="2" s="1"/>
  <c r="K73" i="2"/>
  <c r="M73" i="2" a="1"/>
  <c r="M73" i="2" s="1"/>
  <c r="N73" i="2" a="1"/>
  <c r="N73" i="2" s="1"/>
  <c r="K54" i="2"/>
  <c r="N54" i="2" a="1"/>
  <c r="N54" i="2" s="1"/>
  <c r="L54" i="2" a="1"/>
  <c r="L54" i="2" s="1"/>
  <c r="M54" i="2" a="1"/>
  <c r="M54" i="2" s="1"/>
  <c r="M86" i="2" a="1"/>
  <c r="M86" i="2" s="1"/>
  <c r="K86" i="2"/>
  <c r="N86" i="2" a="1"/>
  <c r="N86" i="2" s="1"/>
  <c r="L86" i="2" a="1"/>
  <c r="L86" i="2" s="1"/>
  <c r="O86" i="2" s="1"/>
  <c r="N40" i="2" a="1"/>
  <c r="N40" i="2" s="1"/>
  <c r="M40" i="2" a="1"/>
  <c r="M40" i="2" s="1"/>
  <c r="J94" i="2"/>
  <c r="K40" i="2"/>
  <c r="L40" i="2" a="1"/>
  <c r="L40" i="2" s="1"/>
  <c r="O40" i="2" s="1"/>
  <c r="N72" i="2" a="1"/>
  <c r="N72" i="2" s="1"/>
  <c r="M72" i="2" a="1"/>
  <c r="M72" i="2" s="1"/>
  <c r="K72" i="2"/>
  <c r="L72" i="2" a="1"/>
  <c r="L72" i="2" s="1"/>
  <c r="O72" i="2" s="1"/>
  <c r="K32" i="2"/>
  <c r="Q32" i="2"/>
  <c r="J34" i="2"/>
  <c r="N92" i="2" a="1"/>
  <c r="N92" i="2" s="1"/>
  <c r="L92" i="2" a="1"/>
  <c r="L92" i="2" s="1"/>
  <c r="K92" i="2"/>
  <c r="M92" i="2" a="1"/>
  <c r="M92" i="2" s="1"/>
  <c r="N69" i="2" a="1"/>
  <c r="N69" i="2" s="1"/>
  <c r="M69" i="2" a="1"/>
  <c r="M69" i="2" s="1"/>
  <c r="L69" i="2" a="1"/>
  <c r="L69" i="2" s="1"/>
  <c r="O69" i="2" s="1"/>
  <c r="K69" i="2"/>
  <c r="N53" i="2" a="1"/>
  <c r="N53" i="2" s="1"/>
  <c r="M53" i="2" a="1"/>
  <c r="M53" i="2" s="1"/>
  <c r="K53" i="2"/>
  <c r="L53" i="2" a="1"/>
  <c r="L53" i="2" s="1"/>
  <c r="O53" i="2" s="1"/>
  <c r="K5" i="2"/>
  <c r="Q5" i="2"/>
  <c r="K67" i="2"/>
  <c r="N67" i="2" a="1"/>
  <c r="N67" i="2" s="1"/>
  <c r="L67" i="2" a="1"/>
  <c r="L67" i="2" s="1"/>
  <c r="M67" i="2" a="1"/>
  <c r="M67" i="2" s="1"/>
  <c r="J13" i="2"/>
  <c r="K82" i="2"/>
  <c r="M82" i="2" a="1"/>
  <c r="M82" i="2" s="1"/>
  <c r="L82" i="2" a="1"/>
  <c r="L82" i="2" s="1"/>
  <c r="O82" i="2" s="1"/>
  <c r="N82" i="2" a="1"/>
  <c r="N82" i="2" s="1"/>
  <c r="L68" i="2" a="1"/>
  <c r="L68" i="2" s="1"/>
  <c r="K68" i="2"/>
  <c r="N68" i="2" a="1"/>
  <c r="N68" i="2" s="1"/>
  <c r="M68" i="2" a="1"/>
  <c r="M68" i="2" s="1"/>
  <c r="L52" i="2" a="1"/>
  <c r="L52" i="2" s="1"/>
  <c r="K52" i="2"/>
  <c r="M52" i="2" a="1"/>
  <c r="M52" i="2" s="1"/>
  <c r="N52" i="2" a="1"/>
  <c r="N52" i="2" s="1"/>
  <c r="Q10" i="2"/>
  <c r="K10" i="2"/>
  <c r="L49" i="2" a="1"/>
  <c r="L49" i="2" s="1"/>
  <c r="K49" i="2"/>
  <c r="M49" i="2" a="1"/>
  <c r="M49" i="2" s="1"/>
  <c r="N49" i="2" a="1"/>
  <c r="N49" i="2" s="1"/>
  <c r="L81" i="2" a="1"/>
  <c r="L81" i="2" s="1"/>
  <c r="O81" i="2" s="1"/>
  <c r="K81" i="2"/>
  <c r="N81" i="2" a="1"/>
  <c r="N81" i="2" s="1"/>
  <c r="M81" i="2" a="1"/>
  <c r="M81" i="2" s="1"/>
  <c r="K62" i="2"/>
  <c r="N62" i="2" a="1"/>
  <c r="N62" i="2" s="1"/>
  <c r="L62" i="2" a="1"/>
  <c r="L62" i="2" s="1"/>
  <c r="O62" i="2" s="1"/>
  <c r="M62" i="2" a="1"/>
  <c r="M62" i="2" s="1"/>
  <c r="I94" i="2"/>
  <c r="N48" i="2" a="1"/>
  <c r="N48" i="2" s="1"/>
  <c r="M48" i="2" a="1"/>
  <c r="M48" i="2" s="1"/>
  <c r="K48" i="2"/>
  <c r="L48" i="2" a="1"/>
  <c r="L48" i="2" s="1"/>
  <c r="O48" i="2" s="1"/>
  <c r="L80" i="2" a="1"/>
  <c r="L80" i="2" s="1"/>
  <c r="N80" i="2" a="1"/>
  <c r="N80" i="2" s="1"/>
  <c r="M80" i="2" a="1"/>
  <c r="M80" i="2" s="1"/>
  <c r="K80" i="2"/>
  <c r="K30" i="2"/>
  <c r="Q30" i="2"/>
  <c r="Q31" i="2"/>
  <c r="K31" i="2"/>
  <c r="M66" i="2" a="1"/>
  <c r="M66" i="2" s="1"/>
  <c r="L66" i="2" a="1"/>
  <c r="L66" i="2" s="1"/>
  <c r="K66" i="2"/>
  <c r="N66" i="2" a="1"/>
  <c r="N66" i="2" s="1"/>
  <c r="M50" i="2" a="1"/>
  <c r="M50" i="2" s="1"/>
  <c r="L50" i="2" a="1"/>
  <c r="L50" i="2" s="1"/>
  <c r="K50" i="2"/>
  <c r="N50" i="2" a="1"/>
  <c r="N50" i="2" s="1"/>
  <c r="K43" i="2"/>
  <c r="N43" i="2" a="1"/>
  <c r="N43" i="2" s="1"/>
  <c r="L43" i="2" a="1"/>
  <c r="L43" i="2" s="1"/>
  <c r="O43" i="2" s="1"/>
  <c r="M43" i="2" a="1"/>
  <c r="M43" i="2" s="1"/>
  <c r="K75" i="2"/>
  <c r="N75" i="2" a="1"/>
  <c r="N75" i="2" s="1"/>
  <c r="M75" i="2" a="1"/>
  <c r="M75" i="2" s="1"/>
  <c r="L75" i="2" a="1"/>
  <c r="L75" i="2" s="1"/>
  <c r="K28" i="2"/>
  <c r="Q28" i="2"/>
  <c r="Q23" i="2"/>
  <c r="K23" i="2"/>
  <c r="Q12" i="2" l="1"/>
  <c r="O89" i="2"/>
  <c r="O71" i="2"/>
  <c r="I14" i="2"/>
  <c r="K14" i="2" s="1"/>
  <c r="K12" i="2"/>
  <c r="O77" i="2"/>
  <c r="Q34" i="2"/>
  <c r="O66" i="2"/>
  <c r="O80" i="2"/>
  <c r="O49" i="2"/>
  <c r="O92" i="2"/>
  <c r="O42" i="2"/>
  <c r="O74" i="2"/>
  <c r="O65" i="2"/>
  <c r="O60" i="2"/>
  <c r="K13" i="2"/>
  <c r="J14" i="2"/>
  <c r="O57" i="2"/>
  <c r="O52" i="2"/>
  <c r="O67" i="2"/>
  <c r="O75" i="2"/>
  <c r="O50" i="2"/>
  <c r="O68" i="2"/>
  <c r="O55" i="2"/>
  <c r="O47" i="2"/>
  <c r="O63" i="2"/>
  <c r="O46" i="2"/>
  <c r="O61" i="2"/>
  <c r="O70" i="2"/>
  <c r="O84" i="2"/>
  <c r="O54" i="2"/>
  <c r="O59" i="2"/>
  <c r="O51" i="2"/>
</calcChain>
</file>

<file path=xl/sharedStrings.xml><?xml version="1.0" encoding="utf-8"?>
<sst xmlns="http://schemas.openxmlformats.org/spreadsheetml/2006/main" count="542" uniqueCount="236">
  <si>
    <t>Data of the count</t>
  </si>
  <si>
    <t>Section details</t>
  </si>
  <si>
    <t>Period</t>
  </si>
  <si>
    <t>Title</t>
  </si>
  <si>
    <t>Sensor type</t>
  </si>
  <si>
    <t>Model</t>
  </si>
  <si>
    <t>Class</t>
  </si>
  <si>
    <t>Count type</t>
  </si>
  <si>
    <t>Special period</t>
  </si>
  <si>
    <t>Place</t>
  </si>
  <si>
    <t>Remarks</t>
  </si>
  <si>
    <t>Direction 1</t>
  </si>
  <si>
    <t>Direction 2</t>
  </si>
  <si>
    <t>année</t>
  </si>
  <si>
    <t>1er jour</t>
  </si>
  <si>
    <t>dernier jour</t>
  </si>
  <si>
    <t>Data day by day</t>
  </si>
  <si>
    <t>analyse selon les jours de la semaine</t>
  </si>
  <si>
    <t>Day</t>
  </si>
  <si>
    <t># Passages</t>
  </si>
  <si>
    <t>Semaine</t>
  </si>
  <si>
    <t>Mois</t>
  </si>
  <si>
    <t>Jours_sem</t>
  </si>
  <si>
    <t>Total</t>
  </si>
  <si>
    <t>NB</t>
  </si>
  <si>
    <t>Moyenne</t>
  </si>
  <si>
    <t>Ecart-Type</t>
  </si>
  <si>
    <t>min</t>
  </si>
  <si>
    <t>MAX</t>
  </si>
  <si>
    <t>data_week</t>
  </si>
  <si>
    <t>Diff</t>
  </si>
  <si>
    <t>Lundi</t>
  </si>
  <si>
    <t>Mardi</t>
  </si>
  <si>
    <t>Mercredi</t>
  </si>
  <si>
    <t>Jeudi</t>
  </si>
  <si>
    <t>Vendredi</t>
  </si>
  <si>
    <t>Samedi</t>
  </si>
  <si>
    <t>Dimanche</t>
  </si>
  <si>
    <t>total WE</t>
  </si>
  <si>
    <t>total Jours Ouvrés</t>
  </si>
  <si>
    <t>analyse selon les mois de l'année</t>
  </si>
  <si>
    <t>AN_TE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</si>
  <si>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</si>
  <si>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</si>
  <si>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</si>
  <si>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</si>
  <si>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</si>
  <si>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</si>
  <si>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</si>
  <si>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</si>
  <si>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</si>
  <si>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</si>
  <si>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</si>
  <si>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</si>
  <si>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analyse selon les semaines entières de l'année</t>
  </si>
  <si>
    <t>et/M</t>
  </si>
  <si>
    <t>total</t>
  </si>
  <si>
    <t>Data by hour</t>
  </si>
  <si>
    <t>Hole Week</t>
  </si>
  <si>
    <t>Hour</t>
  </si>
  <si>
    <t>Section</t>
  </si>
  <si>
    <t>Dir1</t>
  </si>
  <si>
    <t>Dir2</t>
  </si>
  <si>
    <t>Weekends only</t>
  </si>
  <si>
    <t>Lundi-vendredi</t>
  </si>
  <si>
    <t>Data day of the week</t>
  </si>
  <si>
    <t>TJM</t>
  </si>
  <si>
    <t>TJM moyen</t>
  </si>
  <si>
    <t>MD – velos</t>
  </si>
  <si>
    <t>MD – autres</t>
  </si>
  <si>
    <t>Dir 2</t>
  </si>
  <si>
    <t xml:space="preserve">TJMO   Jours ouvrables </t>
  </si>
  <si>
    <t xml:space="preserve">TJM   Journalier moyen </t>
  </si>
  <si>
    <t>Horaire</t>
  </si>
  <si>
    <t>lun.</t>
  </si>
  <si>
    <t>mar.</t>
  </si>
  <si>
    <t>mer.</t>
  </si>
  <si>
    <t>jeu.</t>
  </si>
  <si>
    <t>ven.</t>
  </si>
  <si>
    <t>sam.</t>
  </si>
  <si>
    <t>dim.</t>
  </si>
  <si>
    <t>0000-0100</t>
  </si>
  <si>
    <t>0100-0200</t>
  </si>
  <si>
    <t>0200-0300</t>
  </si>
  <si>
    <t>0300-0400</t>
  </si>
  <si>
    <t>0400-0500</t>
  </si>
  <si>
    <t>0500-0600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</si>
  <si>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</si>
  <si>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</si>
  <si>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</si>
  <si>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</si>
  <si>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</si>
  <si>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</si>
  <si>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</si>
  <si>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</si>
  <si>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</si>
  <si>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</si>
  <si>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</si>
  <si>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</si>
  <si>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</si>
  <si>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</si>
  <si>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</si>
  <si>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</si>
  <si>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</si>
  <si>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</si>
  <si>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Temporalité</t>
  </si>
  <si>
    <t>Nombre annuel de passages</t>
  </si>
  <si>
    <t>Nombre de passages le jour le plus chargé de l'année</t>
  </si>
  <si>
    <t>Nombre de passages le mois le plus chargé de l'année</t>
  </si>
  <si>
    <t>Nombre de passages le mois le moins chargé de l'année</t>
  </si>
  <si>
    <t>Passages saisonniers par section x catégorie</t>
  </si>
  <si>
    <t>Catégorie</t>
  </si>
  <si>
    <t>VELO</t>
  </si>
  <si>
    <t>MONO</t>
  </si>
  <si>
    <t>SHORT</t>
  </si>
  <si>
    <t>SPECIAL</t>
  </si>
  <si>
    <t>MULTI</t>
  </si>
  <si>
    <t>Data class</t>
  </si>
  <si>
    <t>trash</t>
  </si>
  <si>
    <t>velo</t>
  </si>
  <si>
    <t>mono</t>
  </si>
  <si>
    <t>short</t>
  </si>
  <si>
    <t>special</t>
  </si>
  <si>
    <t>velo-remorque</t>
  </si>
  <si>
    <t>Non MD !</t>
  </si>
  <si>
    <t>Inconnu</t>
  </si>
  <si>
    <t>Piéton</t>
  </si>
  <si>
    <t>Voiture</t>
  </si>
  <si>
    <t>total MD</t>
  </si>
  <si>
    <t>autres MD</t>
  </si>
  <si>
    <t>Direction 1 :</t>
  </si>
  <si>
    <t>Direction 2 :</t>
  </si>
  <si>
    <t>Tous vehicules</t>
  </si>
  <si>
    <t>% - autres</t>
  </si>
  <si>
    <t>Courbe de variation des jours ouvrables (du lundi au vendredi)</t>
  </si>
  <si>
    <t>Traffic journalier moyen des vélos (classe 1)</t>
  </si>
  <si>
    <t>Traffic journalier moyen des vélos (classe 1) les jours ouvrables</t>
  </si>
  <si>
    <t>Traffic journalier moyen des vélos (classe 1) les week-ends</t>
  </si>
  <si>
    <t>Valeurs TJM et analyse temporelle</t>
  </si>
  <si>
    <t>moy lun-ve</t>
  </si>
  <si>
    <t>moy lu-di</t>
  </si>
  <si>
    <t>totaux</t>
  </si>
  <si>
    <t>0700-1900</t>
  </si>
  <si>
    <t>0600-2200</t>
  </si>
  <si>
    <t>0600-0000</t>
  </si>
  <si>
    <t>0000-0000</t>
  </si>
  <si>
    <t>moyenne mensuelle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</si>
  <si>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</si>
  <si>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</si>
  <si>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</si>
  <si>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</si>
  <si>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</si>
  <si>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</si>
  <si>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</si>
  <si>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</si>
  <si>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</si>
  <si>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</si>
  <si>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</si>
  <si>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</si>
  <si>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Trafic journalier sur l'année</t>
  </si>
  <si>
    <t>Volumes de trafic par direction les jours ouvrables</t>
  </si>
  <si>
    <t>Courbe de variation des jours ouvrables</t>
  </si>
  <si>
    <t>Variation hebdomadaire du trafic</t>
  </si>
  <si>
    <t>Volumes de trafic par direction les week-ends</t>
  </si>
  <si>
    <t>Courbe de variation des week-ends</t>
  </si>
  <si>
    <t>Categorisation des vehicules MD</t>
  </si>
  <si>
    <t>Class 1</t>
  </si>
  <si>
    <t>cycle</t>
  </si>
  <si>
    <t>VTT</t>
  </si>
  <si>
    <t>Class 2</t>
  </si>
  <si>
    <t>Hoverboard</t>
  </si>
  <si>
    <t>Segway</t>
  </si>
  <si>
    <t>Class 3</t>
  </si>
  <si>
    <t>Trotinette</t>
  </si>
  <si>
    <t>Skate</t>
  </si>
  <si>
    <t>Class 4</t>
  </si>
  <si>
    <t>Tandem</t>
  </si>
  <si>
    <t>velo-Cargo</t>
  </si>
  <si>
    <t>Class 5</t>
  </si>
  <si>
    <t>multi-axe</t>
  </si>
  <si>
    <t>velo + essieu junior</t>
  </si>
  <si>
    <t>Designation</t>
  </si>
  <si>
    <t>Empattement</t>
  </si>
  <si>
    <t>Axes</t>
  </si>
  <si>
    <t>Longueur</t>
  </si>
  <si>
    <t>96-103</t>
  </si>
  <si>
    <t>176-183</t>
  </si>
  <si>
    <t>velo-Handi</t>
  </si>
  <si>
    <t>115-130</t>
  </si>
  <si>
    <t>150-170</t>
  </si>
  <si>
    <t>117-124</t>
  </si>
  <si>
    <t>189-193</t>
  </si>
  <si>
    <t>0-5</t>
  </si>
  <si>
    <t>Giro_roue</t>
  </si>
  <si>
    <t>GiroPodo-Segway</t>
  </si>
  <si>
    <t>Monocycle</t>
  </si>
  <si>
    <t>Skate L</t>
  </si>
  <si>
    <t>40-55</t>
  </si>
  <si>
    <t>71-79</t>
  </si>
  <si>
    <t>Skate XL</t>
  </si>
  <si>
    <t>50-65</t>
  </si>
  <si>
    <t>80-88</t>
  </si>
  <si>
    <t>70-80</t>
  </si>
  <si>
    <t>85-90</t>
  </si>
  <si>
    <t>Skate XXL</t>
  </si>
  <si>
    <t>75-90</t>
  </si>
  <si>
    <t>100-117</t>
  </si>
  <si>
    <t>Trotinette XL</t>
  </si>
  <si>
    <t>85-95</t>
  </si>
  <si>
    <t>100-110</t>
  </si>
  <si>
    <t>velo-horizontal</t>
  </si>
  <si>
    <t>120-160</t>
  </si>
  <si>
    <t>180-220</t>
  </si>
  <si>
    <t>Triporteur</t>
  </si>
  <si>
    <t>160-185</t>
  </si>
  <si>
    <t>205-217</t>
  </si>
  <si>
    <t>175-205</t>
  </si>
  <si>
    <t>225-255</t>
  </si>
  <si>
    <t>179-187</t>
  </si>
  <si>
    <t>249-257</t>
  </si>
  <si>
    <t>115 + 100</t>
  </si>
  <si>
    <t>290-330</t>
  </si>
  <si>
    <t>21.03 – 20.06 : Printemps</t>
  </si>
  <si>
    <t>21.06 – 20.09 : Eté</t>
  </si>
  <si>
    <t>21.09 – 20.12 : Automne</t>
  </si>
  <si>
    <t>21.12 – 20.03 : Hiver</t>
  </si>
  <si>
    <t>Statistiques</t>
  </si>
  <si>
    <t>Nombre de passages le jour le moins chargé de l'année</t>
  </si>
  <si>
    <t>%</t>
  </si>
  <si>
    <t xml:space="preserve">TJM     Journalier moyen </t>
  </si>
  <si>
    <t xml:space="preserve">TJMw             Week-End </t>
  </si>
  <si>
    <t>60 minutes les plus chargées de l'année d'un jour ouvrable</t>
  </si>
  <si>
    <t>60 minutes les plus chargées de l'année d'un week-end</t>
  </si>
  <si>
    <t>Autres</t>
  </si>
  <si>
    <t>Week-end</t>
  </si>
  <si>
    <t>J. ouvrables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</si>
</sst>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dd/mm/yy"/>
    <numFmt numFmtId="166" formatCode="0.0%"/>
    <numFmt numFmtId="167" formatCode="yyyy\-mm\-dd"/>
    <numFmt numFmtId="170" formatCode="yyyy\-mm\-dd\ hh:mm"/>
  </numFmts>
  <fonts count="14" x14ac:knownFonts="1">
    <font>
      <sz val="10"/>
      <name val="Arial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b/>
      <sz val="9"/>
      <name val="Arial"/>
      <family val="2"/>
      <charset val="1"/>
    </font>
    <font>
      <b/>
      <sz val="13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Arial"/>
      <family val="2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87182226020086"/>
        <bgColor rgb="FFF4B183"/>
      </patternFill>
    </fill>
    <fill>
      <patternFill patternType="solid">
        <fgColor rgb="FFCCFFCC"/>
        <bgColor rgb="FFC6EFCE"/>
      </patternFill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  <fill>
      <patternFill patternType="solid">
        <fgColor rgb="FF729FCF"/>
        <bgColor rgb="FF5B9BD5"/>
      </patternFill>
    </fill>
    <fill>
      <patternFill patternType="solid">
        <fgColor rgb="FFD4EA6B"/>
        <bgColor rgb="FFFFD966"/>
      </patternFill>
    </fill>
    <fill>
      <patternFill patternType="solid">
        <fgColor rgb="FFFF7B59"/>
        <bgColor rgb="FFF4B084"/>
      </patternFill>
    </fill>
    <fill>
      <patternFill patternType="solid">
        <fgColor theme="8" tint="0.59987182226020086"/>
        <bgColor rgb="FFB4C6E7"/>
      </patternFill>
    </fill>
    <fill>
      <patternFill patternType="solid">
        <fgColor rgb="FFF4B084"/>
        <bgColor rgb="FFF4B183"/>
      </patternFill>
    </fill>
    <fill>
      <patternFill patternType="solid">
        <fgColor theme="5" tint="0.39988402966399123"/>
        <bgColor rgb="FFF4B084"/>
      </patternFill>
    </fill>
    <fill>
      <patternFill patternType="solid">
        <fgColor theme="7" tint="0.39988402966399123"/>
        <bgColor rgb="FFFFD320"/>
      </patternFill>
    </fill>
    <fill>
      <patternFill patternType="solid">
        <fgColor theme="9"/>
        <bgColor rgb="FF579D1C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6">
    <xf numFmtId="0" fontId="0" fillId="0" borderId="0"/>
    <xf numFmtId="9" fontId="1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3" borderId="0" xfId="0" applyFill="1"/>
    <xf numFmtId="0" fontId="0" fillId="0" borderId="0" xfId="0" applyFont="1" applyAlignment="1">
      <alignment horizontal="right"/>
    </xf>
    <xf numFmtId="9" fontId="0" fillId="0" borderId="0" xfId="1" applyFont="1"/>
    <xf numFmtId="10" fontId="0" fillId="0" borderId="0" xfId="1" applyNumberFormat="1" applyFont="1"/>
    <xf numFmtId="0" fontId="0" fillId="0" borderId="0" xfId="0" applyFont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5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2" fillId="5" borderId="7" xfId="0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right" vertical="center"/>
    </xf>
    <xf numFmtId="0" fontId="0" fillId="0" borderId="9" xfId="0" applyFont="1" applyBorder="1"/>
    <xf numFmtId="0" fontId="5" fillId="0" borderId="0" xfId="0" applyFont="1"/>
    <xf numFmtId="166" fontId="0" fillId="0" borderId="0" xfId="0" applyNumberFormat="1"/>
    <xf numFmtId="166" fontId="3" fillId="0" borderId="0" xfId="0" applyNumberFormat="1" applyFont="1" applyAlignment="1">
      <alignment horizontal="right"/>
    </xf>
    <xf numFmtId="0" fontId="3" fillId="0" borderId="0" xfId="0" applyFont="1"/>
    <xf numFmtId="0" fontId="6" fillId="0" borderId="0" xfId="0" applyFont="1" applyAlignment="1">
      <alignment horizontal="center"/>
    </xf>
    <xf numFmtId="166" fontId="0" fillId="0" borderId="0" xfId="0" applyNumberForma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" fontId="7" fillId="4" borderId="5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166" fontId="3" fillId="4" borderId="6" xfId="0" applyNumberFormat="1" applyFont="1" applyFill="1" applyBorder="1" applyAlignment="1">
      <alignment horizontal="center" vertical="center"/>
    </xf>
    <xf numFmtId="1" fontId="7" fillId="5" borderId="7" xfId="0" applyNumberFormat="1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66" fontId="3" fillId="5" borderId="3" xfId="0" applyNumberFormat="1" applyFont="1" applyFill="1" applyBorder="1" applyAlignment="1">
      <alignment horizontal="center" vertical="center"/>
    </xf>
    <xf numFmtId="166" fontId="3" fillId="5" borderId="8" xfId="0" applyNumberFormat="1" applyFont="1" applyFill="1" applyBorder="1" applyAlignment="1">
      <alignment horizontal="center" vertical="center"/>
    </xf>
    <xf numFmtId="0" fontId="0" fillId="0" borderId="10" xfId="0" applyBorder="1"/>
    <xf numFmtId="1" fontId="0" fillId="0" borderId="10" xfId="0" applyNumberFormat="1" applyBorder="1"/>
    <xf numFmtId="0" fontId="9" fillId="0" borderId="0" xfId="0" applyFont="1" applyAlignment="1">
      <alignment horizontal="center"/>
    </xf>
    <xf numFmtId="0" fontId="9" fillId="0" borderId="0" xfId="0" applyFont="1"/>
    <xf numFmtId="164" fontId="0" fillId="0" borderId="9" xfId="0" applyNumberFormat="1" applyBorder="1"/>
    <xf numFmtId="1" fontId="0" fillId="0" borderId="9" xfId="0" applyNumberFormat="1" applyBorder="1"/>
    <xf numFmtId="164" fontId="10" fillId="0" borderId="9" xfId="0" applyNumberFormat="1" applyFont="1" applyBorder="1"/>
    <xf numFmtId="0" fontId="0" fillId="0" borderId="12" xfId="0" applyBorder="1"/>
    <xf numFmtId="0" fontId="0" fillId="8" borderId="0" xfId="0" applyFill="1"/>
    <xf numFmtId="0" fontId="0" fillId="9" borderId="0" xfId="0" applyFill="1"/>
    <xf numFmtId="0" fontId="9" fillId="8" borderId="5" xfId="0" applyFont="1" applyFill="1" applyBorder="1"/>
    <xf numFmtId="0" fontId="0" fillId="0" borderId="1" xfId="0" applyFont="1" applyBorder="1"/>
    <xf numFmtId="0" fontId="9" fillId="9" borderId="13" xfId="0" applyFont="1" applyFill="1" applyBorder="1"/>
    <xf numFmtId="0" fontId="9" fillId="9" borderId="7" xfId="0" applyFont="1" applyFill="1" applyBorder="1"/>
    <xf numFmtId="0" fontId="0" fillId="0" borderId="3" xfId="0" applyFont="1" applyBorder="1"/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/>
    <xf numFmtId="0" fontId="1" fillId="0" borderId="9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19" xfId="0" applyFont="1" applyBorder="1" applyAlignment="1">
      <alignment horizontal="left"/>
    </xf>
    <xf numFmtId="0" fontId="0" fillId="8" borderId="0" xfId="0" applyFill="1" applyAlignment="1">
      <alignment horizontal="center"/>
    </xf>
    <xf numFmtId="0" fontId="1" fillId="0" borderId="19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9" fillId="10" borderId="18" xfId="0" applyFont="1" applyFill="1" applyBorder="1"/>
    <xf numFmtId="0" fontId="0" fillId="9" borderId="9" xfId="0" applyFill="1" applyBorder="1" applyAlignment="1">
      <alignment horizontal="center"/>
    </xf>
    <xf numFmtId="0" fontId="9" fillId="11" borderId="18" xfId="0" applyFont="1" applyFill="1" applyBorder="1"/>
    <xf numFmtId="0" fontId="9" fillId="12" borderId="18" xfId="0" applyFont="1" applyFill="1" applyBorder="1"/>
    <xf numFmtId="0" fontId="9" fillId="13" borderId="18" xfId="0" applyFont="1" applyFill="1" applyBorder="1"/>
    <xf numFmtId="0" fontId="9" fillId="14" borderId="20" xfId="0" applyFont="1" applyFill="1" applyBorder="1"/>
    <xf numFmtId="0" fontId="0" fillId="0" borderId="21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0" borderId="22" xfId="0" applyFont="1" applyBorder="1" applyAlignment="1">
      <alignment horizontal="left"/>
    </xf>
    <xf numFmtId="0" fontId="0" fillId="0" borderId="0" xfId="0" applyBorder="1"/>
    <xf numFmtId="1" fontId="3" fillId="2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2" borderId="0" xfId="0" applyFill="1" applyBorder="1"/>
    <xf numFmtId="0" fontId="4" fillId="0" borderId="0" xfId="0" applyFont="1" applyBorder="1" applyAlignment="1">
      <alignment horizontal="left" vertical="top"/>
    </xf>
    <xf numFmtId="165" fontId="4" fillId="7" borderId="0" xfId="0" applyNumberFormat="1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4" fillId="7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/>
    <xf numFmtId="164" fontId="0" fillId="2" borderId="0" xfId="0" applyNumberFormat="1" applyFill="1" applyBorder="1"/>
    <xf numFmtId="14" fontId="0" fillId="2" borderId="0" xfId="0" applyNumberFormat="1" applyFill="1" applyBorder="1"/>
    <xf numFmtId="22" fontId="0" fillId="2" borderId="0" xfId="0" applyNumberFormat="1" applyFill="1" applyBorder="1"/>
    <xf numFmtId="0" fontId="1" fillId="0" borderId="0" xfId="0" applyFont="1" applyFill="1" applyBorder="1"/>
    <xf numFmtId="0" fontId="12" fillId="0" borderId="0" xfId="0" applyFont="1" applyBorder="1"/>
    <xf numFmtId="0" fontId="13" fillId="0" borderId="0" xfId="0" applyFont="1" applyBorder="1"/>
    <xf numFmtId="0" fontId="12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Border="1"/>
    <xf numFmtId="164" fontId="0" fillId="15" borderId="0" xfId="0" applyNumberFormat="1" applyFill="1" applyBorder="1"/>
    <xf numFmtId="0" fontId="1" fillId="0" borderId="0" xfId="0" applyFont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/>
    </xf>
    <xf numFmtId="167" fontId="0" fillId="0" borderId="10" xfId="0" applyNumberFormat="1" applyBorder="1" applyAlignment="1">
      <alignment horizontal="right"/>
    </xf>
    <xf numFmtId="0" fontId="12" fillId="0" borderId="10" xfId="0" applyFont="1" applyBorder="1" applyAlignment="1">
      <alignment horizontal="left"/>
    </xf>
    <xf numFmtId="170" fontId="0" fillId="0" borderId="10" xfId="0" applyNumberFormat="1" applyBorder="1" applyAlignment="1">
      <alignment horizontal="right"/>
    </xf>
  </cellXfs>
  <cellStyles count="6">
    <cellStyle name="Commentaire 2" xfId="2"/>
    <cellStyle name="Milliers 2" xfId="3"/>
    <cellStyle name="Normal" xfId="0" builtinId="0"/>
    <cellStyle name="Normal 2" xfId="4"/>
    <cellStyle name="Pourcentage" xfId="1" builtinId="5"/>
    <cellStyle name="Pourcentage 2" xfId="5"/>
  </cellStyles>
  <dxfs count="19">
    <dxf>
      <font>
        <color rgb="FF006100"/>
      </font>
      <fill>
        <patternFill>
          <bgColor rgb="FFC6EFCE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</dxfs>
  <tableStyles count="0" defaultTableStyle="TableStyleMedium2" defaultPivotStyle="PivotStyleLight16"/>
  <colors>
    <indexedColors>
      <rgbColor rgb="FF000000"/>
      <rgbColor rgb="FFCCCCCC"/>
      <rgbColor rgb="FFFF3333"/>
      <rgbColor rgb="FF00FF00"/>
      <rgbColor rgb="FF0000FF"/>
      <rgbColor rgb="FFFFFF00"/>
      <rgbColor rgb="FFFF00FF"/>
      <rgbColor rgb="FF66FFB2"/>
      <rgbColor rgb="FF800000"/>
      <rgbColor rgb="FF006100"/>
      <rgbColor rgb="FF000080"/>
      <rgbColor rgb="FF808000"/>
      <rgbColor rgb="FF800080"/>
      <rgbColor rgb="FF008080"/>
      <rgbColor rgb="FFC0C0C0"/>
      <rgbColor rgb="FF8B8B8B"/>
      <rgbColor rgb="FF729FCF"/>
      <rgbColor rgb="FF993366"/>
      <rgbColor rgb="FFFFD966"/>
      <rgbColor rgb="FFC6EFCE"/>
      <rgbColor rgb="FF660066"/>
      <rgbColor rgb="FFFF7B59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D4EA6B"/>
      <rgbColor rgb="FFB4C6E7"/>
      <rgbColor rgb="FFF4B084"/>
      <rgbColor rgb="FFB07BD7"/>
      <rgbColor rgb="FFF8CBAD"/>
      <rgbColor rgb="FF3366FF"/>
      <rgbColor rgb="FF5B9BD5"/>
      <rgbColor rgb="FF70AD47"/>
      <rgbColor rgb="FFFFD320"/>
      <rgbColor rgb="FFF4B183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Data_hour!$B$4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solidFill>
                <a:srgbClr val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Data_hour!$B$5:$B$28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2-438F-AC81-C9AF5B002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174017"/>
        <c:axId val="19034893"/>
      </c:barChart>
      <c:lineChart>
        <c:grouping val="standard"/>
        <c:varyColors val="0"/>
        <c:ser>
          <c:idx val="1"/>
          <c:order val="1"/>
          <c:tx>
            <c:strRef>
              <c:f>Data_hour!$C$4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Data_hour!$C$5:$C$28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82-438F-AC81-C9AF5B002211}"/>
            </c:ext>
          </c:extLst>
        </c:ser>
        <c:ser>
          <c:idx val="2"/>
          <c:order val="2"/>
          <c:tx>
            <c:strRef>
              <c:f>Data_hour!$D$4</c:f>
              <c:strCache>
                <c:ptCount val="1"/>
                <c:pt idx="0">
                  <c:v>Dir2</c:v>
                </c:pt>
              </c:strCache>
            </c:strRef>
          </c:tx>
          <c:spPr>
            <a:ln w="19080">
              <a:solidFill>
                <a:srgbClr val="FF3333"/>
              </a:solidFill>
              <a:prstDash val="sys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Data_hour!$D$5:$D$28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82-438F-AC81-C9AF5B002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4174017"/>
        <c:axId val="19034893"/>
      </c:lineChart>
      <c:catAx>
        <c:axId val="41740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19034893"/>
        <c:crosses val="autoZero"/>
        <c:auto val="1"/>
        <c:lblAlgn val="ctr"/>
        <c:lblOffset val="100"/>
        <c:noMultiLvlLbl val="0"/>
      </c:catAx>
      <c:valAx>
        <c:axId val="19034893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Vehicules MD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4174017"/>
        <c:crossesAt val="0"/>
        <c:crossBetween val="between"/>
      </c:valAx>
      <c:spPr>
        <a:noFill/>
        <a:ln w="0">
          <a:noFill/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Data_year!$A$4:$A$369</c:f>
              <c:numCache>
                <c:formatCode>m/d/yyyy</c:formatCode>
                <c:ptCount val="366"/>
              </c:numCache>
            </c:numRef>
          </c:cat>
          <c:val>
            <c:numRef>
              <c:f>Data_year!$B$4:$B$369</c:f>
              <c:numCache>
                <c:formatCode>General</c:formatCode>
                <c:ptCount val="366"/>
              </c:numCache>
            </c:numRef>
          </c:val>
          <c:extLst>
            <c:ext xmlns:c16="http://schemas.microsoft.com/office/drawing/2014/chart" uri="{C3380CC4-5D6E-409C-BE32-E72D297353CC}">
              <c16:uniqueId val="{00000000-5FF1-43C9-9BBB-79DF8261D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8127549"/>
        <c:axId val="90735452"/>
      </c:barChart>
      <c:dateAx>
        <c:axId val="8127549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90735452"/>
        <c:crosses val="autoZero"/>
        <c:auto val="1"/>
        <c:lblOffset val="100"/>
        <c:baseTimeUnit val="days"/>
        <c:minorUnit val="7"/>
        <c:minorTimeUnit val="days"/>
      </c:dateAx>
      <c:valAx>
        <c:axId val="9073545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812754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5B9BD5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01D3-472B-95B7-FD292668D041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01D3-472B-95B7-FD292668D041}"/>
              </c:ext>
            </c:extLst>
          </c:dPt>
          <c:dLbls>
            <c:dLbl>
              <c:idx val="0"/>
              <c:numFmt formatCode="0.0%" sourceLinked="0"/>
              <c:spPr/>
              <c:txPr>
                <a:bodyPr wrap="square"/>
                <a:lstStyle/>
                <a:p>
                  <a:pPr>
                    <a:defRPr lang="it-CH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01D3-472B-95B7-FD292668D041}"/>
                </c:ext>
              </c:extLst>
            </c:dLbl>
            <c:dLbl>
              <c:idx val="1"/>
              <c:numFmt formatCode="0.0%" sourceLinked="0"/>
              <c:spPr/>
              <c:txPr>
                <a:bodyPr wrap="square"/>
                <a:lstStyle/>
                <a:p>
                  <a:pPr>
                    <a:defRPr lang="it-CH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01D3-472B-95B7-FD292668D041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Data_hour!$C$30:$D$30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Data_hour!$C$31:$D$31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D3-472B-95B7-FD292668D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Arial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Data_hour!$B$4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Data_hour!$B$5:$B$28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2-4282-BD6A-43E70FB6A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396289"/>
        <c:axId val="60360399"/>
      </c:barChart>
      <c:lineChart>
        <c:grouping val="standard"/>
        <c:varyColors val="0"/>
        <c:ser>
          <c:idx val="1"/>
          <c:order val="1"/>
          <c:tx>
            <c:strRef>
              <c:f>Data_hour!$C$4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Data_hour!$C$5:$C$28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2-4282-BD6A-43E70FB6A405}"/>
            </c:ext>
          </c:extLst>
        </c:ser>
        <c:ser>
          <c:idx val="2"/>
          <c:order val="2"/>
          <c:tx>
            <c:strRef>
              <c:f>Data_hour!$D$4</c:f>
              <c:strCache>
                <c:ptCount val="1"/>
                <c:pt idx="0">
                  <c:v>Dir2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Data_hour!$D$5:$D$28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32-4282-BD6A-43E70FB6A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20396289"/>
        <c:axId val="60360399"/>
      </c:lineChart>
      <c:catAx>
        <c:axId val="203962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60360399"/>
        <c:crosses val="autoZero"/>
        <c:auto val="1"/>
        <c:lblAlgn val="ctr"/>
        <c:lblOffset val="100"/>
        <c:noMultiLvlLbl val="0"/>
      </c:catAx>
      <c:valAx>
        <c:axId val="60360399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20396289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5B9BD5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F478-45F4-9079-713DCA1AA86A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F478-45F4-9079-713DCA1AA86A}"/>
              </c:ext>
            </c:extLst>
          </c:dPt>
          <c:dLbls>
            <c:dLbl>
              <c:idx val="0"/>
              <c:numFmt formatCode="0.0%" sourceLinked="0"/>
              <c:spPr/>
              <c:txPr>
                <a:bodyPr wrap="square"/>
                <a:lstStyle/>
                <a:p>
                  <a:pPr>
                    <a:defRPr lang="it-CH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F478-45F4-9079-713DCA1AA86A}"/>
                </c:ext>
              </c:extLst>
            </c:dLbl>
            <c:dLbl>
              <c:idx val="1"/>
              <c:numFmt formatCode="0.0%" sourceLinked="0"/>
              <c:spPr/>
              <c:txPr>
                <a:bodyPr wrap="square"/>
                <a:lstStyle/>
                <a:p>
                  <a:pPr>
                    <a:defRPr lang="it-CH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F478-45F4-9079-713DCA1AA86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Data_hour!$C$62:$D$62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Data_hour!$C$63:$D$63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78-45F4-9079-713DCA1AA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Arial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Data_hour!$B$36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Data_hour!$B$37:$B$60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D-4939-BA2C-78EB9B984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2144977"/>
        <c:axId val="39865364"/>
      </c:barChart>
      <c:lineChart>
        <c:grouping val="standard"/>
        <c:varyColors val="0"/>
        <c:ser>
          <c:idx val="1"/>
          <c:order val="1"/>
          <c:tx>
            <c:strRef>
              <c:f>Data_hour!$C$36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Data_hour!$C$37:$C$60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AD-4939-BA2C-78EB9B9849E9}"/>
            </c:ext>
          </c:extLst>
        </c:ser>
        <c:ser>
          <c:idx val="2"/>
          <c:order val="2"/>
          <c:tx>
            <c:strRef>
              <c:f>Data_hour!$D$36</c:f>
              <c:strCache>
                <c:ptCount val="1"/>
                <c:pt idx="0">
                  <c:v>Dir2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Data_hour!$D$37:$D$60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AD-4939-BA2C-78EB9B984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2144977"/>
        <c:axId val="39865364"/>
      </c:lineChart>
      <c:catAx>
        <c:axId val="321449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39865364"/>
        <c:crosses val="autoZero"/>
        <c:auto val="1"/>
        <c:lblAlgn val="ctr"/>
        <c:lblOffset val="100"/>
        <c:noMultiLvlLbl val="0"/>
      </c:catAx>
      <c:valAx>
        <c:axId val="39865364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32144977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solidFill>
                <a:srgbClr val="FFFFFF"/>
              </a:solidFill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Data_week!$A$4:$A$10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Data_week!$B$4:$B$10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2DC8-4560-96BD-0A5F5FDD9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3366167"/>
        <c:axId val="24017793"/>
      </c:barChart>
      <c:catAx>
        <c:axId val="2336616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24017793"/>
        <c:crosses val="autoZero"/>
        <c:auto val="1"/>
        <c:lblAlgn val="ctr"/>
        <c:lblOffset val="100"/>
        <c:noMultiLvlLbl val="0"/>
      </c:catAx>
      <c:valAx>
        <c:axId val="2401779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2336616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lang="it-CH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it-CH" sz="1300" b="0" strike="noStrike" spc="-1">
                <a:solidFill>
                  <a:srgbClr val="000000"/>
                </a:solidFill>
                <a:latin typeface="Arial"/>
              </a:rPr>
              <a:t>Comparaison Class 1 (velo) et Class 2 - 5 (autres)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Data_class!$A$23:$A$23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rgbClr val="D4EA6B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Data_class!$B$23:$B$23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9-4835-9072-C78BCE2D0B29}"/>
            </c:ext>
          </c:extLst>
        </c:ser>
        <c:ser>
          <c:idx val="1"/>
          <c:order val="1"/>
          <c:tx>
            <c:strRef>
              <c:f>Data_class!$A$24:$A$24</c:f>
              <c:strCache>
                <c:ptCount val="1"/>
                <c:pt idx="0">
                  <c:v>autres MD</c:v>
                </c:pt>
              </c:strCache>
            </c:strRef>
          </c:tx>
          <c:spPr>
            <a:solidFill>
              <a:srgbClr val="FF7B59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Data_class!$B$24:$B$24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9-4835-9072-C78BCE2D0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0762510"/>
        <c:axId val="74050456"/>
      </c:barChart>
      <c:catAx>
        <c:axId val="7076251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4050456"/>
        <c:crosses val="autoZero"/>
        <c:auto val="1"/>
        <c:lblAlgn val="ctr"/>
        <c:lblOffset val="100"/>
        <c:noMultiLvlLbl val="0"/>
      </c:catAx>
      <c:valAx>
        <c:axId val="74050456"/>
        <c:scaling>
          <c:orientation val="minMax"/>
          <c:min val="0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70762510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Arial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lang="it-CH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it-CH" sz="1300" b="0" strike="noStrike" spc="-1">
                <a:solidFill>
                  <a:srgbClr val="000000"/>
                </a:solidFill>
                <a:latin typeface="Arial"/>
              </a:rPr>
              <a:t>Part de trafic des Class 2 - 5 (autres) hors Class 1 (velo)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Data_class!$A$6:$A$6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B4C6E7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Data_class!$B$6:$B$6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6D54-41A9-8FA6-2F2BE4603083}"/>
            </c:ext>
          </c:extLst>
        </c:ser>
        <c:ser>
          <c:idx val="1"/>
          <c:order val="1"/>
          <c:tx>
            <c:strRef>
              <c:f>Data_class!$A$7:$A$7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4B08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Data_class!$B$7:$B$7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6D54-41A9-8FA6-2F2BE4603083}"/>
            </c:ext>
          </c:extLst>
        </c:ser>
        <c:ser>
          <c:idx val="2"/>
          <c:order val="2"/>
          <c:tx>
            <c:strRef>
              <c:f>Data_class!$A$8:$A$8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D96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Data_class!$B$8:$B$8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6D54-41A9-8FA6-2F2BE4603083}"/>
            </c:ext>
          </c:extLst>
        </c:ser>
        <c:ser>
          <c:idx val="3"/>
          <c:order val="3"/>
          <c:tx>
            <c:strRef>
              <c:f>Data_class!$A$9:$A$9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Data_class!$B$9:$B$9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6D54-41A9-8FA6-2F2BE460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187684"/>
        <c:axId val="51666890"/>
      </c:barChart>
      <c:catAx>
        <c:axId val="51876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666890"/>
        <c:crosses val="autoZero"/>
        <c:auto val="1"/>
        <c:lblAlgn val="ctr"/>
        <c:lblOffset val="100"/>
        <c:noMultiLvlLbl val="0"/>
      </c:catAx>
      <c:valAx>
        <c:axId val="5166689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5187684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Arial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360</xdr:rowOff>
    </xdr:from>
    <xdr:to>
      <xdr:col>11</xdr:col>
      <xdr:colOff>4110</xdr:colOff>
      <xdr:row>31</xdr:row>
      <xdr:rowOff>161640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20</xdr:col>
      <xdr:colOff>780</xdr:colOff>
      <xdr:row>28</xdr:row>
      <xdr:rowOff>27360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30</xdr:row>
      <xdr:rowOff>158760</xdr:rowOff>
    </xdr:from>
    <xdr:to>
      <xdr:col>4</xdr:col>
      <xdr:colOff>274680</xdr:colOff>
      <xdr:row>42</xdr:row>
      <xdr:rowOff>161640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0</xdr:colOff>
      <xdr:row>31</xdr:row>
      <xdr:rowOff>0</xdr:rowOff>
    </xdr:from>
    <xdr:to>
      <xdr:col>12</xdr:col>
      <xdr:colOff>274680</xdr:colOff>
      <xdr:row>42</xdr:row>
      <xdr:rowOff>161640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45</xdr:row>
      <xdr:rowOff>0</xdr:rowOff>
    </xdr:from>
    <xdr:to>
      <xdr:col>4</xdr:col>
      <xdr:colOff>221760</xdr:colOff>
      <xdr:row>56</xdr:row>
      <xdr:rowOff>161280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0</xdr:colOff>
      <xdr:row>45</xdr:row>
      <xdr:rowOff>0</xdr:rowOff>
    </xdr:from>
    <xdr:to>
      <xdr:col>12</xdr:col>
      <xdr:colOff>243000</xdr:colOff>
      <xdr:row>56</xdr:row>
      <xdr:rowOff>161280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0</xdr:colOff>
      <xdr:row>30</xdr:row>
      <xdr:rowOff>158760</xdr:rowOff>
    </xdr:from>
    <xdr:to>
      <xdr:col>20</xdr:col>
      <xdr:colOff>780</xdr:colOff>
      <xdr:row>56</xdr:row>
      <xdr:rowOff>161280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95400</xdr:colOff>
      <xdr:row>10</xdr:row>
      <xdr:rowOff>0</xdr:rowOff>
    </xdr:from>
    <xdr:to>
      <xdr:col>14</xdr:col>
      <xdr:colOff>625740</xdr:colOff>
      <xdr:row>19</xdr:row>
      <xdr:rowOff>161280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95400</xdr:colOff>
      <xdr:row>21</xdr:row>
      <xdr:rowOff>0</xdr:rowOff>
    </xdr:from>
    <xdr:to>
      <xdr:col>14</xdr:col>
      <xdr:colOff>625740</xdr:colOff>
      <xdr:row>40</xdr:row>
      <xdr:rowOff>161640</xdr:rowOff>
    </xdr:to>
    <xdr:graphicFrame macro="">
      <xdr:nvGraphicFramePr>
        <xdr:cNvPr id="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/>
  </sheetViews>
  <sheetFormatPr baseColWidth="10" defaultColWidth="9.42578125" defaultRowHeight="12.75" x14ac:dyDescent="0.2"/>
  <cols>
    <col min="1" max="1" width="15.7109375" customWidth="1"/>
    <col min="2" max="2" width="119.140625" customWidth="1"/>
  </cols>
  <sheetData>
    <row r="1" spans="1:2" x14ac:dyDescent="0.2">
      <c r="A1" s="11" t="s">
        <v>0</v>
      </c>
    </row>
    <row r="3" spans="1:2" ht="12.75" customHeight="1" x14ac:dyDescent="0.2">
      <c r="A3" t="s">
        <v>1</v>
      </c>
      <c r="B3" s="12"/>
    </row>
    <row r="4" spans="1:2" ht="12.75" customHeight="1" x14ac:dyDescent="0.2">
      <c r="A4" t="s">
        <v>2</v>
      </c>
      <c r="B4" s="12"/>
    </row>
    <row r="5" spans="1:2" ht="12.75" customHeight="1" x14ac:dyDescent="0.2">
      <c r="A5" t="s">
        <v>3</v>
      </c>
      <c r="B5" s="12"/>
    </row>
    <row r="6" spans="1:2" ht="12.75" customHeight="1" x14ac:dyDescent="0.2">
      <c r="A6" t="s">
        <v>4</v>
      </c>
      <c r="B6" s="12"/>
    </row>
    <row r="7" spans="1:2" ht="12.75" customHeight="1" x14ac:dyDescent="0.2">
      <c r="A7" t="s">
        <v>5</v>
      </c>
      <c r="B7" s="12"/>
    </row>
    <row r="8" spans="1:2" ht="12.75" customHeight="1" x14ac:dyDescent="0.2">
      <c r="A8" t="s">
        <v>6</v>
      </c>
      <c r="B8" s="12"/>
    </row>
    <row r="9" spans="1:2" ht="12.75" customHeight="1" x14ac:dyDescent="0.2">
      <c r="A9" t="s">
        <v>7</v>
      </c>
      <c r="B9" s="12"/>
    </row>
    <row r="10" spans="1:2" ht="12.75" customHeight="1" x14ac:dyDescent="0.2">
      <c r="A10" t="s">
        <v>8</v>
      </c>
      <c r="B10" s="12"/>
    </row>
    <row r="11" spans="1:2" ht="12.75" customHeight="1" x14ac:dyDescent="0.2">
      <c r="A11" t="s">
        <v>9</v>
      </c>
      <c r="B11" s="12"/>
    </row>
    <row r="12" spans="1:2" ht="12.75" customHeight="1" x14ac:dyDescent="0.2">
      <c r="A12" t="s">
        <v>10</v>
      </c>
      <c r="B12" s="12"/>
    </row>
    <row r="13" spans="1:2" ht="12.75" customHeight="1" x14ac:dyDescent="0.2">
      <c r="A13" t="s">
        <v>11</v>
      </c>
      <c r="B13" s="12"/>
    </row>
    <row r="14" spans="1:2" ht="12.75" customHeight="1" x14ac:dyDescent="0.2">
      <c r="A14" t="s">
        <v>12</v>
      </c>
      <c r="B14" s="12"/>
    </row>
    <row r="16" spans="1:2" x14ac:dyDescent="0.2">
      <c r="A16" t="s">
        <v>13</v>
      </c>
      <c r="B16" t="e">
        <f>VALUE(RIGHT(B4,4))</f>
        <v>#VALUE!</v>
      </c>
    </row>
    <row r="17" spans="1:2" x14ac:dyDescent="0.2">
      <c r="A17" t="s">
        <v>14</v>
      </c>
      <c r="B17" s="13" t="e">
        <f>DATEVALUE("01.01."&amp;B16)</f>
        <v>#VALUE!</v>
      </c>
    </row>
    <row r="18" spans="1:2" x14ac:dyDescent="0.2">
      <c r="A18" t="s">
        <v>15</v>
      </c>
      <c r="B18" s="13" t="e">
        <f>DATEVALUE("31.12."&amp;B16)</f>
        <v>#VALUE!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"/>
  <sheetViews>
    <sheetView zoomScaleNormal="100" workbookViewId="0"/>
  </sheetViews>
  <sheetFormatPr baseColWidth="10" defaultColWidth="11.5703125" defaultRowHeight="12.75" x14ac:dyDescent="0.2"/>
  <cols>
    <col min="1" max="1" width="14.5703125" customWidth="1"/>
  </cols>
  <sheetData>
    <row r="1" spans="1:17" x14ac:dyDescent="0.2">
      <c r="A1" t="s">
        <v>16</v>
      </c>
      <c r="G1" t="s">
        <v>17</v>
      </c>
    </row>
    <row r="3" spans="1:17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P3" t="s">
        <v>29</v>
      </c>
      <c r="Q3" t="s">
        <v>30</v>
      </c>
    </row>
    <row r="4" spans="1:17" x14ac:dyDescent="0.2">
      <c r="A4" s="14"/>
      <c r="B4" s="12"/>
      <c r="C4" s="15" t="b">
        <f t="shared" ref="C4:C67" si="0">IF(B4&gt;0,_xlfn.ISOWEEKNUM(A4))</f>
        <v>0</v>
      </c>
      <c r="D4" s="15" t="b">
        <f t="shared" ref="D4:D67" si="1">IF(B4&gt;0,MONTH(A4))</f>
        <v>0</v>
      </c>
      <c r="E4" s="15" t="b">
        <f t="shared" ref="E4:E67" si="2">IF(B4&gt;0,WEEKDAY(A4,2))</f>
        <v>0</v>
      </c>
      <c r="G4" t="s">
        <v>31</v>
      </c>
      <c r="H4">
        <v>1</v>
      </c>
      <c r="I4">
        <f t="shared" ref="I4:I10" si="3">SUMIF($E$4:$E$369,H4,$B$4:$B$369)</f>
        <v>0</v>
      </c>
      <c r="J4">
        <f t="shared" ref="J4:J10" si="4">COUNTIF($E$4:$E$369,H4)</f>
        <v>0</v>
      </c>
      <c r="K4" s="16" t="e">
        <f t="shared" ref="K4:K10" si="5">I4/J4</f>
        <v>#DIV/0!</v>
      </c>
      <c r="L4" s="16" t="e">
        <f t="array" ref="L4">_xlfn.STDEV.S(IF($E$4:$E$369=H4,$B$4:$B$369))</f>
        <v>#DIV/0!</v>
      </c>
      <c r="M4" s="17">
        <f t="array" ref="M4">MIN(IF($E$4:$E$369=H4,$B$4:$B$369))</f>
        <v>0</v>
      </c>
      <c r="N4" s="17">
        <f t="array" ref="N4">MAX(IF($E$4:$E$369=H4,$B$4:$B$369))</f>
        <v>0</v>
      </c>
      <c r="P4" s="18">
        <f>Data_week!B4</f>
        <v>0</v>
      </c>
      <c r="Q4">
        <f t="shared" ref="Q4:Q10" si="6">I4-P4</f>
        <v>0</v>
      </c>
    </row>
    <row r="5" spans="1:17" x14ac:dyDescent="0.2">
      <c r="A5" s="14"/>
      <c r="B5" s="12"/>
      <c r="C5" s="15" t="b">
        <f t="shared" si="0"/>
        <v>0</v>
      </c>
      <c r="D5" s="15" t="b">
        <f t="shared" si="1"/>
        <v>0</v>
      </c>
      <c r="E5" s="15" t="b">
        <f t="shared" si="2"/>
        <v>0</v>
      </c>
      <c r="G5" t="s">
        <v>32</v>
      </c>
      <c r="H5">
        <v>2</v>
      </c>
      <c r="I5">
        <f t="shared" si="3"/>
        <v>0</v>
      </c>
      <c r="J5">
        <f t="shared" si="4"/>
        <v>0</v>
      </c>
      <c r="K5" s="16" t="e">
        <f t="shared" si="5"/>
        <v>#DIV/0!</v>
      </c>
      <c r="L5" s="16" t="e">
        <f t="array" ref="L5">_xlfn.STDEV.S(IF($E$4:$E$369=H5,$B$4:$B$369))</f>
        <v>#DIV/0!</v>
      </c>
      <c r="M5" s="17">
        <f t="array" ref="M5">MIN(IF($E$4:$E$369=H5,$B$4:$B$369))</f>
        <v>0</v>
      </c>
      <c r="N5" s="17">
        <f t="array" ref="N5">MAX(IF($E$4:$E$369=H5,$B$4:$B$369))</f>
        <v>0</v>
      </c>
      <c r="P5" s="18">
        <f>Data_week!B5</f>
        <v>0</v>
      </c>
      <c r="Q5">
        <f t="shared" si="6"/>
        <v>0</v>
      </c>
    </row>
    <row r="6" spans="1:17" x14ac:dyDescent="0.2">
      <c r="A6" s="14"/>
      <c r="B6" s="12"/>
      <c r="C6" s="15" t="b">
        <f t="shared" si="0"/>
        <v>0</v>
      </c>
      <c r="D6" s="15" t="b">
        <f t="shared" si="1"/>
        <v>0</v>
      </c>
      <c r="E6" s="15" t="b">
        <f t="shared" si="2"/>
        <v>0</v>
      </c>
      <c r="G6" t="s">
        <v>33</v>
      </c>
      <c r="H6">
        <v>3</v>
      </c>
      <c r="I6">
        <f t="shared" si="3"/>
        <v>0</v>
      </c>
      <c r="J6">
        <f t="shared" si="4"/>
        <v>0</v>
      </c>
      <c r="K6" s="16" t="e">
        <f t="shared" si="5"/>
        <v>#DIV/0!</v>
      </c>
      <c r="L6" s="16" t="e">
        <f t="array" ref="L6">_xlfn.STDEV.S(IF($E$4:$E$369=H6,$B$4:$B$369))</f>
        <v>#DIV/0!</v>
      </c>
      <c r="M6" s="17">
        <f t="array" ref="M6">MIN(IF($E$4:$E$369=H6,$B$4:$B$369))</f>
        <v>0</v>
      </c>
      <c r="N6" s="17">
        <f t="array" ref="N6">MAX(IF($E$4:$E$369=H6,$B$4:$B$369))</f>
        <v>0</v>
      </c>
      <c r="P6" s="18">
        <f>Data_week!B6</f>
        <v>0</v>
      </c>
      <c r="Q6">
        <f t="shared" si="6"/>
        <v>0</v>
      </c>
    </row>
    <row r="7" spans="1:17" x14ac:dyDescent="0.2">
      <c r="A7" s="14"/>
      <c r="B7" s="12"/>
      <c r="C7" s="15" t="b">
        <f t="shared" si="0"/>
        <v>0</v>
      </c>
      <c r="D7" s="15" t="b">
        <f t="shared" si="1"/>
        <v>0</v>
      </c>
      <c r="E7" s="15" t="b">
        <f t="shared" si="2"/>
        <v>0</v>
      </c>
      <c r="G7" t="s">
        <v>34</v>
      </c>
      <c r="H7">
        <v>4</v>
      </c>
      <c r="I7">
        <f t="shared" si="3"/>
        <v>0</v>
      </c>
      <c r="J7">
        <f t="shared" si="4"/>
        <v>0</v>
      </c>
      <c r="K7" s="16" t="e">
        <f t="shared" si="5"/>
        <v>#DIV/0!</v>
      </c>
      <c r="L7" s="16" t="e">
        <f t="array" ref="L7">_xlfn.STDEV.S(IF($E$4:$E$369=H7,$B$4:$B$369))</f>
        <v>#DIV/0!</v>
      </c>
      <c r="M7" s="17">
        <f t="array" ref="M7">MIN(IF($E$4:$E$369=H7,$B$4:$B$369))</f>
        <v>0</v>
      </c>
      <c r="N7" s="17">
        <f t="array" ref="N7">MAX(IF($E$4:$E$369=H7,$B$4:$B$369))</f>
        <v>0</v>
      </c>
      <c r="P7" s="18">
        <f>Data_week!B7</f>
        <v>0</v>
      </c>
      <c r="Q7">
        <f t="shared" si="6"/>
        <v>0</v>
      </c>
    </row>
    <row r="8" spans="1:17" x14ac:dyDescent="0.2">
      <c r="A8" s="14"/>
      <c r="B8" s="12"/>
      <c r="C8" s="15" t="b">
        <f t="shared" si="0"/>
        <v>0</v>
      </c>
      <c r="D8" s="15" t="b">
        <f t="shared" si="1"/>
        <v>0</v>
      </c>
      <c r="E8" s="15" t="b">
        <f t="shared" si="2"/>
        <v>0</v>
      </c>
      <c r="G8" t="s">
        <v>35</v>
      </c>
      <c r="H8">
        <v>5</v>
      </c>
      <c r="I8">
        <f t="shared" si="3"/>
        <v>0</v>
      </c>
      <c r="J8">
        <f t="shared" si="4"/>
        <v>0</v>
      </c>
      <c r="K8" s="16" t="e">
        <f t="shared" si="5"/>
        <v>#DIV/0!</v>
      </c>
      <c r="L8" s="16" t="e">
        <f t="array" ref="L8">_xlfn.STDEV.S(IF($E$4:$E$369=H8,$B$4:$B$369))</f>
        <v>#DIV/0!</v>
      </c>
      <c r="M8" s="17">
        <f t="array" ref="M8">MIN(IF($E$4:$E$369=H8,$B$4:$B$369))</f>
        <v>0</v>
      </c>
      <c r="N8" s="17">
        <f t="array" ref="N8">MAX(IF($E$4:$E$369=H8,$B$4:$B$369))</f>
        <v>0</v>
      </c>
      <c r="P8" s="18">
        <f>Data_week!B8</f>
        <v>0</v>
      </c>
      <c r="Q8">
        <f t="shared" si="6"/>
        <v>0</v>
      </c>
    </row>
    <row r="9" spans="1:17" x14ac:dyDescent="0.2">
      <c r="A9" s="14"/>
      <c r="B9" s="12"/>
      <c r="C9" s="15" t="b">
        <f t="shared" si="0"/>
        <v>0</v>
      </c>
      <c r="D9" s="15" t="b">
        <f t="shared" si="1"/>
        <v>0</v>
      </c>
      <c r="E9" s="15" t="b">
        <f t="shared" si="2"/>
        <v>0</v>
      </c>
      <c r="G9" t="s">
        <v>36</v>
      </c>
      <c r="H9">
        <v>6</v>
      </c>
      <c r="I9">
        <f t="shared" si="3"/>
        <v>0</v>
      </c>
      <c r="J9">
        <f t="shared" si="4"/>
        <v>0</v>
      </c>
      <c r="K9" s="16" t="e">
        <f t="shared" si="5"/>
        <v>#DIV/0!</v>
      </c>
      <c r="L9" s="16" t="e">
        <f t="array" ref="L9">_xlfn.STDEV.S(IF($E$4:$E$369=H9,$B$4:$B$369))</f>
        <v>#DIV/0!</v>
      </c>
      <c r="M9" s="17">
        <f t="array" ref="M9">MIN(IF($E$4:$E$369=H9,$B$4:$B$369))</f>
        <v>0</v>
      </c>
      <c r="N9" s="17">
        <f t="array" ref="N9">MAX(IF($E$4:$E$369=H9,$B$4:$B$369))</f>
        <v>0</v>
      </c>
      <c r="P9" s="18">
        <f>Data_week!B9</f>
        <v>0</v>
      </c>
      <c r="Q9">
        <f t="shared" si="6"/>
        <v>0</v>
      </c>
    </row>
    <row r="10" spans="1:17" x14ac:dyDescent="0.2">
      <c r="A10" s="14"/>
      <c r="B10" s="12"/>
      <c r="C10" s="15" t="b">
        <f t="shared" si="0"/>
        <v>0</v>
      </c>
      <c r="D10" s="15" t="b">
        <f t="shared" si="1"/>
        <v>0</v>
      </c>
      <c r="E10" s="15" t="b">
        <f t="shared" si="2"/>
        <v>0</v>
      </c>
      <c r="G10" t="s">
        <v>37</v>
      </c>
      <c r="H10">
        <v>7</v>
      </c>
      <c r="I10">
        <f t="shared" si="3"/>
        <v>0</v>
      </c>
      <c r="J10">
        <f t="shared" si="4"/>
        <v>0</v>
      </c>
      <c r="K10" s="16" t="e">
        <f t="shared" si="5"/>
        <v>#DIV/0!</v>
      </c>
      <c r="L10" s="16" t="e">
        <f t="array" ref="L10">_xlfn.STDEV.S(IF($E$4:$E$369=H10,$B$4:$B$369))</f>
        <v>#DIV/0!</v>
      </c>
      <c r="M10" s="17">
        <f t="array" ref="M10">MIN(IF($E$4:$E$369=H10,$B$4:$B$369))</f>
        <v>0</v>
      </c>
      <c r="N10" s="17">
        <f t="array" ref="N10">MAX(IF($E$4:$E$369=H10,$B$4:$B$369))</f>
        <v>0</v>
      </c>
      <c r="P10" s="18">
        <f>Data_week!B10</f>
        <v>0</v>
      </c>
      <c r="Q10">
        <f t="shared" si="6"/>
        <v>0</v>
      </c>
    </row>
    <row r="11" spans="1:17" x14ac:dyDescent="0.2">
      <c r="A11" s="14"/>
      <c r="B11" s="12"/>
      <c r="C11" s="15" t="b">
        <f t="shared" si="0"/>
        <v>0</v>
      </c>
      <c r="D11" s="15" t="b">
        <f t="shared" si="1"/>
        <v>0</v>
      </c>
      <c r="E11" s="15" t="b">
        <f t="shared" si="2"/>
        <v>0</v>
      </c>
    </row>
    <row r="12" spans="1:17" x14ac:dyDescent="0.2">
      <c r="A12" s="14"/>
      <c r="B12" s="12"/>
      <c r="C12" s="15" t="b">
        <f t="shared" si="0"/>
        <v>0</v>
      </c>
      <c r="D12" s="15" t="b">
        <f t="shared" si="1"/>
        <v>0</v>
      </c>
      <c r="E12" s="15" t="b">
        <f t="shared" si="2"/>
        <v>0</v>
      </c>
      <c r="H12" t="s">
        <v>23</v>
      </c>
      <c r="I12">
        <f>SUM(I4:I10)</f>
        <v>0</v>
      </c>
      <c r="J12">
        <f>SUM(J4:J10)</f>
        <v>0</v>
      </c>
      <c r="K12" s="16" t="e">
        <f>I12/J12</f>
        <v>#DIV/0!</v>
      </c>
      <c r="L12" s="16" t="e">
        <f>_xlfn.STDEV.S($B$4:$B$369)</f>
        <v>#DIV/0!</v>
      </c>
      <c r="M12" s="16">
        <f>MIN($B$4:$B$369)</f>
        <v>0</v>
      </c>
      <c r="N12" s="16">
        <f>MAX($B$4:$B$369)</f>
        <v>0</v>
      </c>
      <c r="P12">
        <f>SUM(P4:P10)</f>
        <v>0</v>
      </c>
      <c r="Q12">
        <f>SUM(Q4:Q10)</f>
        <v>0</v>
      </c>
    </row>
    <row r="13" spans="1:17" x14ac:dyDescent="0.2">
      <c r="A13" s="14"/>
      <c r="B13" s="12"/>
      <c r="C13" s="15" t="b">
        <f t="shared" si="0"/>
        <v>0</v>
      </c>
      <c r="D13" s="15" t="b">
        <f t="shared" si="1"/>
        <v>0</v>
      </c>
      <c r="E13" s="15" t="b">
        <f t="shared" si="2"/>
        <v>0</v>
      </c>
      <c r="H13" s="19" t="s">
        <v>38</v>
      </c>
      <c r="I13">
        <f>SUM(I9:I10)</f>
        <v>0</v>
      </c>
      <c r="J13">
        <f>SUM(J9:J10)</f>
        <v>0</v>
      </c>
      <c r="K13" s="16" t="e">
        <f>I13/J13</f>
        <v>#DIV/0!</v>
      </c>
    </row>
    <row r="14" spans="1:17" x14ac:dyDescent="0.2">
      <c r="A14" s="14"/>
      <c r="B14" s="12"/>
      <c r="C14" s="15" t="b">
        <f t="shared" si="0"/>
        <v>0</v>
      </c>
      <c r="D14" s="15" t="b">
        <f t="shared" si="1"/>
        <v>0</v>
      </c>
      <c r="E14" s="15" t="b">
        <f t="shared" si="2"/>
        <v>0</v>
      </c>
      <c r="H14" s="19" t="s">
        <v>39</v>
      </c>
      <c r="I14">
        <f>I12-I13</f>
        <v>0</v>
      </c>
      <c r="J14">
        <f>J12-J13</f>
        <v>0</v>
      </c>
      <c r="K14" s="16" t="e">
        <f>I14/J14</f>
        <v>#DIV/0!</v>
      </c>
    </row>
    <row r="15" spans="1:17" x14ac:dyDescent="0.2">
      <c r="A15" s="14"/>
      <c r="B15" s="12"/>
      <c r="C15" s="15" t="b">
        <f t="shared" si="0"/>
        <v>0</v>
      </c>
      <c r="D15" s="15" t="b">
        <f t="shared" si="1"/>
        <v>0</v>
      </c>
      <c r="E15" s="15" t="b">
        <f t="shared" si="2"/>
        <v>0</v>
      </c>
    </row>
    <row r="16" spans="1:17" x14ac:dyDescent="0.2">
      <c r="A16" s="14"/>
      <c r="B16" s="12"/>
      <c r="C16" s="15" t="b">
        <f t="shared" si="0"/>
        <v>0</v>
      </c>
      <c r="D16" s="15" t="b">
        <f t="shared" si="1"/>
        <v>0</v>
      </c>
      <c r="E16" s="15" t="b">
        <f t="shared" si="2"/>
        <v>0</v>
      </c>
    </row>
    <row r="17" spans="1:17" x14ac:dyDescent="0.2">
      <c r="A17" s="14"/>
      <c r="B17" s="12"/>
      <c r="C17" s="15" t="b">
        <f t="shared" si="0"/>
        <v>0</v>
      </c>
      <c r="D17" s="15" t="b">
        <f t="shared" si="1"/>
        <v>0</v>
      </c>
      <c r="E17" s="15" t="b">
        <f t="shared" si="2"/>
        <v>0</v>
      </c>
    </row>
    <row r="18" spans="1:17" x14ac:dyDescent="0.2">
      <c r="A18" s="14"/>
      <c r="B18" s="12"/>
      <c r="C18" s="15" t="b">
        <f t="shared" si="0"/>
        <v>0</v>
      </c>
      <c r="D18" s="15" t="b">
        <f t="shared" si="1"/>
        <v>0</v>
      </c>
      <c r="E18" s="15" t="b">
        <f t="shared" si="2"/>
        <v>0</v>
      </c>
      <c r="G18" t="s">
        <v>40</v>
      </c>
    </row>
    <row r="19" spans="1:17" x14ac:dyDescent="0.2">
      <c r="A19" s="14"/>
      <c r="B19" s="12"/>
      <c r="C19" s="15" t="b">
        <f t="shared" si="0"/>
        <v>0</v>
      </c>
      <c r="D19" s="15" t="b">
        <f t="shared" si="1"/>
        <v>0</v>
      </c>
      <c r="E19" s="15" t="b">
        <f t="shared" si="2"/>
        <v>0</v>
      </c>
    </row>
    <row r="20" spans="1:17" x14ac:dyDescent="0.2">
      <c r="A20" s="14"/>
      <c r="B20" s="12"/>
      <c r="C20" s="15" t="b">
        <f t="shared" si="0"/>
        <v>0</v>
      </c>
      <c r="D20" s="15" t="b">
        <f t="shared" si="1"/>
        <v>0</v>
      </c>
      <c r="E20" s="15" t="b">
        <f t="shared" si="2"/>
        <v>0</v>
      </c>
      <c r="H20" t="s">
        <v>21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t="s">
        <v>41</v>
      </c>
      <c r="Q20" t="s">
        <v>30</v>
      </c>
    </row>
    <row r="21" spans="1:17" x14ac:dyDescent="0.2">
      <c r="A21" s="14"/>
      <c r="B21" s="12"/>
      <c r="C21" s="15" t="b">
        <f t="shared" si="0"/>
        <v>0</v>
      </c>
      <c r="D21" s="15" t="b">
        <f t="shared" si="1"/>
        <v>0</v>
      </c>
      <c r="E21" s="15" t="b">
        <f t="shared" si="2"/>
        <v>0</v>
      </c>
      <c r="G21" t="s">
        <v>42</v>
      </c>
      <c r="H21">
        <v>1</v>
      </c>
      <c r="I21">
        <f t="shared" ref="I21:I32" si="7">SUMIF($D$4:$D$369,H21,$B$4:$B$369)</f>
        <v>0</v>
      </c>
      <c r="J21">
        <f t="shared" ref="J21:J32" si="8">COUNTIF($D$4:$D$369,H21)</f>
        <v>0</v>
      </c>
      <c r="K21" s="16" t="e">
        <f t="shared" ref="K21:K32" si="9">I21/J21</f>
        <v>#DIV/0!</v>
      </c>
      <c r="L21" s="16" t="e">
        <f t="array" ref="L21">_xlfn.STDEV.S(IF($D$4:$D$369=H21,$B$4:$B$369))</f>
        <v>#DIV/0!</v>
      </c>
      <c r="M21" s="17">
        <f t="array" ref="M21">MIN(IF($D$4:$D$369=H21,$B$4:$B$369))</f>
        <v>0</v>
      </c>
      <c r="N21" s="17">
        <f t="array" ref="N21">MAX(IF($D$4:$D$369=H21,$B$4:$B$369))</f>
        <v>0</v>
      </c>
      <c r="P21" s="18">
        <f>SUM(AN_TE!B48:H48)</f>
        <v>0</v>
      </c>
      <c r="Q21">
        <f t="shared" ref="Q21:Q32" si="10">I21-P21</f>
        <v>0</v>
      </c>
    </row>
    <row r="22" spans="1:17" x14ac:dyDescent="0.2">
      <c r="A22" s="14"/>
      <c r="B22" s="12"/>
      <c r="C22" s="15" t="b">
        <f t="shared" si="0"/>
        <v>0</v>
      </c>
      <c r="D22" s="15" t="b">
        <f t="shared" si="1"/>
        <v>0</v>
      </c>
      <c r="E22" s="15" t="b">
        <f t="shared" si="2"/>
        <v>0</v>
      </c>
      <c r="G22" t="s">
        <v>43</v>
      </c>
      <c r="H22">
        <v>2</v>
      </c>
      <c r="I22">
        <f t="shared" si="7"/>
        <v>0</v>
      </c>
      <c r="J22">
        <f t="shared" si="8"/>
        <v>0</v>
      </c>
      <c r="K22" s="16" t="e">
        <f t="shared" si="9"/>
        <v>#DIV/0!</v>
      </c>
      <c r="L22" s="16" t="e">
        <f t="array" ref="L22">_xlfn.STDEV.S(IF($D$4:$D$369=H22,$B$4:$B$369))</f>
        <v>#DIV/0!</v>
      </c>
      <c r="M22" s="17">
        <f t="array" ref="M22">MIN(IF($D$4:$D$369=H22,$B$4:$B$369))</f>
        <v>0</v>
      </c>
      <c r="N22" s="17">
        <f t="array" ref="N22">MAX(IF($D$4:$D$369=H22,$B$4:$B$369))</f>
        <v>0</v>
      </c>
      <c r="P22" s="18">
        <f>SUM(AN_TE!B49:H49)</f>
        <v>0</v>
      </c>
      <c r="Q22">
        <f t="shared" si="10"/>
        <v>0</v>
      </c>
    </row>
    <row r="23" spans="1:17" x14ac:dyDescent="0.2">
      <c r="A23" s="14"/>
      <c r="B23" s="12"/>
      <c r="C23" s="15" t="b">
        <f t="shared" si="0"/>
        <v>0</v>
      </c>
      <c r="D23" s="15" t="b">
        <f t="shared" si="1"/>
        <v>0</v>
      </c>
      <c r="E23" s="15" t="b">
        <f t="shared" si="2"/>
        <v>0</v>
      </c>
      <c r="G23" t="s">
        <v>44</v>
      </c>
      <c r="H23">
        <v>3</v>
      </c>
      <c r="I23">
        <f t="shared" si="7"/>
        <v>0</v>
      </c>
      <c r="J23">
        <f t="shared" si="8"/>
        <v>0</v>
      </c>
      <c r="K23" s="16" t="e">
        <f t="shared" si="9"/>
        <v>#DIV/0!</v>
      </c>
      <c r="L23" s="16" t="e">
        <f t="array" ref="L23">_xlfn.STDEV.S(IF($D$4:$D$369=H23,$B$4:$B$369))</f>
        <v>#DIV/0!</v>
      </c>
      <c r="M23" s="17">
        <f t="array" ref="M23">MIN(IF($D$4:$D$369=H23,$B$4:$B$369))</f>
        <v>0</v>
      </c>
      <c r="N23" s="17">
        <f t="array" ref="N23">MAX(IF($D$4:$D$369=H23,$B$4:$B$369))</f>
        <v>0</v>
      </c>
      <c r="P23" s="18">
        <f>SUM(AN_TE!B50:H50)</f>
        <v>0</v>
      </c>
      <c r="Q23">
        <f t="shared" si="10"/>
        <v>0</v>
      </c>
    </row>
    <row r="24" spans="1:17" x14ac:dyDescent="0.2">
      <c r="A24" s="14"/>
      <c r="B24" s="12"/>
      <c r="C24" s="15" t="b">
        <f t="shared" si="0"/>
        <v>0</v>
      </c>
      <c r="D24" s="15" t="b">
        <f t="shared" si="1"/>
        <v>0</v>
      </c>
      <c r="E24" s="15" t="b">
        <f t="shared" si="2"/>
        <v>0</v>
      </c>
      <c r="G24" t="s">
        <v>45</v>
      </c>
      <c r="H24">
        <v>4</v>
      </c>
      <c r="I24">
        <f t="shared" si="7"/>
        <v>0</v>
      </c>
      <c r="J24">
        <f t="shared" si="8"/>
        <v>0</v>
      </c>
      <c r="K24" s="16" t="e">
        <f t="shared" si="9"/>
        <v>#DIV/0!</v>
      </c>
      <c r="L24" s="16" t="e">
        <f t="array" ref="L24">_xlfn.STDEV.S(IF($D$4:$D$369=H24,$B$4:$B$369))</f>
        <v>#DIV/0!</v>
      </c>
      <c r="M24" s="17">
        <f t="array" ref="M24">MIN(IF($D$4:$D$369=H24,$B$4:$B$369))</f>
        <v>0</v>
      </c>
      <c r="N24" s="17">
        <f t="array" ref="N24">MAX(IF($D$4:$D$369=H24,$B$4:$B$369))</f>
        <v>0</v>
      </c>
      <c r="P24" s="18">
        <f>SUM(AN_TE!B51:H51)</f>
        <v>0</v>
      </c>
      <c r="Q24">
        <f t="shared" si="10"/>
        <v>0</v>
      </c>
    </row>
    <row r="25" spans="1:17" x14ac:dyDescent="0.2">
      <c r="A25" s="14"/>
      <c r="B25" s="12"/>
      <c r="C25" s="15" t="b">
        <f t="shared" si="0"/>
        <v>0</v>
      </c>
      <c r="D25" s="15" t="b">
        <f t="shared" si="1"/>
        <v>0</v>
      </c>
      <c r="E25" s="15" t="b">
        <f t="shared" si="2"/>
        <v>0</v>
      </c>
      <c r="G25" t="s">
        <v>46</v>
      </c>
      <c r="H25">
        <v>5</v>
      </c>
      <c r="I25">
        <f t="shared" si="7"/>
        <v>0</v>
      </c>
      <c r="J25">
        <f t="shared" si="8"/>
        <v>0</v>
      </c>
      <c r="K25" s="16" t="e">
        <f t="shared" si="9"/>
        <v>#DIV/0!</v>
      </c>
      <c r="L25" s="16" t="e">
        <f t="array" ref="L25">_xlfn.STDEV.S(IF($D$4:$D$369=H25,$B$4:$B$369))</f>
        <v>#DIV/0!</v>
      </c>
      <c r="M25" s="17">
        <f t="array" ref="M25">MIN(IF($D$4:$D$369=H25,$B$4:$B$369))</f>
        <v>0</v>
      </c>
      <c r="N25" s="17">
        <f t="array" ref="N25">MAX(IF($D$4:$D$369=H25,$B$4:$B$369))</f>
        <v>0</v>
      </c>
      <c r="P25" s="18">
        <f>SUM(AN_TE!B52:H52)</f>
        <v>0</v>
      </c>
      <c r="Q25">
        <f t="shared" si="10"/>
        <v>0</v>
      </c>
    </row>
    <row r="26" spans="1:17" x14ac:dyDescent="0.2">
      <c r="A26" s="14"/>
      <c r="B26" s="12"/>
      <c r="C26" s="15" t="b">
        <f t="shared" si="0"/>
        <v>0</v>
      </c>
      <c r="D26" s="15" t="b">
        <f t="shared" si="1"/>
        <v>0</v>
      </c>
      <c r="E26" s="15" t="b">
        <f t="shared" si="2"/>
        <v>0</v>
      </c>
      <c r="G26" t="s">
        <v>47</v>
      </c>
      <c r="H26">
        <v>6</v>
      </c>
      <c r="I26">
        <f t="shared" si="7"/>
        <v>0</v>
      </c>
      <c r="J26">
        <f t="shared" si="8"/>
        <v>0</v>
      </c>
      <c r="K26" s="16" t="e">
        <f t="shared" si="9"/>
        <v>#DIV/0!</v>
      </c>
      <c r="L26" s="16" t="e">
        <f t="array" ref="L26">_xlfn.STDEV.S(IF($D$4:$D$369=H26,$B$4:$B$369))</f>
        <v>#DIV/0!</v>
      </c>
      <c r="M26" s="17">
        <f t="array" ref="M26">MIN(IF($D$4:$D$369=H26,$B$4:$B$369))</f>
        <v>0</v>
      </c>
      <c r="N26" s="17">
        <f t="array" ref="N26">MAX(IF($D$4:$D$369=H26,$B$4:$B$369))</f>
        <v>0</v>
      </c>
      <c r="P26" s="18">
        <f>SUM(AN_TE!B53:H53)</f>
        <v>0</v>
      </c>
      <c r="Q26">
        <f t="shared" si="10"/>
        <v>0</v>
      </c>
    </row>
    <row r="27" spans="1:17" x14ac:dyDescent="0.2">
      <c r="A27" s="14"/>
      <c r="B27" s="12"/>
      <c r="C27" s="15" t="b">
        <f t="shared" si="0"/>
        <v>0</v>
      </c>
      <c r="D27" s="15" t="b">
        <f t="shared" si="1"/>
        <v>0</v>
      </c>
      <c r="E27" s="15" t="b">
        <f t="shared" si="2"/>
        <v>0</v>
      </c>
      <c r="G27" t="s">
        <v>48</v>
      </c>
      <c r="H27">
        <v>7</v>
      </c>
      <c r="I27">
        <f t="shared" si="7"/>
        <v>0</v>
      </c>
      <c r="J27">
        <f t="shared" si="8"/>
        <v>0</v>
      </c>
      <c r="K27" s="16" t="e">
        <f t="shared" si="9"/>
        <v>#DIV/0!</v>
      </c>
      <c r="L27" s="16" t="e">
        <f t="array" ref="L27">_xlfn.STDEV.S(IF($D$4:$D$369=H27,$B$4:$B$369))</f>
        <v>#DIV/0!</v>
      </c>
      <c r="M27" s="17">
        <f t="array" ref="M27">MIN(IF($D$4:$D$369=H27,$B$4:$B$369))</f>
        <v>0</v>
      </c>
      <c r="N27" s="17">
        <f t="array" ref="N27">MAX(IF($D$4:$D$369=H27,$B$4:$B$369))</f>
        <v>0</v>
      </c>
      <c r="P27" s="18">
        <f>SUM(AN_TE!B54:H54)</f>
        <v>0</v>
      </c>
      <c r="Q27">
        <f t="shared" si="10"/>
        <v>0</v>
      </c>
    </row>
    <row r="28" spans="1:17" x14ac:dyDescent="0.2">
      <c r="A28" s="14"/>
      <c r="B28" s="12"/>
      <c r="C28" s="15" t="b">
        <f t="shared" si="0"/>
        <v>0</v>
      </c>
      <c r="D28" s="15" t="b">
        <f t="shared" si="1"/>
        <v>0</v>
      </c>
      <c r="E28" s="15" t="b">
        <f t="shared" si="2"/>
        <v>0</v>
      </c>
      <c r="G28" t="s">
        <v>49</v>
      </c>
      <c r="H28">
        <v>8</v>
      </c>
      <c r="I28">
        <f t="shared" si="7"/>
        <v>0</v>
      </c>
      <c r="J28">
        <f t="shared" si="8"/>
        <v>0</v>
      </c>
      <c r="K28" s="16" t="e">
        <f t="shared" si="9"/>
        <v>#DIV/0!</v>
      </c>
      <c r="L28" s="16" t="e">
        <f t="array" ref="L28">_xlfn.STDEV.S(IF($D$4:$D$369=H28,$B$4:$B$369))</f>
        <v>#DIV/0!</v>
      </c>
      <c r="M28" s="17">
        <f t="array" ref="M28">MIN(IF($D$4:$D$369=H28,$B$4:$B$369))</f>
        <v>0</v>
      </c>
      <c r="N28" s="17">
        <f t="array" ref="N28">MAX(IF($D$4:$D$369=H28,$B$4:$B$369))</f>
        <v>0</v>
      </c>
      <c r="P28" s="18">
        <f>SUM(AN_TE!B55:H55)</f>
        <v>0</v>
      </c>
      <c r="Q28">
        <f t="shared" si="10"/>
        <v>0</v>
      </c>
    </row>
    <row r="29" spans="1:17" x14ac:dyDescent="0.2">
      <c r="A29" s="14"/>
      <c r="B29" s="12"/>
      <c r="C29" s="15" t="b">
        <f t="shared" si="0"/>
        <v>0</v>
      </c>
      <c r="D29" s="15" t="b">
        <f t="shared" si="1"/>
        <v>0</v>
      </c>
      <c r="E29" s="15" t="b">
        <f t="shared" si="2"/>
        <v>0</v>
      </c>
      <c r="G29" t="s">
        <v>50</v>
      </c>
      <c r="H29">
        <v>9</v>
      </c>
      <c r="I29">
        <f t="shared" si="7"/>
        <v>0</v>
      </c>
      <c r="J29">
        <f t="shared" si="8"/>
        <v>0</v>
      </c>
      <c r="K29" s="16" t="e">
        <f t="shared" si="9"/>
        <v>#DIV/0!</v>
      </c>
      <c r="L29" s="16" t="e">
        <f t="array" ref="L29">_xlfn.STDEV.S(IF($D$4:$D$369=H29,$B$4:$B$369))</f>
        <v>#DIV/0!</v>
      </c>
      <c r="M29" s="17">
        <f t="array" ref="M29">MIN(IF($D$4:$D$369=H29,$B$4:$B$369))</f>
        <v>0</v>
      </c>
      <c r="N29" s="17">
        <f t="array" ref="N29">MAX(IF($D$4:$D$369=H29,$B$4:$B$369))</f>
        <v>0</v>
      </c>
      <c r="P29" s="18">
        <f>SUM(AN_TE!B56:H56)</f>
        <v>0</v>
      </c>
      <c r="Q29">
        <f t="shared" si="10"/>
        <v>0</v>
      </c>
    </row>
    <row r="30" spans="1:17" x14ac:dyDescent="0.2">
      <c r="A30" s="14"/>
      <c r="B30" s="12"/>
      <c r="C30" s="15" t="b">
        <f t="shared" si="0"/>
        <v>0</v>
      </c>
      <c r="D30" s="15" t="b">
        <f t="shared" si="1"/>
        <v>0</v>
      </c>
      <c r="E30" s="15" t="b">
        <f t="shared" si="2"/>
        <v>0</v>
      </c>
      <c r="G30" t="s">
        <v>51</v>
      </c>
      <c r="H30">
        <v>10</v>
      </c>
      <c r="I30">
        <f t="shared" si="7"/>
        <v>0</v>
      </c>
      <c r="J30">
        <f t="shared" si="8"/>
        <v>0</v>
      </c>
      <c r="K30" s="16" t="e">
        <f t="shared" si="9"/>
        <v>#DIV/0!</v>
      </c>
      <c r="L30" s="16" t="e">
        <f t="array" ref="L30">_xlfn.STDEV.S(IF($D$4:$D$369=H30,$B$4:$B$369))</f>
        <v>#DIV/0!</v>
      </c>
      <c r="M30" s="17">
        <f t="array" ref="M30">MIN(IF($D$4:$D$369=H30,$B$4:$B$369))</f>
        <v>0</v>
      </c>
      <c r="N30" s="17">
        <f t="array" ref="N30">MAX(IF($D$4:$D$369=H30,$B$4:$B$369))</f>
        <v>0</v>
      </c>
      <c r="P30" s="18">
        <f>SUM(AN_TE!B57:H57)</f>
        <v>0</v>
      </c>
      <c r="Q30">
        <f t="shared" si="10"/>
        <v>0</v>
      </c>
    </row>
    <row r="31" spans="1:17" x14ac:dyDescent="0.2">
      <c r="A31" s="14"/>
      <c r="B31" s="12"/>
      <c r="C31" s="15" t="b">
        <f t="shared" si="0"/>
        <v>0</v>
      </c>
      <c r="D31" s="15" t="b">
        <f t="shared" si="1"/>
        <v>0</v>
      </c>
      <c r="E31" s="15" t="b">
        <f t="shared" si="2"/>
        <v>0</v>
      </c>
      <c r="G31" t="s">
        <v>52</v>
      </c>
      <c r="H31">
        <v>11</v>
      </c>
      <c r="I31">
        <f t="shared" si="7"/>
        <v>0</v>
      </c>
      <c r="J31">
        <f t="shared" si="8"/>
        <v>0</v>
      </c>
      <c r="K31" s="16" t="e">
        <f t="shared" si="9"/>
        <v>#DIV/0!</v>
      </c>
      <c r="L31" s="16" t="e">
        <f t="array" ref="L31">_xlfn.STDEV.S(IF($D$4:$D$369=H31,$B$4:$B$369))</f>
        <v>#DIV/0!</v>
      </c>
      <c r="M31" s="17">
        <f t="array" ref="M31">MIN(IF($D$4:$D$369=H31,$B$4:$B$369))</f>
        <v>0</v>
      </c>
      <c r="N31" s="17">
        <f t="array" ref="N31">MAX(IF($D$4:$D$369=H31,$B$4:$B$369))</f>
        <v>0</v>
      </c>
      <c r="P31" s="18">
        <f>SUM(AN_TE!B58:H58)</f>
        <v>0</v>
      </c>
      <c r="Q31">
        <f t="shared" si="10"/>
        <v>0</v>
      </c>
    </row>
    <row r="32" spans="1:17" x14ac:dyDescent="0.2">
      <c r="A32" s="14"/>
      <c r="B32" s="12"/>
      <c r="C32" s="15" t="b">
        <f t="shared" si="0"/>
        <v>0</v>
      </c>
      <c r="D32" s="15" t="b">
        <f t="shared" si="1"/>
        <v>0</v>
      </c>
      <c r="E32" s="15" t="b">
        <f t="shared" si="2"/>
        <v>0</v>
      </c>
      <c r="G32" t="s">
        <v>53</v>
      </c>
      <c r="H32">
        <v>12</v>
      </c>
      <c r="I32">
        <f t="shared" si="7"/>
        <v>0</v>
      </c>
      <c r="J32">
        <f t="shared" si="8"/>
        <v>0</v>
      </c>
      <c r="K32" s="16" t="e">
        <f t="shared" si="9"/>
        <v>#DIV/0!</v>
      </c>
      <c r="L32" s="16" t="e">
        <f t="array" ref="L32">_xlfn.STDEV.S(IF($D$4:$D$369=H32,$B$4:$B$369))</f>
        <v>#DIV/0!</v>
      </c>
      <c r="M32" s="17">
        <f t="array" ref="M32">MIN(IF($D$4:$D$369=H32,$B$4:$B$369))</f>
        <v>0</v>
      </c>
      <c r="N32" s="17">
        <f t="array" ref="N32">MAX(IF($D$4:$D$369=H32,$B$4:$B$369))</f>
        <v>0</v>
      </c>
      <c r="P32" s="18">
        <f>SUM(AN_TE!B59:H59)</f>
        <v>0</v>
      </c>
      <c r="Q32">
        <f t="shared" si="10"/>
        <v>0</v>
      </c>
    </row>
    <row r="33" spans="1:17" x14ac:dyDescent="0.2">
      <c r="A33" s="14"/>
      <c r="B33" s="12"/>
      <c r="C33" s="15" t="b">
        <f t="shared" si="0"/>
        <v>0</v>
      </c>
      <c r="D33" s="15" t="b">
        <f t="shared" si="1"/>
        <v>0</v>
      </c>
      <c r="E33" s="15" t="b">
        <f t="shared" si="2"/>
        <v>0</v>
      </c>
    </row>
    <row r="34" spans="1:17" x14ac:dyDescent="0.2">
      <c r="A34" s="14"/>
      <c r="B34" s="12"/>
      <c r="C34" s="15" t="b">
        <f t="shared" si="0"/>
        <v>0</v>
      </c>
      <c r="D34" s="15" t="b">
        <f t="shared" si="1"/>
        <v>0</v>
      </c>
      <c r="E34" s="15" t="b">
        <f t="shared" si="2"/>
        <v>0</v>
      </c>
      <c r="H34" t="s">
        <v>23</v>
      </c>
      <c r="I34">
        <f>SUM(I21:I32)</f>
        <v>0</v>
      </c>
      <c r="J34">
        <f>SUM(J21:J32)</f>
        <v>0</v>
      </c>
      <c r="K34" s="16"/>
      <c r="L34" s="16"/>
      <c r="M34" s="16"/>
      <c r="N34" s="16"/>
      <c r="P34">
        <f>SUM(P21:P32)</f>
        <v>0</v>
      </c>
      <c r="Q34">
        <f>SUM(Q21:Q32)</f>
        <v>0</v>
      </c>
    </row>
    <row r="35" spans="1:17" x14ac:dyDescent="0.2">
      <c r="A35" s="14"/>
      <c r="B35" s="12"/>
      <c r="C35" s="15" t="b">
        <f t="shared" si="0"/>
        <v>0</v>
      </c>
      <c r="D35" s="15" t="b">
        <f t="shared" si="1"/>
        <v>0</v>
      </c>
      <c r="E35" s="15" t="b">
        <f t="shared" si="2"/>
        <v>0</v>
      </c>
    </row>
    <row r="36" spans="1:17" x14ac:dyDescent="0.2">
      <c r="A36" s="14"/>
      <c r="B36" s="12"/>
      <c r="C36" s="15" t="b">
        <f t="shared" si="0"/>
        <v>0</v>
      </c>
      <c r="D36" s="15" t="b">
        <f t="shared" si="1"/>
        <v>0</v>
      </c>
      <c r="E36" s="15" t="b">
        <f t="shared" si="2"/>
        <v>0</v>
      </c>
    </row>
    <row r="37" spans="1:17" x14ac:dyDescent="0.2">
      <c r="A37" s="14"/>
      <c r="B37" s="12"/>
      <c r="C37" s="15" t="b">
        <f t="shared" si="0"/>
        <v>0</v>
      </c>
      <c r="D37" s="15" t="b">
        <f t="shared" si="1"/>
        <v>0</v>
      </c>
      <c r="E37" s="15" t="b">
        <f t="shared" si="2"/>
        <v>0</v>
      </c>
      <c r="H37" s="11" t="s">
        <v>54</v>
      </c>
    </row>
    <row r="38" spans="1:17" x14ac:dyDescent="0.2">
      <c r="A38" s="14"/>
      <c r="B38" s="12"/>
      <c r="C38" s="15" t="b">
        <f t="shared" si="0"/>
        <v>0</v>
      </c>
      <c r="D38" s="15" t="b">
        <f t="shared" si="1"/>
        <v>0</v>
      </c>
      <c r="E38" s="15" t="b">
        <f t="shared" si="2"/>
        <v>0</v>
      </c>
    </row>
    <row r="39" spans="1:17" x14ac:dyDescent="0.2">
      <c r="A39" s="14"/>
      <c r="B39" s="12"/>
      <c r="C39" s="15" t="b">
        <f t="shared" si="0"/>
        <v>0</v>
      </c>
      <c r="D39" s="15" t="b">
        <f t="shared" si="1"/>
        <v>0</v>
      </c>
      <c r="E39" s="15" t="b">
        <f t="shared" si="2"/>
        <v>0</v>
      </c>
      <c r="H39" t="s">
        <v>20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s="11" t="s">
        <v>55</v>
      </c>
    </row>
    <row r="40" spans="1:17" x14ac:dyDescent="0.2">
      <c r="A40" s="14"/>
      <c r="B40" s="12"/>
      <c r="C40" s="15" t="b">
        <f t="shared" si="0"/>
        <v>0</v>
      </c>
      <c r="D40" s="15" t="b">
        <f t="shared" si="1"/>
        <v>0</v>
      </c>
      <c r="E40" s="15" t="b">
        <f t="shared" si="2"/>
        <v>0</v>
      </c>
      <c r="H40">
        <v>1</v>
      </c>
      <c r="I40">
        <f t="shared" ref="I40:I71" si="11">SUMIF($C$4:$C$369,H40,$B$4:$B$369)</f>
        <v>0</v>
      </c>
      <c r="J40">
        <f t="shared" ref="J40:J71" si="12">COUNTIF($C$4:$C$369,H40)</f>
        <v>0</v>
      </c>
      <c r="K40" s="16" t="b">
        <f t="shared" ref="K40:K71" si="13">IF(J40=7,I40/J40)</f>
        <v>0</v>
      </c>
      <c r="L40" s="16" t="b">
        <f t="array" ref="L40">IF(J40=7,_xlfn.STDEV.S(IF($C$4:$C$369=H40,$B$4:$B$369)))</f>
        <v>0</v>
      </c>
      <c r="M40" s="17" t="b">
        <f t="array" ref="M40">IF(J40=7,MIN(IF($C$4:$C$369=H40,$B$4:$B$369)))</f>
        <v>0</v>
      </c>
      <c r="N40" s="17" t="b">
        <f t="array" ref="N40">IF(J40=7,MAX(IF($C$4:$C$369=H40,$B$4:$B$369)))</f>
        <v>0</v>
      </c>
      <c r="O40" s="20" t="e">
        <f t="shared" ref="O40:O71" si="14">L40/K40</f>
        <v>#DIV/0!</v>
      </c>
    </row>
    <row r="41" spans="1:17" x14ac:dyDescent="0.2">
      <c r="A41" s="14"/>
      <c r="B41" s="12"/>
      <c r="C41" s="15" t="b">
        <f t="shared" si="0"/>
        <v>0</v>
      </c>
      <c r="D41" s="15" t="b">
        <f t="shared" si="1"/>
        <v>0</v>
      </c>
      <c r="E41" s="15" t="b">
        <f t="shared" si="2"/>
        <v>0</v>
      </c>
      <c r="H41">
        <v>2</v>
      </c>
      <c r="I41">
        <f t="shared" si="11"/>
        <v>0</v>
      </c>
      <c r="J41">
        <f t="shared" si="12"/>
        <v>0</v>
      </c>
      <c r="K41" s="16" t="b">
        <f t="shared" si="13"/>
        <v>0</v>
      </c>
      <c r="L41" s="16" t="b">
        <f t="array" ref="L41">IF(J41=7,_xlfn.STDEV.S(IF($C$4:$C$369=H41,$B$4:$B$369)))</f>
        <v>0</v>
      </c>
      <c r="M41" s="17" t="b">
        <f t="array" ref="M41">IF(J41=7,MIN(IF($C$4:$C$369=H41,$B$4:$B$369)))</f>
        <v>0</v>
      </c>
      <c r="N41" s="17" t="b">
        <f t="array" ref="N41">IF(J41=7,MAX(IF($C$4:$C$369=H41,$B$4:$B$369)))</f>
        <v>0</v>
      </c>
      <c r="O41" s="20" t="e">
        <f t="shared" si="14"/>
        <v>#DIV/0!</v>
      </c>
    </row>
    <row r="42" spans="1:17" x14ac:dyDescent="0.2">
      <c r="A42" s="14"/>
      <c r="B42" s="12"/>
      <c r="C42" s="15" t="b">
        <f t="shared" si="0"/>
        <v>0</v>
      </c>
      <c r="D42" s="15" t="b">
        <f t="shared" si="1"/>
        <v>0</v>
      </c>
      <c r="E42" s="15" t="b">
        <f t="shared" si="2"/>
        <v>0</v>
      </c>
      <c r="H42">
        <v>3</v>
      </c>
      <c r="I42">
        <f t="shared" si="11"/>
        <v>0</v>
      </c>
      <c r="J42">
        <f t="shared" si="12"/>
        <v>0</v>
      </c>
      <c r="K42" s="16" t="b">
        <f t="shared" si="13"/>
        <v>0</v>
      </c>
      <c r="L42" s="16" t="b">
        <f t="array" ref="L42">IF(J42=7,_xlfn.STDEV.S(IF($C$4:$C$369=H42,$B$4:$B$369)))</f>
        <v>0</v>
      </c>
      <c r="M42" s="17" t="b">
        <f t="array" ref="M42">IF(J42=7,MIN(IF($C$4:$C$369=H42,$B$4:$B$369)))</f>
        <v>0</v>
      </c>
      <c r="N42" s="17" t="b">
        <f t="array" ref="N42">IF(J42=7,MAX(IF($C$4:$C$369=H42,$B$4:$B$369)))</f>
        <v>0</v>
      </c>
      <c r="O42" s="20" t="e">
        <f t="shared" si="14"/>
        <v>#DIV/0!</v>
      </c>
    </row>
    <row r="43" spans="1:17" x14ac:dyDescent="0.2">
      <c r="A43" s="14"/>
      <c r="B43" s="12"/>
      <c r="C43" s="15" t="b">
        <f t="shared" si="0"/>
        <v>0</v>
      </c>
      <c r="D43" s="15" t="b">
        <f t="shared" si="1"/>
        <v>0</v>
      </c>
      <c r="E43" s="15" t="b">
        <f t="shared" si="2"/>
        <v>0</v>
      </c>
      <c r="H43">
        <v>4</v>
      </c>
      <c r="I43">
        <f t="shared" si="11"/>
        <v>0</v>
      </c>
      <c r="J43">
        <f t="shared" si="12"/>
        <v>0</v>
      </c>
      <c r="K43" s="16" t="b">
        <f t="shared" si="13"/>
        <v>0</v>
      </c>
      <c r="L43" s="16" t="b">
        <f t="array" ref="L43">IF(J43=7,_xlfn.STDEV.S(IF($C$4:$C$369=H43,$B$4:$B$369)))</f>
        <v>0</v>
      </c>
      <c r="M43" s="17" t="b">
        <f t="array" ref="M43">IF(J43=7,MIN(IF($C$4:$C$369=H43,$B$4:$B$369)))</f>
        <v>0</v>
      </c>
      <c r="N43" s="17" t="b">
        <f t="array" ref="N43">IF(J43=7,MAX(IF($C$4:$C$369=H43,$B$4:$B$369)))</f>
        <v>0</v>
      </c>
      <c r="O43" s="20" t="e">
        <f t="shared" si="14"/>
        <v>#DIV/0!</v>
      </c>
    </row>
    <row r="44" spans="1:17" x14ac:dyDescent="0.2">
      <c r="A44" s="14"/>
      <c r="B44" s="12"/>
      <c r="C44" s="15" t="b">
        <f t="shared" si="0"/>
        <v>0</v>
      </c>
      <c r="D44" s="15" t="b">
        <f t="shared" si="1"/>
        <v>0</v>
      </c>
      <c r="E44" s="15" t="b">
        <f t="shared" si="2"/>
        <v>0</v>
      </c>
      <c r="H44">
        <v>5</v>
      </c>
      <c r="I44">
        <f t="shared" si="11"/>
        <v>0</v>
      </c>
      <c r="J44">
        <f t="shared" si="12"/>
        <v>0</v>
      </c>
      <c r="K44" s="16" t="b">
        <f t="shared" si="13"/>
        <v>0</v>
      </c>
      <c r="L44" s="16" t="b">
        <f t="array" ref="L44">IF(J44=7,_xlfn.STDEV.S(IF($C$4:$C$369=H44,$B$4:$B$369)))</f>
        <v>0</v>
      </c>
      <c r="M44" s="17" t="b">
        <f t="array" ref="M44">IF(J44=7,MIN(IF($C$4:$C$369=H44,$B$4:$B$369)))</f>
        <v>0</v>
      </c>
      <c r="N44" s="17" t="b">
        <f t="array" ref="N44">IF(J44=7,MAX(IF($C$4:$C$369=H44,$B$4:$B$369)))</f>
        <v>0</v>
      </c>
      <c r="O44" s="20" t="e">
        <f t="shared" si="14"/>
        <v>#DIV/0!</v>
      </c>
    </row>
    <row r="45" spans="1:17" x14ac:dyDescent="0.2">
      <c r="A45" s="14"/>
      <c r="B45" s="12"/>
      <c r="C45" s="15" t="b">
        <f t="shared" si="0"/>
        <v>0</v>
      </c>
      <c r="D45" s="15" t="b">
        <f t="shared" si="1"/>
        <v>0</v>
      </c>
      <c r="E45" s="15" t="b">
        <f t="shared" si="2"/>
        <v>0</v>
      </c>
      <c r="H45">
        <v>6</v>
      </c>
      <c r="I45">
        <f t="shared" si="11"/>
        <v>0</v>
      </c>
      <c r="J45">
        <f t="shared" si="12"/>
        <v>0</v>
      </c>
      <c r="K45" s="16" t="b">
        <f t="shared" si="13"/>
        <v>0</v>
      </c>
      <c r="L45" s="16" t="b">
        <f t="array" ref="L45">IF(J45=7,_xlfn.STDEV.S(IF($C$4:$C$369=H45,$B$4:$B$369)))</f>
        <v>0</v>
      </c>
      <c r="M45" s="17" t="b">
        <f t="array" ref="M45">IF(J45=7,MIN(IF($C$4:$C$369=H45,$B$4:$B$369)))</f>
        <v>0</v>
      </c>
      <c r="N45" s="17" t="b">
        <f t="array" ref="N45">IF(J45=7,MAX(IF($C$4:$C$369=H45,$B$4:$B$369)))</f>
        <v>0</v>
      </c>
      <c r="O45" s="20" t="e">
        <f t="shared" si="14"/>
        <v>#DIV/0!</v>
      </c>
    </row>
    <row r="46" spans="1:17" x14ac:dyDescent="0.2">
      <c r="A46" s="14"/>
      <c r="B46" s="12"/>
      <c r="C46" s="15" t="b">
        <f t="shared" si="0"/>
        <v>0</v>
      </c>
      <c r="D46" s="15" t="b">
        <f t="shared" si="1"/>
        <v>0</v>
      </c>
      <c r="E46" s="15" t="b">
        <f t="shared" si="2"/>
        <v>0</v>
      </c>
      <c r="H46">
        <v>7</v>
      </c>
      <c r="I46">
        <f t="shared" si="11"/>
        <v>0</v>
      </c>
      <c r="J46">
        <f t="shared" si="12"/>
        <v>0</v>
      </c>
      <c r="K46" s="16" t="b">
        <f t="shared" si="13"/>
        <v>0</v>
      </c>
      <c r="L46" s="16" t="b">
        <f t="array" ref="L46">IF(J46=7,_xlfn.STDEV.S(IF($C$4:$C$369=H46,$B$4:$B$369)))</f>
        <v>0</v>
      </c>
      <c r="M46" s="17" t="b">
        <f t="array" ref="M46">IF(J46=7,MIN(IF($C$4:$C$369=H46,$B$4:$B$369)))</f>
        <v>0</v>
      </c>
      <c r="N46" s="17" t="b">
        <f t="array" ref="N46">IF(J46=7,MAX(IF($C$4:$C$369=H46,$B$4:$B$369)))</f>
        <v>0</v>
      </c>
      <c r="O46" s="20" t="e">
        <f t="shared" si="14"/>
        <v>#DIV/0!</v>
      </c>
    </row>
    <row r="47" spans="1:17" x14ac:dyDescent="0.2">
      <c r="A47" s="14"/>
      <c r="B47" s="12"/>
      <c r="C47" s="15" t="b">
        <f t="shared" si="0"/>
        <v>0</v>
      </c>
      <c r="D47" s="15" t="b">
        <f t="shared" si="1"/>
        <v>0</v>
      </c>
      <c r="E47" s="15" t="b">
        <f t="shared" si="2"/>
        <v>0</v>
      </c>
      <c r="H47">
        <v>8</v>
      </c>
      <c r="I47">
        <f t="shared" si="11"/>
        <v>0</v>
      </c>
      <c r="J47">
        <f t="shared" si="12"/>
        <v>0</v>
      </c>
      <c r="K47" s="16" t="b">
        <f t="shared" si="13"/>
        <v>0</v>
      </c>
      <c r="L47" s="16" t="b">
        <f t="array" ref="L47">IF(J47=7,_xlfn.STDEV.S(IF($C$4:$C$369=H47,$B$4:$B$369)))</f>
        <v>0</v>
      </c>
      <c r="M47" s="17" t="b">
        <f t="array" ref="M47">IF(J47=7,MIN(IF($C$4:$C$369=H47,$B$4:$B$369)))</f>
        <v>0</v>
      </c>
      <c r="N47" s="17" t="b">
        <f t="array" ref="N47">IF(J47=7,MAX(IF($C$4:$C$369=H47,$B$4:$B$369)))</f>
        <v>0</v>
      </c>
      <c r="O47" s="20" t="e">
        <f t="shared" si="14"/>
        <v>#DIV/0!</v>
      </c>
    </row>
    <row r="48" spans="1:17" x14ac:dyDescent="0.2">
      <c r="A48" s="14"/>
      <c r="B48" s="12"/>
      <c r="C48" s="15" t="b">
        <f t="shared" si="0"/>
        <v>0</v>
      </c>
      <c r="D48" s="15" t="b">
        <f t="shared" si="1"/>
        <v>0</v>
      </c>
      <c r="E48" s="15" t="b">
        <f t="shared" si="2"/>
        <v>0</v>
      </c>
      <c r="H48">
        <v>9</v>
      </c>
      <c r="I48">
        <f t="shared" si="11"/>
        <v>0</v>
      </c>
      <c r="J48">
        <f t="shared" si="12"/>
        <v>0</v>
      </c>
      <c r="K48" s="16" t="b">
        <f t="shared" si="13"/>
        <v>0</v>
      </c>
      <c r="L48" s="16" t="b">
        <f t="array" ref="L48">IF(J48=7,_xlfn.STDEV.S(IF($C$4:$C$369=H48,$B$4:$B$369)))</f>
        <v>0</v>
      </c>
      <c r="M48" s="17" t="b">
        <f t="array" ref="M48">IF(J48=7,MIN(IF($C$4:$C$369=H48,$B$4:$B$369)))</f>
        <v>0</v>
      </c>
      <c r="N48" s="17" t="b">
        <f t="array" ref="N48">IF(J48=7,MAX(IF($C$4:$C$369=H48,$B$4:$B$369)))</f>
        <v>0</v>
      </c>
      <c r="O48" s="20" t="e">
        <f t="shared" si="14"/>
        <v>#DIV/0!</v>
      </c>
    </row>
    <row r="49" spans="1:15" x14ac:dyDescent="0.2">
      <c r="A49" s="14"/>
      <c r="B49" s="12"/>
      <c r="C49" s="15" t="b">
        <f t="shared" si="0"/>
        <v>0</v>
      </c>
      <c r="D49" s="15" t="b">
        <f t="shared" si="1"/>
        <v>0</v>
      </c>
      <c r="E49" s="15" t="b">
        <f t="shared" si="2"/>
        <v>0</v>
      </c>
      <c r="H49">
        <v>10</v>
      </c>
      <c r="I49">
        <f t="shared" si="11"/>
        <v>0</v>
      </c>
      <c r="J49">
        <f t="shared" si="12"/>
        <v>0</v>
      </c>
      <c r="K49" s="16" t="b">
        <f t="shared" si="13"/>
        <v>0</v>
      </c>
      <c r="L49" s="16" t="b">
        <f t="array" ref="L49">IF(J49=7,_xlfn.STDEV.S(IF($C$4:$C$369=H49,$B$4:$B$369)))</f>
        <v>0</v>
      </c>
      <c r="M49" s="17" t="b">
        <f t="array" ref="M49">IF(J49=7,MIN(IF($C$4:$C$369=H49,$B$4:$B$369)))</f>
        <v>0</v>
      </c>
      <c r="N49" s="17" t="b">
        <f t="array" ref="N49">IF(J49=7,MAX(IF($C$4:$C$369=H49,$B$4:$B$369)))</f>
        <v>0</v>
      </c>
      <c r="O49" s="20" t="e">
        <f t="shared" si="14"/>
        <v>#DIV/0!</v>
      </c>
    </row>
    <row r="50" spans="1:15" x14ac:dyDescent="0.2">
      <c r="A50" s="14"/>
      <c r="B50" s="12"/>
      <c r="C50" s="15" t="b">
        <f t="shared" si="0"/>
        <v>0</v>
      </c>
      <c r="D50" s="15" t="b">
        <f t="shared" si="1"/>
        <v>0</v>
      </c>
      <c r="E50" s="15" t="b">
        <f t="shared" si="2"/>
        <v>0</v>
      </c>
      <c r="H50">
        <v>11</v>
      </c>
      <c r="I50">
        <f t="shared" si="11"/>
        <v>0</v>
      </c>
      <c r="J50">
        <f t="shared" si="12"/>
        <v>0</v>
      </c>
      <c r="K50" s="16" t="b">
        <f t="shared" si="13"/>
        <v>0</v>
      </c>
      <c r="L50" s="16" t="b">
        <f t="array" ref="L50">IF(J50=7,_xlfn.STDEV.S(IF($C$4:$C$369=H50,$B$4:$B$369)))</f>
        <v>0</v>
      </c>
      <c r="M50" s="17" t="b">
        <f t="array" ref="M50">IF(J50=7,MIN(IF($C$4:$C$369=H50,$B$4:$B$369)))</f>
        <v>0</v>
      </c>
      <c r="N50" s="17" t="b">
        <f t="array" ref="N50">IF(J50=7,MAX(IF($C$4:$C$369=H50,$B$4:$B$369)))</f>
        <v>0</v>
      </c>
      <c r="O50" s="20" t="e">
        <f t="shared" si="14"/>
        <v>#DIV/0!</v>
      </c>
    </row>
    <row r="51" spans="1:15" x14ac:dyDescent="0.2">
      <c r="A51" s="14"/>
      <c r="B51" s="12"/>
      <c r="C51" s="15" t="b">
        <f t="shared" si="0"/>
        <v>0</v>
      </c>
      <c r="D51" s="15" t="b">
        <f t="shared" si="1"/>
        <v>0</v>
      </c>
      <c r="E51" s="15" t="b">
        <f t="shared" si="2"/>
        <v>0</v>
      </c>
      <c r="H51">
        <v>12</v>
      </c>
      <c r="I51">
        <f t="shared" si="11"/>
        <v>0</v>
      </c>
      <c r="J51">
        <f t="shared" si="12"/>
        <v>0</v>
      </c>
      <c r="K51" s="16" t="b">
        <f t="shared" si="13"/>
        <v>0</v>
      </c>
      <c r="L51" s="16" t="b">
        <f t="array" ref="L51">IF(J51=7,_xlfn.STDEV.S(IF($C$4:$C$369=H51,$B$4:$B$369)))</f>
        <v>0</v>
      </c>
      <c r="M51" s="17" t="b">
        <f t="array" ref="M51">IF(J51=7,MIN(IF($C$4:$C$369=H51,$B$4:$B$369)))</f>
        <v>0</v>
      </c>
      <c r="N51" s="17" t="b">
        <f t="array" ref="N51">IF(J51=7,MAX(IF($C$4:$C$369=H51,$B$4:$B$369)))</f>
        <v>0</v>
      </c>
      <c r="O51" s="20" t="e">
        <f t="shared" si="14"/>
        <v>#DIV/0!</v>
      </c>
    </row>
    <row r="52" spans="1:15" x14ac:dyDescent="0.2">
      <c r="A52" s="14"/>
      <c r="B52" s="12"/>
      <c r="C52" s="15" t="b">
        <f t="shared" si="0"/>
        <v>0</v>
      </c>
      <c r="D52" s="15" t="b">
        <f t="shared" si="1"/>
        <v>0</v>
      </c>
      <c r="E52" s="15" t="b">
        <f t="shared" si="2"/>
        <v>0</v>
      </c>
      <c r="H52">
        <v>13</v>
      </c>
      <c r="I52">
        <f t="shared" si="11"/>
        <v>0</v>
      </c>
      <c r="J52">
        <f t="shared" si="12"/>
        <v>0</v>
      </c>
      <c r="K52" s="16" t="b">
        <f t="shared" si="13"/>
        <v>0</v>
      </c>
      <c r="L52" s="16" t="b">
        <f t="array" ref="L52">IF(J52=7,_xlfn.STDEV.S(IF($C$4:$C$369=H52,$B$4:$B$369)))</f>
        <v>0</v>
      </c>
      <c r="M52" s="17" t="b">
        <f t="array" ref="M52">IF(J52=7,MIN(IF($C$4:$C$369=H52,$B$4:$B$369)))</f>
        <v>0</v>
      </c>
      <c r="N52" s="17" t="b">
        <f t="array" ref="N52">IF(J52=7,MAX(IF($C$4:$C$369=H52,$B$4:$B$369)))</f>
        <v>0</v>
      </c>
      <c r="O52" s="20" t="e">
        <f t="shared" si="14"/>
        <v>#DIV/0!</v>
      </c>
    </row>
    <row r="53" spans="1:15" x14ac:dyDescent="0.2">
      <c r="A53" s="14"/>
      <c r="B53" s="12"/>
      <c r="C53" s="15" t="b">
        <f t="shared" si="0"/>
        <v>0</v>
      </c>
      <c r="D53" s="15" t="b">
        <f t="shared" si="1"/>
        <v>0</v>
      </c>
      <c r="E53" s="15" t="b">
        <f t="shared" si="2"/>
        <v>0</v>
      </c>
      <c r="H53">
        <v>14</v>
      </c>
      <c r="I53">
        <f t="shared" si="11"/>
        <v>0</v>
      </c>
      <c r="J53">
        <f t="shared" si="12"/>
        <v>0</v>
      </c>
      <c r="K53" s="16" t="b">
        <f t="shared" si="13"/>
        <v>0</v>
      </c>
      <c r="L53" s="16" t="b">
        <f t="array" ref="L53">IF(J53=7,_xlfn.STDEV.S(IF($C$4:$C$369=H53,$B$4:$B$369)))</f>
        <v>0</v>
      </c>
      <c r="M53" s="17" t="b">
        <f t="array" ref="M53">IF(J53=7,MIN(IF($C$4:$C$369=H53,$B$4:$B$369)))</f>
        <v>0</v>
      </c>
      <c r="N53" s="17" t="b">
        <f t="array" ref="N53">IF(J53=7,MAX(IF($C$4:$C$369=H53,$B$4:$B$369)))</f>
        <v>0</v>
      </c>
      <c r="O53" s="20" t="e">
        <f t="shared" si="14"/>
        <v>#DIV/0!</v>
      </c>
    </row>
    <row r="54" spans="1:15" x14ac:dyDescent="0.2">
      <c r="A54" s="14"/>
      <c r="B54" s="12"/>
      <c r="C54" s="15" t="b">
        <f t="shared" si="0"/>
        <v>0</v>
      </c>
      <c r="D54" s="15" t="b">
        <f t="shared" si="1"/>
        <v>0</v>
      </c>
      <c r="E54" s="15" t="b">
        <f t="shared" si="2"/>
        <v>0</v>
      </c>
      <c r="H54">
        <v>15</v>
      </c>
      <c r="I54">
        <f t="shared" si="11"/>
        <v>0</v>
      </c>
      <c r="J54">
        <f t="shared" si="12"/>
        <v>0</v>
      </c>
      <c r="K54" s="16" t="b">
        <f t="shared" si="13"/>
        <v>0</v>
      </c>
      <c r="L54" s="16" t="b">
        <f t="array" ref="L54">IF(J54=7,_xlfn.STDEV.S(IF($C$4:$C$369=H54,$B$4:$B$369)))</f>
        <v>0</v>
      </c>
      <c r="M54" s="17" t="b">
        <f t="array" ref="M54">IF(J54=7,MIN(IF($C$4:$C$369=H54,$B$4:$B$369)))</f>
        <v>0</v>
      </c>
      <c r="N54" s="17" t="b">
        <f t="array" ref="N54">IF(J54=7,MAX(IF($C$4:$C$369=H54,$B$4:$B$369)))</f>
        <v>0</v>
      </c>
      <c r="O54" s="20" t="e">
        <f t="shared" si="14"/>
        <v>#DIV/0!</v>
      </c>
    </row>
    <row r="55" spans="1:15" x14ac:dyDescent="0.2">
      <c r="A55" s="14"/>
      <c r="B55" s="12"/>
      <c r="C55" s="15" t="b">
        <f t="shared" si="0"/>
        <v>0</v>
      </c>
      <c r="D55" s="15" t="b">
        <f t="shared" si="1"/>
        <v>0</v>
      </c>
      <c r="E55" s="15" t="b">
        <f t="shared" si="2"/>
        <v>0</v>
      </c>
      <c r="H55">
        <v>16</v>
      </c>
      <c r="I55">
        <f t="shared" si="11"/>
        <v>0</v>
      </c>
      <c r="J55">
        <f t="shared" si="12"/>
        <v>0</v>
      </c>
      <c r="K55" s="16" t="b">
        <f t="shared" si="13"/>
        <v>0</v>
      </c>
      <c r="L55" s="16" t="b">
        <f t="array" ref="L55">IF(J55=7,_xlfn.STDEV.S(IF($C$4:$C$369=H55,$B$4:$B$369)))</f>
        <v>0</v>
      </c>
      <c r="M55" s="17" t="b">
        <f t="array" ref="M55">IF(J55=7,MIN(IF($C$4:$C$369=H55,$B$4:$B$369)))</f>
        <v>0</v>
      </c>
      <c r="N55" s="17" t="b">
        <f t="array" ref="N55">IF(J55=7,MAX(IF($C$4:$C$369=H55,$B$4:$B$369)))</f>
        <v>0</v>
      </c>
      <c r="O55" s="20" t="e">
        <f t="shared" si="14"/>
        <v>#DIV/0!</v>
      </c>
    </row>
    <row r="56" spans="1:15" x14ac:dyDescent="0.2">
      <c r="A56" s="14"/>
      <c r="B56" s="12"/>
      <c r="C56" s="15" t="b">
        <f t="shared" si="0"/>
        <v>0</v>
      </c>
      <c r="D56" s="15" t="b">
        <f t="shared" si="1"/>
        <v>0</v>
      </c>
      <c r="E56" s="15" t="b">
        <f t="shared" si="2"/>
        <v>0</v>
      </c>
      <c r="H56">
        <v>17</v>
      </c>
      <c r="I56">
        <f t="shared" si="11"/>
        <v>0</v>
      </c>
      <c r="J56">
        <f t="shared" si="12"/>
        <v>0</v>
      </c>
      <c r="K56" s="16" t="b">
        <f t="shared" si="13"/>
        <v>0</v>
      </c>
      <c r="L56" s="16" t="b">
        <f t="array" ref="L56">IF(J56=7,_xlfn.STDEV.S(IF($C$4:$C$369=H56,$B$4:$B$369)))</f>
        <v>0</v>
      </c>
      <c r="M56" s="17" t="b">
        <f t="array" ref="M56">IF(J56=7,MIN(IF($C$4:$C$369=H56,$B$4:$B$369)))</f>
        <v>0</v>
      </c>
      <c r="N56" s="17" t="b">
        <f t="array" ref="N56">IF(J56=7,MAX(IF($C$4:$C$369=H56,$B$4:$B$369)))</f>
        <v>0</v>
      </c>
      <c r="O56" s="20" t="e">
        <f t="shared" si="14"/>
        <v>#DIV/0!</v>
      </c>
    </row>
    <row r="57" spans="1:15" x14ac:dyDescent="0.2">
      <c r="A57" s="14"/>
      <c r="B57" s="12"/>
      <c r="C57" s="15" t="b">
        <f t="shared" si="0"/>
        <v>0</v>
      </c>
      <c r="D57" s="15" t="b">
        <f t="shared" si="1"/>
        <v>0</v>
      </c>
      <c r="E57" s="15" t="b">
        <f t="shared" si="2"/>
        <v>0</v>
      </c>
      <c r="H57">
        <v>18</v>
      </c>
      <c r="I57">
        <f t="shared" si="11"/>
        <v>0</v>
      </c>
      <c r="J57">
        <f t="shared" si="12"/>
        <v>0</v>
      </c>
      <c r="K57" s="16" t="b">
        <f t="shared" si="13"/>
        <v>0</v>
      </c>
      <c r="L57" s="16" t="b">
        <f t="array" ref="L57">IF(J57=7,_xlfn.STDEV.S(IF($C$4:$C$369=H57,$B$4:$B$369)))</f>
        <v>0</v>
      </c>
      <c r="M57" s="17" t="b">
        <f t="array" ref="M57">IF(J57=7,MIN(IF($C$4:$C$369=H57,$B$4:$B$369)))</f>
        <v>0</v>
      </c>
      <c r="N57" s="17" t="b">
        <f t="array" ref="N57">IF(J57=7,MAX(IF($C$4:$C$369=H57,$B$4:$B$369)))</f>
        <v>0</v>
      </c>
      <c r="O57" s="20" t="e">
        <f t="shared" si="14"/>
        <v>#DIV/0!</v>
      </c>
    </row>
    <row r="58" spans="1:15" x14ac:dyDescent="0.2">
      <c r="A58" s="14"/>
      <c r="B58" s="12"/>
      <c r="C58" s="15" t="b">
        <f t="shared" si="0"/>
        <v>0</v>
      </c>
      <c r="D58" s="15" t="b">
        <f t="shared" si="1"/>
        <v>0</v>
      </c>
      <c r="E58" s="15" t="b">
        <f t="shared" si="2"/>
        <v>0</v>
      </c>
      <c r="H58">
        <v>19</v>
      </c>
      <c r="I58">
        <f t="shared" si="11"/>
        <v>0</v>
      </c>
      <c r="J58">
        <f t="shared" si="12"/>
        <v>0</v>
      </c>
      <c r="K58" s="16" t="b">
        <f t="shared" si="13"/>
        <v>0</v>
      </c>
      <c r="L58" s="16" t="b">
        <f t="array" ref="L58">IF(J58=7,_xlfn.STDEV.S(IF($C$4:$C$369=H58,$B$4:$B$369)))</f>
        <v>0</v>
      </c>
      <c r="M58" s="17" t="b">
        <f t="array" ref="M58">IF(J58=7,MIN(IF($C$4:$C$369=H58,$B$4:$B$369)))</f>
        <v>0</v>
      </c>
      <c r="N58" s="17" t="b">
        <f t="array" ref="N58">IF(J58=7,MAX(IF($C$4:$C$369=H58,$B$4:$B$369)))</f>
        <v>0</v>
      </c>
      <c r="O58" s="20" t="e">
        <f t="shared" si="14"/>
        <v>#DIV/0!</v>
      </c>
    </row>
    <row r="59" spans="1:15" x14ac:dyDescent="0.2">
      <c r="A59" s="14"/>
      <c r="B59" s="12"/>
      <c r="C59" s="15" t="b">
        <f t="shared" si="0"/>
        <v>0</v>
      </c>
      <c r="D59" s="15" t="b">
        <f t="shared" si="1"/>
        <v>0</v>
      </c>
      <c r="E59" s="15" t="b">
        <f t="shared" si="2"/>
        <v>0</v>
      </c>
      <c r="H59">
        <v>20</v>
      </c>
      <c r="I59">
        <f t="shared" si="11"/>
        <v>0</v>
      </c>
      <c r="J59">
        <f t="shared" si="12"/>
        <v>0</v>
      </c>
      <c r="K59" s="16" t="b">
        <f t="shared" si="13"/>
        <v>0</v>
      </c>
      <c r="L59" s="16" t="b">
        <f t="array" ref="L59">IF(J59=7,_xlfn.STDEV.S(IF($C$4:$C$369=H59,$B$4:$B$369)))</f>
        <v>0</v>
      </c>
      <c r="M59" s="17" t="b">
        <f t="array" ref="M59">IF(J59=7,MIN(IF($C$4:$C$369=H59,$B$4:$B$369)))</f>
        <v>0</v>
      </c>
      <c r="N59" s="17" t="b">
        <f t="array" ref="N59">IF(J59=7,MAX(IF($C$4:$C$369=H59,$B$4:$B$369)))</f>
        <v>0</v>
      </c>
      <c r="O59" s="20" t="e">
        <f t="shared" si="14"/>
        <v>#DIV/0!</v>
      </c>
    </row>
    <row r="60" spans="1:15" x14ac:dyDescent="0.2">
      <c r="A60" s="14"/>
      <c r="B60" s="12"/>
      <c r="C60" s="15" t="b">
        <f t="shared" si="0"/>
        <v>0</v>
      </c>
      <c r="D60" s="15" t="b">
        <f t="shared" si="1"/>
        <v>0</v>
      </c>
      <c r="E60" s="15" t="b">
        <f t="shared" si="2"/>
        <v>0</v>
      </c>
      <c r="H60">
        <v>21</v>
      </c>
      <c r="I60">
        <f t="shared" si="11"/>
        <v>0</v>
      </c>
      <c r="J60">
        <f t="shared" si="12"/>
        <v>0</v>
      </c>
      <c r="K60" s="16" t="b">
        <f t="shared" si="13"/>
        <v>0</v>
      </c>
      <c r="L60" s="16" t="b">
        <f t="array" ref="L60">IF(J60=7,_xlfn.STDEV.S(IF($C$4:$C$369=H60,$B$4:$B$369)))</f>
        <v>0</v>
      </c>
      <c r="M60" s="17" t="b">
        <f t="array" ref="M60">IF(J60=7,MIN(IF($C$4:$C$369=H60,$B$4:$B$369)))</f>
        <v>0</v>
      </c>
      <c r="N60" s="17" t="b">
        <f t="array" ref="N60">IF(J60=7,MAX(IF($C$4:$C$369=H60,$B$4:$B$369)))</f>
        <v>0</v>
      </c>
      <c r="O60" s="20" t="e">
        <f t="shared" si="14"/>
        <v>#DIV/0!</v>
      </c>
    </row>
    <row r="61" spans="1:15" x14ac:dyDescent="0.2">
      <c r="A61" s="14"/>
      <c r="B61" s="12"/>
      <c r="C61" s="15" t="b">
        <f t="shared" si="0"/>
        <v>0</v>
      </c>
      <c r="D61" s="15" t="b">
        <f t="shared" si="1"/>
        <v>0</v>
      </c>
      <c r="E61" s="15" t="b">
        <f t="shared" si="2"/>
        <v>0</v>
      </c>
      <c r="H61">
        <v>22</v>
      </c>
      <c r="I61">
        <f t="shared" si="11"/>
        <v>0</v>
      </c>
      <c r="J61">
        <f t="shared" si="12"/>
        <v>0</v>
      </c>
      <c r="K61" s="16" t="b">
        <f t="shared" si="13"/>
        <v>0</v>
      </c>
      <c r="L61" s="16" t="b">
        <f t="array" ref="L61">IF(J61=7,_xlfn.STDEV.S(IF($C$4:$C$369=H61,$B$4:$B$369)))</f>
        <v>0</v>
      </c>
      <c r="M61" s="17" t="b">
        <f t="array" ref="M61">IF(J61=7,MIN(IF($C$4:$C$369=H61,$B$4:$B$369)))</f>
        <v>0</v>
      </c>
      <c r="N61" s="17" t="b">
        <f t="array" ref="N61">IF(J61=7,MAX(IF($C$4:$C$369=H61,$B$4:$B$369)))</f>
        <v>0</v>
      </c>
      <c r="O61" s="20" t="e">
        <f t="shared" si="14"/>
        <v>#DIV/0!</v>
      </c>
    </row>
    <row r="62" spans="1:15" x14ac:dyDescent="0.2">
      <c r="A62" s="14"/>
      <c r="B62" s="12"/>
      <c r="C62" s="15" t="b">
        <f t="shared" si="0"/>
        <v>0</v>
      </c>
      <c r="D62" s="15" t="b">
        <f t="shared" si="1"/>
        <v>0</v>
      </c>
      <c r="E62" s="15" t="b">
        <f t="shared" si="2"/>
        <v>0</v>
      </c>
      <c r="H62">
        <v>23</v>
      </c>
      <c r="I62">
        <f t="shared" si="11"/>
        <v>0</v>
      </c>
      <c r="J62">
        <f t="shared" si="12"/>
        <v>0</v>
      </c>
      <c r="K62" s="16" t="b">
        <f t="shared" si="13"/>
        <v>0</v>
      </c>
      <c r="L62" s="16" t="b">
        <f t="array" ref="L62">IF(J62=7,_xlfn.STDEV.S(IF($C$4:$C$369=H62,$B$4:$B$369)))</f>
        <v>0</v>
      </c>
      <c r="M62" s="17" t="b">
        <f t="array" ref="M62">IF(J62=7,MIN(IF($C$4:$C$369=H62,$B$4:$B$369)))</f>
        <v>0</v>
      </c>
      <c r="N62" s="17" t="b">
        <f t="array" ref="N62">IF(J62=7,MAX(IF($C$4:$C$369=H62,$B$4:$B$369)))</f>
        <v>0</v>
      </c>
      <c r="O62" s="20" t="e">
        <f t="shared" si="14"/>
        <v>#DIV/0!</v>
      </c>
    </row>
    <row r="63" spans="1:15" x14ac:dyDescent="0.2">
      <c r="A63" s="14"/>
      <c r="B63" s="12"/>
      <c r="C63" s="15" t="b">
        <f t="shared" si="0"/>
        <v>0</v>
      </c>
      <c r="D63" s="15" t="b">
        <f t="shared" si="1"/>
        <v>0</v>
      </c>
      <c r="E63" s="15" t="b">
        <f t="shared" si="2"/>
        <v>0</v>
      </c>
      <c r="H63">
        <v>24</v>
      </c>
      <c r="I63">
        <f t="shared" si="11"/>
        <v>0</v>
      </c>
      <c r="J63">
        <f t="shared" si="12"/>
        <v>0</v>
      </c>
      <c r="K63" s="16" t="b">
        <f t="shared" si="13"/>
        <v>0</v>
      </c>
      <c r="L63" s="16" t="b">
        <f t="array" ref="L63">IF(J63=7,_xlfn.STDEV.S(IF($C$4:$C$369=H63,$B$4:$B$369)))</f>
        <v>0</v>
      </c>
      <c r="M63" s="17" t="b">
        <f t="array" ref="M63">IF(J63=7,MIN(IF($C$4:$C$369=H63,$B$4:$B$369)))</f>
        <v>0</v>
      </c>
      <c r="N63" s="17" t="b">
        <f t="array" ref="N63">IF(J63=7,MAX(IF($C$4:$C$369=H63,$B$4:$B$369)))</f>
        <v>0</v>
      </c>
      <c r="O63" s="20" t="e">
        <f t="shared" si="14"/>
        <v>#DIV/0!</v>
      </c>
    </row>
    <row r="64" spans="1:15" x14ac:dyDescent="0.2">
      <c r="A64" s="14"/>
      <c r="B64" s="12"/>
      <c r="C64" s="15" t="b">
        <f t="shared" si="0"/>
        <v>0</v>
      </c>
      <c r="D64" s="15" t="b">
        <f t="shared" si="1"/>
        <v>0</v>
      </c>
      <c r="E64" s="15" t="b">
        <f t="shared" si="2"/>
        <v>0</v>
      </c>
      <c r="H64">
        <v>25</v>
      </c>
      <c r="I64">
        <f t="shared" si="11"/>
        <v>0</v>
      </c>
      <c r="J64">
        <f t="shared" si="12"/>
        <v>0</v>
      </c>
      <c r="K64" s="16" t="b">
        <f t="shared" si="13"/>
        <v>0</v>
      </c>
      <c r="L64" s="16" t="b">
        <f t="array" ref="L64">IF(J64=7,_xlfn.STDEV.S(IF($C$4:$C$369=H64,$B$4:$B$369)))</f>
        <v>0</v>
      </c>
      <c r="M64" s="17" t="b">
        <f t="array" ref="M64">IF(J64=7,MIN(IF($C$4:$C$369=H64,$B$4:$B$369)))</f>
        <v>0</v>
      </c>
      <c r="N64" s="17" t="b">
        <f t="array" ref="N64">IF(J64=7,MAX(IF($C$4:$C$369=H64,$B$4:$B$369)))</f>
        <v>0</v>
      </c>
      <c r="O64" s="20" t="e">
        <f t="shared" si="14"/>
        <v>#DIV/0!</v>
      </c>
    </row>
    <row r="65" spans="1:15" x14ac:dyDescent="0.2">
      <c r="A65" s="14"/>
      <c r="B65" s="12"/>
      <c r="C65" s="15" t="b">
        <f t="shared" si="0"/>
        <v>0</v>
      </c>
      <c r="D65" s="15" t="b">
        <f t="shared" si="1"/>
        <v>0</v>
      </c>
      <c r="E65" s="15" t="b">
        <f t="shared" si="2"/>
        <v>0</v>
      </c>
      <c r="H65">
        <v>26</v>
      </c>
      <c r="I65">
        <f t="shared" si="11"/>
        <v>0</v>
      </c>
      <c r="J65">
        <f t="shared" si="12"/>
        <v>0</v>
      </c>
      <c r="K65" s="16" t="b">
        <f t="shared" si="13"/>
        <v>0</v>
      </c>
      <c r="L65" s="16" t="b">
        <f t="array" ref="L65">IF(J65=7,_xlfn.STDEV.S(IF($C$4:$C$369=H65,$B$4:$B$369)))</f>
        <v>0</v>
      </c>
      <c r="M65" s="17" t="b">
        <f t="array" ref="M65">IF(J65=7,MIN(IF($C$4:$C$369=H65,$B$4:$B$369)))</f>
        <v>0</v>
      </c>
      <c r="N65" s="17" t="b">
        <f t="array" ref="N65">IF(J65=7,MAX(IF($C$4:$C$369=H65,$B$4:$B$369)))</f>
        <v>0</v>
      </c>
      <c r="O65" s="20" t="e">
        <f t="shared" si="14"/>
        <v>#DIV/0!</v>
      </c>
    </row>
    <row r="66" spans="1:15" x14ac:dyDescent="0.2">
      <c r="A66" s="14"/>
      <c r="B66" s="12"/>
      <c r="C66" s="15" t="b">
        <f t="shared" si="0"/>
        <v>0</v>
      </c>
      <c r="D66" s="15" t="b">
        <f t="shared" si="1"/>
        <v>0</v>
      </c>
      <c r="E66" s="15" t="b">
        <f t="shared" si="2"/>
        <v>0</v>
      </c>
      <c r="H66">
        <v>27</v>
      </c>
      <c r="I66">
        <f t="shared" si="11"/>
        <v>0</v>
      </c>
      <c r="J66">
        <f t="shared" si="12"/>
        <v>0</v>
      </c>
      <c r="K66" s="16" t="b">
        <f t="shared" si="13"/>
        <v>0</v>
      </c>
      <c r="L66" s="16" t="b">
        <f t="array" ref="L66">IF(J66=7,_xlfn.STDEV.S(IF($C$4:$C$369=H66,$B$4:$B$369)))</f>
        <v>0</v>
      </c>
      <c r="M66" s="17" t="b">
        <f t="array" ref="M66">IF(J66=7,MIN(IF($C$4:$C$369=H66,$B$4:$B$369)))</f>
        <v>0</v>
      </c>
      <c r="N66" s="17" t="b">
        <f t="array" ref="N66">IF(J66=7,MAX(IF($C$4:$C$369=H66,$B$4:$B$369)))</f>
        <v>0</v>
      </c>
      <c r="O66" s="20" t="e">
        <f t="shared" si="14"/>
        <v>#DIV/0!</v>
      </c>
    </row>
    <row r="67" spans="1:15" x14ac:dyDescent="0.2">
      <c r="A67" s="14"/>
      <c r="B67" s="12"/>
      <c r="C67" s="15" t="b">
        <f t="shared" si="0"/>
        <v>0</v>
      </c>
      <c r="D67" s="15" t="b">
        <f t="shared" si="1"/>
        <v>0</v>
      </c>
      <c r="E67" s="15" t="b">
        <f t="shared" si="2"/>
        <v>0</v>
      </c>
      <c r="H67">
        <v>28</v>
      </c>
      <c r="I67">
        <f t="shared" si="11"/>
        <v>0</v>
      </c>
      <c r="J67">
        <f t="shared" si="12"/>
        <v>0</v>
      </c>
      <c r="K67" s="16" t="b">
        <f t="shared" si="13"/>
        <v>0</v>
      </c>
      <c r="L67" s="16" t="b">
        <f t="array" ref="L67">IF(J67=7,_xlfn.STDEV.S(IF($C$4:$C$369=H67,$B$4:$B$369)))</f>
        <v>0</v>
      </c>
      <c r="M67" s="17" t="b">
        <f t="array" ref="M67">IF(J67=7,MIN(IF($C$4:$C$369=H67,$B$4:$B$369)))</f>
        <v>0</v>
      </c>
      <c r="N67" s="17" t="b">
        <f t="array" ref="N67">IF(J67=7,MAX(IF($C$4:$C$369=H67,$B$4:$B$369)))</f>
        <v>0</v>
      </c>
      <c r="O67" s="20" t="e">
        <f t="shared" si="14"/>
        <v>#DIV/0!</v>
      </c>
    </row>
    <row r="68" spans="1:15" x14ac:dyDescent="0.2">
      <c r="A68" s="14"/>
      <c r="B68" s="12"/>
      <c r="C68" s="15" t="b">
        <f t="shared" ref="C68:C131" si="15">IF(B68&gt;0,_xlfn.ISOWEEKNUM(A68))</f>
        <v>0</v>
      </c>
      <c r="D68" s="15" t="b">
        <f t="shared" ref="D68:D131" si="16">IF(B68&gt;0,MONTH(A68))</f>
        <v>0</v>
      </c>
      <c r="E68" s="15" t="b">
        <f t="shared" ref="E68:E131" si="17">IF(B68&gt;0,WEEKDAY(A68,2))</f>
        <v>0</v>
      </c>
      <c r="H68">
        <v>29</v>
      </c>
      <c r="I68">
        <f t="shared" si="11"/>
        <v>0</v>
      </c>
      <c r="J68">
        <f t="shared" si="12"/>
        <v>0</v>
      </c>
      <c r="K68" s="16" t="b">
        <f t="shared" si="13"/>
        <v>0</v>
      </c>
      <c r="L68" s="16" t="b">
        <f t="array" ref="L68">IF(J68=7,_xlfn.STDEV.S(IF($C$4:$C$369=H68,$B$4:$B$369)))</f>
        <v>0</v>
      </c>
      <c r="M68" s="17" t="b">
        <f t="array" ref="M68">IF(J68=7,MIN(IF($C$4:$C$369=H68,$B$4:$B$369)))</f>
        <v>0</v>
      </c>
      <c r="N68" s="17" t="b">
        <f t="array" ref="N68">IF(J68=7,MAX(IF($C$4:$C$369=H68,$B$4:$B$369)))</f>
        <v>0</v>
      </c>
      <c r="O68" s="20" t="e">
        <f t="shared" si="14"/>
        <v>#DIV/0!</v>
      </c>
    </row>
    <row r="69" spans="1:15" x14ac:dyDescent="0.2">
      <c r="A69" s="14"/>
      <c r="B69" s="12"/>
      <c r="C69" s="15" t="b">
        <f t="shared" si="15"/>
        <v>0</v>
      </c>
      <c r="D69" s="15" t="b">
        <f t="shared" si="16"/>
        <v>0</v>
      </c>
      <c r="E69" s="15" t="b">
        <f t="shared" si="17"/>
        <v>0</v>
      </c>
      <c r="H69">
        <v>30</v>
      </c>
      <c r="I69">
        <f t="shared" si="11"/>
        <v>0</v>
      </c>
      <c r="J69">
        <f t="shared" si="12"/>
        <v>0</v>
      </c>
      <c r="K69" s="16" t="b">
        <f t="shared" si="13"/>
        <v>0</v>
      </c>
      <c r="L69" s="16" t="b">
        <f t="array" ref="L69">IF(J69=7,_xlfn.STDEV.S(IF($C$4:$C$369=H69,$B$4:$B$369)))</f>
        <v>0</v>
      </c>
      <c r="M69" s="17" t="b">
        <f t="array" ref="M69">IF(J69=7,MIN(IF($C$4:$C$369=H69,$B$4:$B$369)))</f>
        <v>0</v>
      </c>
      <c r="N69" s="17" t="b">
        <f t="array" ref="N69">IF(J69=7,MAX(IF($C$4:$C$369=H69,$B$4:$B$369)))</f>
        <v>0</v>
      </c>
      <c r="O69" s="20" t="e">
        <f t="shared" si="14"/>
        <v>#DIV/0!</v>
      </c>
    </row>
    <row r="70" spans="1:15" x14ac:dyDescent="0.2">
      <c r="A70" s="14"/>
      <c r="B70" s="12"/>
      <c r="C70" s="15" t="b">
        <f t="shared" si="15"/>
        <v>0</v>
      </c>
      <c r="D70" s="15" t="b">
        <f t="shared" si="16"/>
        <v>0</v>
      </c>
      <c r="E70" s="15" t="b">
        <f t="shared" si="17"/>
        <v>0</v>
      </c>
      <c r="H70">
        <v>31</v>
      </c>
      <c r="I70">
        <f t="shared" si="11"/>
        <v>0</v>
      </c>
      <c r="J70">
        <f t="shared" si="12"/>
        <v>0</v>
      </c>
      <c r="K70" s="16" t="b">
        <f t="shared" si="13"/>
        <v>0</v>
      </c>
      <c r="L70" s="16" t="b">
        <f t="array" ref="L70">IF(J70=7,_xlfn.STDEV.S(IF($C$4:$C$369=H70,$B$4:$B$369)))</f>
        <v>0</v>
      </c>
      <c r="M70" s="17" t="b">
        <f t="array" ref="M70">IF(J70=7,MIN(IF($C$4:$C$369=H70,$B$4:$B$369)))</f>
        <v>0</v>
      </c>
      <c r="N70" s="17" t="b">
        <f t="array" ref="N70">IF(J70=7,MAX(IF($C$4:$C$369=H70,$B$4:$B$369)))</f>
        <v>0</v>
      </c>
      <c r="O70" s="20" t="e">
        <f t="shared" si="14"/>
        <v>#DIV/0!</v>
      </c>
    </row>
    <row r="71" spans="1:15" x14ac:dyDescent="0.2">
      <c r="A71" s="14"/>
      <c r="B71" s="12"/>
      <c r="C71" s="15" t="b">
        <f t="shared" si="15"/>
        <v>0</v>
      </c>
      <c r="D71" s="15" t="b">
        <f t="shared" si="16"/>
        <v>0</v>
      </c>
      <c r="E71" s="15" t="b">
        <f t="shared" si="17"/>
        <v>0</v>
      </c>
      <c r="H71">
        <v>32</v>
      </c>
      <c r="I71">
        <f t="shared" si="11"/>
        <v>0</v>
      </c>
      <c r="J71">
        <f t="shared" si="12"/>
        <v>0</v>
      </c>
      <c r="K71" s="16" t="b">
        <f t="shared" si="13"/>
        <v>0</v>
      </c>
      <c r="L71" s="16" t="b">
        <f t="array" ref="L71">IF(J71=7,_xlfn.STDEV.S(IF($C$4:$C$369=H71,$B$4:$B$369)))</f>
        <v>0</v>
      </c>
      <c r="M71" s="17" t="b">
        <f t="array" ref="M71">IF(J71=7,MIN(IF($C$4:$C$369=H71,$B$4:$B$369)))</f>
        <v>0</v>
      </c>
      <c r="N71" s="17" t="b">
        <f t="array" ref="N71">IF(J71=7,MAX(IF($C$4:$C$369=H71,$B$4:$B$369)))</f>
        <v>0</v>
      </c>
      <c r="O71" s="20" t="e">
        <f t="shared" si="14"/>
        <v>#DIV/0!</v>
      </c>
    </row>
    <row r="72" spans="1:15" x14ac:dyDescent="0.2">
      <c r="A72" s="14"/>
      <c r="B72" s="12"/>
      <c r="C72" s="15" t="b">
        <f t="shared" si="15"/>
        <v>0</v>
      </c>
      <c r="D72" s="15" t="b">
        <f t="shared" si="16"/>
        <v>0</v>
      </c>
      <c r="E72" s="15" t="b">
        <f t="shared" si="17"/>
        <v>0</v>
      </c>
      <c r="H72">
        <v>33</v>
      </c>
      <c r="I72">
        <f t="shared" ref="I72:I103" si="18">SUMIF($C$4:$C$369,H72,$B$4:$B$369)</f>
        <v>0</v>
      </c>
      <c r="J72">
        <f t="shared" ref="J72:J92" si="19">COUNTIF($C$4:$C$369,H72)</f>
        <v>0</v>
      </c>
      <c r="K72" s="16" t="b">
        <f t="shared" ref="K72:K103" si="20">IF(J72=7,I72/J72)</f>
        <v>0</v>
      </c>
      <c r="L72" s="16" t="b">
        <f t="array" ref="L72">IF(J72=7,_xlfn.STDEV.S(IF($C$4:$C$369=H72,$B$4:$B$369)))</f>
        <v>0</v>
      </c>
      <c r="M72" s="17" t="b">
        <f t="array" ref="M72">IF(J72=7,MIN(IF($C$4:$C$369=H72,$B$4:$B$369)))</f>
        <v>0</v>
      </c>
      <c r="N72" s="17" t="b">
        <f t="array" ref="N72">IF(J72=7,MAX(IF($C$4:$C$369=H72,$B$4:$B$369)))</f>
        <v>0</v>
      </c>
      <c r="O72" s="20" t="e">
        <f t="shared" ref="O72:O92" si="21">L72/K72</f>
        <v>#DIV/0!</v>
      </c>
    </row>
    <row r="73" spans="1:15" x14ac:dyDescent="0.2">
      <c r="A73" s="14"/>
      <c r="B73" s="12"/>
      <c r="C73" s="15" t="b">
        <f t="shared" si="15"/>
        <v>0</v>
      </c>
      <c r="D73" s="15" t="b">
        <f t="shared" si="16"/>
        <v>0</v>
      </c>
      <c r="E73" s="15" t="b">
        <f t="shared" si="17"/>
        <v>0</v>
      </c>
      <c r="H73">
        <v>34</v>
      </c>
      <c r="I73">
        <f t="shared" si="18"/>
        <v>0</v>
      </c>
      <c r="J73">
        <f t="shared" si="19"/>
        <v>0</v>
      </c>
      <c r="K73" s="16" t="b">
        <f t="shared" si="20"/>
        <v>0</v>
      </c>
      <c r="L73" s="16" t="b">
        <f t="array" ref="L73">IF(J73=7,_xlfn.STDEV.S(IF($C$4:$C$369=H73,$B$4:$B$369)))</f>
        <v>0</v>
      </c>
      <c r="M73" s="17" t="b">
        <f t="array" ref="M73">IF(J73=7,MIN(IF($C$4:$C$369=H73,$B$4:$B$369)))</f>
        <v>0</v>
      </c>
      <c r="N73" s="17" t="b">
        <f t="array" ref="N73">IF(J73=7,MAX(IF($C$4:$C$369=H73,$B$4:$B$369)))</f>
        <v>0</v>
      </c>
      <c r="O73" s="20" t="e">
        <f t="shared" si="21"/>
        <v>#DIV/0!</v>
      </c>
    </row>
    <row r="74" spans="1:15" x14ac:dyDescent="0.2">
      <c r="A74" s="14"/>
      <c r="B74" s="12"/>
      <c r="C74" s="15" t="b">
        <f t="shared" si="15"/>
        <v>0</v>
      </c>
      <c r="D74" s="15" t="b">
        <f t="shared" si="16"/>
        <v>0</v>
      </c>
      <c r="E74" s="15" t="b">
        <f t="shared" si="17"/>
        <v>0</v>
      </c>
      <c r="H74">
        <v>35</v>
      </c>
      <c r="I74">
        <f t="shared" si="18"/>
        <v>0</v>
      </c>
      <c r="J74">
        <f t="shared" si="19"/>
        <v>0</v>
      </c>
      <c r="K74" s="16" t="b">
        <f t="shared" si="20"/>
        <v>0</v>
      </c>
      <c r="L74" s="16" t="b">
        <f t="array" ref="L74">IF(J74=7,_xlfn.STDEV.S(IF($C$4:$C$369=H74,$B$4:$B$369)))</f>
        <v>0</v>
      </c>
      <c r="M74" s="17" t="b">
        <f t="array" ref="M74">IF(J74=7,MIN(IF($C$4:$C$369=H74,$B$4:$B$369)))</f>
        <v>0</v>
      </c>
      <c r="N74" s="17" t="b">
        <f t="array" ref="N74">IF(J74=7,MAX(IF($C$4:$C$369=H74,$B$4:$B$369)))</f>
        <v>0</v>
      </c>
      <c r="O74" s="20" t="e">
        <f t="shared" si="21"/>
        <v>#DIV/0!</v>
      </c>
    </row>
    <row r="75" spans="1:15" x14ac:dyDescent="0.2">
      <c r="A75" s="14"/>
      <c r="B75" s="12"/>
      <c r="C75" s="15" t="b">
        <f t="shared" si="15"/>
        <v>0</v>
      </c>
      <c r="D75" s="15" t="b">
        <f t="shared" si="16"/>
        <v>0</v>
      </c>
      <c r="E75" s="15" t="b">
        <f t="shared" si="17"/>
        <v>0</v>
      </c>
      <c r="H75">
        <v>36</v>
      </c>
      <c r="I75">
        <f t="shared" si="18"/>
        <v>0</v>
      </c>
      <c r="J75">
        <f t="shared" si="19"/>
        <v>0</v>
      </c>
      <c r="K75" s="16" t="b">
        <f t="shared" si="20"/>
        <v>0</v>
      </c>
      <c r="L75" s="16" t="b">
        <f t="array" ref="L75">IF(J75=7,_xlfn.STDEV.S(IF($C$4:$C$369=H75,$B$4:$B$369)))</f>
        <v>0</v>
      </c>
      <c r="M75" s="17" t="b">
        <f t="array" ref="M75">IF(J75=7,MIN(IF($C$4:$C$369=H75,$B$4:$B$369)))</f>
        <v>0</v>
      </c>
      <c r="N75" s="17" t="b">
        <f t="array" ref="N75">IF(J75=7,MAX(IF($C$4:$C$369=H75,$B$4:$B$369)))</f>
        <v>0</v>
      </c>
      <c r="O75" s="20" t="e">
        <f t="shared" si="21"/>
        <v>#DIV/0!</v>
      </c>
    </row>
    <row r="76" spans="1:15" x14ac:dyDescent="0.2">
      <c r="A76" s="14"/>
      <c r="B76" s="12"/>
      <c r="C76" s="15" t="b">
        <f t="shared" si="15"/>
        <v>0</v>
      </c>
      <c r="D76" s="15" t="b">
        <f t="shared" si="16"/>
        <v>0</v>
      </c>
      <c r="E76" s="15" t="b">
        <f t="shared" si="17"/>
        <v>0</v>
      </c>
      <c r="H76">
        <v>37</v>
      </c>
      <c r="I76">
        <f t="shared" si="18"/>
        <v>0</v>
      </c>
      <c r="J76">
        <f t="shared" si="19"/>
        <v>0</v>
      </c>
      <c r="K76" s="16" t="b">
        <f t="shared" si="20"/>
        <v>0</v>
      </c>
      <c r="L76" s="16" t="b">
        <f t="array" ref="L76">IF(J76=7,_xlfn.STDEV.S(IF($C$4:$C$369=H76,$B$4:$B$369)))</f>
        <v>0</v>
      </c>
      <c r="M76" s="17" t="b">
        <f t="array" ref="M76">IF(J76=7,MIN(IF($C$4:$C$369=H76,$B$4:$B$369)))</f>
        <v>0</v>
      </c>
      <c r="N76" s="17" t="b">
        <f t="array" ref="N76">IF(J76=7,MAX(IF($C$4:$C$369=H76,$B$4:$B$369)))</f>
        <v>0</v>
      </c>
      <c r="O76" s="20" t="e">
        <f t="shared" si="21"/>
        <v>#DIV/0!</v>
      </c>
    </row>
    <row r="77" spans="1:15" x14ac:dyDescent="0.2">
      <c r="A77" s="14"/>
      <c r="B77" s="12"/>
      <c r="C77" s="15" t="b">
        <f t="shared" si="15"/>
        <v>0</v>
      </c>
      <c r="D77" s="15" t="b">
        <f t="shared" si="16"/>
        <v>0</v>
      </c>
      <c r="E77" s="15" t="b">
        <f t="shared" si="17"/>
        <v>0</v>
      </c>
      <c r="H77">
        <v>38</v>
      </c>
      <c r="I77">
        <f t="shared" si="18"/>
        <v>0</v>
      </c>
      <c r="J77">
        <f t="shared" si="19"/>
        <v>0</v>
      </c>
      <c r="K77" s="16" t="b">
        <f t="shared" si="20"/>
        <v>0</v>
      </c>
      <c r="L77" s="16" t="b">
        <f t="array" ref="L77">IF(J77=7,_xlfn.STDEV.S(IF($C$4:$C$369=H77,$B$4:$B$369)))</f>
        <v>0</v>
      </c>
      <c r="M77" s="17" t="b">
        <f t="array" ref="M77">IF(J77=7,MIN(IF($C$4:$C$369=H77,$B$4:$B$369)))</f>
        <v>0</v>
      </c>
      <c r="N77" s="17" t="b">
        <f t="array" ref="N77">IF(J77=7,MAX(IF($C$4:$C$369=H77,$B$4:$B$369)))</f>
        <v>0</v>
      </c>
      <c r="O77" s="20" t="e">
        <f t="shared" si="21"/>
        <v>#DIV/0!</v>
      </c>
    </row>
    <row r="78" spans="1:15" x14ac:dyDescent="0.2">
      <c r="A78" s="14"/>
      <c r="B78" s="12"/>
      <c r="C78" s="15" t="b">
        <f t="shared" si="15"/>
        <v>0</v>
      </c>
      <c r="D78" s="15" t="b">
        <f t="shared" si="16"/>
        <v>0</v>
      </c>
      <c r="E78" s="15" t="b">
        <f t="shared" si="17"/>
        <v>0</v>
      </c>
      <c r="H78">
        <v>39</v>
      </c>
      <c r="I78">
        <f t="shared" si="18"/>
        <v>0</v>
      </c>
      <c r="J78">
        <f t="shared" si="19"/>
        <v>0</v>
      </c>
      <c r="K78" s="16" t="b">
        <f t="shared" si="20"/>
        <v>0</v>
      </c>
      <c r="L78" s="16" t="b">
        <f t="array" ref="L78">IF(J78=7,_xlfn.STDEV.S(IF($C$4:$C$369=H78,$B$4:$B$369)))</f>
        <v>0</v>
      </c>
      <c r="M78" s="17" t="b">
        <f t="array" ref="M78">IF(J78=7,MIN(IF($C$4:$C$369=H78,$B$4:$B$369)))</f>
        <v>0</v>
      </c>
      <c r="N78" s="17" t="b">
        <f t="array" ref="N78">IF(J78=7,MAX(IF($C$4:$C$369=H78,$B$4:$B$369)))</f>
        <v>0</v>
      </c>
      <c r="O78" s="20" t="e">
        <f t="shared" si="21"/>
        <v>#DIV/0!</v>
      </c>
    </row>
    <row r="79" spans="1:15" x14ac:dyDescent="0.2">
      <c r="A79" s="14"/>
      <c r="B79" s="12"/>
      <c r="C79" s="15" t="b">
        <f t="shared" si="15"/>
        <v>0</v>
      </c>
      <c r="D79" s="15" t="b">
        <f t="shared" si="16"/>
        <v>0</v>
      </c>
      <c r="E79" s="15" t="b">
        <f t="shared" si="17"/>
        <v>0</v>
      </c>
      <c r="H79">
        <v>40</v>
      </c>
      <c r="I79">
        <f t="shared" si="18"/>
        <v>0</v>
      </c>
      <c r="J79">
        <f t="shared" si="19"/>
        <v>0</v>
      </c>
      <c r="K79" s="16" t="b">
        <f t="shared" si="20"/>
        <v>0</v>
      </c>
      <c r="L79" s="16" t="b">
        <f t="array" ref="L79">IF(J79=7,_xlfn.STDEV.S(IF($C$4:$C$369=H79,$B$4:$B$369)))</f>
        <v>0</v>
      </c>
      <c r="M79" s="17" t="b">
        <f t="array" ref="M79">IF(J79=7,MIN(IF($C$4:$C$369=H79,$B$4:$B$369)))</f>
        <v>0</v>
      </c>
      <c r="N79" s="17" t="b">
        <f t="array" ref="N79">IF(J79=7,MAX(IF($C$4:$C$369=H79,$B$4:$B$369)))</f>
        <v>0</v>
      </c>
      <c r="O79" s="20" t="e">
        <f t="shared" si="21"/>
        <v>#DIV/0!</v>
      </c>
    </row>
    <row r="80" spans="1:15" x14ac:dyDescent="0.2">
      <c r="A80" s="14"/>
      <c r="B80" s="12"/>
      <c r="C80" s="15" t="b">
        <f t="shared" si="15"/>
        <v>0</v>
      </c>
      <c r="D80" s="15" t="b">
        <f t="shared" si="16"/>
        <v>0</v>
      </c>
      <c r="E80" s="15" t="b">
        <f t="shared" si="17"/>
        <v>0</v>
      </c>
      <c r="H80">
        <v>41</v>
      </c>
      <c r="I80">
        <f t="shared" si="18"/>
        <v>0</v>
      </c>
      <c r="J80">
        <f t="shared" si="19"/>
        <v>0</v>
      </c>
      <c r="K80" s="16" t="b">
        <f t="shared" si="20"/>
        <v>0</v>
      </c>
      <c r="L80" s="16" t="b">
        <f t="array" ref="L80">IF(J80=7,_xlfn.STDEV.S(IF($C$4:$C$369=H80,$B$4:$B$369)))</f>
        <v>0</v>
      </c>
      <c r="M80" s="17" t="b">
        <f t="array" ref="M80">IF(J80=7,MIN(IF($C$4:$C$369=H80,$B$4:$B$369)))</f>
        <v>0</v>
      </c>
      <c r="N80" s="17" t="b">
        <f t="array" ref="N80">IF(J80=7,MAX(IF($C$4:$C$369=H80,$B$4:$B$369)))</f>
        <v>0</v>
      </c>
      <c r="O80" s="20" t="e">
        <f t="shared" si="21"/>
        <v>#DIV/0!</v>
      </c>
    </row>
    <row r="81" spans="1:15" x14ac:dyDescent="0.2">
      <c r="A81" s="14"/>
      <c r="B81" s="12"/>
      <c r="C81" s="15" t="b">
        <f t="shared" si="15"/>
        <v>0</v>
      </c>
      <c r="D81" s="15" t="b">
        <f t="shared" si="16"/>
        <v>0</v>
      </c>
      <c r="E81" s="15" t="b">
        <f t="shared" si="17"/>
        <v>0</v>
      </c>
      <c r="H81">
        <v>42</v>
      </c>
      <c r="I81">
        <f t="shared" si="18"/>
        <v>0</v>
      </c>
      <c r="J81">
        <f t="shared" si="19"/>
        <v>0</v>
      </c>
      <c r="K81" s="16" t="b">
        <f t="shared" si="20"/>
        <v>0</v>
      </c>
      <c r="L81" s="16" t="b">
        <f t="array" ref="L81">IF(J81=7,_xlfn.STDEV.S(IF($C$4:$C$369=H81,$B$4:$B$369)))</f>
        <v>0</v>
      </c>
      <c r="M81" s="17" t="b">
        <f t="array" ref="M81">IF(J81=7,MIN(IF($C$4:$C$369=H81,$B$4:$B$369)))</f>
        <v>0</v>
      </c>
      <c r="N81" s="17" t="b">
        <f t="array" ref="N81">IF(J81=7,MAX(IF($C$4:$C$369=H81,$B$4:$B$369)))</f>
        <v>0</v>
      </c>
      <c r="O81" s="20" t="e">
        <f t="shared" si="21"/>
        <v>#DIV/0!</v>
      </c>
    </row>
    <row r="82" spans="1:15" x14ac:dyDescent="0.2">
      <c r="A82" s="14"/>
      <c r="B82" s="12"/>
      <c r="C82" s="15" t="b">
        <f t="shared" si="15"/>
        <v>0</v>
      </c>
      <c r="D82" s="15" t="b">
        <f t="shared" si="16"/>
        <v>0</v>
      </c>
      <c r="E82" s="15" t="b">
        <f t="shared" si="17"/>
        <v>0</v>
      </c>
      <c r="H82">
        <v>43</v>
      </c>
      <c r="I82">
        <f t="shared" si="18"/>
        <v>0</v>
      </c>
      <c r="J82">
        <f t="shared" si="19"/>
        <v>0</v>
      </c>
      <c r="K82" s="16" t="b">
        <f t="shared" si="20"/>
        <v>0</v>
      </c>
      <c r="L82" s="16" t="b">
        <f t="array" ref="L82">IF(J82=7,_xlfn.STDEV.S(IF($C$4:$C$369=H82,$B$4:$B$369)))</f>
        <v>0</v>
      </c>
      <c r="M82" s="17" t="b">
        <f t="array" ref="M82">IF(J82=7,MIN(IF($C$4:$C$369=H82,$B$4:$B$369)))</f>
        <v>0</v>
      </c>
      <c r="N82" s="17" t="b">
        <f t="array" ref="N82">IF(J82=7,MAX(IF($C$4:$C$369=H82,$B$4:$B$369)))</f>
        <v>0</v>
      </c>
      <c r="O82" s="20" t="e">
        <f t="shared" si="21"/>
        <v>#DIV/0!</v>
      </c>
    </row>
    <row r="83" spans="1:15" x14ac:dyDescent="0.2">
      <c r="A83" s="14"/>
      <c r="B83" s="12"/>
      <c r="C83" s="15" t="b">
        <f t="shared" si="15"/>
        <v>0</v>
      </c>
      <c r="D83" s="15" t="b">
        <f t="shared" si="16"/>
        <v>0</v>
      </c>
      <c r="E83" s="15" t="b">
        <f t="shared" si="17"/>
        <v>0</v>
      </c>
      <c r="H83">
        <v>44</v>
      </c>
      <c r="I83">
        <f t="shared" si="18"/>
        <v>0</v>
      </c>
      <c r="J83">
        <f t="shared" si="19"/>
        <v>0</v>
      </c>
      <c r="K83" s="16" t="b">
        <f t="shared" si="20"/>
        <v>0</v>
      </c>
      <c r="L83" s="16" t="b">
        <f t="array" ref="L83">IF(J83=7,_xlfn.STDEV.S(IF($C$4:$C$369=H83,$B$4:$B$369)))</f>
        <v>0</v>
      </c>
      <c r="M83" s="17" t="b">
        <f t="array" ref="M83">IF(J83=7,MIN(IF($C$4:$C$369=H83,$B$4:$B$369)))</f>
        <v>0</v>
      </c>
      <c r="N83" s="17" t="b">
        <f t="array" ref="N83">IF(J83=7,MAX(IF($C$4:$C$369=H83,$B$4:$B$369)))</f>
        <v>0</v>
      </c>
      <c r="O83" s="20" t="e">
        <f t="shared" si="21"/>
        <v>#DIV/0!</v>
      </c>
    </row>
    <row r="84" spans="1:15" x14ac:dyDescent="0.2">
      <c r="A84" s="14"/>
      <c r="B84" s="12"/>
      <c r="C84" s="15" t="b">
        <f t="shared" si="15"/>
        <v>0</v>
      </c>
      <c r="D84" s="15" t="b">
        <f t="shared" si="16"/>
        <v>0</v>
      </c>
      <c r="E84" s="15" t="b">
        <f t="shared" si="17"/>
        <v>0</v>
      </c>
      <c r="H84">
        <v>45</v>
      </c>
      <c r="I84">
        <f t="shared" si="18"/>
        <v>0</v>
      </c>
      <c r="J84">
        <f t="shared" si="19"/>
        <v>0</v>
      </c>
      <c r="K84" s="16" t="b">
        <f t="shared" si="20"/>
        <v>0</v>
      </c>
      <c r="L84" s="16" t="b">
        <f t="array" ref="L84">IF(J84=7,_xlfn.STDEV.S(IF($C$4:$C$369=H84,$B$4:$B$369)))</f>
        <v>0</v>
      </c>
      <c r="M84" s="17" t="b">
        <f t="array" ref="M84">IF(J84=7,MIN(IF($C$4:$C$369=H84,$B$4:$B$369)))</f>
        <v>0</v>
      </c>
      <c r="N84" s="17" t="b">
        <f t="array" ref="N84">IF(J84=7,MAX(IF($C$4:$C$369=H84,$B$4:$B$369)))</f>
        <v>0</v>
      </c>
      <c r="O84" s="20" t="e">
        <f t="shared" si="21"/>
        <v>#DIV/0!</v>
      </c>
    </row>
    <row r="85" spans="1:15" x14ac:dyDescent="0.2">
      <c r="A85" s="14"/>
      <c r="B85" s="12"/>
      <c r="C85" s="15" t="b">
        <f t="shared" si="15"/>
        <v>0</v>
      </c>
      <c r="D85" s="15" t="b">
        <f t="shared" si="16"/>
        <v>0</v>
      </c>
      <c r="E85" s="15" t="b">
        <f t="shared" si="17"/>
        <v>0</v>
      </c>
      <c r="H85">
        <v>46</v>
      </c>
      <c r="I85">
        <f t="shared" si="18"/>
        <v>0</v>
      </c>
      <c r="J85">
        <f t="shared" si="19"/>
        <v>0</v>
      </c>
      <c r="K85" s="16" t="b">
        <f t="shared" si="20"/>
        <v>0</v>
      </c>
      <c r="L85" s="16" t="b">
        <f t="array" ref="L85">IF(J85=7,_xlfn.STDEV.S(IF($C$4:$C$369=H85,$B$4:$B$369)))</f>
        <v>0</v>
      </c>
      <c r="M85" s="17" t="b">
        <f t="array" ref="M85">IF(J85=7,MIN(IF($C$4:$C$369=H85,$B$4:$B$369)))</f>
        <v>0</v>
      </c>
      <c r="N85" s="17" t="b">
        <f t="array" ref="N85">IF(J85=7,MAX(IF($C$4:$C$369=H85,$B$4:$B$369)))</f>
        <v>0</v>
      </c>
      <c r="O85" s="20" t="e">
        <f t="shared" si="21"/>
        <v>#DIV/0!</v>
      </c>
    </row>
    <row r="86" spans="1:15" x14ac:dyDescent="0.2">
      <c r="A86" s="14"/>
      <c r="B86" s="12"/>
      <c r="C86" s="15" t="b">
        <f t="shared" si="15"/>
        <v>0</v>
      </c>
      <c r="D86" s="15" t="b">
        <f t="shared" si="16"/>
        <v>0</v>
      </c>
      <c r="E86" s="15" t="b">
        <f t="shared" si="17"/>
        <v>0</v>
      </c>
      <c r="H86">
        <v>47</v>
      </c>
      <c r="I86">
        <f t="shared" si="18"/>
        <v>0</v>
      </c>
      <c r="J86">
        <f t="shared" si="19"/>
        <v>0</v>
      </c>
      <c r="K86" s="16" t="b">
        <f t="shared" si="20"/>
        <v>0</v>
      </c>
      <c r="L86" s="16" t="b">
        <f t="array" ref="L86">IF(J86=7,_xlfn.STDEV.S(IF($C$4:$C$369=H86,$B$4:$B$369)))</f>
        <v>0</v>
      </c>
      <c r="M86" s="17" t="b">
        <f t="array" ref="M86">IF(J86=7,MIN(IF($C$4:$C$369=H86,$B$4:$B$369)))</f>
        <v>0</v>
      </c>
      <c r="N86" s="17" t="b">
        <f t="array" ref="N86">IF(J86=7,MAX(IF($C$4:$C$369=H86,$B$4:$B$369)))</f>
        <v>0</v>
      </c>
      <c r="O86" s="20" t="e">
        <f t="shared" si="21"/>
        <v>#DIV/0!</v>
      </c>
    </row>
    <row r="87" spans="1:15" x14ac:dyDescent="0.2">
      <c r="A87" s="14"/>
      <c r="B87" s="12"/>
      <c r="C87" s="15" t="b">
        <f t="shared" si="15"/>
        <v>0</v>
      </c>
      <c r="D87" s="15" t="b">
        <f t="shared" si="16"/>
        <v>0</v>
      </c>
      <c r="E87" s="15" t="b">
        <f t="shared" si="17"/>
        <v>0</v>
      </c>
      <c r="H87">
        <v>48</v>
      </c>
      <c r="I87">
        <f t="shared" si="18"/>
        <v>0</v>
      </c>
      <c r="J87">
        <f t="shared" si="19"/>
        <v>0</v>
      </c>
      <c r="K87" s="16" t="b">
        <f t="shared" si="20"/>
        <v>0</v>
      </c>
      <c r="L87" s="16" t="b">
        <f t="array" ref="L87">IF(J87=7,_xlfn.STDEV.S(IF($C$4:$C$369=H87,$B$4:$B$369)))</f>
        <v>0</v>
      </c>
      <c r="M87" s="17" t="b">
        <f t="array" ref="M87">IF(J87=7,MIN(IF($C$4:$C$369=H87,$B$4:$B$369)))</f>
        <v>0</v>
      </c>
      <c r="N87" s="17" t="b">
        <f t="array" ref="N87">IF(J87=7,MAX(IF($C$4:$C$369=H87,$B$4:$B$369)))</f>
        <v>0</v>
      </c>
      <c r="O87" s="20" t="e">
        <f t="shared" si="21"/>
        <v>#DIV/0!</v>
      </c>
    </row>
    <row r="88" spans="1:15" x14ac:dyDescent="0.2">
      <c r="A88" s="14"/>
      <c r="B88" s="12"/>
      <c r="C88" s="15" t="b">
        <f t="shared" si="15"/>
        <v>0</v>
      </c>
      <c r="D88" s="15" t="b">
        <f t="shared" si="16"/>
        <v>0</v>
      </c>
      <c r="E88" s="15" t="b">
        <f t="shared" si="17"/>
        <v>0</v>
      </c>
      <c r="H88">
        <v>49</v>
      </c>
      <c r="I88">
        <f t="shared" si="18"/>
        <v>0</v>
      </c>
      <c r="J88">
        <f t="shared" si="19"/>
        <v>0</v>
      </c>
      <c r="K88" s="16" t="b">
        <f t="shared" si="20"/>
        <v>0</v>
      </c>
      <c r="L88" s="16" t="b">
        <f t="array" ref="L88">IF(J88=7,_xlfn.STDEV.S(IF($C$4:$C$369=H88,$B$4:$B$369)))</f>
        <v>0</v>
      </c>
      <c r="M88" s="17" t="b">
        <f t="array" ref="M88">IF(J88=7,MIN(IF($C$4:$C$369=H88,$B$4:$B$369)))</f>
        <v>0</v>
      </c>
      <c r="N88" s="17" t="b">
        <f t="array" ref="N88">IF(J88=7,MAX(IF($C$4:$C$369=H88,$B$4:$B$369)))</f>
        <v>0</v>
      </c>
      <c r="O88" s="20" t="e">
        <f t="shared" si="21"/>
        <v>#DIV/0!</v>
      </c>
    </row>
    <row r="89" spans="1:15" x14ac:dyDescent="0.2">
      <c r="A89" s="14"/>
      <c r="B89" s="12"/>
      <c r="C89" s="15" t="b">
        <f t="shared" si="15"/>
        <v>0</v>
      </c>
      <c r="D89" s="15" t="b">
        <f t="shared" si="16"/>
        <v>0</v>
      </c>
      <c r="E89" s="15" t="b">
        <f t="shared" si="17"/>
        <v>0</v>
      </c>
      <c r="H89">
        <v>50</v>
      </c>
      <c r="I89">
        <f t="shared" si="18"/>
        <v>0</v>
      </c>
      <c r="J89">
        <f t="shared" si="19"/>
        <v>0</v>
      </c>
      <c r="K89" s="16" t="b">
        <f t="shared" si="20"/>
        <v>0</v>
      </c>
      <c r="L89" s="16" t="b">
        <f t="array" ref="L89">IF(J89=7,_xlfn.STDEV.S(IF($C$4:$C$369=H89,$B$4:$B$369)))</f>
        <v>0</v>
      </c>
      <c r="M89" s="17" t="b">
        <f t="array" ref="M89">IF(J89=7,MIN(IF($C$4:$C$369=H89,$B$4:$B$369)))</f>
        <v>0</v>
      </c>
      <c r="N89" s="17" t="b">
        <f t="array" ref="N89">IF(J89=7,MAX(IF($C$4:$C$369=H89,$B$4:$B$369)))</f>
        <v>0</v>
      </c>
      <c r="O89" s="20" t="e">
        <f t="shared" si="21"/>
        <v>#DIV/0!</v>
      </c>
    </row>
    <row r="90" spans="1:15" x14ac:dyDescent="0.2">
      <c r="A90" s="14"/>
      <c r="B90" s="12"/>
      <c r="C90" s="15" t="b">
        <f t="shared" si="15"/>
        <v>0</v>
      </c>
      <c r="D90" s="15" t="b">
        <f t="shared" si="16"/>
        <v>0</v>
      </c>
      <c r="E90" s="15" t="b">
        <f t="shared" si="17"/>
        <v>0</v>
      </c>
      <c r="H90">
        <v>51</v>
      </c>
      <c r="I90">
        <f t="shared" si="18"/>
        <v>0</v>
      </c>
      <c r="J90">
        <f t="shared" si="19"/>
        <v>0</v>
      </c>
      <c r="K90" s="16" t="b">
        <f t="shared" si="20"/>
        <v>0</v>
      </c>
      <c r="L90" s="16" t="b">
        <f t="array" ref="L90">IF(J90=7,_xlfn.STDEV.S(IF($C$4:$C$369=H90,$B$4:$B$369)))</f>
        <v>0</v>
      </c>
      <c r="M90" s="17" t="b">
        <f t="array" ref="M90">IF(J90=7,MIN(IF($C$4:$C$369=H90,$B$4:$B$369)))</f>
        <v>0</v>
      </c>
      <c r="N90" s="17" t="b">
        <f t="array" ref="N90">IF(J90=7,MAX(IF($C$4:$C$369=H90,$B$4:$B$369)))</f>
        <v>0</v>
      </c>
      <c r="O90" s="20" t="e">
        <f t="shared" si="21"/>
        <v>#DIV/0!</v>
      </c>
    </row>
    <row r="91" spans="1:15" x14ac:dyDescent="0.2">
      <c r="A91" s="14"/>
      <c r="B91" s="12"/>
      <c r="C91" s="15" t="b">
        <f t="shared" si="15"/>
        <v>0</v>
      </c>
      <c r="D91" s="15" t="b">
        <f t="shared" si="16"/>
        <v>0</v>
      </c>
      <c r="E91" s="15" t="b">
        <f t="shared" si="17"/>
        <v>0</v>
      </c>
      <c r="H91">
        <v>52</v>
      </c>
      <c r="I91">
        <f t="shared" si="18"/>
        <v>0</v>
      </c>
      <c r="J91">
        <f t="shared" si="19"/>
        <v>0</v>
      </c>
      <c r="K91" s="16" t="b">
        <f t="shared" si="20"/>
        <v>0</v>
      </c>
      <c r="L91" s="16" t="b">
        <f t="array" ref="L91">IF(J91=7,_xlfn.STDEV.S(IF($C$4:$C$369=H91,$B$4:$B$369)))</f>
        <v>0</v>
      </c>
      <c r="M91" s="17" t="b">
        <f t="array" ref="M91">IF(J91=7,MIN(IF($C$4:$C$369=H91,$B$4:$B$369)))</f>
        <v>0</v>
      </c>
      <c r="N91" s="17" t="b">
        <f t="array" ref="N91">IF(J91=7,MAX(IF($C$4:$C$369=H91,$B$4:$B$369)))</f>
        <v>0</v>
      </c>
      <c r="O91" s="20" t="e">
        <f t="shared" si="21"/>
        <v>#DIV/0!</v>
      </c>
    </row>
    <row r="92" spans="1:15" x14ac:dyDescent="0.2">
      <c r="A92" s="14"/>
      <c r="B92" s="12"/>
      <c r="C92" s="15" t="b">
        <f t="shared" si="15"/>
        <v>0</v>
      </c>
      <c r="D92" s="15" t="b">
        <f t="shared" si="16"/>
        <v>0</v>
      </c>
      <c r="E92" s="15" t="b">
        <f t="shared" si="17"/>
        <v>0</v>
      </c>
      <c r="H92">
        <v>53</v>
      </c>
      <c r="I92">
        <f t="shared" si="18"/>
        <v>0</v>
      </c>
      <c r="J92">
        <f t="shared" si="19"/>
        <v>0</v>
      </c>
      <c r="K92" s="16" t="b">
        <f t="shared" si="20"/>
        <v>0</v>
      </c>
      <c r="L92" s="16" t="b">
        <f t="array" ref="L92">IF(J92=7,_xlfn.STDEV.S(IF($C$4:$C$369=H92,$B$4:$B$369)))</f>
        <v>0</v>
      </c>
      <c r="M92" s="17" t="b">
        <f t="array" ref="M92">IF(J92=7,MIN(IF($C$4:$C$369=H92,$B$4:$B$369)))</f>
        <v>0</v>
      </c>
      <c r="N92" s="17" t="b">
        <f t="array" ref="N92">IF(J92=7,MAX(IF($C$4:$C$369=H92,$B$4:$B$369)))</f>
        <v>0</v>
      </c>
      <c r="O92" s="20" t="e">
        <f t="shared" si="21"/>
        <v>#DIV/0!</v>
      </c>
    </row>
    <row r="93" spans="1:15" x14ac:dyDescent="0.2">
      <c r="A93" s="14"/>
      <c r="B93" s="12"/>
      <c r="C93" s="15" t="b">
        <f t="shared" si="15"/>
        <v>0</v>
      </c>
      <c r="D93" s="15" t="b">
        <f t="shared" si="16"/>
        <v>0</v>
      </c>
      <c r="E93" s="15" t="b">
        <f t="shared" si="17"/>
        <v>0</v>
      </c>
    </row>
    <row r="94" spans="1:15" x14ac:dyDescent="0.2">
      <c r="A94" s="14"/>
      <c r="B94" s="12"/>
      <c r="C94" s="15" t="b">
        <f t="shared" si="15"/>
        <v>0</v>
      </c>
      <c r="D94" s="15" t="b">
        <f t="shared" si="16"/>
        <v>0</v>
      </c>
      <c r="E94" s="15" t="b">
        <f t="shared" si="17"/>
        <v>0</v>
      </c>
      <c r="H94" t="s">
        <v>56</v>
      </c>
      <c r="I94">
        <f>SUM(I40:I92)</f>
        <v>0</v>
      </c>
      <c r="J94">
        <f>SUM(J40:J92)</f>
        <v>0</v>
      </c>
    </row>
    <row r="95" spans="1:15" x14ac:dyDescent="0.2">
      <c r="A95" s="14"/>
      <c r="B95" s="12"/>
      <c r="C95" s="15" t="b">
        <f t="shared" si="15"/>
        <v>0</v>
      </c>
      <c r="D95" s="15" t="b">
        <f t="shared" si="16"/>
        <v>0</v>
      </c>
      <c r="E95" s="15" t="b">
        <f t="shared" si="17"/>
        <v>0</v>
      </c>
    </row>
    <row r="96" spans="1:15" x14ac:dyDescent="0.2">
      <c r="A96" s="14"/>
      <c r="B96" s="12"/>
      <c r="C96" s="15" t="b">
        <f t="shared" si="15"/>
        <v>0</v>
      </c>
      <c r="D96" s="15" t="b">
        <f t="shared" si="16"/>
        <v>0</v>
      </c>
      <c r="E96" s="15" t="b">
        <f t="shared" si="17"/>
        <v>0</v>
      </c>
    </row>
    <row r="97" spans="1:5" x14ac:dyDescent="0.2">
      <c r="A97" s="14"/>
      <c r="B97" s="12"/>
      <c r="C97" s="15" t="b">
        <f t="shared" si="15"/>
        <v>0</v>
      </c>
      <c r="D97" s="15" t="b">
        <f t="shared" si="16"/>
        <v>0</v>
      </c>
      <c r="E97" s="15" t="b">
        <f t="shared" si="17"/>
        <v>0</v>
      </c>
    </row>
    <row r="98" spans="1:5" x14ac:dyDescent="0.2">
      <c r="A98" s="14"/>
      <c r="B98" s="12"/>
      <c r="C98" s="15" t="b">
        <f t="shared" si="15"/>
        <v>0</v>
      </c>
      <c r="D98" s="15" t="b">
        <f t="shared" si="16"/>
        <v>0</v>
      </c>
      <c r="E98" s="15" t="b">
        <f t="shared" si="17"/>
        <v>0</v>
      </c>
    </row>
    <row r="99" spans="1:5" x14ac:dyDescent="0.2">
      <c r="A99" s="14"/>
      <c r="B99" s="12"/>
      <c r="C99" s="15" t="b">
        <f t="shared" si="15"/>
        <v>0</v>
      </c>
      <c r="D99" s="15" t="b">
        <f t="shared" si="16"/>
        <v>0</v>
      </c>
      <c r="E99" s="15" t="b">
        <f t="shared" si="17"/>
        <v>0</v>
      </c>
    </row>
    <row r="100" spans="1:5" x14ac:dyDescent="0.2">
      <c r="A100" s="14"/>
      <c r="B100" s="12"/>
      <c r="C100" s="15" t="b">
        <f t="shared" si="15"/>
        <v>0</v>
      </c>
      <c r="D100" s="15" t="b">
        <f t="shared" si="16"/>
        <v>0</v>
      </c>
      <c r="E100" s="15" t="b">
        <f t="shared" si="17"/>
        <v>0</v>
      </c>
    </row>
    <row r="101" spans="1:5" x14ac:dyDescent="0.2">
      <c r="A101" s="14"/>
      <c r="B101" s="12"/>
      <c r="C101" s="15" t="b">
        <f t="shared" si="15"/>
        <v>0</v>
      </c>
      <c r="D101" s="15" t="b">
        <f t="shared" si="16"/>
        <v>0</v>
      </c>
      <c r="E101" s="15" t="b">
        <f t="shared" si="17"/>
        <v>0</v>
      </c>
    </row>
    <row r="102" spans="1:5" x14ac:dyDescent="0.2">
      <c r="A102" s="14"/>
      <c r="B102" s="12"/>
      <c r="C102" s="15" t="b">
        <f t="shared" si="15"/>
        <v>0</v>
      </c>
      <c r="D102" s="15" t="b">
        <f t="shared" si="16"/>
        <v>0</v>
      </c>
      <c r="E102" s="15" t="b">
        <f t="shared" si="17"/>
        <v>0</v>
      </c>
    </row>
    <row r="103" spans="1:5" x14ac:dyDescent="0.2">
      <c r="A103" s="14"/>
      <c r="B103" s="12"/>
      <c r="C103" s="15" t="b">
        <f t="shared" si="15"/>
        <v>0</v>
      </c>
      <c r="D103" s="15" t="b">
        <f t="shared" si="16"/>
        <v>0</v>
      </c>
      <c r="E103" s="15" t="b">
        <f t="shared" si="17"/>
        <v>0</v>
      </c>
    </row>
    <row r="104" spans="1:5" x14ac:dyDescent="0.2">
      <c r="A104" s="14"/>
      <c r="B104" s="12"/>
      <c r="C104" s="15" t="b">
        <f t="shared" si="15"/>
        <v>0</v>
      </c>
      <c r="D104" s="15" t="b">
        <f t="shared" si="16"/>
        <v>0</v>
      </c>
      <c r="E104" s="15" t="b">
        <f t="shared" si="17"/>
        <v>0</v>
      </c>
    </row>
    <row r="105" spans="1:5" x14ac:dyDescent="0.2">
      <c r="A105" s="14"/>
      <c r="B105" s="12"/>
      <c r="C105" s="15" t="b">
        <f t="shared" si="15"/>
        <v>0</v>
      </c>
      <c r="D105" s="15" t="b">
        <f t="shared" si="16"/>
        <v>0</v>
      </c>
      <c r="E105" s="15" t="b">
        <f t="shared" si="17"/>
        <v>0</v>
      </c>
    </row>
    <row r="106" spans="1:5" x14ac:dyDescent="0.2">
      <c r="A106" s="14"/>
      <c r="B106" s="12"/>
      <c r="C106" s="15" t="b">
        <f t="shared" si="15"/>
        <v>0</v>
      </c>
      <c r="D106" s="15" t="b">
        <f t="shared" si="16"/>
        <v>0</v>
      </c>
      <c r="E106" s="15" t="b">
        <f t="shared" si="17"/>
        <v>0</v>
      </c>
    </row>
    <row r="107" spans="1:5" x14ac:dyDescent="0.2">
      <c r="A107" s="14"/>
      <c r="B107" s="12"/>
      <c r="C107" s="15" t="b">
        <f t="shared" si="15"/>
        <v>0</v>
      </c>
      <c r="D107" s="15" t="b">
        <f t="shared" si="16"/>
        <v>0</v>
      </c>
      <c r="E107" s="15" t="b">
        <f t="shared" si="17"/>
        <v>0</v>
      </c>
    </row>
    <row r="108" spans="1:5" x14ac:dyDescent="0.2">
      <c r="A108" s="14"/>
      <c r="B108" s="12"/>
      <c r="C108" s="15" t="b">
        <f t="shared" si="15"/>
        <v>0</v>
      </c>
      <c r="D108" s="15" t="b">
        <f t="shared" si="16"/>
        <v>0</v>
      </c>
      <c r="E108" s="15" t="b">
        <f t="shared" si="17"/>
        <v>0</v>
      </c>
    </row>
    <row r="109" spans="1:5" x14ac:dyDescent="0.2">
      <c r="A109" s="14"/>
      <c r="B109" s="12"/>
      <c r="C109" s="15" t="b">
        <f t="shared" si="15"/>
        <v>0</v>
      </c>
      <c r="D109" s="15" t="b">
        <f t="shared" si="16"/>
        <v>0</v>
      </c>
      <c r="E109" s="15" t="b">
        <f t="shared" si="17"/>
        <v>0</v>
      </c>
    </row>
    <row r="110" spans="1:5" x14ac:dyDescent="0.2">
      <c r="A110" s="14"/>
      <c r="B110" s="12"/>
      <c r="C110" s="15" t="b">
        <f t="shared" si="15"/>
        <v>0</v>
      </c>
      <c r="D110" s="15" t="b">
        <f t="shared" si="16"/>
        <v>0</v>
      </c>
      <c r="E110" s="15" t="b">
        <f t="shared" si="17"/>
        <v>0</v>
      </c>
    </row>
    <row r="111" spans="1:5" x14ac:dyDescent="0.2">
      <c r="A111" s="14"/>
      <c r="B111" s="12"/>
      <c r="C111" s="15" t="b">
        <f t="shared" si="15"/>
        <v>0</v>
      </c>
      <c r="D111" s="15" t="b">
        <f t="shared" si="16"/>
        <v>0</v>
      </c>
      <c r="E111" s="15" t="b">
        <f t="shared" si="17"/>
        <v>0</v>
      </c>
    </row>
    <row r="112" spans="1:5" x14ac:dyDescent="0.2">
      <c r="A112" s="14"/>
      <c r="B112" s="12"/>
      <c r="C112" s="15" t="b">
        <f t="shared" si="15"/>
        <v>0</v>
      </c>
      <c r="D112" s="15" t="b">
        <f t="shared" si="16"/>
        <v>0</v>
      </c>
      <c r="E112" s="15" t="b">
        <f t="shared" si="17"/>
        <v>0</v>
      </c>
    </row>
    <row r="113" spans="1:5" x14ac:dyDescent="0.2">
      <c r="A113" s="14"/>
      <c r="B113" s="12"/>
      <c r="C113" s="15" t="b">
        <f t="shared" si="15"/>
        <v>0</v>
      </c>
      <c r="D113" s="15" t="b">
        <f t="shared" si="16"/>
        <v>0</v>
      </c>
      <c r="E113" s="15" t="b">
        <f t="shared" si="17"/>
        <v>0</v>
      </c>
    </row>
    <row r="114" spans="1:5" x14ac:dyDescent="0.2">
      <c r="A114" s="14"/>
      <c r="B114" s="12"/>
      <c r="C114" s="15" t="b">
        <f t="shared" si="15"/>
        <v>0</v>
      </c>
      <c r="D114" s="15" t="b">
        <f t="shared" si="16"/>
        <v>0</v>
      </c>
      <c r="E114" s="15" t="b">
        <f t="shared" si="17"/>
        <v>0</v>
      </c>
    </row>
    <row r="115" spans="1:5" x14ac:dyDescent="0.2">
      <c r="A115" s="14"/>
      <c r="B115" s="12"/>
      <c r="C115" s="15" t="b">
        <f t="shared" si="15"/>
        <v>0</v>
      </c>
      <c r="D115" s="15" t="b">
        <f t="shared" si="16"/>
        <v>0</v>
      </c>
      <c r="E115" s="15" t="b">
        <f t="shared" si="17"/>
        <v>0</v>
      </c>
    </row>
    <row r="116" spans="1:5" x14ac:dyDescent="0.2">
      <c r="A116" s="14"/>
      <c r="B116" s="12"/>
      <c r="C116" s="15" t="b">
        <f t="shared" si="15"/>
        <v>0</v>
      </c>
      <c r="D116" s="15" t="b">
        <f t="shared" si="16"/>
        <v>0</v>
      </c>
      <c r="E116" s="15" t="b">
        <f t="shared" si="17"/>
        <v>0</v>
      </c>
    </row>
    <row r="117" spans="1:5" x14ac:dyDescent="0.2">
      <c r="A117" s="14"/>
      <c r="B117" s="12"/>
      <c r="C117" s="15" t="b">
        <f t="shared" si="15"/>
        <v>0</v>
      </c>
      <c r="D117" s="15" t="b">
        <f t="shared" si="16"/>
        <v>0</v>
      </c>
      <c r="E117" s="15" t="b">
        <f t="shared" si="17"/>
        <v>0</v>
      </c>
    </row>
    <row r="118" spans="1:5" x14ac:dyDescent="0.2">
      <c r="A118" s="14"/>
      <c r="B118" s="12"/>
      <c r="C118" s="15" t="b">
        <f t="shared" si="15"/>
        <v>0</v>
      </c>
      <c r="D118" s="15" t="b">
        <f t="shared" si="16"/>
        <v>0</v>
      </c>
      <c r="E118" s="15" t="b">
        <f t="shared" si="17"/>
        <v>0</v>
      </c>
    </row>
    <row r="119" spans="1:5" x14ac:dyDescent="0.2">
      <c r="A119" s="14"/>
      <c r="B119" s="12"/>
      <c r="C119" s="15" t="b">
        <f t="shared" si="15"/>
        <v>0</v>
      </c>
      <c r="D119" s="15" t="b">
        <f t="shared" si="16"/>
        <v>0</v>
      </c>
      <c r="E119" s="15" t="b">
        <f t="shared" si="17"/>
        <v>0</v>
      </c>
    </row>
    <row r="120" spans="1:5" x14ac:dyDescent="0.2">
      <c r="A120" s="14"/>
      <c r="B120" s="12"/>
      <c r="C120" s="15" t="b">
        <f t="shared" si="15"/>
        <v>0</v>
      </c>
      <c r="D120" s="15" t="b">
        <f t="shared" si="16"/>
        <v>0</v>
      </c>
      <c r="E120" s="15" t="b">
        <f t="shared" si="17"/>
        <v>0</v>
      </c>
    </row>
    <row r="121" spans="1:5" x14ac:dyDescent="0.2">
      <c r="A121" s="14"/>
      <c r="B121" s="12"/>
      <c r="C121" s="15" t="b">
        <f t="shared" si="15"/>
        <v>0</v>
      </c>
      <c r="D121" s="15" t="b">
        <f t="shared" si="16"/>
        <v>0</v>
      </c>
      <c r="E121" s="15" t="b">
        <f t="shared" si="17"/>
        <v>0</v>
      </c>
    </row>
    <row r="122" spans="1:5" x14ac:dyDescent="0.2">
      <c r="A122" s="14"/>
      <c r="B122" s="12"/>
      <c r="C122" s="15" t="b">
        <f t="shared" si="15"/>
        <v>0</v>
      </c>
      <c r="D122" s="15" t="b">
        <f t="shared" si="16"/>
        <v>0</v>
      </c>
      <c r="E122" s="15" t="b">
        <f t="shared" si="17"/>
        <v>0</v>
      </c>
    </row>
    <row r="123" spans="1:5" x14ac:dyDescent="0.2">
      <c r="A123" s="14"/>
      <c r="B123" s="12"/>
      <c r="C123" s="15" t="b">
        <f t="shared" si="15"/>
        <v>0</v>
      </c>
      <c r="D123" s="15" t="b">
        <f t="shared" si="16"/>
        <v>0</v>
      </c>
      <c r="E123" s="15" t="b">
        <f t="shared" si="17"/>
        <v>0</v>
      </c>
    </row>
    <row r="124" spans="1:5" x14ac:dyDescent="0.2">
      <c r="A124" s="14"/>
      <c r="B124" s="12"/>
      <c r="C124" s="15" t="b">
        <f t="shared" si="15"/>
        <v>0</v>
      </c>
      <c r="D124" s="15" t="b">
        <f t="shared" si="16"/>
        <v>0</v>
      </c>
      <c r="E124" s="15" t="b">
        <f t="shared" si="17"/>
        <v>0</v>
      </c>
    </row>
    <row r="125" spans="1:5" x14ac:dyDescent="0.2">
      <c r="A125" s="14"/>
      <c r="B125" s="12"/>
      <c r="C125" s="15" t="b">
        <f t="shared" si="15"/>
        <v>0</v>
      </c>
      <c r="D125" s="15" t="b">
        <f t="shared" si="16"/>
        <v>0</v>
      </c>
      <c r="E125" s="15" t="b">
        <f t="shared" si="17"/>
        <v>0</v>
      </c>
    </row>
    <row r="126" spans="1:5" x14ac:dyDescent="0.2">
      <c r="A126" s="14"/>
      <c r="B126" s="12"/>
      <c r="C126" s="15" t="b">
        <f t="shared" si="15"/>
        <v>0</v>
      </c>
      <c r="D126" s="15" t="b">
        <f t="shared" si="16"/>
        <v>0</v>
      </c>
      <c r="E126" s="15" t="b">
        <f t="shared" si="17"/>
        <v>0</v>
      </c>
    </row>
    <row r="127" spans="1:5" x14ac:dyDescent="0.2">
      <c r="A127" s="14"/>
      <c r="B127" s="12"/>
      <c r="C127" s="15" t="b">
        <f t="shared" si="15"/>
        <v>0</v>
      </c>
      <c r="D127" s="15" t="b">
        <f t="shared" si="16"/>
        <v>0</v>
      </c>
      <c r="E127" s="15" t="b">
        <f t="shared" si="17"/>
        <v>0</v>
      </c>
    </row>
    <row r="128" spans="1:5" x14ac:dyDescent="0.2">
      <c r="A128" s="14"/>
      <c r="B128" s="12"/>
      <c r="C128" s="15" t="b">
        <f t="shared" si="15"/>
        <v>0</v>
      </c>
      <c r="D128" s="15" t="b">
        <f t="shared" si="16"/>
        <v>0</v>
      </c>
      <c r="E128" s="15" t="b">
        <f t="shared" si="17"/>
        <v>0</v>
      </c>
    </row>
    <row r="129" spans="1:5" x14ac:dyDescent="0.2">
      <c r="A129" s="14"/>
      <c r="B129" s="12"/>
      <c r="C129" s="15" t="b">
        <f t="shared" si="15"/>
        <v>0</v>
      </c>
      <c r="D129" s="15" t="b">
        <f t="shared" si="16"/>
        <v>0</v>
      </c>
      <c r="E129" s="15" t="b">
        <f t="shared" si="17"/>
        <v>0</v>
      </c>
    </row>
    <row r="130" spans="1:5" x14ac:dyDescent="0.2">
      <c r="A130" s="14"/>
      <c r="B130" s="12"/>
      <c r="C130" s="15" t="b">
        <f t="shared" si="15"/>
        <v>0</v>
      </c>
      <c r="D130" s="15" t="b">
        <f t="shared" si="16"/>
        <v>0</v>
      </c>
      <c r="E130" s="15" t="b">
        <f t="shared" si="17"/>
        <v>0</v>
      </c>
    </row>
    <row r="131" spans="1:5" x14ac:dyDescent="0.2">
      <c r="A131" s="14"/>
      <c r="B131" s="12"/>
      <c r="C131" s="15" t="b">
        <f t="shared" si="15"/>
        <v>0</v>
      </c>
      <c r="D131" s="15" t="b">
        <f t="shared" si="16"/>
        <v>0</v>
      </c>
      <c r="E131" s="15" t="b">
        <f t="shared" si="17"/>
        <v>0</v>
      </c>
    </row>
    <row r="132" spans="1:5" x14ac:dyDescent="0.2">
      <c r="A132" s="14"/>
      <c r="B132" s="12"/>
      <c r="C132" s="15" t="b">
        <f t="shared" ref="C132:C195" si="22">IF(B132&gt;0,_xlfn.ISOWEEKNUM(A132))</f>
        <v>0</v>
      </c>
      <c r="D132" s="15" t="b">
        <f t="shared" ref="D132:D195" si="23">IF(B132&gt;0,MONTH(A132))</f>
        <v>0</v>
      </c>
      <c r="E132" s="15" t="b">
        <f t="shared" ref="E132:E195" si="24">IF(B132&gt;0,WEEKDAY(A132,2))</f>
        <v>0</v>
      </c>
    </row>
    <row r="133" spans="1:5" x14ac:dyDescent="0.2">
      <c r="A133" s="14"/>
      <c r="B133" s="12"/>
      <c r="C133" s="15" t="b">
        <f t="shared" si="22"/>
        <v>0</v>
      </c>
      <c r="D133" s="15" t="b">
        <f t="shared" si="23"/>
        <v>0</v>
      </c>
      <c r="E133" s="15" t="b">
        <f t="shared" si="24"/>
        <v>0</v>
      </c>
    </row>
    <row r="134" spans="1:5" x14ac:dyDescent="0.2">
      <c r="A134" s="14"/>
      <c r="B134" s="12"/>
      <c r="C134" s="15" t="b">
        <f t="shared" si="22"/>
        <v>0</v>
      </c>
      <c r="D134" s="15" t="b">
        <f t="shared" si="23"/>
        <v>0</v>
      </c>
      <c r="E134" s="15" t="b">
        <f t="shared" si="24"/>
        <v>0</v>
      </c>
    </row>
    <row r="135" spans="1:5" x14ac:dyDescent="0.2">
      <c r="A135" s="14"/>
      <c r="B135" s="12"/>
      <c r="C135" s="15" t="b">
        <f t="shared" si="22"/>
        <v>0</v>
      </c>
      <c r="D135" s="15" t="b">
        <f t="shared" si="23"/>
        <v>0</v>
      </c>
      <c r="E135" s="15" t="b">
        <f t="shared" si="24"/>
        <v>0</v>
      </c>
    </row>
    <row r="136" spans="1:5" x14ac:dyDescent="0.2">
      <c r="A136" s="14"/>
      <c r="B136" s="12"/>
      <c r="C136" s="15" t="b">
        <f t="shared" si="22"/>
        <v>0</v>
      </c>
      <c r="D136" s="15" t="b">
        <f t="shared" si="23"/>
        <v>0</v>
      </c>
      <c r="E136" s="15" t="b">
        <f t="shared" si="24"/>
        <v>0</v>
      </c>
    </row>
    <row r="137" spans="1:5" x14ac:dyDescent="0.2">
      <c r="A137" s="14"/>
      <c r="B137" s="12"/>
      <c r="C137" s="15" t="b">
        <f t="shared" si="22"/>
        <v>0</v>
      </c>
      <c r="D137" s="15" t="b">
        <f t="shared" si="23"/>
        <v>0</v>
      </c>
      <c r="E137" s="15" t="b">
        <f t="shared" si="24"/>
        <v>0</v>
      </c>
    </row>
    <row r="138" spans="1:5" x14ac:dyDescent="0.2">
      <c r="A138" s="14"/>
      <c r="B138" s="12"/>
      <c r="C138" s="15" t="b">
        <f t="shared" si="22"/>
        <v>0</v>
      </c>
      <c r="D138" s="15" t="b">
        <f t="shared" si="23"/>
        <v>0</v>
      </c>
      <c r="E138" s="15" t="b">
        <f t="shared" si="24"/>
        <v>0</v>
      </c>
    </row>
    <row r="139" spans="1:5" x14ac:dyDescent="0.2">
      <c r="A139" s="14"/>
      <c r="B139" s="12"/>
      <c r="C139" s="15" t="b">
        <f t="shared" si="22"/>
        <v>0</v>
      </c>
      <c r="D139" s="15" t="b">
        <f t="shared" si="23"/>
        <v>0</v>
      </c>
      <c r="E139" s="15" t="b">
        <f t="shared" si="24"/>
        <v>0</v>
      </c>
    </row>
    <row r="140" spans="1:5" x14ac:dyDescent="0.2">
      <c r="A140" s="14"/>
      <c r="B140" s="12"/>
      <c r="C140" s="15" t="b">
        <f t="shared" si="22"/>
        <v>0</v>
      </c>
      <c r="D140" s="15" t="b">
        <f t="shared" si="23"/>
        <v>0</v>
      </c>
      <c r="E140" s="15" t="b">
        <f t="shared" si="24"/>
        <v>0</v>
      </c>
    </row>
    <row r="141" spans="1:5" x14ac:dyDescent="0.2">
      <c r="A141" s="14"/>
      <c r="B141" s="12"/>
      <c r="C141" s="15" t="b">
        <f t="shared" si="22"/>
        <v>0</v>
      </c>
      <c r="D141" s="15" t="b">
        <f t="shared" si="23"/>
        <v>0</v>
      </c>
      <c r="E141" s="15" t="b">
        <f t="shared" si="24"/>
        <v>0</v>
      </c>
    </row>
    <row r="142" spans="1:5" x14ac:dyDescent="0.2">
      <c r="A142" s="14"/>
      <c r="B142" s="12"/>
      <c r="C142" s="15" t="b">
        <f t="shared" si="22"/>
        <v>0</v>
      </c>
      <c r="D142" s="15" t="b">
        <f t="shared" si="23"/>
        <v>0</v>
      </c>
      <c r="E142" s="15" t="b">
        <f t="shared" si="24"/>
        <v>0</v>
      </c>
    </row>
    <row r="143" spans="1:5" x14ac:dyDescent="0.2">
      <c r="A143" s="14"/>
      <c r="B143" s="12"/>
      <c r="C143" s="15" t="b">
        <f t="shared" si="22"/>
        <v>0</v>
      </c>
      <c r="D143" s="15" t="b">
        <f t="shared" si="23"/>
        <v>0</v>
      </c>
      <c r="E143" s="15" t="b">
        <f t="shared" si="24"/>
        <v>0</v>
      </c>
    </row>
    <row r="144" spans="1:5" x14ac:dyDescent="0.2">
      <c r="A144" s="14"/>
      <c r="B144" s="12"/>
      <c r="C144" s="15" t="b">
        <f t="shared" si="22"/>
        <v>0</v>
      </c>
      <c r="D144" s="15" t="b">
        <f t="shared" si="23"/>
        <v>0</v>
      </c>
      <c r="E144" s="15" t="b">
        <f t="shared" si="24"/>
        <v>0</v>
      </c>
    </row>
    <row r="145" spans="1:5" x14ac:dyDescent="0.2">
      <c r="A145" s="14"/>
      <c r="B145" s="12"/>
      <c r="C145" s="15" t="b">
        <f t="shared" si="22"/>
        <v>0</v>
      </c>
      <c r="D145" s="15" t="b">
        <f t="shared" si="23"/>
        <v>0</v>
      </c>
      <c r="E145" s="15" t="b">
        <f t="shared" si="24"/>
        <v>0</v>
      </c>
    </row>
    <row r="146" spans="1:5" x14ac:dyDescent="0.2">
      <c r="A146" s="14"/>
      <c r="B146" s="12"/>
      <c r="C146" s="15" t="b">
        <f t="shared" si="22"/>
        <v>0</v>
      </c>
      <c r="D146" s="15" t="b">
        <f t="shared" si="23"/>
        <v>0</v>
      </c>
      <c r="E146" s="15" t="b">
        <f t="shared" si="24"/>
        <v>0</v>
      </c>
    </row>
    <row r="147" spans="1:5" x14ac:dyDescent="0.2">
      <c r="A147" s="14"/>
      <c r="B147" s="12"/>
      <c r="C147" s="15" t="b">
        <f t="shared" si="22"/>
        <v>0</v>
      </c>
      <c r="D147" s="15" t="b">
        <f t="shared" si="23"/>
        <v>0</v>
      </c>
      <c r="E147" s="15" t="b">
        <f t="shared" si="24"/>
        <v>0</v>
      </c>
    </row>
    <row r="148" spans="1:5" x14ac:dyDescent="0.2">
      <c r="A148" s="14"/>
      <c r="B148" s="12"/>
      <c r="C148" s="15" t="b">
        <f t="shared" si="22"/>
        <v>0</v>
      </c>
      <c r="D148" s="15" t="b">
        <f t="shared" si="23"/>
        <v>0</v>
      </c>
      <c r="E148" s="15" t="b">
        <f t="shared" si="24"/>
        <v>0</v>
      </c>
    </row>
    <row r="149" spans="1:5" x14ac:dyDescent="0.2">
      <c r="A149" s="14"/>
      <c r="B149" s="12"/>
      <c r="C149" s="15" t="b">
        <f t="shared" si="22"/>
        <v>0</v>
      </c>
      <c r="D149" s="15" t="b">
        <f t="shared" si="23"/>
        <v>0</v>
      </c>
      <c r="E149" s="15" t="b">
        <f t="shared" si="24"/>
        <v>0</v>
      </c>
    </row>
    <row r="150" spans="1:5" x14ac:dyDescent="0.2">
      <c r="A150" s="14"/>
      <c r="B150" s="12"/>
      <c r="C150" s="15" t="b">
        <f t="shared" si="22"/>
        <v>0</v>
      </c>
      <c r="D150" s="15" t="b">
        <f t="shared" si="23"/>
        <v>0</v>
      </c>
      <c r="E150" s="15" t="b">
        <f t="shared" si="24"/>
        <v>0</v>
      </c>
    </row>
    <row r="151" spans="1:5" x14ac:dyDescent="0.2">
      <c r="A151" s="14"/>
      <c r="B151" s="12"/>
      <c r="C151" s="15" t="b">
        <f t="shared" si="22"/>
        <v>0</v>
      </c>
      <c r="D151" s="15" t="b">
        <f t="shared" si="23"/>
        <v>0</v>
      </c>
      <c r="E151" s="15" t="b">
        <f t="shared" si="24"/>
        <v>0</v>
      </c>
    </row>
    <row r="152" spans="1:5" x14ac:dyDescent="0.2">
      <c r="A152" s="14"/>
      <c r="B152" s="12"/>
      <c r="C152" s="15" t="b">
        <f t="shared" si="22"/>
        <v>0</v>
      </c>
      <c r="D152" s="15" t="b">
        <f t="shared" si="23"/>
        <v>0</v>
      </c>
      <c r="E152" s="15" t="b">
        <f t="shared" si="24"/>
        <v>0</v>
      </c>
    </row>
    <row r="153" spans="1:5" x14ac:dyDescent="0.2">
      <c r="A153" s="14"/>
      <c r="B153" s="12"/>
      <c r="C153" s="15" t="b">
        <f t="shared" si="22"/>
        <v>0</v>
      </c>
      <c r="D153" s="15" t="b">
        <f t="shared" si="23"/>
        <v>0</v>
      </c>
      <c r="E153" s="15" t="b">
        <f t="shared" si="24"/>
        <v>0</v>
      </c>
    </row>
    <row r="154" spans="1:5" x14ac:dyDescent="0.2">
      <c r="A154" s="14"/>
      <c r="B154" s="12"/>
      <c r="C154" s="15" t="b">
        <f t="shared" si="22"/>
        <v>0</v>
      </c>
      <c r="D154" s="15" t="b">
        <f t="shared" si="23"/>
        <v>0</v>
      </c>
      <c r="E154" s="15" t="b">
        <f t="shared" si="24"/>
        <v>0</v>
      </c>
    </row>
    <row r="155" spans="1:5" x14ac:dyDescent="0.2">
      <c r="A155" s="14"/>
      <c r="B155" s="12"/>
      <c r="C155" s="15" t="b">
        <f t="shared" si="22"/>
        <v>0</v>
      </c>
      <c r="D155" s="15" t="b">
        <f t="shared" si="23"/>
        <v>0</v>
      </c>
      <c r="E155" s="15" t="b">
        <f t="shared" si="24"/>
        <v>0</v>
      </c>
    </row>
    <row r="156" spans="1:5" x14ac:dyDescent="0.2">
      <c r="A156" s="14"/>
      <c r="B156" s="12"/>
      <c r="C156" s="15" t="b">
        <f t="shared" si="22"/>
        <v>0</v>
      </c>
      <c r="D156" s="15" t="b">
        <f t="shared" si="23"/>
        <v>0</v>
      </c>
      <c r="E156" s="15" t="b">
        <f t="shared" si="24"/>
        <v>0</v>
      </c>
    </row>
    <row r="157" spans="1:5" x14ac:dyDescent="0.2">
      <c r="A157" s="14"/>
      <c r="B157" s="12"/>
      <c r="C157" s="15" t="b">
        <f t="shared" si="22"/>
        <v>0</v>
      </c>
      <c r="D157" s="15" t="b">
        <f t="shared" si="23"/>
        <v>0</v>
      </c>
      <c r="E157" s="15" t="b">
        <f t="shared" si="24"/>
        <v>0</v>
      </c>
    </row>
    <row r="158" spans="1:5" x14ac:dyDescent="0.2">
      <c r="A158" s="14"/>
      <c r="B158" s="12"/>
      <c r="C158" s="15" t="b">
        <f t="shared" si="22"/>
        <v>0</v>
      </c>
      <c r="D158" s="15" t="b">
        <f t="shared" si="23"/>
        <v>0</v>
      </c>
      <c r="E158" s="15" t="b">
        <f t="shared" si="24"/>
        <v>0</v>
      </c>
    </row>
    <row r="159" spans="1:5" x14ac:dyDescent="0.2">
      <c r="A159" s="14"/>
      <c r="B159" s="12"/>
      <c r="C159" s="15" t="b">
        <f t="shared" si="22"/>
        <v>0</v>
      </c>
      <c r="D159" s="15" t="b">
        <f t="shared" si="23"/>
        <v>0</v>
      </c>
      <c r="E159" s="15" t="b">
        <f t="shared" si="24"/>
        <v>0</v>
      </c>
    </row>
    <row r="160" spans="1:5" x14ac:dyDescent="0.2">
      <c r="A160" s="14"/>
      <c r="B160" s="12"/>
      <c r="C160" s="15" t="b">
        <f t="shared" si="22"/>
        <v>0</v>
      </c>
      <c r="D160" s="15" t="b">
        <f t="shared" si="23"/>
        <v>0</v>
      </c>
      <c r="E160" s="15" t="b">
        <f t="shared" si="24"/>
        <v>0</v>
      </c>
    </row>
    <row r="161" spans="1:5" x14ac:dyDescent="0.2">
      <c r="A161" s="14"/>
      <c r="B161" s="12"/>
      <c r="C161" s="15" t="b">
        <f t="shared" si="22"/>
        <v>0</v>
      </c>
      <c r="D161" s="15" t="b">
        <f t="shared" si="23"/>
        <v>0</v>
      </c>
      <c r="E161" s="15" t="b">
        <f t="shared" si="24"/>
        <v>0</v>
      </c>
    </row>
    <row r="162" spans="1:5" x14ac:dyDescent="0.2">
      <c r="A162" s="14"/>
      <c r="B162" s="12"/>
      <c r="C162" s="15" t="b">
        <f t="shared" si="22"/>
        <v>0</v>
      </c>
      <c r="D162" s="15" t="b">
        <f t="shared" si="23"/>
        <v>0</v>
      </c>
      <c r="E162" s="15" t="b">
        <f t="shared" si="24"/>
        <v>0</v>
      </c>
    </row>
    <row r="163" spans="1:5" x14ac:dyDescent="0.2">
      <c r="A163" s="14"/>
      <c r="B163" s="12"/>
      <c r="C163" s="15" t="b">
        <f t="shared" si="22"/>
        <v>0</v>
      </c>
      <c r="D163" s="15" t="b">
        <f t="shared" si="23"/>
        <v>0</v>
      </c>
      <c r="E163" s="15" t="b">
        <f t="shared" si="24"/>
        <v>0</v>
      </c>
    </row>
    <row r="164" spans="1:5" x14ac:dyDescent="0.2">
      <c r="A164" s="14"/>
      <c r="B164" s="12"/>
      <c r="C164" s="15" t="b">
        <f t="shared" si="22"/>
        <v>0</v>
      </c>
      <c r="D164" s="15" t="b">
        <f t="shared" si="23"/>
        <v>0</v>
      </c>
      <c r="E164" s="15" t="b">
        <f t="shared" si="24"/>
        <v>0</v>
      </c>
    </row>
    <row r="165" spans="1:5" x14ac:dyDescent="0.2">
      <c r="A165" s="14"/>
      <c r="B165" s="12"/>
      <c r="C165" s="15" t="b">
        <f t="shared" si="22"/>
        <v>0</v>
      </c>
      <c r="D165" s="15" t="b">
        <f t="shared" si="23"/>
        <v>0</v>
      </c>
      <c r="E165" s="15" t="b">
        <f t="shared" si="24"/>
        <v>0</v>
      </c>
    </row>
    <row r="166" spans="1:5" x14ac:dyDescent="0.2">
      <c r="A166" s="14"/>
      <c r="B166" s="12"/>
      <c r="C166" s="15" t="b">
        <f t="shared" si="22"/>
        <v>0</v>
      </c>
      <c r="D166" s="15" t="b">
        <f t="shared" si="23"/>
        <v>0</v>
      </c>
      <c r="E166" s="15" t="b">
        <f t="shared" si="24"/>
        <v>0</v>
      </c>
    </row>
    <row r="167" spans="1:5" x14ac:dyDescent="0.2">
      <c r="A167" s="14"/>
      <c r="B167" s="12"/>
      <c r="C167" s="15" t="b">
        <f t="shared" si="22"/>
        <v>0</v>
      </c>
      <c r="D167" s="15" t="b">
        <f t="shared" si="23"/>
        <v>0</v>
      </c>
      <c r="E167" s="15" t="b">
        <f t="shared" si="24"/>
        <v>0</v>
      </c>
    </row>
    <row r="168" spans="1:5" x14ac:dyDescent="0.2">
      <c r="A168" s="14"/>
      <c r="B168" s="12"/>
      <c r="C168" s="15" t="b">
        <f t="shared" si="22"/>
        <v>0</v>
      </c>
      <c r="D168" s="15" t="b">
        <f t="shared" si="23"/>
        <v>0</v>
      </c>
      <c r="E168" s="15" t="b">
        <f t="shared" si="24"/>
        <v>0</v>
      </c>
    </row>
    <row r="169" spans="1:5" x14ac:dyDescent="0.2">
      <c r="A169" s="14"/>
      <c r="B169" s="12"/>
      <c r="C169" s="15" t="b">
        <f t="shared" si="22"/>
        <v>0</v>
      </c>
      <c r="D169" s="15" t="b">
        <f t="shared" si="23"/>
        <v>0</v>
      </c>
      <c r="E169" s="15" t="b">
        <f t="shared" si="24"/>
        <v>0</v>
      </c>
    </row>
    <row r="170" spans="1:5" x14ac:dyDescent="0.2">
      <c r="A170" s="14"/>
      <c r="B170" s="12"/>
      <c r="C170" s="15" t="b">
        <f t="shared" si="22"/>
        <v>0</v>
      </c>
      <c r="D170" s="15" t="b">
        <f t="shared" si="23"/>
        <v>0</v>
      </c>
      <c r="E170" s="15" t="b">
        <f t="shared" si="24"/>
        <v>0</v>
      </c>
    </row>
    <row r="171" spans="1:5" x14ac:dyDescent="0.2">
      <c r="A171" s="14"/>
      <c r="B171" s="12"/>
      <c r="C171" s="15" t="b">
        <f t="shared" si="22"/>
        <v>0</v>
      </c>
      <c r="D171" s="15" t="b">
        <f t="shared" si="23"/>
        <v>0</v>
      </c>
      <c r="E171" s="15" t="b">
        <f t="shared" si="24"/>
        <v>0</v>
      </c>
    </row>
    <row r="172" spans="1:5" x14ac:dyDescent="0.2">
      <c r="A172" s="14"/>
      <c r="B172" s="12"/>
      <c r="C172" s="15" t="b">
        <f t="shared" si="22"/>
        <v>0</v>
      </c>
      <c r="D172" s="15" t="b">
        <f t="shared" si="23"/>
        <v>0</v>
      </c>
      <c r="E172" s="15" t="b">
        <f t="shared" si="24"/>
        <v>0</v>
      </c>
    </row>
    <row r="173" spans="1:5" x14ac:dyDescent="0.2">
      <c r="A173" s="14"/>
      <c r="B173" s="12"/>
      <c r="C173" s="15" t="b">
        <f t="shared" si="22"/>
        <v>0</v>
      </c>
      <c r="D173" s="15" t="b">
        <f t="shared" si="23"/>
        <v>0</v>
      </c>
      <c r="E173" s="15" t="b">
        <f t="shared" si="24"/>
        <v>0</v>
      </c>
    </row>
    <row r="174" spans="1:5" x14ac:dyDescent="0.2">
      <c r="A174" s="14"/>
      <c r="B174" s="12"/>
      <c r="C174" s="15" t="b">
        <f t="shared" si="22"/>
        <v>0</v>
      </c>
      <c r="D174" s="15" t="b">
        <f t="shared" si="23"/>
        <v>0</v>
      </c>
      <c r="E174" s="15" t="b">
        <f t="shared" si="24"/>
        <v>0</v>
      </c>
    </row>
    <row r="175" spans="1:5" x14ac:dyDescent="0.2">
      <c r="A175" s="14"/>
      <c r="B175" s="12"/>
      <c r="C175" s="15" t="b">
        <f t="shared" si="22"/>
        <v>0</v>
      </c>
      <c r="D175" s="15" t="b">
        <f t="shared" si="23"/>
        <v>0</v>
      </c>
      <c r="E175" s="15" t="b">
        <f t="shared" si="24"/>
        <v>0</v>
      </c>
    </row>
    <row r="176" spans="1:5" x14ac:dyDescent="0.2">
      <c r="A176" s="14"/>
      <c r="B176" s="12"/>
      <c r="C176" s="15" t="b">
        <f t="shared" si="22"/>
        <v>0</v>
      </c>
      <c r="D176" s="15" t="b">
        <f t="shared" si="23"/>
        <v>0</v>
      </c>
      <c r="E176" s="15" t="b">
        <f t="shared" si="24"/>
        <v>0</v>
      </c>
    </row>
    <row r="177" spans="1:5" x14ac:dyDescent="0.2">
      <c r="A177" s="14"/>
      <c r="B177" s="12"/>
      <c r="C177" s="15" t="b">
        <f t="shared" si="22"/>
        <v>0</v>
      </c>
      <c r="D177" s="15" t="b">
        <f t="shared" si="23"/>
        <v>0</v>
      </c>
      <c r="E177" s="15" t="b">
        <f t="shared" si="24"/>
        <v>0</v>
      </c>
    </row>
    <row r="178" spans="1:5" x14ac:dyDescent="0.2">
      <c r="A178" s="14"/>
      <c r="B178" s="12"/>
      <c r="C178" s="15" t="b">
        <f t="shared" si="22"/>
        <v>0</v>
      </c>
      <c r="D178" s="15" t="b">
        <f t="shared" si="23"/>
        <v>0</v>
      </c>
      <c r="E178" s="15" t="b">
        <f t="shared" si="24"/>
        <v>0</v>
      </c>
    </row>
    <row r="179" spans="1:5" x14ac:dyDescent="0.2">
      <c r="A179" s="14"/>
      <c r="B179" s="12"/>
      <c r="C179" s="15" t="b">
        <f t="shared" si="22"/>
        <v>0</v>
      </c>
      <c r="D179" s="15" t="b">
        <f t="shared" si="23"/>
        <v>0</v>
      </c>
      <c r="E179" s="15" t="b">
        <f t="shared" si="24"/>
        <v>0</v>
      </c>
    </row>
    <row r="180" spans="1:5" x14ac:dyDescent="0.2">
      <c r="A180" s="14"/>
      <c r="B180" s="12"/>
      <c r="C180" s="15" t="b">
        <f t="shared" si="22"/>
        <v>0</v>
      </c>
      <c r="D180" s="15" t="b">
        <f t="shared" si="23"/>
        <v>0</v>
      </c>
      <c r="E180" s="15" t="b">
        <f t="shared" si="24"/>
        <v>0</v>
      </c>
    </row>
    <row r="181" spans="1:5" x14ac:dyDescent="0.2">
      <c r="A181" s="14"/>
      <c r="B181" s="12"/>
      <c r="C181" s="15" t="b">
        <f t="shared" si="22"/>
        <v>0</v>
      </c>
      <c r="D181" s="15" t="b">
        <f t="shared" si="23"/>
        <v>0</v>
      </c>
      <c r="E181" s="15" t="b">
        <f t="shared" si="24"/>
        <v>0</v>
      </c>
    </row>
    <row r="182" spans="1:5" x14ac:dyDescent="0.2">
      <c r="A182" s="14"/>
      <c r="B182" s="12"/>
      <c r="C182" s="15" t="b">
        <f t="shared" si="22"/>
        <v>0</v>
      </c>
      <c r="D182" s="15" t="b">
        <f t="shared" si="23"/>
        <v>0</v>
      </c>
      <c r="E182" s="15" t="b">
        <f t="shared" si="24"/>
        <v>0</v>
      </c>
    </row>
    <row r="183" spans="1:5" x14ac:dyDescent="0.2">
      <c r="A183" s="14"/>
      <c r="B183" s="12"/>
      <c r="C183" s="15" t="b">
        <f t="shared" si="22"/>
        <v>0</v>
      </c>
      <c r="D183" s="15" t="b">
        <f t="shared" si="23"/>
        <v>0</v>
      </c>
      <c r="E183" s="15" t="b">
        <f t="shared" si="24"/>
        <v>0</v>
      </c>
    </row>
    <row r="184" spans="1:5" x14ac:dyDescent="0.2">
      <c r="A184" s="14"/>
      <c r="B184" s="12"/>
      <c r="C184" s="15" t="b">
        <f t="shared" si="22"/>
        <v>0</v>
      </c>
      <c r="D184" s="15" t="b">
        <f t="shared" si="23"/>
        <v>0</v>
      </c>
      <c r="E184" s="15" t="b">
        <f t="shared" si="24"/>
        <v>0</v>
      </c>
    </row>
    <row r="185" spans="1:5" x14ac:dyDescent="0.2">
      <c r="A185" s="14"/>
      <c r="B185" s="12"/>
      <c r="C185" s="15" t="b">
        <f t="shared" si="22"/>
        <v>0</v>
      </c>
      <c r="D185" s="15" t="b">
        <f t="shared" si="23"/>
        <v>0</v>
      </c>
      <c r="E185" s="15" t="b">
        <f t="shared" si="24"/>
        <v>0</v>
      </c>
    </row>
    <row r="186" spans="1:5" x14ac:dyDescent="0.2">
      <c r="A186" s="14"/>
      <c r="B186" s="12"/>
      <c r="C186" s="15" t="b">
        <f t="shared" si="22"/>
        <v>0</v>
      </c>
      <c r="D186" s="15" t="b">
        <f t="shared" si="23"/>
        <v>0</v>
      </c>
      <c r="E186" s="15" t="b">
        <f t="shared" si="24"/>
        <v>0</v>
      </c>
    </row>
    <row r="187" spans="1:5" x14ac:dyDescent="0.2">
      <c r="A187" s="14"/>
      <c r="B187" s="12"/>
      <c r="C187" s="15" t="b">
        <f t="shared" si="22"/>
        <v>0</v>
      </c>
      <c r="D187" s="15" t="b">
        <f t="shared" si="23"/>
        <v>0</v>
      </c>
      <c r="E187" s="15" t="b">
        <f t="shared" si="24"/>
        <v>0</v>
      </c>
    </row>
    <row r="188" spans="1:5" x14ac:dyDescent="0.2">
      <c r="A188" s="14"/>
      <c r="B188" s="12"/>
      <c r="C188" s="15" t="b">
        <f t="shared" si="22"/>
        <v>0</v>
      </c>
      <c r="D188" s="15" t="b">
        <f t="shared" si="23"/>
        <v>0</v>
      </c>
      <c r="E188" s="15" t="b">
        <f t="shared" si="24"/>
        <v>0</v>
      </c>
    </row>
    <row r="189" spans="1:5" x14ac:dyDescent="0.2">
      <c r="A189" s="14"/>
      <c r="B189" s="12"/>
      <c r="C189" s="15" t="b">
        <f t="shared" si="22"/>
        <v>0</v>
      </c>
      <c r="D189" s="15" t="b">
        <f t="shared" si="23"/>
        <v>0</v>
      </c>
      <c r="E189" s="15" t="b">
        <f t="shared" si="24"/>
        <v>0</v>
      </c>
    </row>
    <row r="190" spans="1:5" x14ac:dyDescent="0.2">
      <c r="A190" s="14"/>
      <c r="B190" s="12"/>
      <c r="C190" s="15" t="b">
        <f t="shared" si="22"/>
        <v>0</v>
      </c>
      <c r="D190" s="15" t="b">
        <f t="shared" si="23"/>
        <v>0</v>
      </c>
      <c r="E190" s="15" t="b">
        <f t="shared" si="24"/>
        <v>0</v>
      </c>
    </row>
    <row r="191" spans="1:5" x14ac:dyDescent="0.2">
      <c r="A191" s="14"/>
      <c r="B191" s="12"/>
      <c r="C191" s="15" t="b">
        <f t="shared" si="22"/>
        <v>0</v>
      </c>
      <c r="D191" s="15" t="b">
        <f t="shared" si="23"/>
        <v>0</v>
      </c>
      <c r="E191" s="15" t="b">
        <f t="shared" si="24"/>
        <v>0</v>
      </c>
    </row>
    <row r="192" spans="1:5" x14ac:dyDescent="0.2">
      <c r="A192" s="14"/>
      <c r="B192" s="12"/>
      <c r="C192" s="15" t="b">
        <f t="shared" si="22"/>
        <v>0</v>
      </c>
      <c r="D192" s="15" t="b">
        <f t="shared" si="23"/>
        <v>0</v>
      </c>
      <c r="E192" s="15" t="b">
        <f t="shared" si="24"/>
        <v>0</v>
      </c>
    </row>
    <row r="193" spans="1:5" x14ac:dyDescent="0.2">
      <c r="A193" s="14"/>
      <c r="B193" s="12"/>
      <c r="C193" s="15" t="b">
        <f t="shared" si="22"/>
        <v>0</v>
      </c>
      <c r="D193" s="15" t="b">
        <f t="shared" si="23"/>
        <v>0</v>
      </c>
      <c r="E193" s="15" t="b">
        <f t="shared" si="24"/>
        <v>0</v>
      </c>
    </row>
    <row r="194" spans="1:5" x14ac:dyDescent="0.2">
      <c r="A194" s="14"/>
      <c r="B194" s="12"/>
      <c r="C194" s="15" t="b">
        <f t="shared" si="22"/>
        <v>0</v>
      </c>
      <c r="D194" s="15" t="b">
        <f t="shared" si="23"/>
        <v>0</v>
      </c>
      <c r="E194" s="15" t="b">
        <f t="shared" si="24"/>
        <v>0</v>
      </c>
    </row>
    <row r="195" spans="1:5" x14ac:dyDescent="0.2">
      <c r="A195" s="14"/>
      <c r="B195" s="12"/>
      <c r="C195" s="15" t="b">
        <f t="shared" si="22"/>
        <v>0</v>
      </c>
      <c r="D195" s="15" t="b">
        <f t="shared" si="23"/>
        <v>0</v>
      </c>
      <c r="E195" s="15" t="b">
        <f t="shared" si="24"/>
        <v>0</v>
      </c>
    </row>
    <row r="196" spans="1:5" x14ac:dyDescent="0.2">
      <c r="A196" s="14"/>
      <c r="B196" s="12"/>
      <c r="C196" s="15" t="b">
        <f t="shared" ref="C196:C259" si="25">IF(B196&gt;0,_xlfn.ISOWEEKNUM(A196))</f>
        <v>0</v>
      </c>
      <c r="D196" s="15" t="b">
        <f t="shared" ref="D196:D259" si="26">IF(B196&gt;0,MONTH(A196))</f>
        <v>0</v>
      </c>
      <c r="E196" s="15" t="b">
        <f t="shared" ref="E196:E259" si="27">IF(B196&gt;0,WEEKDAY(A196,2))</f>
        <v>0</v>
      </c>
    </row>
    <row r="197" spans="1:5" x14ac:dyDescent="0.2">
      <c r="A197" s="14"/>
      <c r="B197" s="12"/>
      <c r="C197" s="15" t="b">
        <f t="shared" si="25"/>
        <v>0</v>
      </c>
      <c r="D197" s="15" t="b">
        <f t="shared" si="26"/>
        <v>0</v>
      </c>
      <c r="E197" s="15" t="b">
        <f t="shared" si="27"/>
        <v>0</v>
      </c>
    </row>
    <row r="198" spans="1:5" x14ac:dyDescent="0.2">
      <c r="A198" s="14"/>
      <c r="B198" s="12"/>
      <c r="C198" s="15" t="b">
        <f t="shared" si="25"/>
        <v>0</v>
      </c>
      <c r="D198" s="15" t="b">
        <f t="shared" si="26"/>
        <v>0</v>
      </c>
      <c r="E198" s="15" t="b">
        <f t="shared" si="27"/>
        <v>0</v>
      </c>
    </row>
    <row r="199" spans="1:5" x14ac:dyDescent="0.2">
      <c r="A199" s="14"/>
      <c r="B199" s="12"/>
      <c r="C199" s="15" t="b">
        <f t="shared" si="25"/>
        <v>0</v>
      </c>
      <c r="D199" s="15" t="b">
        <f t="shared" si="26"/>
        <v>0</v>
      </c>
      <c r="E199" s="15" t="b">
        <f t="shared" si="27"/>
        <v>0</v>
      </c>
    </row>
    <row r="200" spans="1:5" x14ac:dyDescent="0.2">
      <c r="A200" s="14"/>
      <c r="B200" s="12"/>
      <c r="C200" s="15" t="b">
        <f t="shared" si="25"/>
        <v>0</v>
      </c>
      <c r="D200" s="15" t="b">
        <f t="shared" si="26"/>
        <v>0</v>
      </c>
      <c r="E200" s="15" t="b">
        <f t="shared" si="27"/>
        <v>0</v>
      </c>
    </row>
    <row r="201" spans="1:5" x14ac:dyDescent="0.2">
      <c r="A201" s="14"/>
      <c r="B201" s="12"/>
      <c r="C201" s="15" t="b">
        <f t="shared" si="25"/>
        <v>0</v>
      </c>
      <c r="D201" s="15" t="b">
        <f t="shared" si="26"/>
        <v>0</v>
      </c>
      <c r="E201" s="15" t="b">
        <f t="shared" si="27"/>
        <v>0</v>
      </c>
    </row>
    <row r="202" spans="1:5" x14ac:dyDescent="0.2">
      <c r="A202" s="14"/>
      <c r="B202" s="12"/>
      <c r="C202" s="15" t="b">
        <f t="shared" si="25"/>
        <v>0</v>
      </c>
      <c r="D202" s="15" t="b">
        <f t="shared" si="26"/>
        <v>0</v>
      </c>
      <c r="E202" s="15" t="b">
        <f t="shared" si="27"/>
        <v>0</v>
      </c>
    </row>
    <row r="203" spans="1:5" x14ac:dyDescent="0.2">
      <c r="A203" s="14"/>
      <c r="B203" s="12"/>
      <c r="C203" s="15" t="b">
        <f t="shared" si="25"/>
        <v>0</v>
      </c>
      <c r="D203" s="15" t="b">
        <f t="shared" si="26"/>
        <v>0</v>
      </c>
      <c r="E203" s="15" t="b">
        <f t="shared" si="27"/>
        <v>0</v>
      </c>
    </row>
    <row r="204" spans="1:5" x14ac:dyDescent="0.2">
      <c r="A204" s="14"/>
      <c r="B204" s="12"/>
      <c r="C204" s="15" t="b">
        <f t="shared" si="25"/>
        <v>0</v>
      </c>
      <c r="D204" s="15" t="b">
        <f t="shared" si="26"/>
        <v>0</v>
      </c>
      <c r="E204" s="15" t="b">
        <f t="shared" si="27"/>
        <v>0</v>
      </c>
    </row>
    <row r="205" spans="1:5" x14ac:dyDescent="0.2">
      <c r="A205" s="14"/>
      <c r="B205" s="12"/>
      <c r="C205" s="15" t="b">
        <f t="shared" si="25"/>
        <v>0</v>
      </c>
      <c r="D205" s="15" t="b">
        <f t="shared" si="26"/>
        <v>0</v>
      </c>
      <c r="E205" s="15" t="b">
        <f t="shared" si="27"/>
        <v>0</v>
      </c>
    </row>
    <row r="206" spans="1:5" x14ac:dyDescent="0.2">
      <c r="A206" s="14"/>
      <c r="B206" s="12"/>
      <c r="C206" s="15" t="b">
        <f t="shared" si="25"/>
        <v>0</v>
      </c>
      <c r="D206" s="15" t="b">
        <f t="shared" si="26"/>
        <v>0</v>
      </c>
      <c r="E206" s="15" t="b">
        <f t="shared" si="27"/>
        <v>0</v>
      </c>
    </row>
    <row r="207" spans="1:5" x14ac:dyDescent="0.2">
      <c r="A207" s="14"/>
      <c r="B207" s="12"/>
      <c r="C207" s="15" t="b">
        <f t="shared" si="25"/>
        <v>0</v>
      </c>
      <c r="D207" s="15" t="b">
        <f t="shared" si="26"/>
        <v>0</v>
      </c>
      <c r="E207" s="15" t="b">
        <f t="shared" si="27"/>
        <v>0</v>
      </c>
    </row>
    <row r="208" spans="1:5" x14ac:dyDescent="0.2">
      <c r="A208" s="14"/>
      <c r="B208" s="12"/>
      <c r="C208" s="15" t="b">
        <f t="shared" si="25"/>
        <v>0</v>
      </c>
      <c r="D208" s="15" t="b">
        <f t="shared" si="26"/>
        <v>0</v>
      </c>
      <c r="E208" s="15" t="b">
        <f t="shared" si="27"/>
        <v>0</v>
      </c>
    </row>
    <row r="209" spans="1:5" x14ac:dyDescent="0.2">
      <c r="A209" s="14"/>
      <c r="B209" s="12"/>
      <c r="C209" s="15" t="b">
        <f t="shared" si="25"/>
        <v>0</v>
      </c>
      <c r="D209" s="15" t="b">
        <f t="shared" si="26"/>
        <v>0</v>
      </c>
      <c r="E209" s="15" t="b">
        <f t="shared" si="27"/>
        <v>0</v>
      </c>
    </row>
    <row r="210" spans="1:5" x14ac:dyDescent="0.2">
      <c r="A210" s="14"/>
      <c r="B210" s="12"/>
      <c r="C210" s="15" t="b">
        <f t="shared" si="25"/>
        <v>0</v>
      </c>
      <c r="D210" s="15" t="b">
        <f t="shared" si="26"/>
        <v>0</v>
      </c>
      <c r="E210" s="15" t="b">
        <f t="shared" si="27"/>
        <v>0</v>
      </c>
    </row>
    <row r="211" spans="1:5" x14ac:dyDescent="0.2">
      <c r="A211" s="14"/>
      <c r="B211" s="12"/>
      <c r="C211" s="15" t="b">
        <f t="shared" si="25"/>
        <v>0</v>
      </c>
      <c r="D211" s="15" t="b">
        <f t="shared" si="26"/>
        <v>0</v>
      </c>
      <c r="E211" s="15" t="b">
        <f t="shared" si="27"/>
        <v>0</v>
      </c>
    </row>
    <row r="212" spans="1:5" x14ac:dyDescent="0.2">
      <c r="A212" s="14"/>
      <c r="B212" s="12"/>
      <c r="C212" s="15" t="b">
        <f t="shared" si="25"/>
        <v>0</v>
      </c>
      <c r="D212" s="15" t="b">
        <f t="shared" si="26"/>
        <v>0</v>
      </c>
      <c r="E212" s="15" t="b">
        <f t="shared" si="27"/>
        <v>0</v>
      </c>
    </row>
    <row r="213" spans="1:5" x14ac:dyDescent="0.2">
      <c r="A213" s="14"/>
      <c r="B213" s="12"/>
      <c r="C213" s="15" t="b">
        <f t="shared" si="25"/>
        <v>0</v>
      </c>
      <c r="D213" s="15" t="b">
        <f t="shared" si="26"/>
        <v>0</v>
      </c>
      <c r="E213" s="15" t="b">
        <f t="shared" si="27"/>
        <v>0</v>
      </c>
    </row>
    <row r="214" spans="1:5" x14ac:dyDescent="0.2">
      <c r="A214" s="14"/>
      <c r="B214" s="12"/>
      <c r="C214" s="15" t="b">
        <f t="shared" si="25"/>
        <v>0</v>
      </c>
      <c r="D214" s="15" t="b">
        <f t="shared" si="26"/>
        <v>0</v>
      </c>
      <c r="E214" s="15" t="b">
        <f t="shared" si="27"/>
        <v>0</v>
      </c>
    </row>
    <row r="215" spans="1:5" x14ac:dyDescent="0.2">
      <c r="A215" s="14"/>
      <c r="B215" s="12"/>
      <c r="C215" s="15" t="b">
        <f t="shared" si="25"/>
        <v>0</v>
      </c>
      <c r="D215" s="15" t="b">
        <f t="shared" si="26"/>
        <v>0</v>
      </c>
      <c r="E215" s="15" t="b">
        <f t="shared" si="27"/>
        <v>0</v>
      </c>
    </row>
    <row r="216" spans="1:5" x14ac:dyDescent="0.2">
      <c r="A216" s="14"/>
      <c r="B216" s="12"/>
      <c r="C216" s="15" t="b">
        <f t="shared" si="25"/>
        <v>0</v>
      </c>
      <c r="D216" s="15" t="b">
        <f t="shared" si="26"/>
        <v>0</v>
      </c>
      <c r="E216" s="15" t="b">
        <f t="shared" si="27"/>
        <v>0</v>
      </c>
    </row>
    <row r="217" spans="1:5" x14ac:dyDescent="0.2">
      <c r="A217" s="14"/>
      <c r="B217" s="12"/>
      <c r="C217" s="15" t="b">
        <f t="shared" si="25"/>
        <v>0</v>
      </c>
      <c r="D217" s="15" t="b">
        <f t="shared" si="26"/>
        <v>0</v>
      </c>
      <c r="E217" s="15" t="b">
        <f t="shared" si="27"/>
        <v>0</v>
      </c>
    </row>
    <row r="218" spans="1:5" x14ac:dyDescent="0.2">
      <c r="A218" s="14"/>
      <c r="B218" s="12"/>
      <c r="C218" s="15" t="b">
        <f t="shared" si="25"/>
        <v>0</v>
      </c>
      <c r="D218" s="15" t="b">
        <f t="shared" si="26"/>
        <v>0</v>
      </c>
      <c r="E218" s="15" t="b">
        <f t="shared" si="27"/>
        <v>0</v>
      </c>
    </row>
    <row r="219" spans="1:5" x14ac:dyDescent="0.2">
      <c r="A219" s="14"/>
      <c r="B219" s="12"/>
      <c r="C219" s="15" t="b">
        <f t="shared" si="25"/>
        <v>0</v>
      </c>
      <c r="D219" s="15" t="b">
        <f t="shared" si="26"/>
        <v>0</v>
      </c>
      <c r="E219" s="15" t="b">
        <f t="shared" si="27"/>
        <v>0</v>
      </c>
    </row>
    <row r="220" spans="1:5" x14ac:dyDescent="0.2">
      <c r="A220" s="14"/>
      <c r="B220" s="12"/>
      <c r="C220" s="15" t="b">
        <f t="shared" si="25"/>
        <v>0</v>
      </c>
      <c r="D220" s="15" t="b">
        <f t="shared" si="26"/>
        <v>0</v>
      </c>
      <c r="E220" s="15" t="b">
        <f t="shared" si="27"/>
        <v>0</v>
      </c>
    </row>
    <row r="221" spans="1:5" x14ac:dyDescent="0.2">
      <c r="A221" s="14"/>
      <c r="B221" s="12"/>
      <c r="C221" s="15" t="b">
        <f t="shared" si="25"/>
        <v>0</v>
      </c>
      <c r="D221" s="15" t="b">
        <f t="shared" si="26"/>
        <v>0</v>
      </c>
      <c r="E221" s="15" t="b">
        <f t="shared" si="27"/>
        <v>0</v>
      </c>
    </row>
    <row r="222" spans="1:5" x14ac:dyDescent="0.2">
      <c r="A222" s="14"/>
      <c r="B222" s="12"/>
      <c r="C222" s="15" t="b">
        <f t="shared" si="25"/>
        <v>0</v>
      </c>
      <c r="D222" s="15" t="b">
        <f t="shared" si="26"/>
        <v>0</v>
      </c>
      <c r="E222" s="15" t="b">
        <f t="shared" si="27"/>
        <v>0</v>
      </c>
    </row>
    <row r="223" spans="1:5" x14ac:dyDescent="0.2">
      <c r="A223" s="14"/>
      <c r="B223" s="12"/>
      <c r="C223" s="15" t="b">
        <f t="shared" si="25"/>
        <v>0</v>
      </c>
      <c r="D223" s="15" t="b">
        <f t="shared" si="26"/>
        <v>0</v>
      </c>
      <c r="E223" s="15" t="b">
        <f t="shared" si="27"/>
        <v>0</v>
      </c>
    </row>
    <row r="224" spans="1:5" x14ac:dyDescent="0.2">
      <c r="A224" s="14"/>
      <c r="B224" s="12"/>
      <c r="C224" s="15" t="b">
        <f t="shared" si="25"/>
        <v>0</v>
      </c>
      <c r="D224" s="15" t="b">
        <f t="shared" si="26"/>
        <v>0</v>
      </c>
      <c r="E224" s="15" t="b">
        <f t="shared" si="27"/>
        <v>0</v>
      </c>
    </row>
    <row r="225" spans="1:5" x14ac:dyDescent="0.2">
      <c r="A225" s="14"/>
      <c r="B225" s="12"/>
      <c r="C225" s="15" t="b">
        <f t="shared" si="25"/>
        <v>0</v>
      </c>
      <c r="D225" s="15" t="b">
        <f t="shared" si="26"/>
        <v>0</v>
      </c>
      <c r="E225" s="15" t="b">
        <f t="shared" si="27"/>
        <v>0</v>
      </c>
    </row>
    <row r="226" spans="1:5" x14ac:dyDescent="0.2">
      <c r="A226" s="14"/>
      <c r="B226" s="12"/>
      <c r="C226" s="15" t="b">
        <f t="shared" si="25"/>
        <v>0</v>
      </c>
      <c r="D226" s="15" t="b">
        <f t="shared" si="26"/>
        <v>0</v>
      </c>
      <c r="E226" s="15" t="b">
        <f t="shared" si="27"/>
        <v>0</v>
      </c>
    </row>
    <row r="227" spans="1:5" x14ac:dyDescent="0.2">
      <c r="A227" s="14"/>
      <c r="B227" s="12"/>
      <c r="C227" s="15" t="b">
        <f t="shared" si="25"/>
        <v>0</v>
      </c>
      <c r="D227" s="15" t="b">
        <f t="shared" si="26"/>
        <v>0</v>
      </c>
      <c r="E227" s="15" t="b">
        <f t="shared" si="27"/>
        <v>0</v>
      </c>
    </row>
    <row r="228" spans="1:5" x14ac:dyDescent="0.2">
      <c r="A228" s="14"/>
      <c r="B228" s="12"/>
      <c r="C228" s="15" t="b">
        <f t="shared" si="25"/>
        <v>0</v>
      </c>
      <c r="D228" s="15" t="b">
        <f t="shared" si="26"/>
        <v>0</v>
      </c>
      <c r="E228" s="15" t="b">
        <f t="shared" si="27"/>
        <v>0</v>
      </c>
    </row>
    <row r="229" spans="1:5" x14ac:dyDescent="0.2">
      <c r="A229" s="14"/>
      <c r="B229" s="12"/>
      <c r="C229" s="15" t="b">
        <f t="shared" si="25"/>
        <v>0</v>
      </c>
      <c r="D229" s="15" t="b">
        <f t="shared" si="26"/>
        <v>0</v>
      </c>
      <c r="E229" s="15" t="b">
        <f t="shared" si="27"/>
        <v>0</v>
      </c>
    </row>
    <row r="230" spans="1:5" x14ac:dyDescent="0.2">
      <c r="A230" s="14"/>
      <c r="B230" s="12"/>
      <c r="C230" s="15" t="b">
        <f t="shared" si="25"/>
        <v>0</v>
      </c>
      <c r="D230" s="15" t="b">
        <f t="shared" si="26"/>
        <v>0</v>
      </c>
      <c r="E230" s="15" t="b">
        <f t="shared" si="27"/>
        <v>0</v>
      </c>
    </row>
    <row r="231" spans="1:5" x14ac:dyDescent="0.2">
      <c r="A231" s="14"/>
      <c r="B231" s="12"/>
      <c r="C231" s="15" t="b">
        <f t="shared" si="25"/>
        <v>0</v>
      </c>
      <c r="D231" s="15" t="b">
        <f t="shared" si="26"/>
        <v>0</v>
      </c>
      <c r="E231" s="15" t="b">
        <f t="shared" si="27"/>
        <v>0</v>
      </c>
    </row>
    <row r="232" spans="1:5" x14ac:dyDescent="0.2">
      <c r="A232" s="14"/>
      <c r="B232" s="12"/>
      <c r="C232" s="15" t="b">
        <f t="shared" si="25"/>
        <v>0</v>
      </c>
      <c r="D232" s="15" t="b">
        <f t="shared" si="26"/>
        <v>0</v>
      </c>
      <c r="E232" s="15" t="b">
        <f t="shared" si="27"/>
        <v>0</v>
      </c>
    </row>
    <row r="233" spans="1:5" x14ac:dyDescent="0.2">
      <c r="A233" s="14"/>
      <c r="B233" s="12"/>
      <c r="C233" s="15" t="b">
        <f t="shared" si="25"/>
        <v>0</v>
      </c>
      <c r="D233" s="15" t="b">
        <f t="shared" si="26"/>
        <v>0</v>
      </c>
      <c r="E233" s="15" t="b">
        <f t="shared" si="27"/>
        <v>0</v>
      </c>
    </row>
    <row r="234" spans="1:5" x14ac:dyDescent="0.2">
      <c r="A234" s="14"/>
      <c r="B234" s="12"/>
      <c r="C234" s="15" t="b">
        <f t="shared" si="25"/>
        <v>0</v>
      </c>
      <c r="D234" s="15" t="b">
        <f t="shared" si="26"/>
        <v>0</v>
      </c>
      <c r="E234" s="15" t="b">
        <f t="shared" si="27"/>
        <v>0</v>
      </c>
    </row>
    <row r="235" spans="1:5" x14ac:dyDescent="0.2">
      <c r="A235" s="14"/>
      <c r="B235" s="12"/>
      <c r="C235" s="15" t="b">
        <f t="shared" si="25"/>
        <v>0</v>
      </c>
      <c r="D235" s="15" t="b">
        <f t="shared" si="26"/>
        <v>0</v>
      </c>
      <c r="E235" s="15" t="b">
        <f t="shared" si="27"/>
        <v>0</v>
      </c>
    </row>
    <row r="236" spans="1:5" x14ac:dyDescent="0.2">
      <c r="A236" s="14"/>
      <c r="B236" s="12"/>
      <c r="C236" s="15" t="b">
        <f t="shared" si="25"/>
        <v>0</v>
      </c>
      <c r="D236" s="15" t="b">
        <f t="shared" si="26"/>
        <v>0</v>
      </c>
      <c r="E236" s="15" t="b">
        <f t="shared" si="27"/>
        <v>0</v>
      </c>
    </row>
    <row r="237" spans="1:5" x14ac:dyDescent="0.2">
      <c r="A237" s="14"/>
      <c r="B237" s="12"/>
      <c r="C237" s="15" t="b">
        <f t="shared" si="25"/>
        <v>0</v>
      </c>
      <c r="D237" s="15" t="b">
        <f t="shared" si="26"/>
        <v>0</v>
      </c>
      <c r="E237" s="15" t="b">
        <f t="shared" si="27"/>
        <v>0</v>
      </c>
    </row>
    <row r="238" spans="1:5" x14ac:dyDescent="0.2">
      <c r="A238" s="14"/>
      <c r="B238" s="12"/>
      <c r="C238" s="15" t="b">
        <f t="shared" si="25"/>
        <v>0</v>
      </c>
      <c r="D238" s="15" t="b">
        <f t="shared" si="26"/>
        <v>0</v>
      </c>
      <c r="E238" s="15" t="b">
        <f t="shared" si="27"/>
        <v>0</v>
      </c>
    </row>
    <row r="239" spans="1:5" x14ac:dyDescent="0.2">
      <c r="A239" s="14"/>
      <c r="B239" s="12"/>
      <c r="C239" s="15" t="b">
        <f t="shared" si="25"/>
        <v>0</v>
      </c>
      <c r="D239" s="15" t="b">
        <f t="shared" si="26"/>
        <v>0</v>
      </c>
      <c r="E239" s="15" t="b">
        <f t="shared" si="27"/>
        <v>0</v>
      </c>
    </row>
    <row r="240" spans="1:5" x14ac:dyDescent="0.2">
      <c r="A240" s="14"/>
      <c r="B240" s="12"/>
      <c r="C240" s="15" t="b">
        <f t="shared" si="25"/>
        <v>0</v>
      </c>
      <c r="D240" s="15" t="b">
        <f t="shared" si="26"/>
        <v>0</v>
      </c>
      <c r="E240" s="15" t="b">
        <f t="shared" si="27"/>
        <v>0</v>
      </c>
    </row>
    <row r="241" spans="1:5" x14ac:dyDescent="0.2">
      <c r="A241" s="14"/>
      <c r="B241" s="12"/>
      <c r="C241" s="15" t="b">
        <f t="shared" si="25"/>
        <v>0</v>
      </c>
      <c r="D241" s="15" t="b">
        <f t="shared" si="26"/>
        <v>0</v>
      </c>
      <c r="E241" s="15" t="b">
        <f t="shared" si="27"/>
        <v>0</v>
      </c>
    </row>
    <row r="242" spans="1:5" x14ac:dyDescent="0.2">
      <c r="A242" s="14"/>
      <c r="B242" s="12"/>
      <c r="C242" s="15" t="b">
        <f t="shared" si="25"/>
        <v>0</v>
      </c>
      <c r="D242" s="15" t="b">
        <f t="shared" si="26"/>
        <v>0</v>
      </c>
      <c r="E242" s="15" t="b">
        <f t="shared" si="27"/>
        <v>0</v>
      </c>
    </row>
    <row r="243" spans="1:5" x14ac:dyDescent="0.2">
      <c r="A243" s="14"/>
      <c r="B243" s="12"/>
      <c r="C243" s="15" t="b">
        <f t="shared" si="25"/>
        <v>0</v>
      </c>
      <c r="D243" s="15" t="b">
        <f t="shared" si="26"/>
        <v>0</v>
      </c>
      <c r="E243" s="15" t="b">
        <f t="shared" si="27"/>
        <v>0</v>
      </c>
    </row>
    <row r="244" spans="1:5" x14ac:dyDescent="0.2">
      <c r="A244" s="14"/>
      <c r="B244" s="12"/>
      <c r="C244" s="15" t="b">
        <f t="shared" si="25"/>
        <v>0</v>
      </c>
      <c r="D244" s="15" t="b">
        <f t="shared" si="26"/>
        <v>0</v>
      </c>
      <c r="E244" s="15" t="b">
        <f t="shared" si="27"/>
        <v>0</v>
      </c>
    </row>
    <row r="245" spans="1:5" x14ac:dyDescent="0.2">
      <c r="A245" s="14"/>
      <c r="B245" s="12"/>
      <c r="C245" s="15" t="b">
        <f t="shared" si="25"/>
        <v>0</v>
      </c>
      <c r="D245" s="15" t="b">
        <f t="shared" si="26"/>
        <v>0</v>
      </c>
      <c r="E245" s="15" t="b">
        <f t="shared" si="27"/>
        <v>0</v>
      </c>
    </row>
    <row r="246" spans="1:5" x14ac:dyDescent="0.2">
      <c r="A246" s="14"/>
      <c r="B246" s="12"/>
      <c r="C246" s="15" t="b">
        <f t="shared" si="25"/>
        <v>0</v>
      </c>
      <c r="D246" s="15" t="b">
        <f t="shared" si="26"/>
        <v>0</v>
      </c>
      <c r="E246" s="15" t="b">
        <f t="shared" si="27"/>
        <v>0</v>
      </c>
    </row>
    <row r="247" spans="1:5" x14ac:dyDescent="0.2">
      <c r="A247" s="14"/>
      <c r="B247" s="12"/>
      <c r="C247" s="15" t="b">
        <f t="shared" si="25"/>
        <v>0</v>
      </c>
      <c r="D247" s="15" t="b">
        <f t="shared" si="26"/>
        <v>0</v>
      </c>
      <c r="E247" s="15" t="b">
        <f t="shared" si="27"/>
        <v>0</v>
      </c>
    </row>
    <row r="248" spans="1:5" x14ac:dyDescent="0.2">
      <c r="A248" s="14"/>
      <c r="B248" s="12"/>
      <c r="C248" s="15" t="b">
        <f t="shared" si="25"/>
        <v>0</v>
      </c>
      <c r="D248" s="15" t="b">
        <f t="shared" si="26"/>
        <v>0</v>
      </c>
      <c r="E248" s="15" t="b">
        <f t="shared" si="27"/>
        <v>0</v>
      </c>
    </row>
    <row r="249" spans="1:5" x14ac:dyDescent="0.2">
      <c r="A249" s="14"/>
      <c r="B249" s="12"/>
      <c r="C249" s="15" t="b">
        <f t="shared" si="25"/>
        <v>0</v>
      </c>
      <c r="D249" s="15" t="b">
        <f t="shared" si="26"/>
        <v>0</v>
      </c>
      <c r="E249" s="15" t="b">
        <f t="shared" si="27"/>
        <v>0</v>
      </c>
    </row>
    <row r="250" spans="1:5" x14ac:dyDescent="0.2">
      <c r="A250" s="14"/>
      <c r="B250" s="12"/>
      <c r="C250" s="15" t="b">
        <f t="shared" si="25"/>
        <v>0</v>
      </c>
      <c r="D250" s="15" t="b">
        <f t="shared" si="26"/>
        <v>0</v>
      </c>
      <c r="E250" s="15" t="b">
        <f t="shared" si="27"/>
        <v>0</v>
      </c>
    </row>
    <row r="251" spans="1:5" x14ac:dyDescent="0.2">
      <c r="A251" s="14"/>
      <c r="B251" s="12"/>
      <c r="C251" s="15" t="b">
        <f t="shared" si="25"/>
        <v>0</v>
      </c>
      <c r="D251" s="15" t="b">
        <f t="shared" si="26"/>
        <v>0</v>
      </c>
      <c r="E251" s="15" t="b">
        <f t="shared" si="27"/>
        <v>0</v>
      </c>
    </row>
    <row r="252" spans="1:5" x14ac:dyDescent="0.2">
      <c r="A252" s="14"/>
      <c r="B252" s="12"/>
      <c r="C252" s="15" t="b">
        <f t="shared" si="25"/>
        <v>0</v>
      </c>
      <c r="D252" s="15" t="b">
        <f t="shared" si="26"/>
        <v>0</v>
      </c>
      <c r="E252" s="15" t="b">
        <f t="shared" si="27"/>
        <v>0</v>
      </c>
    </row>
    <row r="253" spans="1:5" x14ac:dyDescent="0.2">
      <c r="A253" s="14"/>
      <c r="B253" s="12"/>
      <c r="C253" s="15" t="b">
        <f t="shared" si="25"/>
        <v>0</v>
      </c>
      <c r="D253" s="15" t="b">
        <f t="shared" si="26"/>
        <v>0</v>
      </c>
      <c r="E253" s="15" t="b">
        <f t="shared" si="27"/>
        <v>0</v>
      </c>
    </row>
    <row r="254" spans="1:5" x14ac:dyDescent="0.2">
      <c r="A254" s="14"/>
      <c r="B254" s="12"/>
      <c r="C254" s="15" t="b">
        <f t="shared" si="25"/>
        <v>0</v>
      </c>
      <c r="D254" s="15" t="b">
        <f t="shared" si="26"/>
        <v>0</v>
      </c>
      <c r="E254" s="15" t="b">
        <f t="shared" si="27"/>
        <v>0</v>
      </c>
    </row>
    <row r="255" spans="1:5" x14ac:dyDescent="0.2">
      <c r="A255" s="14"/>
      <c r="B255" s="12"/>
      <c r="C255" s="15" t="b">
        <f t="shared" si="25"/>
        <v>0</v>
      </c>
      <c r="D255" s="15" t="b">
        <f t="shared" si="26"/>
        <v>0</v>
      </c>
      <c r="E255" s="15" t="b">
        <f t="shared" si="27"/>
        <v>0</v>
      </c>
    </row>
    <row r="256" spans="1:5" x14ac:dyDescent="0.2">
      <c r="A256" s="14"/>
      <c r="B256" s="12"/>
      <c r="C256" s="15" t="b">
        <f t="shared" si="25"/>
        <v>0</v>
      </c>
      <c r="D256" s="15" t="b">
        <f t="shared" si="26"/>
        <v>0</v>
      </c>
      <c r="E256" s="15" t="b">
        <f t="shared" si="27"/>
        <v>0</v>
      </c>
    </row>
    <row r="257" spans="1:5" x14ac:dyDescent="0.2">
      <c r="A257" s="14"/>
      <c r="B257" s="12"/>
      <c r="C257" s="15" t="b">
        <f t="shared" si="25"/>
        <v>0</v>
      </c>
      <c r="D257" s="15" t="b">
        <f t="shared" si="26"/>
        <v>0</v>
      </c>
      <c r="E257" s="15" t="b">
        <f t="shared" si="27"/>
        <v>0</v>
      </c>
    </row>
    <row r="258" spans="1:5" x14ac:dyDescent="0.2">
      <c r="A258" s="14"/>
      <c r="B258" s="12"/>
      <c r="C258" s="15" t="b">
        <f t="shared" si="25"/>
        <v>0</v>
      </c>
      <c r="D258" s="15" t="b">
        <f t="shared" si="26"/>
        <v>0</v>
      </c>
      <c r="E258" s="15" t="b">
        <f t="shared" si="27"/>
        <v>0</v>
      </c>
    </row>
    <row r="259" spans="1:5" x14ac:dyDescent="0.2">
      <c r="A259" s="14"/>
      <c r="B259" s="12"/>
      <c r="C259" s="15" t="b">
        <f t="shared" si="25"/>
        <v>0</v>
      </c>
      <c r="D259" s="15" t="b">
        <f t="shared" si="26"/>
        <v>0</v>
      </c>
      <c r="E259" s="15" t="b">
        <f t="shared" si="27"/>
        <v>0</v>
      </c>
    </row>
    <row r="260" spans="1:5" x14ac:dyDescent="0.2">
      <c r="A260" s="14"/>
      <c r="B260" s="12"/>
      <c r="C260" s="15" t="b">
        <f t="shared" ref="C260:C323" si="28">IF(B260&gt;0,_xlfn.ISOWEEKNUM(A260))</f>
        <v>0</v>
      </c>
      <c r="D260" s="15" t="b">
        <f t="shared" ref="D260:D323" si="29">IF(B260&gt;0,MONTH(A260))</f>
        <v>0</v>
      </c>
      <c r="E260" s="15" t="b">
        <f t="shared" ref="E260:E323" si="30">IF(B260&gt;0,WEEKDAY(A260,2))</f>
        <v>0</v>
      </c>
    </row>
    <row r="261" spans="1:5" x14ac:dyDescent="0.2">
      <c r="A261" s="14"/>
      <c r="B261" s="12"/>
      <c r="C261" s="15" t="b">
        <f t="shared" si="28"/>
        <v>0</v>
      </c>
      <c r="D261" s="15" t="b">
        <f t="shared" si="29"/>
        <v>0</v>
      </c>
      <c r="E261" s="15" t="b">
        <f t="shared" si="30"/>
        <v>0</v>
      </c>
    </row>
    <row r="262" spans="1:5" x14ac:dyDescent="0.2">
      <c r="A262" s="14"/>
      <c r="B262" s="12"/>
      <c r="C262" s="15" t="b">
        <f t="shared" si="28"/>
        <v>0</v>
      </c>
      <c r="D262" s="15" t="b">
        <f t="shared" si="29"/>
        <v>0</v>
      </c>
      <c r="E262" s="15" t="b">
        <f t="shared" si="30"/>
        <v>0</v>
      </c>
    </row>
    <row r="263" spans="1:5" x14ac:dyDescent="0.2">
      <c r="A263" s="14"/>
      <c r="B263" s="12"/>
      <c r="C263" s="15" t="b">
        <f t="shared" si="28"/>
        <v>0</v>
      </c>
      <c r="D263" s="15" t="b">
        <f t="shared" si="29"/>
        <v>0</v>
      </c>
      <c r="E263" s="15" t="b">
        <f t="shared" si="30"/>
        <v>0</v>
      </c>
    </row>
    <row r="264" spans="1:5" x14ac:dyDescent="0.2">
      <c r="A264" s="14"/>
      <c r="B264" s="12"/>
      <c r="C264" s="15" t="b">
        <f t="shared" si="28"/>
        <v>0</v>
      </c>
      <c r="D264" s="15" t="b">
        <f t="shared" si="29"/>
        <v>0</v>
      </c>
      <c r="E264" s="15" t="b">
        <f t="shared" si="30"/>
        <v>0</v>
      </c>
    </row>
    <row r="265" spans="1:5" x14ac:dyDescent="0.2">
      <c r="A265" s="14"/>
      <c r="B265" s="12"/>
      <c r="C265" s="15" t="b">
        <f t="shared" si="28"/>
        <v>0</v>
      </c>
      <c r="D265" s="15" t="b">
        <f t="shared" si="29"/>
        <v>0</v>
      </c>
      <c r="E265" s="15" t="b">
        <f t="shared" si="30"/>
        <v>0</v>
      </c>
    </row>
    <row r="266" spans="1:5" x14ac:dyDescent="0.2">
      <c r="A266" s="14"/>
      <c r="B266" s="12"/>
      <c r="C266" s="15" t="b">
        <f t="shared" si="28"/>
        <v>0</v>
      </c>
      <c r="D266" s="15" t="b">
        <f t="shared" si="29"/>
        <v>0</v>
      </c>
      <c r="E266" s="15" t="b">
        <f t="shared" si="30"/>
        <v>0</v>
      </c>
    </row>
    <row r="267" spans="1:5" x14ac:dyDescent="0.2">
      <c r="A267" s="14"/>
      <c r="B267" s="12"/>
      <c r="C267" s="15" t="b">
        <f t="shared" si="28"/>
        <v>0</v>
      </c>
      <c r="D267" s="15" t="b">
        <f t="shared" si="29"/>
        <v>0</v>
      </c>
      <c r="E267" s="15" t="b">
        <f t="shared" si="30"/>
        <v>0</v>
      </c>
    </row>
    <row r="268" spans="1:5" x14ac:dyDescent="0.2">
      <c r="A268" s="14"/>
      <c r="B268" s="12"/>
      <c r="C268" s="15" t="b">
        <f t="shared" si="28"/>
        <v>0</v>
      </c>
      <c r="D268" s="15" t="b">
        <f t="shared" si="29"/>
        <v>0</v>
      </c>
      <c r="E268" s="15" t="b">
        <f t="shared" si="30"/>
        <v>0</v>
      </c>
    </row>
    <row r="269" spans="1:5" x14ac:dyDescent="0.2">
      <c r="A269" s="14"/>
      <c r="B269" s="12"/>
      <c r="C269" s="15" t="b">
        <f t="shared" si="28"/>
        <v>0</v>
      </c>
      <c r="D269" s="15" t="b">
        <f t="shared" si="29"/>
        <v>0</v>
      </c>
      <c r="E269" s="15" t="b">
        <f t="shared" si="30"/>
        <v>0</v>
      </c>
    </row>
    <row r="270" spans="1:5" x14ac:dyDescent="0.2">
      <c r="A270" s="14"/>
      <c r="B270" s="12"/>
      <c r="C270" s="15" t="b">
        <f t="shared" si="28"/>
        <v>0</v>
      </c>
      <c r="D270" s="15" t="b">
        <f t="shared" si="29"/>
        <v>0</v>
      </c>
      <c r="E270" s="15" t="b">
        <f t="shared" si="30"/>
        <v>0</v>
      </c>
    </row>
    <row r="271" spans="1:5" x14ac:dyDescent="0.2">
      <c r="A271" s="14"/>
      <c r="B271" s="12"/>
      <c r="C271" s="15" t="b">
        <f t="shared" si="28"/>
        <v>0</v>
      </c>
      <c r="D271" s="15" t="b">
        <f t="shared" si="29"/>
        <v>0</v>
      </c>
      <c r="E271" s="15" t="b">
        <f t="shared" si="30"/>
        <v>0</v>
      </c>
    </row>
    <row r="272" spans="1:5" x14ac:dyDescent="0.2">
      <c r="A272" s="14"/>
      <c r="B272" s="12"/>
      <c r="C272" s="15" t="b">
        <f t="shared" si="28"/>
        <v>0</v>
      </c>
      <c r="D272" s="15" t="b">
        <f t="shared" si="29"/>
        <v>0</v>
      </c>
      <c r="E272" s="15" t="b">
        <f t="shared" si="30"/>
        <v>0</v>
      </c>
    </row>
    <row r="273" spans="1:5" x14ac:dyDescent="0.2">
      <c r="A273" s="14"/>
      <c r="B273" s="12"/>
      <c r="C273" s="15" t="b">
        <f t="shared" si="28"/>
        <v>0</v>
      </c>
      <c r="D273" s="15" t="b">
        <f t="shared" si="29"/>
        <v>0</v>
      </c>
      <c r="E273" s="15" t="b">
        <f t="shared" si="30"/>
        <v>0</v>
      </c>
    </row>
    <row r="274" spans="1:5" x14ac:dyDescent="0.2">
      <c r="A274" s="14"/>
      <c r="B274" s="12"/>
      <c r="C274" s="15" t="b">
        <f t="shared" si="28"/>
        <v>0</v>
      </c>
      <c r="D274" s="15" t="b">
        <f t="shared" si="29"/>
        <v>0</v>
      </c>
      <c r="E274" s="15" t="b">
        <f t="shared" si="30"/>
        <v>0</v>
      </c>
    </row>
    <row r="275" spans="1:5" x14ac:dyDescent="0.2">
      <c r="A275" s="14"/>
      <c r="B275" s="12"/>
      <c r="C275" s="15" t="b">
        <f t="shared" si="28"/>
        <v>0</v>
      </c>
      <c r="D275" s="15" t="b">
        <f t="shared" si="29"/>
        <v>0</v>
      </c>
      <c r="E275" s="15" t="b">
        <f t="shared" si="30"/>
        <v>0</v>
      </c>
    </row>
    <row r="276" spans="1:5" x14ac:dyDescent="0.2">
      <c r="A276" s="14"/>
      <c r="B276" s="12"/>
      <c r="C276" s="15" t="b">
        <f t="shared" si="28"/>
        <v>0</v>
      </c>
      <c r="D276" s="15" t="b">
        <f t="shared" si="29"/>
        <v>0</v>
      </c>
      <c r="E276" s="15" t="b">
        <f t="shared" si="30"/>
        <v>0</v>
      </c>
    </row>
    <row r="277" spans="1:5" x14ac:dyDescent="0.2">
      <c r="A277" s="14"/>
      <c r="B277" s="12"/>
      <c r="C277" s="15" t="b">
        <f t="shared" si="28"/>
        <v>0</v>
      </c>
      <c r="D277" s="15" t="b">
        <f t="shared" si="29"/>
        <v>0</v>
      </c>
      <c r="E277" s="15" t="b">
        <f t="shared" si="30"/>
        <v>0</v>
      </c>
    </row>
    <row r="278" spans="1:5" x14ac:dyDescent="0.2">
      <c r="A278" s="14"/>
      <c r="B278" s="12"/>
      <c r="C278" s="15" t="b">
        <f t="shared" si="28"/>
        <v>0</v>
      </c>
      <c r="D278" s="15" t="b">
        <f t="shared" si="29"/>
        <v>0</v>
      </c>
      <c r="E278" s="15" t="b">
        <f t="shared" si="30"/>
        <v>0</v>
      </c>
    </row>
    <row r="279" spans="1:5" x14ac:dyDescent="0.2">
      <c r="A279" s="14"/>
      <c r="B279" s="12"/>
      <c r="C279" s="15" t="b">
        <f t="shared" si="28"/>
        <v>0</v>
      </c>
      <c r="D279" s="15" t="b">
        <f t="shared" si="29"/>
        <v>0</v>
      </c>
      <c r="E279" s="15" t="b">
        <f t="shared" si="30"/>
        <v>0</v>
      </c>
    </row>
    <row r="280" spans="1:5" x14ac:dyDescent="0.2">
      <c r="A280" s="14"/>
      <c r="B280" s="12"/>
      <c r="C280" s="15" t="b">
        <f t="shared" si="28"/>
        <v>0</v>
      </c>
      <c r="D280" s="15" t="b">
        <f t="shared" si="29"/>
        <v>0</v>
      </c>
      <c r="E280" s="15" t="b">
        <f t="shared" si="30"/>
        <v>0</v>
      </c>
    </row>
    <row r="281" spans="1:5" x14ac:dyDescent="0.2">
      <c r="A281" s="14"/>
      <c r="B281" s="12"/>
      <c r="C281" s="15" t="b">
        <f t="shared" si="28"/>
        <v>0</v>
      </c>
      <c r="D281" s="15" t="b">
        <f t="shared" si="29"/>
        <v>0</v>
      </c>
      <c r="E281" s="15" t="b">
        <f t="shared" si="30"/>
        <v>0</v>
      </c>
    </row>
    <row r="282" spans="1:5" x14ac:dyDescent="0.2">
      <c r="A282" s="14"/>
      <c r="B282" s="12"/>
      <c r="C282" s="15" t="b">
        <f t="shared" si="28"/>
        <v>0</v>
      </c>
      <c r="D282" s="15" t="b">
        <f t="shared" si="29"/>
        <v>0</v>
      </c>
      <c r="E282" s="15" t="b">
        <f t="shared" si="30"/>
        <v>0</v>
      </c>
    </row>
    <row r="283" spans="1:5" x14ac:dyDescent="0.2">
      <c r="A283" s="14"/>
      <c r="B283" s="12"/>
      <c r="C283" s="15" t="b">
        <f t="shared" si="28"/>
        <v>0</v>
      </c>
      <c r="D283" s="15" t="b">
        <f t="shared" si="29"/>
        <v>0</v>
      </c>
      <c r="E283" s="15" t="b">
        <f t="shared" si="30"/>
        <v>0</v>
      </c>
    </row>
    <row r="284" spans="1:5" x14ac:dyDescent="0.2">
      <c r="A284" s="14"/>
      <c r="B284" s="12"/>
      <c r="C284" s="15" t="b">
        <f t="shared" si="28"/>
        <v>0</v>
      </c>
      <c r="D284" s="15" t="b">
        <f t="shared" si="29"/>
        <v>0</v>
      </c>
      <c r="E284" s="15" t="b">
        <f t="shared" si="30"/>
        <v>0</v>
      </c>
    </row>
    <row r="285" spans="1:5" x14ac:dyDescent="0.2">
      <c r="A285" s="14"/>
      <c r="B285" s="12"/>
      <c r="C285" s="15" t="b">
        <f t="shared" si="28"/>
        <v>0</v>
      </c>
      <c r="D285" s="15" t="b">
        <f t="shared" si="29"/>
        <v>0</v>
      </c>
      <c r="E285" s="15" t="b">
        <f t="shared" si="30"/>
        <v>0</v>
      </c>
    </row>
    <row r="286" spans="1:5" x14ac:dyDescent="0.2">
      <c r="A286" s="14"/>
      <c r="B286" s="12"/>
      <c r="C286" s="15" t="b">
        <f t="shared" si="28"/>
        <v>0</v>
      </c>
      <c r="D286" s="15" t="b">
        <f t="shared" si="29"/>
        <v>0</v>
      </c>
      <c r="E286" s="15" t="b">
        <f t="shared" si="30"/>
        <v>0</v>
      </c>
    </row>
    <row r="287" spans="1:5" x14ac:dyDescent="0.2">
      <c r="A287" s="14"/>
      <c r="B287" s="12"/>
      <c r="C287" s="15" t="b">
        <f t="shared" si="28"/>
        <v>0</v>
      </c>
      <c r="D287" s="15" t="b">
        <f t="shared" si="29"/>
        <v>0</v>
      </c>
      <c r="E287" s="15" t="b">
        <f t="shared" si="30"/>
        <v>0</v>
      </c>
    </row>
    <row r="288" spans="1:5" x14ac:dyDescent="0.2">
      <c r="A288" s="14"/>
      <c r="B288" s="12"/>
      <c r="C288" s="15" t="b">
        <f t="shared" si="28"/>
        <v>0</v>
      </c>
      <c r="D288" s="15" t="b">
        <f t="shared" si="29"/>
        <v>0</v>
      </c>
      <c r="E288" s="15" t="b">
        <f t="shared" si="30"/>
        <v>0</v>
      </c>
    </row>
    <row r="289" spans="1:5" x14ac:dyDescent="0.2">
      <c r="A289" s="14"/>
      <c r="B289" s="12"/>
      <c r="C289" s="15" t="b">
        <f t="shared" si="28"/>
        <v>0</v>
      </c>
      <c r="D289" s="15" t="b">
        <f t="shared" si="29"/>
        <v>0</v>
      </c>
      <c r="E289" s="15" t="b">
        <f t="shared" si="30"/>
        <v>0</v>
      </c>
    </row>
    <row r="290" spans="1:5" x14ac:dyDescent="0.2">
      <c r="A290" s="14"/>
      <c r="B290" s="12"/>
      <c r="C290" s="15" t="b">
        <f t="shared" si="28"/>
        <v>0</v>
      </c>
      <c r="D290" s="15" t="b">
        <f t="shared" si="29"/>
        <v>0</v>
      </c>
      <c r="E290" s="15" t="b">
        <f t="shared" si="30"/>
        <v>0</v>
      </c>
    </row>
    <row r="291" spans="1:5" x14ac:dyDescent="0.2">
      <c r="A291" s="14"/>
      <c r="B291" s="12"/>
      <c r="C291" s="15" t="b">
        <f t="shared" si="28"/>
        <v>0</v>
      </c>
      <c r="D291" s="15" t="b">
        <f t="shared" si="29"/>
        <v>0</v>
      </c>
      <c r="E291" s="15" t="b">
        <f t="shared" si="30"/>
        <v>0</v>
      </c>
    </row>
    <row r="292" spans="1:5" x14ac:dyDescent="0.2">
      <c r="A292" s="14"/>
      <c r="B292" s="12"/>
      <c r="C292" s="15" t="b">
        <f t="shared" si="28"/>
        <v>0</v>
      </c>
      <c r="D292" s="15" t="b">
        <f t="shared" si="29"/>
        <v>0</v>
      </c>
      <c r="E292" s="15" t="b">
        <f t="shared" si="30"/>
        <v>0</v>
      </c>
    </row>
    <row r="293" spans="1:5" x14ac:dyDescent="0.2">
      <c r="A293" s="14"/>
      <c r="B293" s="12"/>
      <c r="C293" s="15" t="b">
        <f t="shared" si="28"/>
        <v>0</v>
      </c>
      <c r="D293" s="15" t="b">
        <f t="shared" si="29"/>
        <v>0</v>
      </c>
      <c r="E293" s="15" t="b">
        <f t="shared" si="30"/>
        <v>0</v>
      </c>
    </row>
    <row r="294" spans="1:5" x14ac:dyDescent="0.2">
      <c r="A294" s="14"/>
      <c r="B294" s="12"/>
      <c r="C294" s="15" t="b">
        <f t="shared" si="28"/>
        <v>0</v>
      </c>
      <c r="D294" s="15" t="b">
        <f t="shared" si="29"/>
        <v>0</v>
      </c>
      <c r="E294" s="15" t="b">
        <f t="shared" si="30"/>
        <v>0</v>
      </c>
    </row>
    <row r="295" spans="1:5" x14ac:dyDescent="0.2">
      <c r="A295" s="14"/>
      <c r="B295" s="12"/>
      <c r="C295" s="15" t="b">
        <f t="shared" si="28"/>
        <v>0</v>
      </c>
      <c r="D295" s="15" t="b">
        <f t="shared" si="29"/>
        <v>0</v>
      </c>
      <c r="E295" s="15" t="b">
        <f t="shared" si="30"/>
        <v>0</v>
      </c>
    </row>
    <row r="296" spans="1:5" x14ac:dyDescent="0.2">
      <c r="A296" s="14"/>
      <c r="B296" s="12"/>
      <c r="C296" s="15" t="b">
        <f t="shared" si="28"/>
        <v>0</v>
      </c>
      <c r="D296" s="15" t="b">
        <f t="shared" si="29"/>
        <v>0</v>
      </c>
      <c r="E296" s="15" t="b">
        <f t="shared" si="30"/>
        <v>0</v>
      </c>
    </row>
    <row r="297" spans="1:5" x14ac:dyDescent="0.2">
      <c r="A297" s="14"/>
      <c r="B297" s="12"/>
      <c r="C297" s="15" t="b">
        <f t="shared" si="28"/>
        <v>0</v>
      </c>
      <c r="D297" s="15" t="b">
        <f t="shared" si="29"/>
        <v>0</v>
      </c>
      <c r="E297" s="15" t="b">
        <f t="shared" si="30"/>
        <v>0</v>
      </c>
    </row>
    <row r="298" spans="1:5" x14ac:dyDescent="0.2">
      <c r="A298" s="14"/>
      <c r="B298" s="12"/>
      <c r="C298" s="15" t="b">
        <f t="shared" si="28"/>
        <v>0</v>
      </c>
      <c r="D298" s="15" t="b">
        <f t="shared" si="29"/>
        <v>0</v>
      </c>
      <c r="E298" s="15" t="b">
        <f t="shared" si="30"/>
        <v>0</v>
      </c>
    </row>
    <row r="299" spans="1:5" x14ac:dyDescent="0.2">
      <c r="A299" s="14"/>
      <c r="B299" s="12"/>
      <c r="C299" s="15" t="b">
        <f t="shared" si="28"/>
        <v>0</v>
      </c>
      <c r="D299" s="15" t="b">
        <f t="shared" si="29"/>
        <v>0</v>
      </c>
      <c r="E299" s="15" t="b">
        <f t="shared" si="30"/>
        <v>0</v>
      </c>
    </row>
    <row r="300" spans="1:5" x14ac:dyDescent="0.2">
      <c r="A300" s="14"/>
      <c r="B300" s="12"/>
      <c r="C300" s="15" t="b">
        <f t="shared" si="28"/>
        <v>0</v>
      </c>
      <c r="D300" s="15" t="b">
        <f t="shared" si="29"/>
        <v>0</v>
      </c>
      <c r="E300" s="15" t="b">
        <f t="shared" si="30"/>
        <v>0</v>
      </c>
    </row>
    <row r="301" spans="1:5" x14ac:dyDescent="0.2">
      <c r="A301" s="14"/>
      <c r="B301" s="12"/>
      <c r="C301" s="15" t="b">
        <f t="shared" si="28"/>
        <v>0</v>
      </c>
      <c r="D301" s="15" t="b">
        <f t="shared" si="29"/>
        <v>0</v>
      </c>
      <c r="E301" s="15" t="b">
        <f t="shared" si="30"/>
        <v>0</v>
      </c>
    </row>
    <row r="302" spans="1:5" x14ac:dyDescent="0.2">
      <c r="A302" s="14"/>
      <c r="B302" s="12"/>
      <c r="C302" s="15" t="b">
        <f t="shared" si="28"/>
        <v>0</v>
      </c>
      <c r="D302" s="15" t="b">
        <f t="shared" si="29"/>
        <v>0</v>
      </c>
      <c r="E302" s="15" t="b">
        <f t="shared" si="30"/>
        <v>0</v>
      </c>
    </row>
    <row r="303" spans="1:5" x14ac:dyDescent="0.2">
      <c r="A303" s="14"/>
      <c r="B303" s="12"/>
      <c r="C303" s="15" t="b">
        <f t="shared" si="28"/>
        <v>0</v>
      </c>
      <c r="D303" s="15" t="b">
        <f t="shared" si="29"/>
        <v>0</v>
      </c>
      <c r="E303" s="15" t="b">
        <f t="shared" si="30"/>
        <v>0</v>
      </c>
    </row>
    <row r="304" spans="1:5" x14ac:dyDescent="0.2">
      <c r="A304" s="14"/>
      <c r="B304" s="12"/>
      <c r="C304" s="15" t="b">
        <f t="shared" si="28"/>
        <v>0</v>
      </c>
      <c r="D304" s="15" t="b">
        <f t="shared" si="29"/>
        <v>0</v>
      </c>
      <c r="E304" s="15" t="b">
        <f t="shared" si="30"/>
        <v>0</v>
      </c>
    </row>
    <row r="305" spans="1:5" x14ac:dyDescent="0.2">
      <c r="A305" s="14"/>
      <c r="B305" s="12"/>
      <c r="C305" s="15" t="b">
        <f t="shared" si="28"/>
        <v>0</v>
      </c>
      <c r="D305" s="15" t="b">
        <f t="shared" si="29"/>
        <v>0</v>
      </c>
      <c r="E305" s="15" t="b">
        <f t="shared" si="30"/>
        <v>0</v>
      </c>
    </row>
    <row r="306" spans="1:5" x14ac:dyDescent="0.2">
      <c r="A306" s="14"/>
      <c r="B306" s="12"/>
      <c r="C306" s="15" t="b">
        <f t="shared" si="28"/>
        <v>0</v>
      </c>
      <c r="D306" s="15" t="b">
        <f t="shared" si="29"/>
        <v>0</v>
      </c>
      <c r="E306" s="15" t="b">
        <f t="shared" si="30"/>
        <v>0</v>
      </c>
    </row>
    <row r="307" spans="1:5" x14ac:dyDescent="0.2">
      <c r="A307" s="14"/>
      <c r="B307" s="12"/>
      <c r="C307" s="15" t="b">
        <f t="shared" si="28"/>
        <v>0</v>
      </c>
      <c r="D307" s="15" t="b">
        <f t="shared" si="29"/>
        <v>0</v>
      </c>
      <c r="E307" s="15" t="b">
        <f t="shared" si="30"/>
        <v>0</v>
      </c>
    </row>
    <row r="308" spans="1:5" x14ac:dyDescent="0.2">
      <c r="A308" s="14"/>
      <c r="B308" s="12"/>
      <c r="C308" s="15" t="b">
        <f t="shared" si="28"/>
        <v>0</v>
      </c>
      <c r="D308" s="15" t="b">
        <f t="shared" si="29"/>
        <v>0</v>
      </c>
      <c r="E308" s="15" t="b">
        <f t="shared" si="30"/>
        <v>0</v>
      </c>
    </row>
    <row r="309" spans="1:5" x14ac:dyDescent="0.2">
      <c r="A309" s="14"/>
      <c r="B309" s="12"/>
      <c r="C309" s="15" t="b">
        <f t="shared" si="28"/>
        <v>0</v>
      </c>
      <c r="D309" s="15" t="b">
        <f t="shared" si="29"/>
        <v>0</v>
      </c>
      <c r="E309" s="15" t="b">
        <f t="shared" si="30"/>
        <v>0</v>
      </c>
    </row>
    <row r="310" spans="1:5" x14ac:dyDescent="0.2">
      <c r="A310" s="14"/>
      <c r="B310" s="12"/>
      <c r="C310" s="15" t="b">
        <f t="shared" si="28"/>
        <v>0</v>
      </c>
      <c r="D310" s="15" t="b">
        <f t="shared" si="29"/>
        <v>0</v>
      </c>
      <c r="E310" s="15" t="b">
        <f t="shared" si="30"/>
        <v>0</v>
      </c>
    </row>
    <row r="311" spans="1:5" x14ac:dyDescent="0.2">
      <c r="A311" s="14"/>
      <c r="B311" s="12"/>
      <c r="C311" s="15" t="b">
        <f t="shared" si="28"/>
        <v>0</v>
      </c>
      <c r="D311" s="15" t="b">
        <f t="shared" si="29"/>
        <v>0</v>
      </c>
      <c r="E311" s="15" t="b">
        <f t="shared" si="30"/>
        <v>0</v>
      </c>
    </row>
    <row r="312" spans="1:5" x14ac:dyDescent="0.2">
      <c r="A312" s="14"/>
      <c r="B312" s="12"/>
      <c r="C312" s="15" t="b">
        <f t="shared" si="28"/>
        <v>0</v>
      </c>
      <c r="D312" s="15" t="b">
        <f t="shared" si="29"/>
        <v>0</v>
      </c>
      <c r="E312" s="15" t="b">
        <f t="shared" si="30"/>
        <v>0</v>
      </c>
    </row>
    <row r="313" spans="1:5" x14ac:dyDescent="0.2">
      <c r="A313" s="14"/>
      <c r="B313" s="12"/>
      <c r="C313" s="15" t="b">
        <f t="shared" si="28"/>
        <v>0</v>
      </c>
      <c r="D313" s="15" t="b">
        <f t="shared" si="29"/>
        <v>0</v>
      </c>
      <c r="E313" s="15" t="b">
        <f t="shared" si="30"/>
        <v>0</v>
      </c>
    </row>
    <row r="314" spans="1:5" x14ac:dyDescent="0.2">
      <c r="A314" s="14"/>
      <c r="B314" s="12"/>
      <c r="C314" s="15" t="b">
        <f t="shared" si="28"/>
        <v>0</v>
      </c>
      <c r="D314" s="15" t="b">
        <f t="shared" si="29"/>
        <v>0</v>
      </c>
      <c r="E314" s="15" t="b">
        <f t="shared" si="30"/>
        <v>0</v>
      </c>
    </row>
    <row r="315" spans="1:5" x14ac:dyDescent="0.2">
      <c r="A315" s="14"/>
      <c r="B315" s="12"/>
      <c r="C315" s="15" t="b">
        <f t="shared" si="28"/>
        <v>0</v>
      </c>
      <c r="D315" s="15" t="b">
        <f t="shared" si="29"/>
        <v>0</v>
      </c>
      <c r="E315" s="15" t="b">
        <f t="shared" si="30"/>
        <v>0</v>
      </c>
    </row>
    <row r="316" spans="1:5" x14ac:dyDescent="0.2">
      <c r="A316" s="14"/>
      <c r="B316" s="12"/>
      <c r="C316" s="15" t="b">
        <f t="shared" si="28"/>
        <v>0</v>
      </c>
      <c r="D316" s="15" t="b">
        <f t="shared" si="29"/>
        <v>0</v>
      </c>
      <c r="E316" s="15" t="b">
        <f t="shared" si="30"/>
        <v>0</v>
      </c>
    </row>
    <row r="317" spans="1:5" x14ac:dyDescent="0.2">
      <c r="A317" s="14"/>
      <c r="B317" s="12"/>
      <c r="C317" s="15" t="b">
        <f t="shared" si="28"/>
        <v>0</v>
      </c>
      <c r="D317" s="15" t="b">
        <f t="shared" si="29"/>
        <v>0</v>
      </c>
      <c r="E317" s="15" t="b">
        <f t="shared" si="30"/>
        <v>0</v>
      </c>
    </row>
    <row r="318" spans="1:5" x14ac:dyDescent="0.2">
      <c r="A318" s="14"/>
      <c r="B318" s="12"/>
      <c r="C318" s="15" t="b">
        <f t="shared" si="28"/>
        <v>0</v>
      </c>
      <c r="D318" s="15" t="b">
        <f t="shared" si="29"/>
        <v>0</v>
      </c>
      <c r="E318" s="15" t="b">
        <f t="shared" si="30"/>
        <v>0</v>
      </c>
    </row>
    <row r="319" spans="1:5" x14ac:dyDescent="0.2">
      <c r="A319" s="14"/>
      <c r="B319" s="12"/>
      <c r="C319" s="15" t="b">
        <f t="shared" si="28"/>
        <v>0</v>
      </c>
      <c r="D319" s="15" t="b">
        <f t="shared" si="29"/>
        <v>0</v>
      </c>
      <c r="E319" s="15" t="b">
        <f t="shared" si="30"/>
        <v>0</v>
      </c>
    </row>
    <row r="320" spans="1:5" x14ac:dyDescent="0.2">
      <c r="A320" s="14"/>
      <c r="B320" s="12"/>
      <c r="C320" s="15" t="b">
        <f t="shared" si="28"/>
        <v>0</v>
      </c>
      <c r="D320" s="15" t="b">
        <f t="shared" si="29"/>
        <v>0</v>
      </c>
      <c r="E320" s="15" t="b">
        <f t="shared" si="30"/>
        <v>0</v>
      </c>
    </row>
    <row r="321" spans="1:5" x14ac:dyDescent="0.2">
      <c r="A321" s="14"/>
      <c r="B321" s="12"/>
      <c r="C321" s="15" t="b">
        <f t="shared" si="28"/>
        <v>0</v>
      </c>
      <c r="D321" s="15" t="b">
        <f t="shared" si="29"/>
        <v>0</v>
      </c>
      <c r="E321" s="15" t="b">
        <f t="shared" si="30"/>
        <v>0</v>
      </c>
    </row>
    <row r="322" spans="1:5" x14ac:dyDescent="0.2">
      <c r="A322" s="14"/>
      <c r="B322" s="12"/>
      <c r="C322" s="15" t="b">
        <f t="shared" si="28"/>
        <v>0</v>
      </c>
      <c r="D322" s="15" t="b">
        <f t="shared" si="29"/>
        <v>0</v>
      </c>
      <c r="E322" s="15" t="b">
        <f t="shared" si="30"/>
        <v>0</v>
      </c>
    </row>
    <row r="323" spans="1:5" x14ac:dyDescent="0.2">
      <c r="A323" s="14"/>
      <c r="B323" s="12"/>
      <c r="C323" s="15" t="b">
        <f t="shared" si="28"/>
        <v>0</v>
      </c>
      <c r="D323" s="15" t="b">
        <f t="shared" si="29"/>
        <v>0</v>
      </c>
      <c r="E323" s="15" t="b">
        <f t="shared" si="30"/>
        <v>0</v>
      </c>
    </row>
    <row r="324" spans="1:5" x14ac:dyDescent="0.2">
      <c r="A324" s="14"/>
      <c r="B324" s="12"/>
      <c r="C324" s="15" t="b">
        <f t="shared" ref="C324:C387" si="31">IF(B324&gt;0,_xlfn.ISOWEEKNUM(A324))</f>
        <v>0</v>
      </c>
      <c r="D324" s="15" t="b">
        <f t="shared" ref="D324:D369" si="32">IF(B324&gt;0,MONTH(A324))</f>
        <v>0</v>
      </c>
      <c r="E324" s="15" t="b">
        <f t="shared" ref="E324:E369" si="33">IF(B324&gt;0,WEEKDAY(A324,2))</f>
        <v>0</v>
      </c>
    </row>
    <row r="325" spans="1:5" x14ac:dyDescent="0.2">
      <c r="A325" s="14"/>
      <c r="B325" s="12"/>
      <c r="C325" s="15" t="b">
        <f t="shared" si="31"/>
        <v>0</v>
      </c>
      <c r="D325" s="15" t="b">
        <f t="shared" si="32"/>
        <v>0</v>
      </c>
      <c r="E325" s="15" t="b">
        <f t="shared" si="33"/>
        <v>0</v>
      </c>
    </row>
    <row r="326" spans="1:5" x14ac:dyDescent="0.2">
      <c r="A326" s="14"/>
      <c r="B326" s="12"/>
      <c r="C326" s="15" t="b">
        <f t="shared" si="31"/>
        <v>0</v>
      </c>
      <c r="D326" s="15" t="b">
        <f t="shared" si="32"/>
        <v>0</v>
      </c>
      <c r="E326" s="15" t="b">
        <f t="shared" si="33"/>
        <v>0</v>
      </c>
    </row>
    <row r="327" spans="1:5" x14ac:dyDescent="0.2">
      <c r="A327" s="14"/>
      <c r="B327" s="12"/>
      <c r="C327" s="15" t="b">
        <f t="shared" si="31"/>
        <v>0</v>
      </c>
      <c r="D327" s="15" t="b">
        <f t="shared" si="32"/>
        <v>0</v>
      </c>
      <c r="E327" s="15" t="b">
        <f t="shared" si="33"/>
        <v>0</v>
      </c>
    </row>
    <row r="328" spans="1:5" x14ac:dyDescent="0.2">
      <c r="A328" s="14"/>
      <c r="B328" s="12"/>
      <c r="C328" s="15" t="b">
        <f t="shared" si="31"/>
        <v>0</v>
      </c>
      <c r="D328" s="15" t="b">
        <f t="shared" si="32"/>
        <v>0</v>
      </c>
      <c r="E328" s="15" t="b">
        <f t="shared" si="33"/>
        <v>0</v>
      </c>
    </row>
    <row r="329" spans="1:5" x14ac:dyDescent="0.2">
      <c r="A329" s="14"/>
      <c r="B329" s="12"/>
      <c r="C329" s="15" t="b">
        <f t="shared" si="31"/>
        <v>0</v>
      </c>
      <c r="D329" s="15" t="b">
        <f t="shared" si="32"/>
        <v>0</v>
      </c>
      <c r="E329" s="15" t="b">
        <f t="shared" si="33"/>
        <v>0</v>
      </c>
    </row>
    <row r="330" spans="1:5" x14ac:dyDescent="0.2">
      <c r="A330" s="14"/>
      <c r="B330" s="12"/>
      <c r="C330" s="15" t="b">
        <f t="shared" si="31"/>
        <v>0</v>
      </c>
      <c r="D330" s="15" t="b">
        <f t="shared" si="32"/>
        <v>0</v>
      </c>
      <c r="E330" s="15" t="b">
        <f t="shared" si="33"/>
        <v>0</v>
      </c>
    </row>
    <row r="331" spans="1:5" x14ac:dyDescent="0.2">
      <c r="A331" s="14"/>
      <c r="B331" s="12"/>
      <c r="C331" s="15" t="b">
        <f t="shared" si="31"/>
        <v>0</v>
      </c>
      <c r="D331" s="15" t="b">
        <f t="shared" si="32"/>
        <v>0</v>
      </c>
      <c r="E331" s="15" t="b">
        <f t="shared" si="33"/>
        <v>0</v>
      </c>
    </row>
    <row r="332" spans="1:5" x14ac:dyDescent="0.2">
      <c r="A332" s="14"/>
      <c r="B332" s="12"/>
      <c r="C332" s="15" t="b">
        <f t="shared" si="31"/>
        <v>0</v>
      </c>
      <c r="D332" s="15" t="b">
        <f t="shared" si="32"/>
        <v>0</v>
      </c>
      <c r="E332" s="15" t="b">
        <f t="shared" si="33"/>
        <v>0</v>
      </c>
    </row>
    <row r="333" spans="1:5" x14ac:dyDescent="0.2">
      <c r="A333" s="14"/>
      <c r="B333" s="12"/>
      <c r="C333" s="15" t="b">
        <f t="shared" si="31"/>
        <v>0</v>
      </c>
      <c r="D333" s="15" t="b">
        <f t="shared" si="32"/>
        <v>0</v>
      </c>
      <c r="E333" s="15" t="b">
        <f t="shared" si="33"/>
        <v>0</v>
      </c>
    </row>
    <row r="334" spans="1:5" x14ac:dyDescent="0.2">
      <c r="A334" s="14"/>
      <c r="B334" s="12"/>
      <c r="C334" s="15" t="b">
        <f t="shared" si="31"/>
        <v>0</v>
      </c>
      <c r="D334" s="15" t="b">
        <f t="shared" si="32"/>
        <v>0</v>
      </c>
      <c r="E334" s="15" t="b">
        <f t="shared" si="33"/>
        <v>0</v>
      </c>
    </row>
    <row r="335" spans="1:5" x14ac:dyDescent="0.2">
      <c r="A335" s="14"/>
      <c r="B335" s="12"/>
      <c r="C335" s="15" t="b">
        <f t="shared" si="31"/>
        <v>0</v>
      </c>
      <c r="D335" s="15" t="b">
        <f t="shared" si="32"/>
        <v>0</v>
      </c>
      <c r="E335" s="15" t="b">
        <f t="shared" si="33"/>
        <v>0</v>
      </c>
    </row>
    <row r="336" spans="1:5" x14ac:dyDescent="0.2">
      <c r="A336" s="14"/>
      <c r="B336" s="12"/>
      <c r="C336" s="15" t="b">
        <f t="shared" si="31"/>
        <v>0</v>
      </c>
      <c r="D336" s="15" t="b">
        <f t="shared" si="32"/>
        <v>0</v>
      </c>
      <c r="E336" s="15" t="b">
        <f t="shared" si="33"/>
        <v>0</v>
      </c>
    </row>
    <row r="337" spans="1:5" x14ac:dyDescent="0.2">
      <c r="A337" s="14"/>
      <c r="B337" s="12"/>
      <c r="C337" s="15" t="b">
        <f t="shared" si="31"/>
        <v>0</v>
      </c>
      <c r="D337" s="15" t="b">
        <f t="shared" si="32"/>
        <v>0</v>
      </c>
      <c r="E337" s="15" t="b">
        <f t="shared" si="33"/>
        <v>0</v>
      </c>
    </row>
    <row r="338" spans="1:5" x14ac:dyDescent="0.2">
      <c r="A338" s="14"/>
      <c r="B338" s="12"/>
      <c r="C338" s="15" t="b">
        <f t="shared" si="31"/>
        <v>0</v>
      </c>
      <c r="D338" s="15" t="b">
        <f t="shared" si="32"/>
        <v>0</v>
      </c>
      <c r="E338" s="15" t="b">
        <f t="shared" si="33"/>
        <v>0</v>
      </c>
    </row>
    <row r="339" spans="1:5" x14ac:dyDescent="0.2">
      <c r="A339" s="14"/>
      <c r="B339" s="12"/>
      <c r="C339" s="15" t="b">
        <f t="shared" si="31"/>
        <v>0</v>
      </c>
      <c r="D339" s="15" t="b">
        <f t="shared" si="32"/>
        <v>0</v>
      </c>
      <c r="E339" s="15" t="b">
        <f t="shared" si="33"/>
        <v>0</v>
      </c>
    </row>
    <row r="340" spans="1:5" x14ac:dyDescent="0.2">
      <c r="A340" s="14"/>
      <c r="B340" s="12"/>
      <c r="C340" s="15" t="b">
        <f t="shared" si="31"/>
        <v>0</v>
      </c>
      <c r="D340" s="15" t="b">
        <f t="shared" si="32"/>
        <v>0</v>
      </c>
      <c r="E340" s="15" t="b">
        <f t="shared" si="33"/>
        <v>0</v>
      </c>
    </row>
    <row r="341" spans="1:5" x14ac:dyDescent="0.2">
      <c r="A341" s="14"/>
      <c r="B341" s="12"/>
      <c r="C341" s="15" t="b">
        <f t="shared" si="31"/>
        <v>0</v>
      </c>
      <c r="D341" s="15" t="b">
        <f t="shared" si="32"/>
        <v>0</v>
      </c>
      <c r="E341" s="15" t="b">
        <f t="shared" si="33"/>
        <v>0</v>
      </c>
    </row>
    <row r="342" spans="1:5" x14ac:dyDescent="0.2">
      <c r="A342" s="14"/>
      <c r="B342" s="12"/>
      <c r="C342" s="15" t="b">
        <f t="shared" si="31"/>
        <v>0</v>
      </c>
      <c r="D342" s="15" t="b">
        <f t="shared" si="32"/>
        <v>0</v>
      </c>
      <c r="E342" s="15" t="b">
        <f t="shared" si="33"/>
        <v>0</v>
      </c>
    </row>
    <row r="343" spans="1:5" x14ac:dyDescent="0.2">
      <c r="A343" s="14"/>
      <c r="B343" s="12"/>
      <c r="C343" s="15" t="b">
        <f t="shared" si="31"/>
        <v>0</v>
      </c>
      <c r="D343" s="15" t="b">
        <f t="shared" si="32"/>
        <v>0</v>
      </c>
      <c r="E343" s="15" t="b">
        <f t="shared" si="33"/>
        <v>0</v>
      </c>
    </row>
    <row r="344" spans="1:5" x14ac:dyDescent="0.2">
      <c r="A344" s="14"/>
      <c r="B344" s="12"/>
      <c r="C344" s="15" t="b">
        <f t="shared" si="31"/>
        <v>0</v>
      </c>
      <c r="D344" s="15" t="b">
        <f t="shared" si="32"/>
        <v>0</v>
      </c>
      <c r="E344" s="15" t="b">
        <f t="shared" si="33"/>
        <v>0</v>
      </c>
    </row>
    <row r="345" spans="1:5" x14ac:dyDescent="0.2">
      <c r="A345" s="14"/>
      <c r="B345" s="12"/>
      <c r="C345" s="15" t="b">
        <f t="shared" si="31"/>
        <v>0</v>
      </c>
      <c r="D345" s="15" t="b">
        <f t="shared" si="32"/>
        <v>0</v>
      </c>
      <c r="E345" s="15" t="b">
        <f t="shared" si="33"/>
        <v>0</v>
      </c>
    </row>
    <row r="346" spans="1:5" x14ac:dyDescent="0.2">
      <c r="A346" s="14"/>
      <c r="B346" s="12"/>
      <c r="C346" s="15" t="b">
        <f t="shared" si="31"/>
        <v>0</v>
      </c>
      <c r="D346" s="15" t="b">
        <f t="shared" si="32"/>
        <v>0</v>
      </c>
      <c r="E346" s="15" t="b">
        <f t="shared" si="33"/>
        <v>0</v>
      </c>
    </row>
    <row r="347" spans="1:5" x14ac:dyDescent="0.2">
      <c r="A347" s="14"/>
      <c r="B347" s="12"/>
      <c r="C347" s="15" t="b">
        <f t="shared" si="31"/>
        <v>0</v>
      </c>
      <c r="D347" s="15" t="b">
        <f t="shared" si="32"/>
        <v>0</v>
      </c>
      <c r="E347" s="15" t="b">
        <f t="shared" si="33"/>
        <v>0</v>
      </c>
    </row>
    <row r="348" spans="1:5" x14ac:dyDescent="0.2">
      <c r="A348" s="14"/>
      <c r="B348" s="12"/>
      <c r="C348" s="15" t="b">
        <f t="shared" si="31"/>
        <v>0</v>
      </c>
      <c r="D348" s="15" t="b">
        <f t="shared" si="32"/>
        <v>0</v>
      </c>
      <c r="E348" s="15" t="b">
        <f t="shared" si="33"/>
        <v>0</v>
      </c>
    </row>
    <row r="349" spans="1:5" x14ac:dyDescent="0.2">
      <c r="A349" s="14"/>
      <c r="B349" s="12"/>
      <c r="C349" s="15" t="b">
        <f t="shared" si="31"/>
        <v>0</v>
      </c>
      <c r="D349" s="15" t="b">
        <f t="shared" si="32"/>
        <v>0</v>
      </c>
      <c r="E349" s="15" t="b">
        <f t="shared" si="33"/>
        <v>0</v>
      </c>
    </row>
    <row r="350" spans="1:5" x14ac:dyDescent="0.2">
      <c r="A350" s="14"/>
      <c r="B350" s="12"/>
      <c r="C350" s="15" t="b">
        <f t="shared" si="31"/>
        <v>0</v>
      </c>
      <c r="D350" s="15" t="b">
        <f t="shared" si="32"/>
        <v>0</v>
      </c>
      <c r="E350" s="15" t="b">
        <f t="shared" si="33"/>
        <v>0</v>
      </c>
    </row>
    <row r="351" spans="1:5" x14ac:dyDescent="0.2">
      <c r="A351" s="14"/>
      <c r="B351" s="12"/>
      <c r="C351" s="15" t="b">
        <f t="shared" si="31"/>
        <v>0</v>
      </c>
      <c r="D351" s="15" t="b">
        <f t="shared" si="32"/>
        <v>0</v>
      </c>
      <c r="E351" s="15" t="b">
        <f t="shared" si="33"/>
        <v>0</v>
      </c>
    </row>
    <row r="352" spans="1:5" x14ac:dyDescent="0.2">
      <c r="A352" s="14"/>
      <c r="B352" s="12"/>
      <c r="C352" s="15" t="b">
        <f t="shared" si="31"/>
        <v>0</v>
      </c>
      <c r="D352" s="15" t="b">
        <f t="shared" si="32"/>
        <v>0</v>
      </c>
      <c r="E352" s="15" t="b">
        <f t="shared" si="33"/>
        <v>0</v>
      </c>
    </row>
    <row r="353" spans="1:5" x14ac:dyDescent="0.2">
      <c r="A353" s="14"/>
      <c r="B353" s="12"/>
      <c r="C353" s="15" t="b">
        <f t="shared" si="31"/>
        <v>0</v>
      </c>
      <c r="D353" s="15" t="b">
        <f t="shared" si="32"/>
        <v>0</v>
      </c>
      <c r="E353" s="15" t="b">
        <f t="shared" si="33"/>
        <v>0</v>
      </c>
    </row>
    <row r="354" spans="1:5" x14ac:dyDescent="0.2">
      <c r="A354" s="14"/>
      <c r="B354" s="12"/>
      <c r="C354" s="15" t="b">
        <f t="shared" si="31"/>
        <v>0</v>
      </c>
      <c r="D354" s="15" t="b">
        <f t="shared" si="32"/>
        <v>0</v>
      </c>
      <c r="E354" s="15" t="b">
        <f t="shared" si="33"/>
        <v>0</v>
      </c>
    </row>
    <row r="355" spans="1:5" x14ac:dyDescent="0.2">
      <c r="A355" s="14"/>
      <c r="B355" s="12"/>
      <c r="C355" s="15" t="b">
        <f t="shared" si="31"/>
        <v>0</v>
      </c>
      <c r="D355" s="15" t="b">
        <f t="shared" si="32"/>
        <v>0</v>
      </c>
      <c r="E355" s="15" t="b">
        <f t="shared" si="33"/>
        <v>0</v>
      </c>
    </row>
    <row r="356" spans="1:5" x14ac:dyDescent="0.2">
      <c r="A356" s="14"/>
      <c r="B356" s="12"/>
      <c r="C356" s="15" t="b">
        <f t="shared" si="31"/>
        <v>0</v>
      </c>
      <c r="D356" s="15" t="b">
        <f t="shared" si="32"/>
        <v>0</v>
      </c>
      <c r="E356" s="15" t="b">
        <f t="shared" si="33"/>
        <v>0</v>
      </c>
    </row>
    <row r="357" spans="1:5" x14ac:dyDescent="0.2">
      <c r="A357" s="14"/>
      <c r="B357" s="12"/>
      <c r="C357" s="15" t="b">
        <f t="shared" si="31"/>
        <v>0</v>
      </c>
      <c r="D357" s="15" t="b">
        <f t="shared" si="32"/>
        <v>0</v>
      </c>
      <c r="E357" s="15" t="b">
        <f t="shared" si="33"/>
        <v>0</v>
      </c>
    </row>
    <row r="358" spans="1:5" x14ac:dyDescent="0.2">
      <c r="A358" s="14"/>
      <c r="B358" s="12"/>
      <c r="C358" s="15" t="b">
        <f t="shared" si="31"/>
        <v>0</v>
      </c>
      <c r="D358" s="15" t="b">
        <f t="shared" si="32"/>
        <v>0</v>
      </c>
      <c r="E358" s="15" t="b">
        <f t="shared" si="33"/>
        <v>0</v>
      </c>
    </row>
    <row r="359" spans="1:5" x14ac:dyDescent="0.2">
      <c r="A359" s="14"/>
      <c r="B359" s="12"/>
      <c r="C359" s="15" t="b">
        <f t="shared" si="31"/>
        <v>0</v>
      </c>
      <c r="D359" s="15" t="b">
        <f t="shared" si="32"/>
        <v>0</v>
      </c>
      <c r="E359" s="15" t="b">
        <f t="shared" si="33"/>
        <v>0</v>
      </c>
    </row>
    <row r="360" spans="1:5" x14ac:dyDescent="0.2">
      <c r="A360" s="14"/>
      <c r="B360" s="12"/>
      <c r="C360" s="15" t="b">
        <f t="shared" si="31"/>
        <v>0</v>
      </c>
      <c r="D360" s="15" t="b">
        <f t="shared" si="32"/>
        <v>0</v>
      </c>
      <c r="E360" s="15" t="b">
        <f t="shared" si="33"/>
        <v>0</v>
      </c>
    </row>
    <row r="361" spans="1:5" x14ac:dyDescent="0.2">
      <c r="A361" s="14"/>
      <c r="B361" s="12"/>
      <c r="C361" s="15" t="b">
        <f t="shared" si="31"/>
        <v>0</v>
      </c>
      <c r="D361" s="15" t="b">
        <f t="shared" si="32"/>
        <v>0</v>
      </c>
      <c r="E361" s="15" t="b">
        <f t="shared" si="33"/>
        <v>0</v>
      </c>
    </row>
    <row r="362" spans="1:5" x14ac:dyDescent="0.2">
      <c r="A362" s="14"/>
      <c r="B362" s="12"/>
      <c r="C362" s="15" t="b">
        <f t="shared" si="31"/>
        <v>0</v>
      </c>
      <c r="D362" s="15" t="b">
        <f t="shared" si="32"/>
        <v>0</v>
      </c>
      <c r="E362" s="15" t="b">
        <f t="shared" si="33"/>
        <v>0</v>
      </c>
    </row>
    <row r="363" spans="1:5" x14ac:dyDescent="0.2">
      <c r="A363" s="14"/>
      <c r="B363" s="12"/>
      <c r="C363" s="15" t="b">
        <f t="shared" si="31"/>
        <v>0</v>
      </c>
      <c r="D363" s="15" t="b">
        <f t="shared" si="32"/>
        <v>0</v>
      </c>
      <c r="E363" s="15" t="b">
        <f t="shared" si="33"/>
        <v>0</v>
      </c>
    </row>
    <row r="364" spans="1:5" x14ac:dyDescent="0.2">
      <c r="A364" s="14"/>
      <c r="B364" s="12"/>
      <c r="C364" s="15" t="b">
        <f t="shared" si="31"/>
        <v>0</v>
      </c>
      <c r="D364" s="15" t="b">
        <f t="shared" si="32"/>
        <v>0</v>
      </c>
      <c r="E364" s="15" t="b">
        <f t="shared" si="33"/>
        <v>0</v>
      </c>
    </row>
    <row r="365" spans="1:5" x14ac:dyDescent="0.2">
      <c r="A365" s="14"/>
      <c r="B365" s="12"/>
      <c r="C365" s="15" t="b">
        <f t="shared" si="31"/>
        <v>0</v>
      </c>
      <c r="D365" s="15" t="b">
        <f t="shared" si="32"/>
        <v>0</v>
      </c>
      <c r="E365" s="15" t="b">
        <f t="shared" si="33"/>
        <v>0</v>
      </c>
    </row>
    <row r="366" spans="1:5" x14ac:dyDescent="0.2">
      <c r="A366" s="14"/>
      <c r="B366" s="12"/>
      <c r="C366" s="15" t="b">
        <f t="shared" si="31"/>
        <v>0</v>
      </c>
      <c r="D366" s="15" t="b">
        <f t="shared" si="32"/>
        <v>0</v>
      </c>
      <c r="E366" s="15" t="b">
        <f t="shared" si="33"/>
        <v>0</v>
      </c>
    </row>
    <row r="367" spans="1:5" x14ac:dyDescent="0.2">
      <c r="A367" s="14"/>
      <c r="B367" s="12"/>
      <c r="C367" s="15" t="b">
        <f t="shared" si="31"/>
        <v>0</v>
      </c>
      <c r="D367" s="15" t="b">
        <f t="shared" si="32"/>
        <v>0</v>
      </c>
      <c r="E367" s="15" t="b">
        <f t="shared" si="33"/>
        <v>0</v>
      </c>
    </row>
    <row r="368" spans="1:5" x14ac:dyDescent="0.2">
      <c r="A368" s="14"/>
      <c r="B368" s="12"/>
      <c r="C368" s="15" t="b">
        <f t="shared" si="31"/>
        <v>0</v>
      </c>
      <c r="D368" s="15" t="b">
        <f t="shared" si="32"/>
        <v>0</v>
      </c>
      <c r="E368" s="15" t="b">
        <f t="shared" si="33"/>
        <v>0</v>
      </c>
    </row>
    <row r="369" spans="1:5" x14ac:dyDescent="0.2">
      <c r="A369" s="14"/>
      <c r="B369" s="12"/>
      <c r="C369" s="15" t="b">
        <f t="shared" si="31"/>
        <v>0</v>
      </c>
      <c r="D369" s="15" t="b">
        <f t="shared" si="32"/>
        <v>0</v>
      </c>
      <c r="E369" s="15" t="b">
        <f t="shared" si="33"/>
        <v>0</v>
      </c>
    </row>
    <row r="371" spans="1:5" x14ac:dyDescent="0.2">
      <c r="A371" s="11" t="s">
        <v>23</v>
      </c>
      <c r="B371">
        <f>SUM(B4:B369)</f>
        <v>0</v>
      </c>
    </row>
  </sheetData>
  <conditionalFormatting sqref="N21:N32">
    <cfRule type="top10" dxfId="18" priority="2" bottom="1" rank="1"/>
    <cfRule type="top10" dxfId="17" priority="3" rank="1"/>
  </conditionalFormatting>
  <conditionalFormatting sqref="M21:M32">
    <cfRule type="top10" dxfId="16" priority="4" bottom="1" rank="1"/>
    <cfRule type="top10" dxfId="15" priority="5" rank="1"/>
  </conditionalFormatting>
  <conditionalFormatting sqref="K21:K32">
    <cfRule type="top10" dxfId="14" priority="6" bottom="1" rank="1"/>
    <cfRule type="top10" dxfId="13" priority="7" rank="1"/>
  </conditionalFormatting>
  <conditionalFormatting sqref="K4:K10">
    <cfRule type="top10" dxfId="12" priority="8" bottom="1" rank="1"/>
    <cfRule type="top10" dxfId="11" priority="9" rank="1"/>
  </conditionalFormatting>
  <conditionalFormatting sqref="N4:N10">
    <cfRule type="top10" dxfId="10" priority="10" bottom="1" rank="1"/>
    <cfRule type="top10" dxfId="9" priority="11" rank="1"/>
  </conditionalFormatting>
  <conditionalFormatting sqref="M4:M10">
    <cfRule type="top10" dxfId="8" priority="12" bottom="1" rank="1"/>
    <cfRule type="top10" dxfId="7" priority="13" rank="1"/>
  </conditionalFormatting>
  <conditionalFormatting sqref="K40:K92">
    <cfRule type="top10" dxfId="6" priority="14" bottom="1" rank="1"/>
    <cfRule type="top10" dxfId="5" priority="15" rank="1"/>
  </conditionalFormatting>
  <conditionalFormatting sqref="M40:M92">
    <cfRule type="top10" dxfId="4" priority="16" bottom="1" rank="1"/>
    <cfRule type="top10" dxfId="3" priority="17" rank="1"/>
  </conditionalFormatting>
  <conditionalFormatting sqref="N40:N92">
    <cfRule type="top10" dxfId="2" priority="18" bottom="1" rank="1"/>
    <cfRule type="top10" dxfId="1" priority="19" rank="1"/>
  </conditionalFormatting>
  <conditionalFormatting sqref="O40:O92">
    <cfRule type="expression" dxfId="0" priority="20">
      <formula>O40 &lt;= 0.25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 &amp;A</oddHeader>
    <oddFooter>&amp;C&amp;"Times New Roman,Normal"&amp;12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/>
  </sheetViews>
  <sheetFormatPr baseColWidth="10" defaultColWidth="11.5703125" defaultRowHeight="12.75" x14ac:dyDescent="0.2"/>
  <cols>
    <col min="1" max="1" width="19.140625" customWidth="1"/>
  </cols>
  <sheetData>
    <row r="1" spans="1:6" x14ac:dyDescent="0.2">
      <c r="A1" t="s">
        <v>65</v>
      </c>
    </row>
    <row r="3" spans="1:6" x14ac:dyDescent="0.2">
      <c r="A3" t="s">
        <v>18</v>
      </c>
      <c r="B3" s="15" t="s">
        <v>19</v>
      </c>
      <c r="C3" s="101" t="s">
        <v>228</v>
      </c>
      <c r="E3" t="s">
        <v>66</v>
      </c>
      <c r="F3" s="101" t="s">
        <v>228</v>
      </c>
    </row>
    <row r="4" spans="1:6" x14ac:dyDescent="0.2">
      <c r="A4" t="s">
        <v>31</v>
      </c>
      <c r="B4" s="12"/>
      <c r="C4" s="21" t="e">
        <f t="shared" ref="C4:C10" si="0">B4/$B$13</f>
        <v>#DIV/0!</v>
      </c>
      <c r="E4" s="12"/>
      <c r="F4" s="21" t="e">
        <f>E4/$E$13</f>
        <v>#DIV/0!</v>
      </c>
    </row>
    <row r="5" spans="1:6" x14ac:dyDescent="0.2">
      <c r="A5" t="s">
        <v>32</v>
      </c>
      <c r="B5" s="12"/>
      <c r="C5" s="21" t="e">
        <f t="shared" si="0"/>
        <v>#DIV/0!</v>
      </c>
      <c r="E5" s="12"/>
      <c r="F5" s="21" t="e">
        <f t="shared" ref="F5:F10" si="1">E5/$E$13</f>
        <v>#DIV/0!</v>
      </c>
    </row>
    <row r="6" spans="1:6" x14ac:dyDescent="0.2">
      <c r="A6" t="s">
        <v>33</v>
      </c>
      <c r="B6" s="12"/>
      <c r="C6" s="21" t="e">
        <f t="shared" si="0"/>
        <v>#DIV/0!</v>
      </c>
      <c r="E6" s="12"/>
      <c r="F6" s="21" t="e">
        <f t="shared" si="1"/>
        <v>#DIV/0!</v>
      </c>
    </row>
    <row r="7" spans="1:6" x14ac:dyDescent="0.2">
      <c r="A7" t="s">
        <v>34</v>
      </c>
      <c r="B7" s="12"/>
      <c r="C7" s="21" t="e">
        <f t="shared" si="0"/>
        <v>#DIV/0!</v>
      </c>
      <c r="E7" s="12"/>
      <c r="F7" s="21" t="e">
        <f t="shared" si="1"/>
        <v>#DIV/0!</v>
      </c>
    </row>
    <row r="8" spans="1:6" x14ac:dyDescent="0.2">
      <c r="A8" t="s">
        <v>35</v>
      </c>
      <c r="B8" s="12"/>
      <c r="C8" s="21" t="e">
        <f t="shared" si="0"/>
        <v>#DIV/0!</v>
      </c>
      <c r="E8" s="12"/>
      <c r="F8" s="21" t="e">
        <f t="shared" si="1"/>
        <v>#DIV/0!</v>
      </c>
    </row>
    <row r="9" spans="1:6" x14ac:dyDescent="0.2">
      <c r="A9" t="s">
        <v>36</v>
      </c>
      <c r="B9" s="12"/>
      <c r="C9" s="21" t="e">
        <f t="shared" si="0"/>
        <v>#DIV/0!</v>
      </c>
      <c r="E9" s="12"/>
      <c r="F9" s="21" t="e">
        <f t="shared" si="1"/>
        <v>#DIV/0!</v>
      </c>
    </row>
    <row r="10" spans="1:6" x14ac:dyDescent="0.2">
      <c r="A10" t="s">
        <v>37</v>
      </c>
      <c r="B10" s="12"/>
      <c r="C10" s="21" t="e">
        <f t="shared" si="0"/>
        <v>#DIV/0!</v>
      </c>
      <c r="E10" s="12"/>
      <c r="F10" s="21" t="e">
        <f t="shared" si="1"/>
        <v>#DIV/0!</v>
      </c>
    </row>
    <row r="11" spans="1:6" x14ac:dyDescent="0.2">
      <c r="C11" s="21"/>
      <c r="E11" s="15"/>
      <c r="F11" s="21"/>
    </row>
    <row r="12" spans="1:6" x14ac:dyDescent="0.2">
      <c r="C12" s="22"/>
      <c r="E12" s="15"/>
      <c r="F12" s="22" t="s">
        <v>67</v>
      </c>
    </row>
    <row r="13" spans="1:6" x14ac:dyDescent="0.2">
      <c r="A13" s="11" t="s">
        <v>56</v>
      </c>
      <c r="B13">
        <f>SUM(B4:B10)</f>
        <v>0</v>
      </c>
      <c r="C13" s="21"/>
      <c r="E13" s="15">
        <f>SUM(E4:E10)</f>
        <v>0</v>
      </c>
      <c r="F13" s="17">
        <f>E13/7</f>
        <v>0</v>
      </c>
    </row>
    <row r="14" spans="1:6" x14ac:dyDescent="0.2">
      <c r="A14" t="s">
        <v>38</v>
      </c>
      <c r="B14">
        <f>SUM(B9:B10)</f>
        <v>0</v>
      </c>
      <c r="C14" s="21" t="e">
        <f t="shared" ref="C13:C15" si="2">B14/$B$13</f>
        <v>#DIV/0!</v>
      </c>
      <c r="E14" s="15">
        <f>SUM(E9:E10)</f>
        <v>0</v>
      </c>
      <c r="F14" s="17">
        <f>E14/2</f>
        <v>0</v>
      </c>
    </row>
    <row r="15" spans="1:6" x14ac:dyDescent="0.2">
      <c r="A15" t="s">
        <v>39</v>
      </c>
      <c r="B15">
        <f>B13-B14</f>
        <v>0</v>
      </c>
      <c r="C15" s="21" t="e">
        <f t="shared" si="2"/>
        <v>#DIV/0!</v>
      </c>
      <c r="E15" s="15">
        <f>E13-E14</f>
        <v>0</v>
      </c>
      <c r="F15" s="17">
        <f>E15/5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 &amp;A</oddHeader>
    <oddFooter>&amp;C&amp;"Times New Roman,Normal"&amp;12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zoomScaleNormal="100" workbookViewId="0"/>
  </sheetViews>
  <sheetFormatPr baseColWidth="10" defaultColWidth="11.5703125" defaultRowHeight="12.75" x14ac:dyDescent="0.2"/>
  <cols>
    <col min="1" max="1" width="14.42578125" customWidth="1"/>
  </cols>
  <sheetData>
    <row r="1" spans="1:7" x14ac:dyDescent="0.2">
      <c r="A1" t="s">
        <v>57</v>
      </c>
      <c r="C1" s="15" t="s">
        <v>19</v>
      </c>
    </row>
    <row r="3" spans="1:7" x14ac:dyDescent="0.2">
      <c r="A3" t="s">
        <v>58</v>
      </c>
    </row>
    <row r="4" spans="1:7" x14ac:dyDescent="0.2">
      <c r="A4" t="s">
        <v>59</v>
      </c>
      <c r="B4" t="s">
        <v>60</v>
      </c>
      <c r="C4" t="s">
        <v>61</v>
      </c>
      <c r="D4" t="s">
        <v>62</v>
      </c>
      <c r="F4" t="s">
        <v>41</v>
      </c>
      <c r="G4" t="s">
        <v>30</v>
      </c>
    </row>
    <row r="5" spans="1:7" x14ac:dyDescent="0.2">
      <c r="A5">
        <v>1</v>
      </c>
      <c r="B5">
        <f t="shared" ref="B5:B28" si="0">C5+D5</f>
        <v>0</v>
      </c>
      <c r="C5" s="12"/>
      <c r="D5" s="12"/>
      <c r="F5" s="18">
        <f>SUM(AN_TE!B14:H14)</f>
        <v>0</v>
      </c>
      <c r="G5">
        <f t="shared" ref="G5:G28" si="1">B5-F5</f>
        <v>0</v>
      </c>
    </row>
    <row r="6" spans="1:7" x14ac:dyDescent="0.2">
      <c r="A6">
        <v>2</v>
      </c>
      <c r="B6">
        <f t="shared" si="0"/>
        <v>0</v>
      </c>
      <c r="C6" s="12"/>
      <c r="D6" s="12"/>
      <c r="F6" s="18">
        <f>SUM(AN_TE!B15:H15)</f>
        <v>0</v>
      </c>
      <c r="G6">
        <f t="shared" si="1"/>
        <v>0</v>
      </c>
    </row>
    <row r="7" spans="1:7" x14ac:dyDescent="0.2">
      <c r="A7">
        <v>3</v>
      </c>
      <c r="B7">
        <f t="shared" si="0"/>
        <v>0</v>
      </c>
      <c r="C7" s="12"/>
      <c r="D7" s="12"/>
      <c r="F7" s="18">
        <f>SUM(AN_TE!B16:H16)</f>
        <v>0</v>
      </c>
      <c r="G7">
        <f t="shared" si="1"/>
        <v>0</v>
      </c>
    </row>
    <row r="8" spans="1:7" x14ac:dyDescent="0.2">
      <c r="A8">
        <v>4</v>
      </c>
      <c r="B8">
        <f t="shared" si="0"/>
        <v>0</v>
      </c>
      <c r="C8" s="12"/>
      <c r="D8" s="12"/>
      <c r="F8" s="18">
        <f>SUM(AN_TE!B17:H17)</f>
        <v>0</v>
      </c>
      <c r="G8">
        <f t="shared" si="1"/>
        <v>0</v>
      </c>
    </row>
    <row r="9" spans="1:7" x14ac:dyDescent="0.2">
      <c r="A9">
        <v>5</v>
      </c>
      <c r="B9">
        <f t="shared" si="0"/>
        <v>0</v>
      </c>
      <c r="C9" s="12"/>
      <c r="D9" s="12"/>
      <c r="F9" s="18">
        <f>SUM(AN_TE!B18:H18)</f>
        <v>0</v>
      </c>
      <c r="G9">
        <f t="shared" si="1"/>
        <v>0</v>
      </c>
    </row>
    <row r="10" spans="1:7" x14ac:dyDescent="0.2">
      <c r="A10">
        <v>6</v>
      </c>
      <c r="B10">
        <f t="shared" si="0"/>
        <v>0</v>
      </c>
      <c r="C10" s="12"/>
      <c r="D10" s="12"/>
      <c r="F10" s="18">
        <f>SUM(AN_TE!B19:H19)</f>
        <v>0</v>
      </c>
      <c r="G10">
        <f t="shared" si="1"/>
        <v>0</v>
      </c>
    </row>
    <row r="11" spans="1:7" x14ac:dyDescent="0.2">
      <c r="A11">
        <v>7</v>
      </c>
      <c r="B11">
        <f t="shared" si="0"/>
        <v>0</v>
      </c>
      <c r="C11" s="12"/>
      <c r="D11" s="12"/>
      <c r="F11" s="18">
        <f>SUM(AN_TE!B20:H20)</f>
        <v>0</v>
      </c>
      <c r="G11">
        <f t="shared" si="1"/>
        <v>0</v>
      </c>
    </row>
    <row r="12" spans="1:7" x14ac:dyDescent="0.2">
      <c r="A12">
        <v>8</v>
      </c>
      <c r="B12">
        <f t="shared" si="0"/>
        <v>0</v>
      </c>
      <c r="C12" s="12"/>
      <c r="D12" s="12"/>
      <c r="F12" s="18">
        <f>SUM(AN_TE!B21:H21)</f>
        <v>0</v>
      </c>
      <c r="G12">
        <f t="shared" si="1"/>
        <v>0</v>
      </c>
    </row>
    <row r="13" spans="1:7" x14ac:dyDescent="0.2">
      <c r="A13">
        <v>9</v>
      </c>
      <c r="B13">
        <f t="shared" si="0"/>
        <v>0</v>
      </c>
      <c r="C13" s="12"/>
      <c r="D13" s="12"/>
      <c r="F13" s="18">
        <f>SUM(AN_TE!B22:H22)</f>
        <v>0</v>
      </c>
      <c r="G13">
        <f t="shared" si="1"/>
        <v>0</v>
      </c>
    </row>
    <row r="14" spans="1:7" x14ac:dyDescent="0.2">
      <c r="A14">
        <v>10</v>
      </c>
      <c r="B14">
        <f t="shared" si="0"/>
        <v>0</v>
      </c>
      <c r="C14" s="12"/>
      <c r="D14" s="12"/>
      <c r="F14" s="18">
        <f>SUM(AN_TE!B23:H23)</f>
        <v>0</v>
      </c>
      <c r="G14">
        <f t="shared" si="1"/>
        <v>0</v>
      </c>
    </row>
    <row r="15" spans="1:7" x14ac:dyDescent="0.2">
      <c r="A15">
        <v>11</v>
      </c>
      <c r="B15">
        <f t="shared" si="0"/>
        <v>0</v>
      </c>
      <c r="C15" s="12"/>
      <c r="D15" s="12"/>
      <c r="F15" s="18">
        <f>SUM(AN_TE!B24:H24)</f>
        <v>0</v>
      </c>
      <c r="G15">
        <f t="shared" si="1"/>
        <v>0</v>
      </c>
    </row>
    <row r="16" spans="1:7" x14ac:dyDescent="0.2">
      <c r="A16">
        <v>12</v>
      </c>
      <c r="B16">
        <f t="shared" si="0"/>
        <v>0</v>
      </c>
      <c r="C16" s="12"/>
      <c r="D16" s="12"/>
      <c r="F16" s="18">
        <f>SUM(AN_TE!B25:H25)</f>
        <v>0</v>
      </c>
      <c r="G16">
        <f t="shared" si="1"/>
        <v>0</v>
      </c>
    </row>
    <row r="17" spans="1:7" x14ac:dyDescent="0.2">
      <c r="A17">
        <v>13</v>
      </c>
      <c r="B17">
        <f t="shared" si="0"/>
        <v>0</v>
      </c>
      <c r="C17" s="12"/>
      <c r="D17" s="12"/>
      <c r="F17" s="18">
        <f>SUM(AN_TE!B26:H26)</f>
        <v>0</v>
      </c>
      <c r="G17">
        <f t="shared" si="1"/>
        <v>0</v>
      </c>
    </row>
    <row r="18" spans="1:7" x14ac:dyDescent="0.2">
      <c r="A18">
        <v>14</v>
      </c>
      <c r="B18">
        <f t="shared" si="0"/>
        <v>0</v>
      </c>
      <c r="C18" s="12"/>
      <c r="D18" s="12"/>
      <c r="F18" s="18">
        <f>SUM(AN_TE!B27:H27)</f>
        <v>0</v>
      </c>
      <c r="G18">
        <f t="shared" si="1"/>
        <v>0</v>
      </c>
    </row>
    <row r="19" spans="1:7" x14ac:dyDescent="0.2">
      <c r="A19">
        <v>15</v>
      </c>
      <c r="B19">
        <f t="shared" si="0"/>
        <v>0</v>
      </c>
      <c r="C19" s="12"/>
      <c r="D19" s="12"/>
      <c r="F19" s="18">
        <f>SUM(AN_TE!B28:H28)</f>
        <v>0</v>
      </c>
      <c r="G19">
        <f t="shared" si="1"/>
        <v>0</v>
      </c>
    </row>
    <row r="20" spans="1:7" x14ac:dyDescent="0.2">
      <c r="A20">
        <v>16</v>
      </c>
      <c r="B20">
        <f t="shared" si="0"/>
        <v>0</v>
      </c>
      <c r="C20" s="12"/>
      <c r="D20" s="12"/>
      <c r="F20" s="18">
        <f>SUM(AN_TE!B29:H29)</f>
        <v>0</v>
      </c>
      <c r="G20">
        <f t="shared" si="1"/>
        <v>0</v>
      </c>
    </row>
    <row r="21" spans="1:7" x14ac:dyDescent="0.2">
      <c r="A21">
        <v>17</v>
      </c>
      <c r="B21">
        <f t="shared" si="0"/>
        <v>0</v>
      </c>
      <c r="C21" s="12"/>
      <c r="D21" s="12"/>
      <c r="F21" s="18">
        <f>SUM(AN_TE!B30:H30)</f>
        <v>0</v>
      </c>
      <c r="G21">
        <f t="shared" si="1"/>
        <v>0</v>
      </c>
    </row>
    <row r="22" spans="1:7" x14ac:dyDescent="0.2">
      <c r="A22">
        <v>18</v>
      </c>
      <c r="B22">
        <f t="shared" si="0"/>
        <v>0</v>
      </c>
      <c r="C22" s="12"/>
      <c r="D22" s="12"/>
      <c r="F22" s="18">
        <f>SUM(AN_TE!B31:H31)</f>
        <v>0</v>
      </c>
      <c r="G22">
        <f t="shared" si="1"/>
        <v>0</v>
      </c>
    </row>
    <row r="23" spans="1:7" x14ac:dyDescent="0.2">
      <c r="A23">
        <v>19</v>
      </c>
      <c r="B23">
        <f t="shared" si="0"/>
        <v>0</v>
      </c>
      <c r="C23" s="12"/>
      <c r="D23" s="12"/>
      <c r="F23" s="18">
        <f>SUM(AN_TE!B32:H32)</f>
        <v>0</v>
      </c>
      <c r="G23">
        <f t="shared" si="1"/>
        <v>0</v>
      </c>
    </row>
    <row r="24" spans="1:7" x14ac:dyDescent="0.2">
      <c r="A24">
        <v>20</v>
      </c>
      <c r="B24">
        <f t="shared" si="0"/>
        <v>0</v>
      </c>
      <c r="C24" s="12"/>
      <c r="D24" s="12"/>
      <c r="F24" s="18">
        <f>SUM(AN_TE!B33:H33)</f>
        <v>0</v>
      </c>
      <c r="G24">
        <f t="shared" si="1"/>
        <v>0</v>
      </c>
    </row>
    <row r="25" spans="1:7" x14ac:dyDescent="0.2">
      <c r="A25">
        <v>21</v>
      </c>
      <c r="B25">
        <f t="shared" si="0"/>
        <v>0</v>
      </c>
      <c r="C25" s="12"/>
      <c r="D25" s="12"/>
      <c r="F25" s="18">
        <f>SUM(AN_TE!B34:H34)</f>
        <v>0</v>
      </c>
      <c r="G25">
        <f t="shared" si="1"/>
        <v>0</v>
      </c>
    </row>
    <row r="26" spans="1:7" x14ac:dyDescent="0.2">
      <c r="A26">
        <v>22</v>
      </c>
      <c r="B26">
        <f t="shared" si="0"/>
        <v>0</v>
      </c>
      <c r="C26" s="12"/>
      <c r="D26" s="12"/>
      <c r="F26" s="18">
        <f>SUM(AN_TE!B35:H35)</f>
        <v>0</v>
      </c>
      <c r="G26">
        <f t="shared" si="1"/>
        <v>0</v>
      </c>
    </row>
    <row r="27" spans="1:7" x14ac:dyDescent="0.2">
      <c r="A27">
        <v>23</v>
      </c>
      <c r="B27">
        <f t="shared" si="0"/>
        <v>0</v>
      </c>
      <c r="C27" s="12"/>
      <c r="D27" s="12"/>
      <c r="F27" s="18">
        <f>SUM(AN_TE!B36:H36)</f>
        <v>0</v>
      </c>
      <c r="G27">
        <f t="shared" si="1"/>
        <v>0</v>
      </c>
    </row>
    <row r="28" spans="1:7" x14ac:dyDescent="0.2">
      <c r="A28">
        <v>24</v>
      </c>
      <c r="B28">
        <f t="shared" si="0"/>
        <v>0</v>
      </c>
      <c r="C28" s="12"/>
      <c r="D28" s="12"/>
      <c r="F28" s="18">
        <f>SUM(AN_TE!B37:H37)</f>
        <v>0</v>
      </c>
      <c r="G28">
        <f t="shared" si="1"/>
        <v>0</v>
      </c>
    </row>
    <row r="30" spans="1:7" x14ac:dyDescent="0.2">
      <c r="B30" t="s">
        <v>60</v>
      </c>
      <c r="C30" t="s">
        <v>11</v>
      </c>
      <c r="D30" t="s">
        <v>12</v>
      </c>
    </row>
    <row r="31" spans="1:7" x14ac:dyDescent="0.2">
      <c r="A31" t="s">
        <v>23</v>
      </c>
      <c r="B31">
        <f>SUM(B5:B28)</f>
        <v>0</v>
      </c>
      <c r="C31">
        <f>SUM(C5:C28)</f>
        <v>0</v>
      </c>
      <c r="D31">
        <f>SUM(D5:D28)</f>
        <v>0</v>
      </c>
      <c r="F31">
        <f>SUM(F5:F28)</f>
        <v>0</v>
      </c>
      <c r="G31">
        <f>SUM(G5:G28)</f>
        <v>0</v>
      </c>
    </row>
    <row r="35" spans="1:9" x14ac:dyDescent="0.2">
      <c r="A35" t="s">
        <v>63</v>
      </c>
      <c r="F35" t="s">
        <v>64</v>
      </c>
    </row>
    <row r="36" spans="1:9" x14ac:dyDescent="0.2">
      <c r="A36" t="s">
        <v>59</v>
      </c>
      <c r="B36" t="s">
        <v>60</v>
      </c>
      <c r="C36" t="s">
        <v>61</v>
      </c>
      <c r="D36" t="s">
        <v>62</v>
      </c>
      <c r="F36" t="s">
        <v>59</v>
      </c>
      <c r="G36" t="s">
        <v>60</v>
      </c>
      <c r="H36" t="s">
        <v>61</v>
      </c>
      <c r="I36" t="s">
        <v>62</v>
      </c>
    </row>
    <row r="37" spans="1:9" x14ac:dyDescent="0.2">
      <c r="A37">
        <v>1</v>
      </c>
      <c r="B37">
        <f t="shared" ref="B37:B60" si="2">C37+D37</f>
        <v>0</v>
      </c>
      <c r="C37" s="12"/>
      <c r="D37" s="12"/>
      <c r="F37">
        <v>1</v>
      </c>
      <c r="G37">
        <f t="shared" ref="G37:G60" si="3">H37+I37</f>
        <v>0</v>
      </c>
      <c r="H37">
        <f t="shared" ref="H37:H60" si="4">C5-C37</f>
        <v>0</v>
      </c>
      <c r="I37">
        <f t="shared" ref="I37:I60" si="5">D5-D37</f>
        <v>0</v>
      </c>
    </row>
    <row r="38" spans="1:9" x14ac:dyDescent="0.2">
      <c r="A38">
        <v>2</v>
      </c>
      <c r="B38">
        <f t="shared" si="2"/>
        <v>0</v>
      </c>
      <c r="C38" s="12"/>
      <c r="D38" s="12"/>
      <c r="F38">
        <v>2</v>
      </c>
      <c r="G38">
        <f t="shared" si="3"/>
        <v>0</v>
      </c>
      <c r="H38">
        <f t="shared" si="4"/>
        <v>0</v>
      </c>
      <c r="I38">
        <f t="shared" si="5"/>
        <v>0</v>
      </c>
    </row>
    <row r="39" spans="1:9" x14ac:dyDescent="0.2">
      <c r="A39">
        <v>3</v>
      </c>
      <c r="B39">
        <f t="shared" si="2"/>
        <v>0</v>
      </c>
      <c r="C39" s="12"/>
      <c r="D39" s="12"/>
      <c r="F39">
        <v>3</v>
      </c>
      <c r="G39">
        <f t="shared" si="3"/>
        <v>0</v>
      </c>
      <c r="H39">
        <f t="shared" si="4"/>
        <v>0</v>
      </c>
      <c r="I39">
        <f t="shared" si="5"/>
        <v>0</v>
      </c>
    </row>
    <row r="40" spans="1:9" x14ac:dyDescent="0.2">
      <c r="A40">
        <v>4</v>
      </c>
      <c r="B40">
        <f t="shared" si="2"/>
        <v>0</v>
      </c>
      <c r="C40" s="12"/>
      <c r="D40" s="12"/>
      <c r="F40">
        <v>4</v>
      </c>
      <c r="G40">
        <f t="shared" si="3"/>
        <v>0</v>
      </c>
      <c r="H40">
        <f t="shared" si="4"/>
        <v>0</v>
      </c>
      <c r="I40">
        <f t="shared" si="5"/>
        <v>0</v>
      </c>
    </row>
    <row r="41" spans="1:9" x14ac:dyDescent="0.2">
      <c r="A41">
        <v>5</v>
      </c>
      <c r="B41">
        <f t="shared" si="2"/>
        <v>0</v>
      </c>
      <c r="C41" s="12"/>
      <c r="D41" s="12"/>
      <c r="F41">
        <v>5</v>
      </c>
      <c r="G41">
        <f t="shared" si="3"/>
        <v>0</v>
      </c>
      <c r="H41">
        <f t="shared" si="4"/>
        <v>0</v>
      </c>
      <c r="I41">
        <f t="shared" si="5"/>
        <v>0</v>
      </c>
    </row>
    <row r="42" spans="1:9" x14ac:dyDescent="0.2">
      <c r="A42">
        <v>6</v>
      </c>
      <c r="B42">
        <f t="shared" si="2"/>
        <v>0</v>
      </c>
      <c r="C42" s="12"/>
      <c r="D42" s="12"/>
      <c r="F42">
        <v>6</v>
      </c>
      <c r="G42">
        <f t="shared" si="3"/>
        <v>0</v>
      </c>
      <c r="H42">
        <f t="shared" si="4"/>
        <v>0</v>
      </c>
      <c r="I42">
        <f t="shared" si="5"/>
        <v>0</v>
      </c>
    </row>
    <row r="43" spans="1:9" x14ac:dyDescent="0.2">
      <c r="A43">
        <v>7</v>
      </c>
      <c r="B43">
        <f t="shared" si="2"/>
        <v>0</v>
      </c>
      <c r="C43" s="12"/>
      <c r="D43" s="12"/>
      <c r="F43">
        <v>7</v>
      </c>
      <c r="G43">
        <f t="shared" si="3"/>
        <v>0</v>
      </c>
      <c r="H43">
        <f t="shared" si="4"/>
        <v>0</v>
      </c>
      <c r="I43">
        <f t="shared" si="5"/>
        <v>0</v>
      </c>
    </row>
    <row r="44" spans="1:9" x14ac:dyDescent="0.2">
      <c r="A44">
        <v>8</v>
      </c>
      <c r="B44">
        <f t="shared" si="2"/>
        <v>0</v>
      </c>
      <c r="C44" s="12"/>
      <c r="D44" s="12"/>
      <c r="F44">
        <v>8</v>
      </c>
      <c r="G44">
        <f t="shared" si="3"/>
        <v>0</v>
      </c>
      <c r="H44">
        <f t="shared" si="4"/>
        <v>0</v>
      </c>
      <c r="I44">
        <f t="shared" si="5"/>
        <v>0</v>
      </c>
    </row>
    <row r="45" spans="1:9" x14ac:dyDescent="0.2">
      <c r="A45">
        <v>9</v>
      </c>
      <c r="B45">
        <f t="shared" si="2"/>
        <v>0</v>
      </c>
      <c r="C45" s="12"/>
      <c r="D45" s="12"/>
      <c r="F45">
        <v>9</v>
      </c>
      <c r="G45">
        <f t="shared" si="3"/>
        <v>0</v>
      </c>
      <c r="H45">
        <f t="shared" si="4"/>
        <v>0</v>
      </c>
      <c r="I45">
        <f t="shared" si="5"/>
        <v>0</v>
      </c>
    </row>
    <row r="46" spans="1:9" x14ac:dyDescent="0.2">
      <c r="A46">
        <v>10</v>
      </c>
      <c r="B46">
        <f t="shared" si="2"/>
        <v>0</v>
      </c>
      <c r="C46" s="12"/>
      <c r="D46" s="12"/>
      <c r="F46">
        <v>10</v>
      </c>
      <c r="G46">
        <f t="shared" si="3"/>
        <v>0</v>
      </c>
      <c r="H46">
        <f t="shared" si="4"/>
        <v>0</v>
      </c>
      <c r="I46">
        <f t="shared" si="5"/>
        <v>0</v>
      </c>
    </row>
    <row r="47" spans="1:9" x14ac:dyDescent="0.2">
      <c r="A47">
        <v>11</v>
      </c>
      <c r="B47">
        <f t="shared" si="2"/>
        <v>0</v>
      </c>
      <c r="C47" s="12"/>
      <c r="D47" s="12"/>
      <c r="F47">
        <v>11</v>
      </c>
      <c r="G47">
        <f t="shared" si="3"/>
        <v>0</v>
      </c>
      <c r="H47">
        <f t="shared" si="4"/>
        <v>0</v>
      </c>
      <c r="I47">
        <f t="shared" si="5"/>
        <v>0</v>
      </c>
    </row>
    <row r="48" spans="1:9" x14ac:dyDescent="0.2">
      <c r="A48">
        <v>12</v>
      </c>
      <c r="B48">
        <f t="shared" si="2"/>
        <v>0</v>
      </c>
      <c r="C48" s="12"/>
      <c r="D48" s="12"/>
      <c r="F48">
        <v>12</v>
      </c>
      <c r="G48">
        <f t="shared" si="3"/>
        <v>0</v>
      </c>
      <c r="H48">
        <f t="shared" si="4"/>
        <v>0</v>
      </c>
      <c r="I48">
        <f t="shared" si="5"/>
        <v>0</v>
      </c>
    </row>
    <row r="49" spans="1:9" x14ac:dyDescent="0.2">
      <c r="A49">
        <v>13</v>
      </c>
      <c r="B49">
        <f t="shared" si="2"/>
        <v>0</v>
      </c>
      <c r="C49" s="12"/>
      <c r="D49" s="12"/>
      <c r="F49">
        <v>13</v>
      </c>
      <c r="G49">
        <f t="shared" si="3"/>
        <v>0</v>
      </c>
      <c r="H49">
        <f t="shared" si="4"/>
        <v>0</v>
      </c>
      <c r="I49">
        <f t="shared" si="5"/>
        <v>0</v>
      </c>
    </row>
    <row r="50" spans="1:9" x14ac:dyDescent="0.2">
      <c r="A50">
        <v>14</v>
      </c>
      <c r="B50">
        <f t="shared" si="2"/>
        <v>0</v>
      </c>
      <c r="C50" s="12"/>
      <c r="D50" s="12"/>
      <c r="F50">
        <v>14</v>
      </c>
      <c r="G50">
        <f t="shared" si="3"/>
        <v>0</v>
      </c>
      <c r="H50">
        <f t="shared" si="4"/>
        <v>0</v>
      </c>
      <c r="I50">
        <f t="shared" si="5"/>
        <v>0</v>
      </c>
    </row>
    <row r="51" spans="1:9" x14ac:dyDescent="0.2">
      <c r="A51">
        <v>15</v>
      </c>
      <c r="B51">
        <f t="shared" si="2"/>
        <v>0</v>
      </c>
      <c r="C51" s="12"/>
      <c r="D51" s="12"/>
      <c r="F51">
        <v>15</v>
      </c>
      <c r="G51">
        <f t="shared" si="3"/>
        <v>0</v>
      </c>
      <c r="H51">
        <f t="shared" si="4"/>
        <v>0</v>
      </c>
      <c r="I51">
        <f t="shared" si="5"/>
        <v>0</v>
      </c>
    </row>
    <row r="52" spans="1:9" x14ac:dyDescent="0.2">
      <c r="A52">
        <v>16</v>
      </c>
      <c r="B52">
        <f t="shared" si="2"/>
        <v>0</v>
      </c>
      <c r="C52" s="12"/>
      <c r="D52" s="12"/>
      <c r="F52">
        <v>16</v>
      </c>
      <c r="G52">
        <f t="shared" si="3"/>
        <v>0</v>
      </c>
      <c r="H52">
        <f t="shared" si="4"/>
        <v>0</v>
      </c>
      <c r="I52">
        <f t="shared" si="5"/>
        <v>0</v>
      </c>
    </row>
    <row r="53" spans="1:9" x14ac:dyDescent="0.2">
      <c r="A53">
        <v>17</v>
      </c>
      <c r="B53">
        <f t="shared" si="2"/>
        <v>0</v>
      </c>
      <c r="C53" s="12"/>
      <c r="D53" s="12"/>
      <c r="F53">
        <v>17</v>
      </c>
      <c r="G53">
        <f t="shared" si="3"/>
        <v>0</v>
      </c>
      <c r="H53">
        <f t="shared" si="4"/>
        <v>0</v>
      </c>
      <c r="I53">
        <f t="shared" si="5"/>
        <v>0</v>
      </c>
    </row>
    <row r="54" spans="1:9" x14ac:dyDescent="0.2">
      <c r="A54">
        <v>18</v>
      </c>
      <c r="B54">
        <f t="shared" si="2"/>
        <v>0</v>
      </c>
      <c r="C54" s="12"/>
      <c r="D54" s="12"/>
      <c r="F54">
        <v>18</v>
      </c>
      <c r="G54">
        <f t="shared" si="3"/>
        <v>0</v>
      </c>
      <c r="H54">
        <f t="shared" si="4"/>
        <v>0</v>
      </c>
      <c r="I54">
        <f t="shared" si="5"/>
        <v>0</v>
      </c>
    </row>
    <row r="55" spans="1:9" x14ac:dyDescent="0.2">
      <c r="A55">
        <v>19</v>
      </c>
      <c r="B55">
        <f t="shared" si="2"/>
        <v>0</v>
      </c>
      <c r="C55" s="12"/>
      <c r="D55" s="12"/>
      <c r="F55">
        <v>19</v>
      </c>
      <c r="G55">
        <f t="shared" si="3"/>
        <v>0</v>
      </c>
      <c r="H55">
        <f t="shared" si="4"/>
        <v>0</v>
      </c>
      <c r="I55">
        <f t="shared" si="5"/>
        <v>0</v>
      </c>
    </row>
    <row r="56" spans="1:9" x14ac:dyDescent="0.2">
      <c r="A56">
        <v>20</v>
      </c>
      <c r="B56">
        <f t="shared" si="2"/>
        <v>0</v>
      </c>
      <c r="C56" s="12"/>
      <c r="D56" s="12"/>
      <c r="F56">
        <v>20</v>
      </c>
      <c r="G56">
        <f t="shared" si="3"/>
        <v>0</v>
      </c>
      <c r="H56">
        <f t="shared" si="4"/>
        <v>0</v>
      </c>
      <c r="I56">
        <f t="shared" si="5"/>
        <v>0</v>
      </c>
    </row>
    <row r="57" spans="1:9" x14ac:dyDescent="0.2">
      <c r="A57">
        <v>21</v>
      </c>
      <c r="B57">
        <f t="shared" si="2"/>
        <v>0</v>
      </c>
      <c r="C57" s="12"/>
      <c r="D57" s="12"/>
      <c r="F57">
        <v>21</v>
      </c>
      <c r="G57">
        <f t="shared" si="3"/>
        <v>0</v>
      </c>
      <c r="H57">
        <f t="shared" si="4"/>
        <v>0</v>
      </c>
      <c r="I57">
        <f t="shared" si="5"/>
        <v>0</v>
      </c>
    </row>
    <row r="58" spans="1:9" x14ac:dyDescent="0.2">
      <c r="A58">
        <v>22</v>
      </c>
      <c r="B58">
        <f t="shared" si="2"/>
        <v>0</v>
      </c>
      <c r="C58" s="12"/>
      <c r="D58" s="12"/>
      <c r="F58">
        <v>22</v>
      </c>
      <c r="G58">
        <f t="shared" si="3"/>
        <v>0</v>
      </c>
      <c r="H58">
        <f t="shared" si="4"/>
        <v>0</v>
      </c>
      <c r="I58">
        <f t="shared" si="5"/>
        <v>0</v>
      </c>
    </row>
    <row r="59" spans="1:9" x14ac:dyDescent="0.2">
      <c r="A59">
        <v>23</v>
      </c>
      <c r="B59">
        <f t="shared" si="2"/>
        <v>0</v>
      </c>
      <c r="C59" s="12"/>
      <c r="D59" s="12"/>
      <c r="F59">
        <v>23</v>
      </c>
      <c r="G59">
        <f t="shared" si="3"/>
        <v>0</v>
      </c>
      <c r="H59">
        <f t="shared" si="4"/>
        <v>0</v>
      </c>
      <c r="I59">
        <f t="shared" si="5"/>
        <v>0</v>
      </c>
    </row>
    <row r="60" spans="1:9" x14ac:dyDescent="0.2">
      <c r="A60">
        <v>24</v>
      </c>
      <c r="B60">
        <f t="shared" si="2"/>
        <v>0</v>
      </c>
      <c r="C60" s="12"/>
      <c r="D60" s="12"/>
      <c r="F60">
        <v>24</v>
      </c>
      <c r="G60">
        <f t="shared" si="3"/>
        <v>0</v>
      </c>
      <c r="H60">
        <f t="shared" si="4"/>
        <v>0</v>
      </c>
      <c r="I60">
        <f t="shared" si="5"/>
        <v>0</v>
      </c>
    </row>
    <row r="62" spans="1:9" x14ac:dyDescent="0.2">
      <c r="B62" t="s">
        <v>60</v>
      </c>
      <c r="C62" t="s">
        <v>11</v>
      </c>
      <c r="D62" t="s">
        <v>12</v>
      </c>
      <c r="G62" t="s">
        <v>60</v>
      </c>
      <c r="H62" t="s">
        <v>11</v>
      </c>
      <c r="I62" t="s">
        <v>12</v>
      </c>
    </row>
    <row r="63" spans="1:9" x14ac:dyDescent="0.2">
      <c r="A63" t="s">
        <v>23</v>
      </c>
      <c r="B63">
        <f>SUM(B37:B60)</f>
        <v>0</v>
      </c>
      <c r="C63">
        <f>SUM(C37:C60)</f>
        <v>0</v>
      </c>
      <c r="D63">
        <f>SUM(D37:D60)</f>
        <v>0</v>
      </c>
      <c r="F63" t="s">
        <v>23</v>
      </c>
      <c r="G63">
        <f>SUM(G37:G60)</f>
        <v>0</v>
      </c>
      <c r="H63">
        <f>SUM(H37:H60)</f>
        <v>0</v>
      </c>
      <c r="I63">
        <f>SUM(I37:I60)</f>
        <v>0</v>
      </c>
    </row>
    <row r="68" spans="1:8" x14ac:dyDescent="0.2">
      <c r="A68" s="108" t="s">
        <v>61</v>
      </c>
      <c r="B68" s="102" t="s">
        <v>74</v>
      </c>
      <c r="C68" s="102" t="s">
        <v>75</v>
      </c>
      <c r="D68" s="102" t="s">
        <v>76</v>
      </c>
      <c r="E68" s="102" t="s">
        <v>77</v>
      </c>
      <c r="F68" s="102" t="s">
        <v>78</v>
      </c>
      <c r="G68" s="102" t="s">
        <v>79</v>
      </c>
      <c r="H68" s="102" t="s">
        <v>80</v>
      </c>
    </row>
    <row r="69" spans="1:8" x14ac:dyDescent="0.2">
      <c r="A69" s="102" t="s">
        <v>81</v>
      </c>
      <c r="B69" s="103"/>
      <c r="C69" s="103"/>
      <c r="D69" s="103"/>
      <c r="E69" s="103"/>
      <c r="F69" s="103"/>
      <c r="G69" s="103"/>
      <c r="H69" s="103"/>
    </row>
    <row r="70" spans="1:8" x14ac:dyDescent="0.2">
      <c r="A70" s="102" t="s">
        <v>82</v>
      </c>
      <c r="B70" s="103"/>
      <c r="C70" s="103"/>
      <c r="D70" s="103"/>
      <c r="E70" s="103"/>
      <c r="F70" s="103"/>
      <c r="G70" s="103"/>
      <c r="H70" s="103"/>
    </row>
    <row r="71" spans="1:8" x14ac:dyDescent="0.2">
      <c r="A71" s="102" t="s">
        <v>83</v>
      </c>
      <c r="B71" s="103"/>
      <c r="C71" s="103"/>
      <c r="D71" s="103"/>
      <c r="E71" s="103"/>
      <c r="F71" s="103"/>
      <c r="G71" s="103"/>
      <c r="H71" s="103"/>
    </row>
    <row r="72" spans="1:8" x14ac:dyDescent="0.2">
      <c r="A72" s="102" t="s">
        <v>84</v>
      </c>
      <c r="B72" s="103"/>
      <c r="C72" s="103"/>
      <c r="D72" s="103"/>
      <c r="E72" s="103"/>
      <c r="F72" s="103"/>
      <c r="G72" s="103"/>
      <c r="H72" s="103"/>
    </row>
    <row r="73" spans="1:8" x14ac:dyDescent="0.2">
      <c r="A73" s="102" t="s">
        <v>85</v>
      </c>
      <c r="B73" s="103"/>
      <c r="C73" s="103"/>
      <c r="D73" s="103"/>
      <c r="E73" s="103"/>
      <c r="F73" s="103"/>
      <c r="G73" s="103"/>
      <c r="H73" s="103"/>
    </row>
    <row r="74" spans="1:8" x14ac:dyDescent="0.2">
      <c r="A74" s="102" t="s">
        <v>86</v>
      </c>
      <c r="B74" s="103"/>
      <c r="C74" s="103"/>
      <c r="D74" s="103"/>
      <c r="E74" s="103"/>
      <c r="F74" s="103"/>
      <c r="G74" s="103"/>
      <c r="H74" s="103"/>
    </row>
    <row r="75" spans="1:8" x14ac:dyDescent="0.2">
      <c r="A75" s="102" t="s">
        <v>87</v>
      </c>
      <c r="B75" s="103"/>
      <c r="C75" s="103"/>
      <c r="D75" s="103"/>
      <c r="E75" s="103"/>
      <c r="F75" s="103"/>
      <c r="G75" s="103"/>
      <c r="H75" s="103"/>
    </row>
    <row r="76" spans="1:8" x14ac:dyDescent="0.2">
      <c r="A76" s="102" t="s">
        <v>88</v>
      </c>
      <c r="B76" s="103"/>
      <c r="C76" s="103"/>
      <c r="D76" s="103"/>
      <c r="E76" s="103"/>
      <c r="F76" s="103"/>
      <c r="G76" s="103"/>
      <c r="H76" s="103"/>
    </row>
    <row r="77" spans="1:8" x14ac:dyDescent="0.2">
      <c r="A77" s="102" t="s">
        <v>89</v>
      </c>
      <c r="B77" s="103"/>
      <c r="C77" s="103"/>
      <c r="D77" s="103"/>
      <c r="E77" s="103"/>
      <c r="F77" s="103"/>
      <c r="G77" s="103"/>
      <c r="H77" s="103"/>
    </row>
    <row r="78" spans="1:8" x14ac:dyDescent="0.2">
      <c r="A78" s="102" t="s">
        <v>90</v>
      </c>
      <c r="B78" s="103"/>
      <c r="C78" s="103"/>
      <c r="D78" s="103"/>
      <c r="E78" s="103"/>
      <c r="F78" s="103"/>
      <c r="G78" s="103"/>
      <c r="H78" s="103"/>
    </row>
    <row r="79" spans="1:8" x14ac:dyDescent="0.2">
      <c r="A79" s="102" t="s">
        <v>91</v>
      </c>
      <c r="B79" s="103"/>
      <c r="C79" s="103"/>
      <c r="D79" s="103"/>
      <c r="E79" s="103"/>
      <c r="F79" s="103"/>
      <c r="G79" s="103"/>
      <c r="H79" s="103"/>
    </row>
    <row r="80" spans="1:8" x14ac:dyDescent="0.2">
      <c r="A80" s="102" t="s">
        <v>92</v>
      </c>
      <c r="B80" s="103"/>
      <c r="C80" s="103"/>
      <c r="D80" s="103"/>
      <c r="E80" s="103"/>
      <c r="F80" s="103"/>
      <c r="G80" s="103"/>
      <c r="H80" s="103"/>
    </row>
    <row r="81" spans="1:8" x14ac:dyDescent="0.2">
      <c r="A81" s="102" t="s">
        <v>93</v>
      </c>
      <c r="B81" s="103"/>
      <c r="C81" s="103"/>
      <c r="D81" s="103"/>
      <c r="E81" s="103"/>
      <c r="F81" s="103"/>
      <c r="G81" s="103"/>
      <c r="H81" s="103"/>
    </row>
    <row r="82" spans="1:8" x14ac:dyDescent="0.2">
      <c r="A82" s="102" t="s">
        <v>94</v>
      </c>
      <c r="B82" s="103"/>
      <c r="C82" s="103"/>
      <c r="D82" s="103"/>
      <c r="E82" s="103"/>
      <c r="F82" s="103"/>
      <c r="G82" s="103"/>
      <c r="H82" s="103"/>
    </row>
    <row r="83" spans="1:8" x14ac:dyDescent="0.2">
      <c r="A83" s="102" t="s">
        <v>95</v>
      </c>
      <c r="B83" s="103"/>
      <c r="C83" s="103"/>
      <c r="D83" s="103"/>
      <c r="E83" s="103"/>
      <c r="F83" s="103"/>
      <c r="G83" s="103"/>
      <c r="H83" s="103"/>
    </row>
    <row r="84" spans="1:8" x14ac:dyDescent="0.2">
      <c r="A84" s="102" t="s">
        <v>96</v>
      </c>
      <c r="B84" s="103"/>
      <c r="C84" s="103"/>
      <c r="D84" s="103"/>
      <c r="E84" s="103"/>
      <c r="F84" s="103"/>
      <c r="G84" s="103"/>
      <c r="H84" s="103"/>
    </row>
    <row r="85" spans="1:8" x14ac:dyDescent="0.2">
      <c r="A85" s="102" t="s">
        <v>97</v>
      </c>
      <c r="B85" s="103"/>
      <c r="C85" s="103"/>
      <c r="D85" s="103"/>
      <c r="E85" s="103"/>
      <c r="F85" s="103"/>
      <c r="G85" s="103"/>
      <c r="H85" s="103"/>
    </row>
    <row r="86" spans="1:8" x14ac:dyDescent="0.2">
      <c r="A86" s="102" t="s">
        <v>98</v>
      </c>
      <c r="B86" s="103"/>
      <c r="C86" s="103"/>
      <c r="D86" s="103"/>
      <c r="E86" s="103"/>
      <c r="F86" s="103"/>
      <c r="G86" s="103"/>
      <c r="H86" s="103"/>
    </row>
    <row r="87" spans="1:8" x14ac:dyDescent="0.2">
      <c r="A87" s="102" t="s">
        <v>99</v>
      </c>
      <c r="B87" s="103"/>
      <c r="C87" s="103"/>
      <c r="D87" s="103"/>
      <c r="E87" s="103"/>
      <c r="F87" s="103"/>
      <c r="G87" s="103"/>
      <c r="H87" s="103"/>
    </row>
    <row r="88" spans="1:8" x14ac:dyDescent="0.2">
      <c r="A88" s="102" t="s">
        <v>100</v>
      </c>
      <c r="B88" s="103"/>
      <c r="C88" s="103"/>
      <c r="D88" s="103"/>
      <c r="E88" s="103"/>
      <c r="F88" s="103"/>
      <c r="G88" s="103"/>
      <c r="H88" s="103"/>
    </row>
    <row r="89" spans="1:8" x14ac:dyDescent="0.2">
      <c r="A89" s="102" t="s">
        <v>101</v>
      </c>
      <c r="B89" s="103"/>
      <c r="C89" s="103"/>
      <c r="D89" s="103"/>
      <c r="E89" s="103"/>
      <c r="F89" s="103"/>
      <c r="G89" s="103"/>
      <c r="H89" s="103"/>
    </row>
    <row r="90" spans="1:8" x14ac:dyDescent="0.2">
      <c r="A90" s="102" t="s">
        <v>102</v>
      </c>
      <c r="B90" s="103"/>
      <c r="C90" s="103"/>
      <c r="D90" s="103"/>
      <c r="E90" s="103"/>
      <c r="F90" s="103"/>
      <c r="G90" s="103"/>
      <c r="H90" s="103"/>
    </row>
    <row r="91" spans="1:8" x14ac:dyDescent="0.2">
      <c r="A91" s="102" t="s">
        <v>103</v>
      </c>
      <c r="B91" s="103"/>
      <c r="C91" s="103"/>
      <c r="D91" s="103"/>
      <c r="E91" s="103"/>
      <c r="F91" s="103"/>
      <c r="G91" s="103"/>
      <c r="H91" s="103"/>
    </row>
    <row r="92" spans="1:8" x14ac:dyDescent="0.2">
      <c r="A92" s="102" t="s">
        <v>104</v>
      </c>
      <c r="B92" s="103"/>
      <c r="C92" s="103"/>
      <c r="D92" s="103"/>
      <c r="E92" s="103"/>
      <c r="F92" s="103"/>
      <c r="G92" s="103"/>
      <c r="H92" s="103"/>
    </row>
    <row r="94" spans="1:8" x14ac:dyDescent="0.2">
      <c r="A94" s="102" t="s">
        <v>142</v>
      </c>
      <c r="B94" s="112">
        <f t="shared" ref="B94:H94" si="6">SUM(B76:B87)</f>
        <v>0</v>
      </c>
      <c r="C94" s="112">
        <f t="shared" si="6"/>
        <v>0</v>
      </c>
      <c r="D94" s="112">
        <f t="shared" si="6"/>
        <v>0</v>
      </c>
      <c r="E94" s="112">
        <f t="shared" si="6"/>
        <v>0</v>
      </c>
      <c r="F94" s="112">
        <f t="shared" si="6"/>
        <v>0</v>
      </c>
      <c r="G94" s="112">
        <f t="shared" si="6"/>
        <v>0</v>
      </c>
      <c r="H94" s="112">
        <f t="shared" si="6"/>
        <v>0</v>
      </c>
    </row>
    <row r="95" spans="1:8" x14ac:dyDescent="0.2">
      <c r="A95" s="102" t="s">
        <v>143</v>
      </c>
      <c r="B95" s="112">
        <f t="shared" ref="B95:H95" si="7">SUM(B75:B90)</f>
        <v>0</v>
      </c>
      <c r="C95" s="112">
        <f t="shared" si="7"/>
        <v>0</v>
      </c>
      <c r="D95" s="112">
        <f t="shared" si="7"/>
        <v>0</v>
      </c>
      <c r="E95" s="112">
        <f t="shared" si="7"/>
        <v>0</v>
      </c>
      <c r="F95" s="112">
        <f t="shared" si="7"/>
        <v>0</v>
      </c>
      <c r="G95" s="112">
        <f t="shared" si="7"/>
        <v>0</v>
      </c>
      <c r="H95" s="112">
        <f t="shared" si="7"/>
        <v>0</v>
      </c>
    </row>
    <row r="96" spans="1:8" x14ac:dyDescent="0.2">
      <c r="A96" s="102" t="s">
        <v>144</v>
      </c>
      <c r="B96" s="112">
        <f t="shared" ref="B96:H96" si="8">SUM(B75:B92)</f>
        <v>0</v>
      </c>
      <c r="C96" s="112">
        <f t="shared" si="8"/>
        <v>0</v>
      </c>
      <c r="D96" s="112">
        <f t="shared" si="8"/>
        <v>0</v>
      </c>
      <c r="E96" s="112">
        <f t="shared" si="8"/>
        <v>0</v>
      </c>
      <c r="F96" s="112">
        <f t="shared" si="8"/>
        <v>0</v>
      </c>
      <c r="G96" s="112">
        <f t="shared" si="8"/>
        <v>0</v>
      </c>
      <c r="H96" s="112">
        <f t="shared" si="8"/>
        <v>0</v>
      </c>
    </row>
    <row r="97" spans="1:8" x14ac:dyDescent="0.2">
      <c r="A97" s="102" t="s">
        <v>145</v>
      </c>
      <c r="B97" s="112">
        <f t="shared" ref="B97:H97" si="9">SUM(B69:B92)</f>
        <v>0</v>
      </c>
      <c r="C97" s="112">
        <f t="shared" si="9"/>
        <v>0</v>
      </c>
      <c r="D97" s="112">
        <f t="shared" si="9"/>
        <v>0</v>
      </c>
      <c r="E97" s="112">
        <f t="shared" si="9"/>
        <v>0</v>
      </c>
      <c r="F97" s="112">
        <f t="shared" si="9"/>
        <v>0</v>
      </c>
      <c r="G97" s="112">
        <f t="shared" si="9"/>
        <v>0</v>
      </c>
      <c r="H97" s="112">
        <f t="shared" si="9"/>
        <v>0</v>
      </c>
    </row>
    <row r="98" spans="1:8" s="15" customFormat="1" x14ac:dyDescent="0.2">
      <c r="A98" s="102"/>
      <c r="B98" s="112"/>
      <c r="C98" s="112"/>
      <c r="D98" s="112"/>
      <c r="E98" s="112"/>
      <c r="F98" s="112"/>
      <c r="G98" s="112"/>
      <c r="H98" s="112"/>
    </row>
    <row r="100" spans="1:8" x14ac:dyDescent="0.2">
      <c r="A100" s="108" t="s">
        <v>62</v>
      </c>
      <c r="B100" s="102" t="s">
        <v>74</v>
      </c>
      <c r="C100" s="102" t="s">
        <v>75</v>
      </c>
      <c r="D100" s="102" t="s">
        <v>76</v>
      </c>
      <c r="E100" s="102" t="s">
        <v>77</v>
      </c>
      <c r="F100" s="102" t="s">
        <v>78</v>
      </c>
      <c r="G100" s="102" t="s">
        <v>79</v>
      </c>
      <c r="H100" s="102" t="s">
        <v>80</v>
      </c>
    </row>
    <row r="101" spans="1:8" x14ac:dyDescent="0.2">
      <c r="A101" s="102" t="s">
        <v>81</v>
      </c>
      <c r="B101" s="103"/>
      <c r="C101" s="103"/>
      <c r="D101" s="103"/>
      <c r="E101" s="103"/>
      <c r="F101" s="103"/>
      <c r="G101" s="103"/>
      <c r="H101" s="103"/>
    </row>
    <row r="102" spans="1:8" x14ac:dyDescent="0.2">
      <c r="A102" s="102" t="s">
        <v>82</v>
      </c>
      <c r="B102" s="103"/>
      <c r="C102" s="103"/>
      <c r="D102" s="103"/>
      <c r="E102" s="103"/>
      <c r="F102" s="103"/>
      <c r="G102" s="103"/>
      <c r="H102" s="103"/>
    </row>
    <row r="103" spans="1:8" x14ac:dyDescent="0.2">
      <c r="A103" s="102" t="s">
        <v>83</v>
      </c>
      <c r="B103" s="103"/>
      <c r="C103" s="103"/>
      <c r="D103" s="103"/>
      <c r="E103" s="103"/>
      <c r="F103" s="103"/>
      <c r="G103" s="103"/>
      <c r="H103" s="103"/>
    </row>
    <row r="104" spans="1:8" x14ac:dyDescent="0.2">
      <c r="A104" s="102" t="s">
        <v>84</v>
      </c>
      <c r="B104" s="103"/>
      <c r="C104" s="103"/>
      <c r="D104" s="103"/>
      <c r="E104" s="103"/>
      <c r="F104" s="103"/>
      <c r="G104" s="103"/>
      <c r="H104" s="103"/>
    </row>
    <row r="105" spans="1:8" x14ac:dyDescent="0.2">
      <c r="A105" s="102" t="s">
        <v>85</v>
      </c>
      <c r="B105" s="103"/>
      <c r="C105" s="103"/>
      <c r="D105" s="103"/>
      <c r="E105" s="103"/>
      <c r="F105" s="103"/>
      <c r="G105" s="103"/>
      <c r="H105" s="103"/>
    </row>
    <row r="106" spans="1:8" x14ac:dyDescent="0.2">
      <c r="A106" s="102" t="s">
        <v>86</v>
      </c>
      <c r="B106" s="103"/>
      <c r="C106" s="103"/>
      <c r="D106" s="103"/>
      <c r="E106" s="103"/>
      <c r="F106" s="103"/>
      <c r="G106" s="103"/>
      <c r="H106" s="103"/>
    </row>
    <row r="107" spans="1:8" x14ac:dyDescent="0.2">
      <c r="A107" s="102" t="s">
        <v>87</v>
      </c>
      <c r="B107" s="103"/>
      <c r="C107" s="103"/>
      <c r="D107" s="103"/>
      <c r="E107" s="103"/>
      <c r="F107" s="103"/>
      <c r="G107" s="103"/>
      <c r="H107" s="103"/>
    </row>
    <row r="108" spans="1:8" x14ac:dyDescent="0.2">
      <c r="A108" s="102" t="s">
        <v>88</v>
      </c>
      <c r="B108" s="103"/>
      <c r="C108" s="103"/>
      <c r="D108" s="103"/>
      <c r="E108" s="103"/>
      <c r="F108" s="103"/>
      <c r="G108" s="103"/>
      <c r="H108" s="103"/>
    </row>
    <row r="109" spans="1:8" x14ac:dyDescent="0.2">
      <c r="A109" s="102" t="s">
        <v>89</v>
      </c>
      <c r="B109" s="103"/>
      <c r="C109" s="103"/>
      <c r="D109" s="103"/>
      <c r="E109" s="103"/>
      <c r="F109" s="103"/>
      <c r="G109" s="103"/>
      <c r="H109" s="103"/>
    </row>
    <row r="110" spans="1:8" x14ac:dyDescent="0.2">
      <c r="A110" s="102" t="s">
        <v>90</v>
      </c>
      <c r="B110" s="103"/>
      <c r="C110" s="103"/>
      <c r="D110" s="103"/>
      <c r="E110" s="103"/>
      <c r="F110" s="103"/>
      <c r="G110" s="103"/>
      <c r="H110" s="103"/>
    </row>
    <row r="111" spans="1:8" x14ac:dyDescent="0.2">
      <c r="A111" s="102" t="s">
        <v>91</v>
      </c>
      <c r="B111" s="103"/>
      <c r="C111" s="103"/>
      <c r="D111" s="103"/>
      <c r="E111" s="103"/>
      <c r="F111" s="103"/>
      <c r="G111" s="103"/>
      <c r="H111" s="103"/>
    </row>
    <row r="112" spans="1:8" x14ac:dyDescent="0.2">
      <c r="A112" s="102" t="s">
        <v>92</v>
      </c>
      <c r="B112" s="103"/>
      <c r="C112" s="103"/>
      <c r="D112" s="103"/>
      <c r="E112" s="103"/>
      <c r="F112" s="103"/>
      <c r="G112" s="103"/>
      <c r="H112" s="103"/>
    </row>
    <row r="113" spans="1:8" x14ac:dyDescent="0.2">
      <c r="A113" s="102" t="s">
        <v>93</v>
      </c>
      <c r="B113" s="103"/>
      <c r="C113" s="103"/>
      <c r="D113" s="103"/>
      <c r="E113" s="103"/>
      <c r="F113" s="103"/>
      <c r="G113" s="103"/>
      <c r="H113" s="103"/>
    </row>
    <row r="114" spans="1:8" x14ac:dyDescent="0.2">
      <c r="A114" s="102" t="s">
        <v>94</v>
      </c>
      <c r="B114" s="103"/>
      <c r="C114" s="103"/>
      <c r="D114" s="103"/>
      <c r="E114" s="103"/>
      <c r="F114" s="103"/>
      <c r="G114" s="103"/>
      <c r="H114" s="103"/>
    </row>
    <row r="115" spans="1:8" x14ac:dyDescent="0.2">
      <c r="A115" s="102" t="s">
        <v>95</v>
      </c>
      <c r="B115" s="103"/>
      <c r="C115" s="103"/>
      <c r="D115" s="103"/>
      <c r="E115" s="103"/>
      <c r="F115" s="103"/>
      <c r="G115" s="103"/>
      <c r="H115" s="103"/>
    </row>
    <row r="116" spans="1:8" x14ac:dyDescent="0.2">
      <c r="A116" s="102" t="s">
        <v>96</v>
      </c>
      <c r="B116" s="103"/>
      <c r="C116" s="103"/>
      <c r="D116" s="103"/>
      <c r="E116" s="103"/>
      <c r="F116" s="103"/>
      <c r="G116" s="103"/>
      <c r="H116" s="103"/>
    </row>
    <row r="117" spans="1:8" x14ac:dyDescent="0.2">
      <c r="A117" s="102" t="s">
        <v>97</v>
      </c>
      <c r="B117" s="103"/>
      <c r="C117" s="103"/>
      <c r="D117" s="103"/>
      <c r="E117" s="103"/>
      <c r="F117" s="103"/>
      <c r="G117" s="103"/>
      <c r="H117" s="103"/>
    </row>
    <row r="118" spans="1:8" x14ac:dyDescent="0.2">
      <c r="A118" s="102" t="s">
        <v>98</v>
      </c>
      <c r="B118" s="103"/>
      <c r="C118" s="103"/>
      <c r="D118" s="103"/>
      <c r="E118" s="103"/>
      <c r="F118" s="103"/>
      <c r="G118" s="103"/>
      <c r="H118" s="103"/>
    </row>
    <row r="119" spans="1:8" x14ac:dyDescent="0.2">
      <c r="A119" s="102" t="s">
        <v>99</v>
      </c>
      <c r="B119" s="103"/>
      <c r="C119" s="103"/>
      <c r="D119" s="103"/>
      <c r="E119" s="103"/>
      <c r="F119" s="103"/>
      <c r="G119" s="103"/>
      <c r="H119" s="103"/>
    </row>
    <row r="120" spans="1:8" x14ac:dyDescent="0.2">
      <c r="A120" s="102" t="s">
        <v>100</v>
      </c>
      <c r="B120" s="103"/>
      <c r="C120" s="103"/>
      <c r="D120" s="103"/>
      <c r="E120" s="103"/>
      <c r="F120" s="103"/>
      <c r="G120" s="103"/>
      <c r="H120" s="103"/>
    </row>
    <row r="121" spans="1:8" x14ac:dyDescent="0.2">
      <c r="A121" s="102" t="s">
        <v>101</v>
      </c>
      <c r="B121" s="103"/>
      <c r="C121" s="103"/>
      <c r="D121" s="103"/>
      <c r="E121" s="103"/>
      <c r="F121" s="103"/>
      <c r="G121" s="103"/>
      <c r="H121" s="103"/>
    </row>
    <row r="122" spans="1:8" x14ac:dyDescent="0.2">
      <c r="A122" s="102" t="s">
        <v>102</v>
      </c>
      <c r="B122" s="103"/>
      <c r="C122" s="103"/>
      <c r="D122" s="103"/>
      <c r="E122" s="103"/>
      <c r="F122" s="103"/>
      <c r="G122" s="103"/>
      <c r="H122" s="103"/>
    </row>
    <row r="123" spans="1:8" x14ac:dyDescent="0.2">
      <c r="A123" s="102" t="s">
        <v>103</v>
      </c>
      <c r="B123" s="103"/>
      <c r="C123" s="103"/>
      <c r="D123" s="103"/>
      <c r="E123" s="103"/>
      <c r="F123" s="103"/>
      <c r="G123" s="103"/>
      <c r="H123" s="103"/>
    </row>
    <row r="124" spans="1:8" x14ac:dyDescent="0.2">
      <c r="A124" s="102" t="s">
        <v>104</v>
      </c>
      <c r="B124" s="103"/>
      <c r="C124" s="103"/>
      <c r="D124" s="103"/>
      <c r="E124" s="103"/>
      <c r="F124" s="103"/>
      <c r="G124" s="103"/>
      <c r="H124" s="103"/>
    </row>
    <row r="126" spans="1:8" x14ac:dyDescent="0.2">
      <c r="A126" s="102" t="s">
        <v>142</v>
      </c>
      <c r="B126" s="112">
        <f t="shared" ref="B126:H126" si="10">SUM(B108:B119)</f>
        <v>0</v>
      </c>
      <c r="C126" s="112">
        <f t="shared" si="10"/>
        <v>0</v>
      </c>
      <c r="D126" s="112">
        <f t="shared" si="10"/>
        <v>0</v>
      </c>
      <c r="E126" s="112">
        <f t="shared" si="10"/>
        <v>0</v>
      </c>
      <c r="F126" s="112">
        <f t="shared" si="10"/>
        <v>0</v>
      </c>
      <c r="G126" s="112">
        <f t="shared" si="10"/>
        <v>0</v>
      </c>
      <c r="H126" s="112">
        <f t="shared" si="10"/>
        <v>0</v>
      </c>
    </row>
    <row r="127" spans="1:8" x14ac:dyDescent="0.2">
      <c r="A127" s="102" t="s">
        <v>143</v>
      </c>
      <c r="B127" s="112">
        <f t="shared" ref="B127:H127" si="11">SUM(B107:B122)</f>
        <v>0</v>
      </c>
      <c r="C127" s="112">
        <f t="shared" si="11"/>
        <v>0</v>
      </c>
      <c r="D127" s="112">
        <f t="shared" si="11"/>
        <v>0</v>
      </c>
      <c r="E127" s="112">
        <f t="shared" si="11"/>
        <v>0</v>
      </c>
      <c r="F127" s="112">
        <f t="shared" si="11"/>
        <v>0</v>
      </c>
      <c r="G127" s="112">
        <f t="shared" si="11"/>
        <v>0</v>
      </c>
      <c r="H127" s="112">
        <f t="shared" si="11"/>
        <v>0</v>
      </c>
    </row>
    <row r="128" spans="1:8" x14ac:dyDescent="0.2">
      <c r="A128" s="102" t="s">
        <v>144</v>
      </c>
      <c r="B128" s="112">
        <f t="shared" ref="B128:H128" si="12">SUM(B107:B124)</f>
        <v>0</v>
      </c>
      <c r="C128" s="112">
        <f t="shared" si="12"/>
        <v>0</v>
      </c>
      <c r="D128" s="112">
        <f t="shared" si="12"/>
        <v>0</v>
      </c>
      <c r="E128" s="112">
        <f t="shared" si="12"/>
        <v>0</v>
      </c>
      <c r="F128" s="112">
        <f t="shared" si="12"/>
        <v>0</v>
      </c>
      <c r="G128" s="112">
        <f t="shared" si="12"/>
        <v>0</v>
      </c>
      <c r="H128" s="112">
        <f t="shared" si="12"/>
        <v>0</v>
      </c>
    </row>
    <row r="129" spans="1:8" x14ac:dyDescent="0.2">
      <c r="A129" s="102" t="s">
        <v>145</v>
      </c>
      <c r="B129" s="112">
        <f t="shared" ref="B129:H129" si="13">SUM(B101:B124)</f>
        <v>0</v>
      </c>
      <c r="C129" s="112">
        <f t="shared" si="13"/>
        <v>0</v>
      </c>
      <c r="D129" s="112">
        <f t="shared" si="13"/>
        <v>0</v>
      </c>
      <c r="E129" s="112">
        <f t="shared" si="13"/>
        <v>0</v>
      </c>
      <c r="F129" s="112">
        <f t="shared" si="13"/>
        <v>0</v>
      </c>
      <c r="G129" s="112">
        <f t="shared" si="13"/>
        <v>0</v>
      </c>
      <c r="H129" s="112">
        <f t="shared" si="13"/>
        <v>0</v>
      </c>
    </row>
    <row r="132" spans="1:8" x14ac:dyDescent="0.2">
      <c r="A132" s="108" t="s">
        <v>60</v>
      </c>
      <c r="B132" s="102" t="s">
        <v>74</v>
      </c>
      <c r="C132" s="102" t="s">
        <v>75</v>
      </c>
      <c r="D132" s="102" t="s">
        <v>76</v>
      </c>
      <c r="E132" s="102" t="s">
        <v>77</v>
      </c>
      <c r="F132" s="102" t="s">
        <v>78</v>
      </c>
      <c r="G132" s="102" t="s">
        <v>79</v>
      </c>
      <c r="H132" s="102" t="s">
        <v>80</v>
      </c>
    </row>
    <row r="133" spans="1:8" x14ac:dyDescent="0.2">
      <c r="A133" s="102" t="s">
        <v>81</v>
      </c>
      <c r="B133" s="111">
        <f>B69+B101</f>
        <v>0</v>
      </c>
      <c r="C133" s="111">
        <f>C69+C101</f>
        <v>0</v>
      </c>
      <c r="D133" s="111">
        <f>D69+D101</f>
        <v>0</v>
      </c>
      <c r="E133" s="111">
        <f>E69+E101</f>
        <v>0</v>
      </c>
      <c r="F133" s="111">
        <f>F69+F101</f>
        <v>0</v>
      </c>
      <c r="G133" s="111">
        <f>G69+G101</f>
        <v>0</v>
      </c>
      <c r="H133" s="111">
        <f>H69+H101</f>
        <v>0</v>
      </c>
    </row>
    <row r="134" spans="1:8" x14ac:dyDescent="0.2">
      <c r="A134" s="102" t="s">
        <v>82</v>
      </c>
      <c r="B134" s="111">
        <f>B70+B102</f>
        <v>0</v>
      </c>
      <c r="C134" s="111">
        <f>C70+C102</f>
        <v>0</v>
      </c>
      <c r="D134" s="111">
        <f>D70+D102</f>
        <v>0</v>
      </c>
      <c r="E134" s="111">
        <f>E70+E102</f>
        <v>0</v>
      </c>
      <c r="F134" s="111">
        <f>F70+F102</f>
        <v>0</v>
      </c>
      <c r="G134" s="111">
        <f>G70+G102</f>
        <v>0</v>
      </c>
      <c r="H134" s="111">
        <f>H70+H102</f>
        <v>0</v>
      </c>
    </row>
    <row r="135" spans="1:8" x14ac:dyDescent="0.2">
      <c r="A135" s="102" t="s">
        <v>83</v>
      </c>
      <c r="B135" s="111">
        <f>B71+B103</f>
        <v>0</v>
      </c>
      <c r="C135" s="111">
        <f>C71+C103</f>
        <v>0</v>
      </c>
      <c r="D135" s="111">
        <f>D71+D103</f>
        <v>0</v>
      </c>
      <c r="E135" s="111">
        <f>E71+E103</f>
        <v>0</v>
      </c>
      <c r="F135" s="111">
        <f>F71+F103</f>
        <v>0</v>
      </c>
      <c r="G135" s="111">
        <f>G71+G103</f>
        <v>0</v>
      </c>
      <c r="H135" s="111">
        <f>H71+H103</f>
        <v>0</v>
      </c>
    </row>
    <row r="136" spans="1:8" x14ac:dyDescent="0.2">
      <c r="A136" s="102" t="s">
        <v>84</v>
      </c>
      <c r="B136" s="111">
        <f>B72+B104</f>
        <v>0</v>
      </c>
      <c r="C136" s="111">
        <f>C72+C104</f>
        <v>0</v>
      </c>
      <c r="D136" s="111">
        <f>D72+D104</f>
        <v>0</v>
      </c>
      <c r="E136" s="111">
        <f>E72+E104</f>
        <v>0</v>
      </c>
      <c r="F136" s="111">
        <f>F72+F104</f>
        <v>0</v>
      </c>
      <c r="G136" s="111">
        <f>G72+G104</f>
        <v>0</v>
      </c>
      <c r="H136" s="111">
        <f>H72+H104</f>
        <v>0</v>
      </c>
    </row>
    <row r="137" spans="1:8" x14ac:dyDescent="0.2">
      <c r="A137" s="102" t="s">
        <v>85</v>
      </c>
      <c r="B137" s="111">
        <f>B73+B105</f>
        <v>0</v>
      </c>
      <c r="C137" s="111">
        <f>C73+C105</f>
        <v>0</v>
      </c>
      <c r="D137" s="111">
        <f>D73+D105</f>
        <v>0</v>
      </c>
      <c r="E137" s="111">
        <f>E73+E105</f>
        <v>0</v>
      </c>
      <c r="F137" s="111">
        <f>F73+F105</f>
        <v>0</v>
      </c>
      <c r="G137" s="111">
        <f>G73+G105</f>
        <v>0</v>
      </c>
      <c r="H137" s="111">
        <f>H73+H105</f>
        <v>0</v>
      </c>
    </row>
    <row r="138" spans="1:8" x14ac:dyDescent="0.2">
      <c r="A138" s="102" t="s">
        <v>86</v>
      </c>
      <c r="B138" s="111">
        <f>B74+B106</f>
        <v>0</v>
      </c>
      <c r="C138" s="111">
        <f>C74+C106</f>
        <v>0</v>
      </c>
      <c r="D138" s="111">
        <f>D74+D106</f>
        <v>0</v>
      </c>
      <c r="E138" s="111">
        <f>E74+E106</f>
        <v>0</v>
      </c>
      <c r="F138" s="111">
        <f>F74+F106</f>
        <v>0</v>
      </c>
      <c r="G138" s="111">
        <f>G74+G106</f>
        <v>0</v>
      </c>
      <c r="H138" s="111">
        <f>H74+H106</f>
        <v>0</v>
      </c>
    </row>
    <row r="139" spans="1:8" x14ac:dyDescent="0.2">
      <c r="A139" s="102" t="s">
        <v>87</v>
      </c>
      <c r="B139" s="111">
        <f>B75+B107</f>
        <v>0</v>
      </c>
      <c r="C139" s="111">
        <f>C75+C107</f>
        <v>0</v>
      </c>
      <c r="D139" s="111">
        <f>D75+D107</f>
        <v>0</v>
      </c>
      <c r="E139" s="111">
        <f>E75+E107</f>
        <v>0</v>
      </c>
      <c r="F139" s="111">
        <f>F75+F107</f>
        <v>0</v>
      </c>
      <c r="G139" s="111">
        <f>G75+G107</f>
        <v>0</v>
      </c>
      <c r="H139" s="111">
        <f>H75+H107</f>
        <v>0</v>
      </c>
    </row>
    <row r="140" spans="1:8" x14ac:dyDescent="0.2">
      <c r="A140" s="102" t="s">
        <v>88</v>
      </c>
      <c r="B140" s="111">
        <f>B76+B108</f>
        <v>0</v>
      </c>
      <c r="C140" s="111">
        <f>C76+C108</f>
        <v>0</v>
      </c>
      <c r="D140" s="111">
        <f>D76+D108</f>
        <v>0</v>
      </c>
      <c r="E140" s="111">
        <f>E76+E108</f>
        <v>0</v>
      </c>
      <c r="F140" s="111">
        <f>F76+F108</f>
        <v>0</v>
      </c>
      <c r="G140" s="111">
        <f>G76+G108</f>
        <v>0</v>
      </c>
      <c r="H140" s="111">
        <f>H76+H108</f>
        <v>0</v>
      </c>
    </row>
    <row r="141" spans="1:8" x14ac:dyDescent="0.2">
      <c r="A141" s="102" t="s">
        <v>89</v>
      </c>
      <c r="B141" s="111">
        <f>B77+B109</f>
        <v>0</v>
      </c>
      <c r="C141" s="111">
        <f>C77+C109</f>
        <v>0</v>
      </c>
      <c r="D141" s="111">
        <f>D77+D109</f>
        <v>0</v>
      </c>
      <c r="E141" s="111">
        <f>E77+E109</f>
        <v>0</v>
      </c>
      <c r="F141" s="111">
        <f>F77+F109</f>
        <v>0</v>
      </c>
      <c r="G141" s="111">
        <f>G77+G109</f>
        <v>0</v>
      </c>
      <c r="H141" s="111">
        <f>H77+H109</f>
        <v>0</v>
      </c>
    </row>
    <row r="142" spans="1:8" x14ac:dyDescent="0.2">
      <c r="A142" s="102" t="s">
        <v>90</v>
      </c>
      <c r="B142" s="111">
        <f>B78+B110</f>
        <v>0</v>
      </c>
      <c r="C142" s="111">
        <f>C78+C110</f>
        <v>0</v>
      </c>
      <c r="D142" s="111">
        <f>D78+D110</f>
        <v>0</v>
      </c>
      <c r="E142" s="111">
        <f>E78+E110</f>
        <v>0</v>
      </c>
      <c r="F142" s="111">
        <f>F78+F110</f>
        <v>0</v>
      </c>
      <c r="G142" s="111">
        <f>G78+G110</f>
        <v>0</v>
      </c>
      <c r="H142" s="111">
        <f>H78+H110</f>
        <v>0</v>
      </c>
    </row>
    <row r="143" spans="1:8" x14ac:dyDescent="0.2">
      <c r="A143" s="102" t="s">
        <v>91</v>
      </c>
      <c r="B143" s="111">
        <f>B79+B111</f>
        <v>0</v>
      </c>
      <c r="C143" s="111">
        <f>C79+C111</f>
        <v>0</v>
      </c>
      <c r="D143" s="111">
        <f>D79+D111</f>
        <v>0</v>
      </c>
      <c r="E143" s="111">
        <f>E79+E111</f>
        <v>0</v>
      </c>
      <c r="F143" s="111">
        <f>F79+F111</f>
        <v>0</v>
      </c>
      <c r="G143" s="111">
        <f>G79+G111</f>
        <v>0</v>
      </c>
      <c r="H143" s="111">
        <f>H79+H111</f>
        <v>0</v>
      </c>
    </row>
    <row r="144" spans="1:8" x14ac:dyDescent="0.2">
      <c r="A144" s="102" t="s">
        <v>92</v>
      </c>
      <c r="B144" s="111">
        <f>B80+B112</f>
        <v>0</v>
      </c>
      <c r="C144" s="111">
        <f>C80+C112</f>
        <v>0</v>
      </c>
      <c r="D144" s="111">
        <f>D80+D112</f>
        <v>0</v>
      </c>
      <c r="E144" s="111">
        <f>E80+E112</f>
        <v>0</v>
      </c>
      <c r="F144" s="111">
        <f>F80+F112</f>
        <v>0</v>
      </c>
      <c r="G144" s="111">
        <f>G80+G112</f>
        <v>0</v>
      </c>
      <c r="H144" s="111">
        <f>H80+H112</f>
        <v>0</v>
      </c>
    </row>
    <row r="145" spans="1:8" x14ac:dyDescent="0.2">
      <c r="A145" s="102" t="s">
        <v>93</v>
      </c>
      <c r="B145" s="111">
        <f>B81+B113</f>
        <v>0</v>
      </c>
      <c r="C145" s="111">
        <f>C81+C113</f>
        <v>0</v>
      </c>
      <c r="D145" s="111">
        <f>D81+D113</f>
        <v>0</v>
      </c>
      <c r="E145" s="111">
        <f>E81+E113</f>
        <v>0</v>
      </c>
      <c r="F145" s="111">
        <f>F81+F113</f>
        <v>0</v>
      </c>
      <c r="G145" s="111">
        <f>G81+G113</f>
        <v>0</v>
      </c>
      <c r="H145" s="111">
        <f>H81+H113</f>
        <v>0</v>
      </c>
    </row>
    <row r="146" spans="1:8" x14ac:dyDescent="0.2">
      <c r="A146" s="102" t="s">
        <v>94</v>
      </c>
      <c r="B146" s="111">
        <f>B82+B114</f>
        <v>0</v>
      </c>
      <c r="C146" s="111">
        <f>C82+C114</f>
        <v>0</v>
      </c>
      <c r="D146" s="111">
        <f>D82+D114</f>
        <v>0</v>
      </c>
      <c r="E146" s="111">
        <f>E82+E114</f>
        <v>0</v>
      </c>
      <c r="F146" s="111">
        <f>F82+F114</f>
        <v>0</v>
      </c>
      <c r="G146" s="111">
        <f>G82+G114</f>
        <v>0</v>
      </c>
      <c r="H146" s="111">
        <f>H82+H114</f>
        <v>0</v>
      </c>
    </row>
    <row r="147" spans="1:8" x14ac:dyDescent="0.2">
      <c r="A147" s="102" t="s">
        <v>95</v>
      </c>
      <c r="B147" s="111">
        <f>B83+B115</f>
        <v>0</v>
      </c>
      <c r="C147" s="111">
        <f>C83+C115</f>
        <v>0</v>
      </c>
      <c r="D147" s="111">
        <f>D83+D115</f>
        <v>0</v>
      </c>
      <c r="E147" s="111">
        <f>E83+E115</f>
        <v>0</v>
      </c>
      <c r="F147" s="111">
        <f>F83+F115</f>
        <v>0</v>
      </c>
      <c r="G147" s="111">
        <f>G83+G115</f>
        <v>0</v>
      </c>
      <c r="H147" s="111">
        <f>H83+H115</f>
        <v>0</v>
      </c>
    </row>
    <row r="148" spans="1:8" x14ac:dyDescent="0.2">
      <c r="A148" s="102" t="s">
        <v>96</v>
      </c>
      <c r="B148" s="111">
        <f>B84+B116</f>
        <v>0</v>
      </c>
      <c r="C148" s="111">
        <f>C84+C116</f>
        <v>0</v>
      </c>
      <c r="D148" s="111">
        <f>D84+D116</f>
        <v>0</v>
      </c>
      <c r="E148" s="111">
        <f>E84+E116</f>
        <v>0</v>
      </c>
      <c r="F148" s="111">
        <f>F84+F116</f>
        <v>0</v>
      </c>
      <c r="G148" s="111">
        <f>G84+G116</f>
        <v>0</v>
      </c>
      <c r="H148" s="111">
        <f>H84+H116</f>
        <v>0</v>
      </c>
    </row>
    <row r="149" spans="1:8" x14ac:dyDescent="0.2">
      <c r="A149" s="102" t="s">
        <v>97</v>
      </c>
      <c r="B149" s="111">
        <f>B85+B117</f>
        <v>0</v>
      </c>
      <c r="C149" s="111">
        <f>C85+C117</f>
        <v>0</v>
      </c>
      <c r="D149" s="111">
        <f>D85+D117</f>
        <v>0</v>
      </c>
      <c r="E149" s="111">
        <f>E85+E117</f>
        <v>0</v>
      </c>
      <c r="F149" s="111">
        <f>F85+F117</f>
        <v>0</v>
      </c>
      <c r="G149" s="111">
        <f>G85+G117</f>
        <v>0</v>
      </c>
      <c r="H149" s="111">
        <f>H85+H117</f>
        <v>0</v>
      </c>
    </row>
    <row r="150" spans="1:8" x14ac:dyDescent="0.2">
      <c r="A150" s="102" t="s">
        <v>98</v>
      </c>
      <c r="B150" s="111">
        <f>B86+B118</f>
        <v>0</v>
      </c>
      <c r="C150" s="111">
        <f>C86+C118</f>
        <v>0</v>
      </c>
      <c r="D150" s="111">
        <f>D86+D118</f>
        <v>0</v>
      </c>
      <c r="E150" s="111">
        <f>E86+E118</f>
        <v>0</v>
      </c>
      <c r="F150" s="111">
        <f>F86+F118</f>
        <v>0</v>
      </c>
      <c r="G150" s="111">
        <f>G86+G118</f>
        <v>0</v>
      </c>
      <c r="H150" s="111">
        <f>H86+H118</f>
        <v>0</v>
      </c>
    </row>
    <row r="151" spans="1:8" x14ac:dyDescent="0.2">
      <c r="A151" s="102" t="s">
        <v>99</v>
      </c>
      <c r="B151" s="111">
        <f>B87+B119</f>
        <v>0</v>
      </c>
      <c r="C151" s="111">
        <f>C87+C119</f>
        <v>0</v>
      </c>
      <c r="D151" s="111">
        <f>D87+D119</f>
        <v>0</v>
      </c>
      <c r="E151" s="111">
        <f>E87+E119</f>
        <v>0</v>
      </c>
      <c r="F151" s="111">
        <f>F87+F119</f>
        <v>0</v>
      </c>
      <c r="G151" s="111">
        <f>G87+G119</f>
        <v>0</v>
      </c>
      <c r="H151" s="111">
        <f>H87+H119</f>
        <v>0</v>
      </c>
    </row>
    <row r="152" spans="1:8" x14ac:dyDescent="0.2">
      <c r="A152" s="102" t="s">
        <v>100</v>
      </c>
      <c r="B152" s="111">
        <f>B88+B120</f>
        <v>0</v>
      </c>
      <c r="C152" s="111">
        <f>C88+C120</f>
        <v>0</v>
      </c>
      <c r="D152" s="111">
        <f>D88+D120</f>
        <v>0</v>
      </c>
      <c r="E152" s="111">
        <f>E88+E120</f>
        <v>0</v>
      </c>
      <c r="F152" s="111">
        <f>F88+F120</f>
        <v>0</v>
      </c>
      <c r="G152" s="111">
        <f>G88+G120</f>
        <v>0</v>
      </c>
      <c r="H152" s="111">
        <f>H88+H120</f>
        <v>0</v>
      </c>
    </row>
    <row r="153" spans="1:8" x14ac:dyDescent="0.2">
      <c r="A153" s="102" t="s">
        <v>101</v>
      </c>
      <c r="B153" s="111">
        <f>B89+B121</f>
        <v>0</v>
      </c>
      <c r="C153" s="111">
        <f>C89+C121</f>
        <v>0</v>
      </c>
      <c r="D153" s="111">
        <f>D89+D121</f>
        <v>0</v>
      </c>
      <c r="E153" s="111">
        <f>E89+E121</f>
        <v>0</v>
      </c>
      <c r="F153" s="111">
        <f>F89+F121</f>
        <v>0</v>
      </c>
      <c r="G153" s="111">
        <f>G89+G121</f>
        <v>0</v>
      </c>
      <c r="H153" s="111">
        <f>H89+H121</f>
        <v>0</v>
      </c>
    </row>
    <row r="154" spans="1:8" x14ac:dyDescent="0.2">
      <c r="A154" s="102" t="s">
        <v>102</v>
      </c>
      <c r="B154" s="111">
        <f>B90+B122</f>
        <v>0</v>
      </c>
      <c r="C154" s="111">
        <f>C90+C122</f>
        <v>0</v>
      </c>
      <c r="D154" s="111">
        <f>D90+D122</f>
        <v>0</v>
      </c>
      <c r="E154" s="111">
        <f>E90+E122</f>
        <v>0</v>
      </c>
      <c r="F154" s="111">
        <f>F90+F122</f>
        <v>0</v>
      </c>
      <c r="G154" s="111">
        <f>G90+G122</f>
        <v>0</v>
      </c>
      <c r="H154" s="111">
        <f>H90+H122</f>
        <v>0</v>
      </c>
    </row>
    <row r="155" spans="1:8" x14ac:dyDescent="0.2">
      <c r="A155" s="102" t="s">
        <v>103</v>
      </c>
      <c r="B155" s="111">
        <f>B91+B123</f>
        <v>0</v>
      </c>
      <c r="C155" s="111">
        <f>C91+C123</f>
        <v>0</v>
      </c>
      <c r="D155" s="111">
        <f>D91+D123</f>
        <v>0</v>
      </c>
      <c r="E155" s="111">
        <f>E91+E123</f>
        <v>0</v>
      </c>
      <c r="F155" s="111">
        <f>F91+F123</f>
        <v>0</v>
      </c>
      <c r="G155" s="111">
        <f>G91+G123</f>
        <v>0</v>
      </c>
      <c r="H155" s="111">
        <f>H91+H123</f>
        <v>0</v>
      </c>
    </row>
    <row r="156" spans="1:8" x14ac:dyDescent="0.2">
      <c r="A156" s="102" t="s">
        <v>104</v>
      </c>
      <c r="B156" s="111">
        <f>B92+B124</f>
        <v>0</v>
      </c>
      <c r="C156" s="111">
        <f>C92+C124</f>
        <v>0</v>
      </c>
      <c r="D156" s="111">
        <f>D92+D124</f>
        <v>0</v>
      </c>
      <c r="E156" s="111">
        <f>E92+E124</f>
        <v>0</v>
      </c>
      <c r="F156" s="111">
        <f>F92+F124</f>
        <v>0</v>
      </c>
      <c r="G156" s="111">
        <f>G92+G124</f>
        <v>0</v>
      </c>
      <c r="H156" s="111">
        <f>H92+H124</f>
        <v>0</v>
      </c>
    </row>
    <row r="158" spans="1:8" x14ac:dyDescent="0.2">
      <c r="A158" s="102" t="s">
        <v>142</v>
      </c>
      <c r="B158" s="112">
        <f t="shared" ref="B158:H158" si="14">SUM(B140:B151)</f>
        <v>0</v>
      </c>
      <c r="C158" s="112">
        <f t="shared" si="14"/>
        <v>0</v>
      </c>
      <c r="D158" s="112">
        <f t="shared" si="14"/>
        <v>0</v>
      </c>
      <c r="E158" s="112">
        <f t="shared" si="14"/>
        <v>0</v>
      </c>
      <c r="F158" s="112">
        <f t="shared" si="14"/>
        <v>0</v>
      </c>
      <c r="G158" s="112">
        <f t="shared" si="14"/>
        <v>0</v>
      </c>
      <c r="H158" s="112">
        <f t="shared" si="14"/>
        <v>0</v>
      </c>
    </row>
    <row r="159" spans="1:8" x14ac:dyDescent="0.2">
      <c r="A159" s="102" t="s">
        <v>143</v>
      </c>
      <c r="B159" s="112">
        <f t="shared" ref="B159:H159" si="15">SUM(B139:B154)</f>
        <v>0</v>
      </c>
      <c r="C159" s="112">
        <f t="shared" si="15"/>
        <v>0</v>
      </c>
      <c r="D159" s="112">
        <f t="shared" si="15"/>
        <v>0</v>
      </c>
      <c r="E159" s="112">
        <f t="shared" si="15"/>
        <v>0</v>
      </c>
      <c r="F159" s="112">
        <f t="shared" si="15"/>
        <v>0</v>
      </c>
      <c r="G159" s="112">
        <f t="shared" si="15"/>
        <v>0</v>
      </c>
      <c r="H159" s="112">
        <f t="shared" si="15"/>
        <v>0</v>
      </c>
    </row>
    <row r="160" spans="1:8" x14ac:dyDescent="0.2">
      <c r="A160" s="102" t="s">
        <v>144</v>
      </c>
      <c r="B160" s="112">
        <f t="shared" ref="B160:H160" si="16">SUM(B139:B156)</f>
        <v>0</v>
      </c>
      <c r="C160" s="112">
        <f t="shared" si="16"/>
        <v>0</v>
      </c>
      <c r="D160" s="112">
        <f t="shared" si="16"/>
        <v>0</v>
      </c>
      <c r="E160" s="112">
        <f t="shared" si="16"/>
        <v>0</v>
      </c>
      <c r="F160" s="112">
        <f t="shared" si="16"/>
        <v>0</v>
      </c>
      <c r="G160" s="112">
        <f t="shared" si="16"/>
        <v>0</v>
      </c>
      <c r="H160" s="112">
        <f t="shared" si="16"/>
        <v>0</v>
      </c>
    </row>
    <row r="161" spans="1:8" x14ac:dyDescent="0.2">
      <c r="A161" s="102" t="s">
        <v>145</v>
      </c>
      <c r="B161" s="112">
        <f t="shared" ref="B161:H161" si="17">SUM(B133:B156)</f>
        <v>0</v>
      </c>
      <c r="C161" s="112">
        <f t="shared" si="17"/>
        <v>0</v>
      </c>
      <c r="D161" s="112">
        <f t="shared" si="17"/>
        <v>0</v>
      </c>
      <c r="E161" s="112">
        <f t="shared" si="17"/>
        <v>0</v>
      </c>
      <c r="F161" s="112">
        <f t="shared" si="17"/>
        <v>0</v>
      </c>
      <c r="G161" s="112">
        <f t="shared" si="17"/>
        <v>0</v>
      </c>
      <c r="H161" s="112">
        <f t="shared" si="17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 &amp;A</oddHeader>
    <oddFooter>&amp;C&amp;"Times New Roman,Normal"&amp;12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Normal="100" workbookViewId="0"/>
  </sheetViews>
  <sheetFormatPr baseColWidth="10" defaultColWidth="11.5703125" defaultRowHeight="12.75" x14ac:dyDescent="0.2"/>
  <cols>
    <col min="11" max="12" width="11.5703125" style="15"/>
  </cols>
  <sheetData>
    <row r="1" spans="1:14" x14ac:dyDescent="0.2">
      <c r="A1" t="s">
        <v>117</v>
      </c>
      <c r="B1" s="15" t="s">
        <v>19</v>
      </c>
    </row>
    <row r="3" spans="1:14" x14ac:dyDescent="0.2">
      <c r="A3" t="s">
        <v>6</v>
      </c>
      <c r="B3" s="102" t="s">
        <v>74</v>
      </c>
      <c r="C3" s="102" t="s">
        <v>75</v>
      </c>
      <c r="D3" s="102" t="s">
        <v>76</v>
      </c>
      <c r="E3" s="102" t="s">
        <v>77</v>
      </c>
      <c r="F3" s="102" t="s">
        <v>78</v>
      </c>
      <c r="G3" s="102" t="s">
        <v>79</v>
      </c>
      <c r="H3" s="102" t="s">
        <v>80</v>
      </c>
      <c r="I3" s="109" t="s">
        <v>235</v>
      </c>
      <c r="J3" s="109" t="s">
        <v>234</v>
      </c>
      <c r="K3" s="109" t="s">
        <v>20</v>
      </c>
    </row>
    <row r="4" spans="1:14" x14ac:dyDescent="0.2">
      <c r="A4">
        <v>0</v>
      </c>
      <c r="B4" s="12"/>
      <c r="C4" s="12"/>
      <c r="D4" s="12"/>
      <c r="E4" s="12"/>
      <c r="F4" s="12"/>
      <c r="G4" s="12"/>
      <c r="H4" s="12"/>
      <c r="I4">
        <f>B4+C4+D4+E4+F4</f>
        <v>0</v>
      </c>
      <c r="J4">
        <f>G4+H4</f>
        <v>0</v>
      </c>
      <c r="K4" s="15">
        <f>I4+J4</f>
        <v>0</v>
      </c>
      <c r="M4" s="19" t="s">
        <v>118</v>
      </c>
    </row>
    <row r="5" spans="1:14" x14ac:dyDescent="0.2">
      <c r="A5">
        <v>1</v>
      </c>
      <c r="B5" s="12"/>
      <c r="C5" s="12"/>
      <c r="D5" s="12"/>
      <c r="E5" s="12"/>
      <c r="F5" s="12"/>
      <c r="G5" s="12"/>
      <c r="H5" s="12"/>
      <c r="I5" s="15">
        <f t="shared" ref="I5:I18" si="0">B5+C5+D5+E5+F5</f>
        <v>0</v>
      </c>
      <c r="J5" s="15">
        <f t="shared" ref="J5:J18" si="1">G5+H5</f>
        <v>0</v>
      </c>
      <c r="K5" s="15">
        <f t="shared" ref="K5:K18" si="2">I5+J5</f>
        <v>0</v>
      </c>
      <c r="M5" t="s">
        <v>119</v>
      </c>
    </row>
    <row r="6" spans="1:14" x14ac:dyDescent="0.2">
      <c r="A6">
        <v>2</v>
      </c>
      <c r="B6" s="12"/>
      <c r="C6" s="12"/>
      <c r="D6" s="12"/>
      <c r="E6" s="12"/>
      <c r="F6" s="12"/>
      <c r="G6" s="12"/>
      <c r="H6" s="12"/>
      <c r="I6" s="15">
        <f t="shared" si="0"/>
        <v>0</v>
      </c>
      <c r="J6" s="15">
        <f t="shared" si="1"/>
        <v>0</v>
      </c>
      <c r="K6" s="15">
        <f t="shared" si="2"/>
        <v>0</v>
      </c>
      <c r="M6" t="s">
        <v>120</v>
      </c>
    </row>
    <row r="7" spans="1:14" x14ac:dyDescent="0.2">
      <c r="A7">
        <v>3</v>
      </c>
      <c r="B7" s="12"/>
      <c r="C7" s="12"/>
      <c r="D7" s="12"/>
      <c r="E7" s="12"/>
      <c r="F7" s="12"/>
      <c r="G7" s="12"/>
      <c r="H7" s="12"/>
      <c r="I7" s="15">
        <f t="shared" si="0"/>
        <v>0</v>
      </c>
      <c r="J7" s="15">
        <f t="shared" si="1"/>
        <v>0</v>
      </c>
      <c r="K7" s="15">
        <f t="shared" si="2"/>
        <v>0</v>
      </c>
      <c r="M7" t="s">
        <v>121</v>
      </c>
    </row>
    <row r="8" spans="1:14" x14ac:dyDescent="0.2">
      <c r="A8">
        <v>4</v>
      </c>
      <c r="B8" s="12"/>
      <c r="C8" s="12"/>
      <c r="D8" s="12"/>
      <c r="E8" s="12"/>
      <c r="F8" s="12"/>
      <c r="G8" s="12"/>
      <c r="H8" s="12"/>
      <c r="I8" s="15">
        <f t="shared" si="0"/>
        <v>0</v>
      </c>
      <c r="J8" s="15">
        <f t="shared" si="1"/>
        <v>0</v>
      </c>
      <c r="K8" s="15">
        <f t="shared" si="2"/>
        <v>0</v>
      </c>
      <c r="M8" t="s">
        <v>122</v>
      </c>
    </row>
    <row r="9" spans="1:14" x14ac:dyDescent="0.2">
      <c r="A9">
        <v>5</v>
      </c>
      <c r="B9" s="12"/>
      <c r="C9" s="12"/>
      <c r="D9" s="12"/>
      <c r="E9" s="12"/>
      <c r="F9" s="12"/>
      <c r="G9" s="12"/>
      <c r="H9" s="12"/>
      <c r="I9" s="15">
        <f t="shared" si="0"/>
        <v>0</v>
      </c>
      <c r="J9" s="15">
        <f t="shared" si="1"/>
        <v>0</v>
      </c>
      <c r="K9" s="15">
        <f t="shared" si="2"/>
        <v>0</v>
      </c>
      <c r="M9" t="s">
        <v>123</v>
      </c>
    </row>
    <row r="10" spans="1:14" x14ac:dyDescent="0.2">
      <c r="A10">
        <v>6</v>
      </c>
      <c r="B10" s="12"/>
      <c r="C10" s="12"/>
      <c r="D10" s="12"/>
      <c r="E10" s="12"/>
      <c r="F10" s="12"/>
      <c r="G10" s="12"/>
      <c r="H10" s="12"/>
      <c r="I10" s="15">
        <f t="shared" si="0"/>
        <v>0</v>
      </c>
      <c r="J10" s="15">
        <f t="shared" si="1"/>
        <v>0</v>
      </c>
      <c r="K10" s="15">
        <f t="shared" si="2"/>
        <v>0</v>
      </c>
      <c r="M10" s="19" t="s">
        <v>124</v>
      </c>
      <c r="N10" t="s">
        <v>125</v>
      </c>
    </row>
    <row r="11" spans="1:14" x14ac:dyDescent="0.2">
      <c r="A11">
        <v>7</v>
      </c>
      <c r="B11" s="12"/>
      <c r="C11" s="12"/>
      <c r="D11" s="12"/>
      <c r="E11" s="12"/>
      <c r="F11" s="12"/>
      <c r="G11" s="12"/>
      <c r="H11" s="12"/>
      <c r="I11" s="15">
        <f t="shared" si="0"/>
        <v>0</v>
      </c>
      <c r="J11" s="15">
        <f t="shared" si="1"/>
        <v>0</v>
      </c>
      <c r="K11" s="15">
        <f t="shared" si="2"/>
        <v>0</v>
      </c>
      <c r="M11" s="19" t="s">
        <v>124</v>
      </c>
      <c r="N11" t="s">
        <v>126</v>
      </c>
    </row>
    <row r="12" spans="1:14" x14ac:dyDescent="0.2">
      <c r="A12">
        <v>8</v>
      </c>
      <c r="B12" s="12"/>
      <c r="C12" s="12"/>
      <c r="D12" s="12"/>
      <c r="E12" s="12"/>
      <c r="F12" s="12"/>
      <c r="G12" s="12"/>
      <c r="H12" s="12"/>
      <c r="I12" s="15">
        <f t="shared" si="0"/>
        <v>0</v>
      </c>
      <c r="J12" s="15">
        <f t="shared" si="1"/>
        <v>0</v>
      </c>
      <c r="K12" s="15">
        <f t="shared" si="2"/>
        <v>0</v>
      </c>
      <c r="M12" s="19" t="s">
        <v>124</v>
      </c>
      <c r="N12" t="s">
        <v>127</v>
      </c>
    </row>
    <row r="13" spans="1:14" x14ac:dyDescent="0.2">
      <c r="A13">
        <v>9</v>
      </c>
      <c r="B13" s="12"/>
      <c r="C13" s="12"/>
      <c r="D13" s="12"/>
      <c r="E13" s="12"/>
      <c r="F13" s="12"/>
      <c r="G13" s="12"/>
      <c r="H13" s="12"/>
      <c r="I13" s="15">
        <f t="shared" si="0"/>
        <v>0</v>
      </c>
      <c r="J13" s="15">
        <f t="shared" si="1"/>
        <v>0</v>
      </c>
      <c r="K13" s="15">
        <f t="shared" si="2"/>
        <v>0</v>
      </c>
    </row>
    <row r="14" spans="1:14" x14ac:dyDescent="0.2">
      <c r="A14">
        <v>10</v>
      </c>
      <c r="B14" s="12"/>
      <c r="C14" s="12"/>
      <c r="D14" s="12"/>
      <c r="E14" s="12"/>
      <c r="F14" s="12"/>
      <c r="G14" s="12"/>
      <c r="H14" s="12"/>
      <c r="I14" s="15">
        <f t="shared" si="0"/>
        <v>0</v>
      </c>
      <c r="J14" s="15">
        <f t="shared" si="1"/>
        <v>0</v>
      </c>
      <c r="K14" s="15">
        <f t="shared" si="2"/>
        <v>0</v>
      </c>
    </row>
    <row r="15" spans="1:14" x14ac:dyDescent="0.2">
      <c r="A15">
        <v>11</v>
      </c>
      <c r="B15" s="12"/>
      <c r="C15" s="12"/>
      <c r="D15" s="12"/>
      <c r="E15" s="12"/>
      <c r="F15" s="12"/>
      <c r="G15" s="12"/>
      <c r="H15" s="12"/>
      <c r="I15" s="15">
        <f t="shared" si="0"/>
        <v>0</v>
      </c>
      <c r="J15" s="15">
        <f t="shared" si="1"/>
        <v>0</v>
      </c>
      <c r="K15" s="15">
        <f t="shared" si="2"/>
        <v>0</v>
      </c>
    </row>
    <row r="16" spans="1:14" x14ac:dyDescent="0.2">
      <c r="A16">
        <v>12</v>
      </c>
      <c r="B16" s="12"/>
      <c r="C16" s="12"/>
      <c r="D16" s="12"/>
      <c r="E16" s="12"/>
      <c r="F16" s="12"/>
      <c r="G16" s="12"/>
      <c r="H16" s="12"/>
      <c r="I16" s="15">
        <f t="shared" si="0"/>
        <v>0</v>
      </c>
      <c r="J16" s="15">
        <f t="shared" si="1"/>
        <v>0</v>
      </c>
      <c r="K16" s="15">
        <f t="shared" si="2"/>
        <v>0</v>
      </c>
    </row>
    <row r="17" spans="1:11" x14ac:dyDescent="0.2">
      <c r="A17">
        <v>13</v>
      </c>
      <c r="B17" s="12"/>
      <c r="C17" s="12"/>
      <c r="D17" s="12"/>
      <c r="E17" s="12"/>
      <c r="F17" s="12"/>
      <c r="G17" s="12"/>
      <c r="H17" s="12"/>
      <c r="I17" s="15">
        <f t="shared" si="0"/>
        <v>0</v>
      </c>
      <c r="J17" s="15">
        <f t="shared" si="1"/>
        <v>0</v>
      </c>
      <c r="K17" s="15">
        <f t="shared" si="2"/>
        <v>0</v>
      </c>
    </row>
    <row r="18" spans="1:11" x14ac:dyDescent="0.2">
      <c r="A18">
        <v>14</v>
      </c>
      <c r="B18" s="12"/>
      <c r="C18" s="12"/>
      <c r="D18" s="12"/>
      <c r="E18" s="12"/>
      <c r="F18" s="12"/>
      <c r="G18" s="12"/>
      <c r="H18" s="12"/>
      <c r="I18" s="15">
        <f t="shared" si="0"/>
        <v>0</v>
      </c>
      <c r="J18" s="15">
        <f t="shared" si="1"/>
        <v>0</v>
      </c>
      <c r="K18" s="15">
        <f t="shared" si="2"/>
        <v>0</v>
      </c>
    </row>
    <row r="20" spans="1:11" x14ac:dyDescent="0.2">
      <c r="A20" t="s">
        <v>23</v>
      </c>
      <c r="B20">
        <f>SUM(B4:B18)</f>
        <v>0</v>
      </c>
      <c r="C20" s="15">
        <f t="shared" ref="C20:K20" si="3">SUM(C4:C18)</f>
        <v>0</v>
      </c>
      <c r="D20" s="15">
        <f t="shared" si="3"/>
        <v>0</v>
      </c>
      <c r="E20" s="15">
        <f t="shared" si="3"/>
        <v>0</v>
      </c>
      <c r="F20" s="15">
        <f t="shared" si="3"/>
        <v>0</v>
      </c>
      <c r="G20" s="15">
        <f t="shared" si="3"/>
        <v>0</v>
      </c>
      <c r="H20" s="15">
        <f t="shared" si="3"/>
        <v>0</v>
      </c>
      <c r="I20" s="15">
        <f t="shared" si="3"/>
        <v>0</v>
      </c>
      <c r="J20" s="15">
        <f t="shared" si="3"/>
        <v>0</v>
      </c>
      <c r="K20" s="15">
        <f t="shared" si="3"/>
        <v>0</v>
      </c>
    </row>
    <row r="21" spans="1:11" x14ac:dyDescent="0.2">
      <c r="C21" s="15"/>
      <c r="D21" s="15"/>
      <c r="E21" s="15"/>
      <c r="F21" s="15"/>
      <c r="G21" s="15"/>
      <c r="H21" s="15"/>
      <c r="I21" s="15"/>
      <c r="J21" s="15"/>
    </row>
    <row r="22" spans="1:11" x14ac:dyDescent="0.2">
      <c r="A22" t="s">
        <v>128</v>
      </c>
      <c r="B22">
        <f>SUM(B5:B9)</f>
        <v>0</v>
      </c>
      <c r="C22" s="15">
        <f t="shared" ref="C22:K22" si="4">SUM(C5:C9)</f>
        <v>0</v>
      </c>
      <c r="D22" s="15">
        <f t="shared" si="4"/>
        <v>0</v>
      </c>
      <c r="E22" s="15">
        <f t="shared" si="4"/>
        <v>0</v>
      </c>
      <c r="F22" s="15">
        <f t="shared" si="4"/>
        <v>0</v>
      </c>
      <c r="G22" s="15">
        <f t="shared" si="4"/>
        <v>0</v>
      </c>
      <c r="H22" s="15">
        <f t="shared" si="4"/>
        <v>0</v>
      </c>
      <c r="I22" s="15">
        <f t="shared" si="4"/>
        <v>0</v>
      </c>
      <c r="J22" s="15">
        <f t="shared" si="4"/>
        <v>0</v>
      </c>
      <c r="K22" s="15">
        <f t="shared" si="4"/>
        <v>0</v>
      </c>
    </row>
    <row r="23" spans="1:11" x14ac:dyDescent="0.2">
      <c r="A23" t="s">
        <v>119</v>
      </c>
      <c r="B23">
        <f>B5</f>
        <v>0</v>
      </c>
      <c r="C23" s="15">
        <f t="shared" ref="C23:K23" si="5">C5</f>
        <v>0</v>
      </c>
      <c r="D23" s="15">
        <f t="shared" si="5"/>
        <v>0</v>
      </c>
      <c r="E23" s="15">
        <f t="shared" si="5"/>
        <v>0</v>
      </c>
      <c r="F23" s="15">
        <f t="shared" si="5"/>
        <v>0</v>
      </c>
      <c r="G23" s="15">
        <f t="shared" si="5"/>
        <v>0</v>
      </c>
      <c r="H23" s="15">
        <f t="shared" si="5"/>
        <v>0</v>
      </c>
      <c r="I23" s="15">
        <f t="shared" si="5"/>
        <v>0</v>
      </c>
      <c r="J23" s="15">
        <f t="shared" si="5"/>
        <v>0</v>
      </c>
      <c r="K23" s="15">
        <f t="shared" si="5"/>
        <v>0</v>
      </c>
    </row>
    <row r="24" spans="1:11" x14ac:dyDescent="0.2">
      <c r="A24" t="s">
        <v>129</v>
      </c>
      <c r="B24">
        <f>SUM(B6:B9)</f>
        <v>0</v>
      </c>
      <c r="C24" s="15">
        <f t="shared" ref="C24:K24" si="6">SUM(C6:C9)</f>
        <v>0</v>
      </c>
      <c r="D24" s="15">
        <f t="shared" si="6"/>
        <v>0</v>
      </c>
      <c r="E24" s="15">
        <f t="shared" si="6"/>
        <v>0</v>
      </c>
      <c r="F24" s="15">
        <f t="shared" si="6"/>
        <v>0</v>
      </c>
      <c r="G24" s="15">
        <f t="shared" si="6"/>
        <v>0</v>
      </c>
      <c r="H24" s="15">
        <f t="shared" si="6"/>
        <v>0</v>
      </c>
      <c r="I24" s="15">
        <f t="shared" si="6"/>
        <v>0</v>
      </c>
      <c r="J24" s="15">
        <f t="shared" si="6"/>
        <v>0</v>
      </c>
      <c r="K24" s="15">
        <f t="shared" si="6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 &amp;A</oddHeader>
    <oddFooter>&amp;C&amp;"Times New Roman,Normal"&amp;12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Normal="100" workbookViewId="0"/>
  </sheetViews>
  <sheetFormatPr baseColWidth="10" defaultColWidth="11.5703125" defaultRowHeight="12.75" x14ac:dyDescent="0.2"/>
  <cols>
    <col min="1" max="1" width="49" style="87" customWidth="1"/>
    <col min="2" max="6" width="11.5703125" style="87" customWidth="1"/>
    <col min="7" max="7" width="15.28515625" style="87" bestFit="1" customWidth="1"/>
    <col min="8" max="16384" width="11.5703125" style="87"/>
  </cols>
  <sheetData>
    <row r="1" spans="1:9" x14ac:dyDescent="0.2">
      <c r="A1" s="91" t="s">
        <v>226</v>
      </c>
      <c r="B1" s="98" t="s">
        <v>112</v>
      </c>
      <c r="C1" s="98" t="s">
        <v>113</v>
      </c>
      <c r="D1" s="98" t="s">
        <v>114</v>
      </c>
      <c r="E1" s="98" t="s">
        <v>115</v>
      </c>
      <c r="F1" s="98" t="s">
        <v>116</v>
      </c>
      <c r="G1" s="92" t="s">
        <v>105</v>
      </c>
      <c r="H1" s="107" t="s">
        <v>233</v>
      </c>
      <c r="I1" s="107" t="s">
        <v>23</v>
      </c>
    </row>
    <row r="2" spans="1:9" x14ac:dyDescent="0.2">
      <c r="A2" s="93" t="s">
        <v>106</v>
      </c>
      <c r="B2" s="97"/>
      <c r="C2" s="97"/>
      <c r="D2" s="97"/>
      <c r="E2" s="97"/>
      <c r="F2" s="97"/>
      <c r="G2" s="94"/>
      <c r="H2" s="87">
        <f>F2+E2+D2+C2</f>
        <v>0</v>
      </c>
      <c r="I2" s="87">
        <f>H2+B2</f>
        <v>0</v>
      </c>
    </row>
    <row r="3" spans="1:9" x14ac:dyDescent="0.2">
      <c r="A3" s="93" t="s">
        <v>107</v>
      </c>
      <c r="B3" s="97"/>
      <c r="C3" s="97"/>
      <c r="D3" s="97"/>
      <c r="E3" s="97"/>
      <c r="F3" s="97"/>
      <c r="G3" s="104"/>
      <c r="H3" s="87">
        <f t="shared" ref="H3:H8" si="0">F3+E3+D3+C3</f>
        <v>0</v>
      </c>
      <c r="I3" s="87">
        <f t="shared" ref="I3:I8" si="1">H3+B3</f>
        <v>0</v>
      </c>
    </row>
    <row r="4" spans="1:9" x14ac:dyDescent="0.2">
      <c r="A4" s="93" t="s">
        <v>227</v>
      </c>
      <c r="B4" s="97"/>
      <c r="C4" s="97"/>
      <c r="D4" s="97"/>
      <c r="E4" s="97"/>
      <c r="F4" s="97"/>
      <c r="G4" s="94"/>
      <c r="H4" s="87">
        <f t="shared" si="0"/>
        <v>0</v>
      </c>
      <c r="I4" s="87">
        <f t="shared" si="1"/>
        <v>0</v>
      </c>
    </row>
    <row r="5" spans="1:9" x14ac:dyDescent="0.2">
      <c r="A5" s="93" t="s">
        <v>108</v>
      </c>
      <c r="B5" s="97"/>
      <c r="C5" s="97"/>
      <c r="D5" s="97"/>
      <c r="E5" s="97"/>
      <c r="F5" s="97"/>
      <c r="G5" s="94"/>
      <c r="H5" s="87">
        <f t="shared" si="0"/>
        <v>0</v>
      </c>
      <c r="I5" s="87">
        <f t="shared" si="1"/>
        <v>0</v>
      </c>
    </row>
    <row r="6" spans="1:9" x14ac:dyDescent="0.2">
      <c r="A6" s="93" t="s">
        <v>109</v>
      </c>
      <c r="B6" s="97"/>
      <c r="C6" s="97"/>
      <c r="D6" s="97"/>
      <c r="E6" s="97"/>
      <c r="F6" s="97"/>
      <c r="G6" s="94"/>
      <c r="H6" s="87">
        <f t="shared" si="0"/>
        <v>0</v>
      </c>
      <c r="I6" s="87">
        <f t="shared" si="1"/>
        <v>0</v>
      </c>
    </row>
    <row r="7" spans="1:9" x14ac:dyDescent="0.2">
      <c r="A7" s="87" t="s">
        <v>231</v>
      </c>
      <c r="B7" s="97"/>
      <c r="C7" s="97"/>
      <c r="D7" s="97"/>
      <c r="E7" s="97"/>
      <c r="F7" s="97"/>
      <c r="G7" s="105"/>
      <c r="H7" s="87">
        <f t="shared" si="0"/>
        <v>0</v>
      </c>
      <c r="I7" s="87">
        <f t="shared" si="1"/>
        <v>0</v>
      </c>
    </row>
    <row r="8" spans="1:9" x14ac:dyDescent="0.2">
      <c r="A8" s="87" t="s">
        <v>232</v>
      </c>
      <c r="B8" s="97"/>
      <c r="C8" s="97"/>
      <c r="D8" s="97"/>
      <c r="E8" s="97"/>
      <c r="F8" s="97"/>
      <c r="G8" s="105"/>
      <c r="H8" s="87">
        <f t="shared" si="0"/>
        <v>0</v>
      </c>
      <c r="I8" s="87">
        <f t="shared" si="1"/>
        <v>0</v>
      </c>
    </row>
    <row r="20" spans="1:8" x14ac:dyDescent="0.2">
      <c r="A20" s="95" t="s">
        <v>110</v>
      </c>
      <c r="B20" s="99" t="s">
        <v>111</v>
      </c>
      <c r="C20" s="99"/>
      <c r="D20" s="99"/>
      <c r="E20" s="99"/>
      <c r="F20" s="99"/>
    </row>
    <row r="21" spans="1:8" x14ac:dyDescent="0.2">
      <c r="A21" s="95"/>
      <c r="B21" s="98" t="s">
        <v>112</v>
      </c>
      <c r="C21" s="98" t="s">
        <v>113</v>
      </c>
      <c r="D21" s="98" t="s">
        <v>114</v>
      </c>
      <c r="E21" s="98" t="s">
        <v>115</v>
      </c>
      <c r="F21" s="98" t="s">
        <v>116</v>
      </c>
      <c r="G21" s="107" t="s">
        <v>233</v>
      </c>
      <c r="H21" s="107" t="s">
        <v>23</v>
      </c>
    </row>
    <row r="22" spans="1:8" x14ac:dyDescent="0.2">
      <c r="A22" s="96" t="s">
        <v>222</v>
      </c>
      <c r="B22" s="97"/>
      <c r="C22" s="97"/>
      <c r="D22" s="97"/>
      <c r="E22" s="97"/>
      <c r="F22" s="97"/>
      <c r="G22" s="87">
        <f>F22+E22+D22+C22</f>
        <v>0</v>
      </c>
      <c r="H22" s="87">
        <f>G22+B22</f>
        <v>0</v>
      </c>
    </row>
    <row r="23" spans="1:8" x14ac:dyDescent="0.2">
      <c r="A23" s="96" t="s">
        <v>223</v>
      </c>
      <c r="B23" s="97"/>
      <c r="C23" s="97"/>
      <c r="D23" s="97"/>
      <c r="E23" s="97"/>
      <c r="F23" s="97"/>
      <c r="G23" s="87">
        <f>F23+E23+D23+C23</f>
        <v>0</v>
      </c>
      <c r="H23" s="87">
        <f>G23+B23</f>
        <v>0</v>
      </c>
    </row>
    <row r="24" spans="1:8" x14ac:dyDescent="0.2">
      <c r="A24" s="96" t="s">
        <v>224</v>
      </c>
      <c r="B24" s="97"/>
      <c r="C24" s="97"/>
      <c r="D24" s="97"/>
      <c r="E24" s="97"/>
      <c r="F24" s="97"/>
      <c r="G24" s="87">
        <f>F24+E24+D24+C24</f>
        <v>0</v>
      </c>
      <c r="H24" s="87">
        <f>G24+B24</f>
        <v>0</v>
      </c>
    </row>
    <row r="25" spans="1:8" x14ac:dyDescent="0.2">
      <c r="A25" s="96" t="s">
        <v>225</v>
      </c>
      <c r="B25" s="97"/>
      <c r="C25" s="97"/>
      <c r="D25" s="97"/>
      <c r="E25" s="97"/>
      <c r="F25" s="97"/>
      <c r="G25" s="87">
        <f>F25+E25+D25+C25</f>
        <v>0</v>
      </c>
      <c r="H25" s="87">
        <f>G25+B25</f>
        <v>0</v>
      </c>
    </row>
    <row r="30" spans="1:8" x14ac:dyDescent="0.2">
      <c r="A30" s="101" t="s">
        <v>19</v>
      </c>
      <c r="B30" s="102" t="s">
        <v>74</v>
      </c>
      <c r="C30" s="102" t="s">
        <v>75</v>
      </c>
      <c r="D30" s="102" t="s">
        <v>76</v>
      </c>
      <c r="E30" s="102" t="s">
        <v>77</v>
      </c>
      <c r="F30" s="102" t="s">
        <v>78</v>
      </c>
      <c r="G30" s="102" t="s">
        <v>79</v>
      </c>
      <c r="H30" s="102" t="s">
        <v>80</v>
      </c>
    </row>
    <row r="31" spans="1:8" x14ac:dyDescent="0.2">
      <c r="A31" s="102" t="s">
        <v>147</v>
      </c>
      <c r="B31" s="113"/>
      <c r="C31" s="113"/>
      <c r="D31" s="113"/>
      <c r="E31" s="113"/>
      <c r="F31" s="113"/>
      <c r="G31" s="113"/>
      <c r="H31" s="113"/>
    </row>
    <row r="32" spans="1:8" x14ac:dyDescent="0.2">
      <c r="A32" s="102" t="s">
        <v>148</v>
      </c>
      <c r="B32" s="113"/>
      <c r="C32" s="113"/>
      <c r="D32" s="113"/>
      <c r="E32" s="113"/>
      <c r="F32" s="113"/>
      <c r="G32" s="113"/>
      <c r="H32" s="113"/>
    </row>
    <row r="33" spans="1:8" x14ac:dyDescent="0.2">
      <c r="A33" s="102" t="s">
        <v>149</v>
      </c>
      <c r="B33" s="113"/>
      <c r="C33" s="113"/>
      <c r="D33" s="113"/>
      <c r="E33" s="113"/>
      <c r="F33" s="113"/>
      <c r="G33" s="113"/>
      <c r="H33" s="113"/>
    </row>
    <row r="34" spans="1:8" x14ac:dyDescent="0.2">
      <c r="A34" s="102" t="s">
        <v>150</v>
      </c>
      <c r="B34" s="113"/>
      <c r="C34" s="113"/>
      <c r="D34" s="113"/>
      <c r="E34" s="113"/>
      <c r="F34" s="113"/>
      <c r="G34" s="113"/>
      <c r="H34" s="113"/>
    </row>
    <row r="35" spans="1:8" x14ac:dyDescent="0.2">
      <c r="A35" s="102" t="s">
        <v>151</v>
      </c>
      <c r="B35" s="113"/>
      <c r="C35" s="113"/>
      <c r="D35" s="113"/>
      <c r="E35" s="113"/>
      <c r="F35" s="113"/>
      <c r="G35" s="113"/>
      <c r="H35" s="113"/>
    </row>
    <row r="36" spans="1:8" x14ac:dyDescent="0.2">
      <c r="A36" s="102" t="s">
        <v>152</v>
      </c>
      <c r="B36" s="113"/>
      <c r="C36" s="113"/>
      <c r="D36" s="113"/>
      <c r="E36" s="113"/>
      <c r="F36" s="113"/>
      <c r="G36" s="113"/>
      <c r="H36" s="113"/>
    </row>
    <row r="37" spans="1:8" x14ac:dyDescent="0.2">
      <c r="A37" s="102" t="s">
        <v>153</v>
      </c>
      <c r="B37" s="113"/>
      <c r="C37" s="113"/>
      <c r="D37" s="113"/>
      <c r="E37" s="113"/>
      <c r="F37" s="113"/>
      <c r="G37" s="113"/>
      <c r="H37" s="113"/>
    </row>
    <row r="38" spans="1:8" x14ac:dyDescent="0.2">
      <c r="A38" s="102" t="s">
        <v>154</v>
      </c>
      <c r="B38" s="113"/>
      <c r="C38" s="113"/>
      <c r="D38" s="113"/>
      <c r="E38" s="113"/>
      <c r="F38" s="113"/>
      <c r="G38" s="113"/>
      <c r="H38" s="113"/>
    </row>
    <row r="39" spans="1:8" x14ac:dyDescent="0.2">
      <c r="A39" s="102" t="s">
        <v>155</v>
      </c>
      <c r="B39" s="113"/>
      <c r="C39" s="113"/>
      <c r="D39" s="113"/>
      <c r="E39" s="113"/>
      <c r="F39" s="113"/>
      <c r="G39" s="113"/>
      <c r="H39" s="113"/>
    </row>
    <row r="40" spans="1:8" x14ac:dyDescent="0.2">
      <c r="A40" s="102" t="s">
        <v>156</v>
      </c>
      <c r="B40" s="113"/>
      <c r="C40" s="113"/>
      <c r="D40" s="113"/>
      <c r="E40" s="113"/>
      <c r="F40" s="113"/>
      <c r="G40" s="113"/>
      <c r="H40" s="113"/>
    </row>
    <row r="41" spans="1:8" x14ac:dyDescent="0.2">
      <c r="A41" s="102" t="s">
        <v>157</v>
      </c>
      <c r="B41" s="113"/>
      <c r="C41" s="113"/>
      <c r="D41" s="113"/>
      <c r="E41" s="113"/>
      <c r="F41" s="113"/>
      <c r="G41" s="113"/>
      <c r="H41" s="113"/>
    </row>
    <row r="42" spans="1:8" x14ac:dyDescent="0.2">
      <c r="A42" s="102" t="s">
        <v>158</v>
      </c>
      <c r="B42" s="113"/>
      <c r="C42" s="113"/>
      <c r="D42" s="113"/>
      <c r="E42" s="113"/>
      <c r="F42" s="113"/>
      <c r="G42" s="113"/>
      <c r="H42" s="113"/>
    </row>
  </sheetData>
  <mergeCells count="2">
    <mergeCell ref="A20:A21"/>
    <mergeCell ref="B20:F20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Normal="100" workbookViewId="0"/>
  </sheetViews>
  <sheetFormatPr baseColWidth="10" defaultColWidth="11.5703125" defaultRowHeight="12.75" x14ac:dyDescent="0.2"/>
  <cols>
    <col min="1" max="1" width="17.85546875" style="90" bestFit="1" customWidth="1"/>
  </cols>
  <sheetData>
    <row r="1" spans="1:8" x14ac:dyDescent="0.2">
      <c r="A1" s="106" t="s">
        <v>66</v>
      </c>
    </row>
    <row r="2" spans="1:8" x14ac:dyDescent="0.2">
      <c r="A2" s="114" t="s">
        <v>61</v>
      </c>
      <c r="B2" s="100" t="s">
        <v>112</v>
      </c>
      <c r="C2" s="100" t="s">
        <v>113</v>
      </c>
      <c r="D2" s="100" t="s">
        <v>114</v>
      </c>
      <c r="E2" s="100" t="s">
        <v>115</v>
      </c>
      <c r="F2" s="100" t="s">
        <v>116</v>
      </c>
      <c r="G2" s="110" t="s">
        <v>233</v>
      </c>
      <c r="H2" s="109" t="s">
        <v>23</v>
      </c>
    </row>
    <row r="3" spans="1:8" x14ac:dyDescent="0.2">
      <c r="A3" s="15" t="s">
        <v>31</v>
      </c>
      <c r="B3" s="88"/>
      <c r="C3" s="88"/>
      <c r="D3" s="88"/>
      <c r="E3" s="88"/>
      <c r="F3" s="88"/>
      <c r="G3" s="17">
        <f>C3+D3+E3+F3</f>
        <v>0</v>
      </c>
      <c r="H3" s="17">
        <f>G3+B3</f>
        <v>0</v>
      </c>
    </row>
    <row r="4" spans="1:8" x14ac:dyDescent="0.2">
      <c r="A4" s="15" t="s">
        <v>32</v>
      </c>
      <c r="B4" s="88"/>
      <c r="C4" s="88"/>
      <c r="D4" s="88"/>
      <c r="E4" s="88"/>
      <c r="F4" s="88"/>
      <c r="G4" s="17">
        <f>C4+D4+E4+F4</f>
        <v>0</v>
      </c>
      <c r="H4" s="17">
        <f>G4+B4</f>
        <v>0</v>
      </c>
    </row>
    <row r="5" spans="1:8" x14ac:dyDescent="0.2">
      <c r="A5" s="15" t="s">
        <v>33</v>
      </c>
      <c r="B5" s="88"/>
      <c r="C5" s="88"/>
      <c r="D5" s="88"/>
      <c r="E5" s="88"/>
      <c r="F5" s="88"/>
      <c r="G5" s="17">
        <f>C5+D5+E5+F5</f>
        <v>0</v>
      </c>
      <c r="H5" s="17">
        <f>G5+B5</f>
        <v>0</v>
      </c>
    </row>
    <row r="6" spans="1:8" x14ac:dyDescent="0.2">
      <c r="A6" s="15" t="s">
        <v>34</v>
      </c>
      <c r="B6" s="88"/>
      <c r="C6" s="88"/>
      <c r="D6" s="88"/>
      <c r="E6" s="88"/>
      <c r="F6" s="88"/>
      <c r="G6" s="17">
        <f>C6+D6+E6+F6</f>
        <v>0</v>
      </c>
      <c r="H6" s="17">
        <f>G6+B6</f>
        <v>0</v>
      </c>
    </row>
    <row r="7" spans="1:8" x14ac:dyDescent="0.2">
      <c r="A7" s="15" t="s">
        <v>35</v>
      </c>
      <c r="B7" s="88"/>
      <c r="C7" s="88"/>
      <c r="D7" s="88"/>
      <c r="E7" s="88"/>
      <c r="F7" s="88"/>
      <c r="G7" s="17">
        <f>C7+D7+E7+F7</f>
        <v>0</v>
      </c>
      <c r="H7" s="17">
        <f>G7+B7</f>
        <v>0</v>
      </c>
    </row>
    <row r="8" spans="1:8" x14ac:dyDescent="0.2">
      <c r="A8" s="15" t="s">
        <v>36</v>
      </c>
      <c r="B8" s="88"/>
      <c r="C8" s="88"/>
      <c r="D8" s="88"/>
      <c r="E8" s="88"/>
      <c r="F8" s="88"/>
      <c r="G8" s="17">
        <f>C8+D8+E8+F8</f>
        <v>0</v>
      </c>
      <c r="H8" s="17">
        <f>G8+B8</f>
        <v>0</v>
      </c>
    </row>
    <row r="9" spans="1:8" x14ac:dyDescent="0.2">
      <c r="A9" s="15" t="s">
        <v>37</v>
      </c>
      <c r="B9" s="88"/>
      <c r="C9" s="88"/>
      <c r="D9" s="88"/>
      <c r="E9" s="88"/>
      <c r="F9" s="88"/>
      <c r="G9" s="17">
        <f>C9+D9+E9+F9</f>
        <v>0</v>
      </c>
      <c r="H9" s="17">
        <f>G9+B9</f>
        <v>0</v>
      </c>
    </row>
    <row r="10" spans="1:8" x14ac:dyDescent="0.2">
      <c r="A10" s="89" t="s">
        <v>71</v>
      </c>
      <c r="B10" s="88"/>
      <c r="C10" s="88"/>
      <c r="D10" s="88"/>
      <c r="E10" s="88"/>
      <c r="F10" s="88"/>
      <c r="G10" s="17">
        <f>C10+D10+E10+F10</f>
        <v>0</v>
      </c>
      <c r="H10" s="17">
        <f>G10+B10</f>
        <v>0</v>
      </c>
    </row>
    <row r="11" spans="1:8" s="15" customFormat="1" x14ac:dyDescent="0.2">
      <c r="A11" s="89" t="s">
        <v>230</v>
      </c>
      <c r="B11" s="88"/>
      <c r="C11" s="88"/>
      <c r="D11" s="88"/>
      <c r="E11" s="88"/>
      <c r="F11" s="88"/>
      <c r="G11" s="17">
        <f>C11+D11+E11+F11</f>
        <v>0</v>
      </c>
      <c r="H11" s="17">
        <f>G11+B11</f>
        <v>0</v>
      </c>
    </row>
    <row r="12" spans="1:8" x14ac:dyDescent="0.2">
      <c r="A12" s="89" t="s">
        <v>229</v>
      </c>
      <c r="B12" s="88"/>
      <c r="C12" s="88"/>
      <c r="D12" s="88"/>
      <c r="E12" s="88"/>
      <c r="F12" s="88"/>
      <c r="G12" s="17">
        <f>C12+D12+E12+F12</f>
        <v>0</v>
      </c>
      <c r="H12" s="17">
        <f>G12+B12</f>
        <v>0</v>
      </c>
    </row>
    <row r="14" spans="1:8" s="15" customFormat="1" x14ac:dyDescent="0.2">
      <c r="A14" s="90"/>
    </row>
    <row r="15" spans="1:8" s="15" customFormat="1" x14ac:dyDescent="0.2">
      <c r="A15" s="90"/>
    </row>
    <row r="18" spans="1:8" x14ac:dyDescent="0.2">
      <c r="A18" s="114" t="s">
        <v>62</v>
      </c>
      <c r="B18" s="100" t="s">
        <v>112</v>
      </c>
      <c r="C18" s="100" t="s">
        <v>113</v>
      </c>
      <c r="D18" s="100" t="s">
        <v>114</v>
      </c>
      <c r="E18" s="100" t="s">
        <v>115</v>
      </c>
      <c r="F18" s="100" t="s">
        <v>116</v>
      </c>
      <c r="G18" s="110" t="s">
        <v>233</v>
      </c>
      <c r="H18" s="109" t="s">
        <v>23</v>
      </c>
    </row>
    <row r="19" spans="1:8" x14ac:dyDescent="0.2">
      <c r="A19" s="15" t="s">
        <v>31</v>
      </c>
      <c r="B19" s="88"/>
      <c r="C19" s="88"/>
      <c r="D19" s="88"/>
      <c r="E19" s="88"/>
      <c r="F19" s="88"/>
      <c r="G19" s="17">
        <f>C19+D19+E19+F19</f>
        <v>0</v>
      </c>
      <c r="H19" s="17">
        <f>G19+B19</f>
        <v>0</v>
      </c>
    </row>
    <row r="20" spans="1:8" x14ac:dyDescent="0.2">
      <c r="A20" s="15" t="s">
        <v>32</v>
      </c>
      <c r="B20" s="88"/>
      <c r="C20" s="88"/>
      <c r="D20" s="88"/>
      <c r="E20" s="88"/>
      <c r="F20" s="88"/>
      <c r="G20" s="17">
        <f>C20+D20+E20+F20</f>
        <v>0</v>
      </c>
      <c r="H20" s="17">
        <f>G20+B20</f>
        <v>0</v>
      </c>
    </row>
    <row r="21" spans="1:8" x14ac:dyDescent="0.2">
      <c r="A21" s="15" t="s">
        <v>33</v>
      </c>
      <c r="B21" s="88"/>
      <c r="C21" s="88"/>
      <c r="D21" s="88"/>
      <c r="E21" s="88"/>
      <c r="F21" s="88"/>
      <c r="G21" s="17">
        <f>C21+D21+E21+F21</f>
        <v>0</v>
      </c>
      <c r="H21" s="17">
        <f>G21+B21</f>
        <v>0</v>
      </c>
    </row>
    <row r="22" spans="1:8" x14ac:dyDescent="0.2">
      <c r="A22" s="15" t="s">
        <v>34</v>
      </c>
      <c r="B22" s="88"/>
      <c r="C22" s="88"/>
      <c r="D22" s="88"/>
      <c r="E22" s="88"/>
      <c r="F22" s="88"/>
      <c r="G22" s="17">
        <f>C22+D22+E22+F22</f>
        <v>0</v>
      </c>
      <c r="H22" s="17">
        <f>G22+B22</f>
        <v>0</v>
      </c>
    </row>
    <row r="23" spans="1:8" x14ac:dyDescent="0.2">
      <c r="A23" s="15" t="s">
        <v>35</v>
      </c>
      <c r="B23" s="88"/>
      <c r="C23" s="88"/>
      <c r="D23" s="88"/>
      <c r="E23" s="88"/>
      <c r="F23" s="88"/>
      <c r="G23" s="17">
        <f>C23+D23+E23+F23</f>
        <v>0</v>
      </c>
      <c r="H23" s="17">
        <f>G23+B23</f>
        <v>0</v>
      </c>
    </row>
    <row r="24" spans="1:8" x14ac:dyDescent="0.2">
      <c r="A24" s="15" t="s">
        <v>36</v>
      </c>
      <c r="B24" s="88"/>
      <c r="C24" s="88"/>
      <c r="D24" s="88"/>
      <c r="E24" s="88"/>
      <c r="F24" s="88"/>
      <c r="G24" s="17">
        <f>C24+D24+E24+F24</f>
        <v>0</v>
      </c>
      <c r="H24" s="17">
        <f>G24+B24</f>
        <v>0</v>
      </c>
    </row>
    <row r="25" spans="1:8" x14ac:dyDescent="0.2">
      <c r="A25" s="15" t="s">
        <v>37</v>
      </c>
      <c r="B25" s="88"/>
      <c r="C25" s="88"/>
      <c r="D25" s="88"/>
      <c r="E25" s="88"/>
      <c r="F25" s="88"/>
      <c r="G25" s="17">
        <f>C25+D25+E25+F25</f>
        <v>0</v>
      </c>
      <c r="H25" s="17">
        <f>G25+B25</f>
        <v>0</v>
      </c>
    </row>
    <row r="26" spans="1:8" x14ac:dyDescent="0.2">
      <c r="A26" s="89" t="s">
        <v>71</v>
      </c>
      <c r="B26" s="88"/>
      <c r="C26" s="88"/>
      <c r="D26" s="88"/>
      <c r="E26" s="88"/>
      <c r="F26" s="88"/>
      <c r="G26" s="17">
        <f>C26+D26+E26+F26</f>
        <v>0</v>
      </c>
      <c r="H26" s="17">
        <f>G26+B26</f>
        <v>0</v>
      </c>
    </row>
    <row r="27" spans="1:8" x14ac:dyDescent="0.2">
      <c r="A27" s="89" t="s">
        <v>230</v>
      </c>
      <c r="B27" s="88"/>
      <c r="C27" s="88"/>
      <c r="D27" s="88"/>
      <c r="E27" s="88"/>
      <c r="F27" s="88"/>
      <c r="G27" s="17">
        <f>C27+D27+E27+F27</f>
        <v>0</v>
      </c>
      <c r="H27" s="17">
        <f>G27+B27</f>
        <v>0</v>
      </c>
    </row>
    <row r="28" spans="1:8" x14ac:dyDescent="0.2">
      <c r="A28" s="89" t="s">
        <v>229</v>
      </c>
      <c r="B28" s="88"/>
      <c r="C28" s="88"/>
      <c r="D28" s="88"/>
      <c r="E28" s="88"/>
      <c r="F28" s="88"/>
      <c r="G28" s="17">
        <f>C28+D28+E28+F28</f>
        <v>0</v>
      </c>
      <c r="H28" s="17">
        <f>G28+B28</f>
        <v>0</v>
      </c>
    </row>
    <row r="30" spans="1:8" s="15" customFormat="1" x14ac:dyDescent="0.2">
      <c r="A30" s="90"/>
    </row>
    <row r="31" spans="1:8" s="15" customFormat="1" x14ac:dyDescent="0.2">
      <c r="A31" s="90"/>
    </row>
    <row r="34" spans="1:8" x14ac:dyDescent="0.2">
      <c r="A34" s="114" t="s">
        <v>60</v>
      </c>
      <c r="B34" s="100" t="s">
        <v>112</v>
      </c>
      <c r="C34" s="100" t="s">
        <v>113</v>
      </c>
      <c r="D34" s="100" t="s">
        <v>114</v>
      </c>
      <c r="E34" s="100" t="s">
        <v>115</v>
      </c>
      <c r="F34" s="100" t="s">
        <v>116</v>
      </c>
      <c r="G34" s="110" t="s">
        <v>233</v>
      </c>
      <c r="H34" s="109" t="s">
        <v>23</v>
      </c>
    </row>
    <row r="35" spans="1:8" x14ac:dyDescent="0.2">
      <c r="A35" s="15" t="s">
        <v>31</v>
      </c>
      <c r="B35" s="115">
        <f>B3+B19</f>
        <v>0</v>
      </c>
      <c r="C35" s="115">
        <f t="shared" ref="C35:F35" si="0">C3+C19</f>
        <v>0</v>
      </c>
      <c r="D35" s="115">
        <f t="shared" si="0"/>
        <v>0</v>
      </c>
      <c r="E35" s="115">
        <f t="shared" si="0"/>
        <v>0</v>
      </c>
      <c r="F35" s="115">
        <f t="shared" si="0"/>
        <v>0</v>
      </c>
      <c r="G35" s="17">
        <f>C35+D35+E35+F35</f>
        <v>0</v>
      </c>
      <c r="H35" s="17">
        <f>G35+B35</f>
        <v>0</v>
      </c>
    </row>
    <row r="36" spans="1:8" x14ac:dyDescent="0.2">
      <c r="A36" s="15" t="s">
        <v>32</v>
      </c>
      <c r="B36" s="115">
        <f t="shared" ref="B36:F36" si="1">B4+B20</f>
        <v>0</v>
      </c>
      <c r="C36" s="115">
        <f t="shared" si="1"/>
        <v>0</v>
      </c>
      <c r="D36" s="115">
        <f t="shared" si="1"/>
        <v>0</v>
      </c>
      <c r="E36" s="115">
        <f t="shared" si="1"/>
        <v>0</v>
      </c>
      <c r="F36" s="115">
        <f t="shared" si="1"/>
        <v>0</v>
      </c>
      <c r="G36" s="17">
        <f>C36+D36+E36+F36</f>
        <v>0</v>
      </c>
      <c r="H36" s="17">
        <f>G36+B36</f>
        <v>0</v>
      </c>
    </row>
    <row r="37" spans="1:8" x14ac:dyDescent="0.2">
      <c r="A37" s="15" t="s">
        <v>33</v>
      </c>
      <c r="B37" s="115">
        <f t="shared" ref="B37:F37" si="2">B5+B21</f>
        <v>0</v>
      </c>
      <c r="C37" s="115">
        <f t="shared" si="2"/>
        <v>0</v>
      </c>
      <c r="D37" s="115">
        <f t="shared" si="2"/>
        <v>0</v>
      </c>
      <c r="E37" s="115">
        <f t="shared" si="2"/>
        <v>0</v>
      </c>
      <c r="F37" s="115">
        <f t="shared" si="2"/>
        <v>0</v>
      </c>
      <c r="G37" s="17">
        <f>C37+D37+E37+F37</f>
        <v>0</v>
      </c>
      <c r="H37" s="17">
        <f>G37+B37</f>
        <v>0</v>
      </c>
    </row>
    <row r="38" spans="1:8" x14ac:dyDescent="0.2">
      <c r="A38" s="15" t="s">
        <v>34</v>
      </c>
      <c r="B38" s="115">
        <f t="shared" ref="B38:F38" si="3">B6+B22</f>
        <v>0</v>
      </c>
      <c r="C38" s="115">
        <f t="shared" si="3"/>
        <v>0</v>
      </c>
      <c r="D38" s="115">
        <f t="shared" si="3"/>
        <v>0</v>
      </c>
      <c r="E38" s="115">
        <f t="shared" si="3"/>
        <v>0</v>
      </c>
      <c r="F38" s="115">
        <f t="shared" si="3"/>
        <v>0</v>
      </c>
      <c r="G38" s="17">
        <f>C38+D38+E38+F38</f>
        <v>0</v>
      </c>
      <c r="H38" s="17">
        <f>G38+B38</f>
        <v>0</v>
      </c>
    </row>
    <row r="39" spans="1:8" x14ac:dyDescent="0.2">
      <c r="A39" s="15" t="s">
        <v>35</v>
      </c>
      <c r="B39" s="115">
        <f t="shared" ref="B39:F39" si="4">B7+B23</f>
        <v>0</v>
      </c>
      <c r="C39" s="115">
        <f t="shared" si="4"/>
        <v>0</v>
      </c>
      <c r="D39" s="115">
        <f t="shared" si="4"/>
        <v>0</v>
      </c>
      <c r="E39" s="115">
        <f t="shared" si="4"/>
        <v>0</v>
      </c>
      <c r="F39" s="115">
        <f t="shared" si="4"/>
        <v>0</v>
      </c>
      <c r="G39" s="17">
        <f>C39+D39+E39+F39</f>
        <v>0</v>
      </c>
      <c r="H39" s="17">
        <f>G39+B39</f>
        <v>0</v>
      </c>
    </row>
    <row r="40" spans="1:8" x14ac:dyDescent="0.2">
      <c r="A40" s="15" t="s">
        <v>36</v>
      </c>
      <c r="B40" s="115">
        <f t="shared" ref="B40:F40" si="5">B8+B24</f>
        <v>0</v>
      </c>
      <c r="C40" s="115">
        <f t="shared" si="5"/>
        <v>0</v>
      </c>
      <c r="D40" s="115">
        <f t="shared" si="5"/>
        <v>0</v>
      </c>
      <c r="E40" s="115">
        <f t="shared" si="5"/>
        <v>0</v>
      </c>
      <c r="F40" s="115">
        <f t="shared" si="5"/>
        <v>0</v>
      </c>
      <c r="G40" s="17">
        <f>C40+D40+E40+F40</f>
        <v>0</v>
      </c>
      <c r="H40" s="17">
        <f>G40+B40</f>
        <v>0</v>
      </c>
    </row>
    <row r="41" spans="1:8" x14ac:dyDescent="0.2">
      <c r="A41" s="15" t="s">
        <v>37</v>
      </c>
      <c r="B41" s="115">
        <f t="shared" ref="B41:F41" si="6">B9+B25</f>
        <v>0</v>
      </c>
      <c r="C41" s="115">
        <f t="shared" si="6"/>
        <v>0</v>
      </c>
      <c r="D41" s="115">
        <f t="shared" si="6"/>
        <v>0</v>
      </c>
      <c r="E41" s="115">
        <f t="shared" si="6"/>
        <v>0</v>
      </c>
      <c r="F41" s="115">
        <f t="shared" si="6"/>
        <v>0</v>
      </c>
      <c r="G41" s="17">
        <f>C41+D41+E41+F41</f>
        <v>0</v>
      </c>
      <c r="H41" s="17">
        <f>G41+B41</f>
        <v>0</v>
      </c>
    </row>
    <row r="42" spans="1:8" x14ac:dyDescent="0.2">
      <c r="A42" s="89" t="s">
        <v>71</v>
      </c>
      <c r="B42" s="115">
        <f t="shared" ref="B42:F42" si="7">B10+B26</f>
        <v>0</v>
      </c>
      <c r="C42" s="115">
        <f t="shared" si="7"/>
        <v>0</v>
      </c>
      <c r="D42" s="115">
        <f t="shared" si="7"/>
        <v>0</v>
      </c>
      <c r="E42" s="115">
        <f t="shared" si="7"/>
        <v>0</v>
      </c>
      <c r="F42" s="115">
        <f t="shared" si="7"/>
        <v>0</v>
      </c>
      <c r="G42" s="17">
        <f>C42+D42+E42+F42</f>
        <v>0</v>
      </c>
      <c r="H42" s="17">
        <f>G42+B42</f>
        <v>0</v>
      </c>
    </row>
    <row r="43" spans="1:8" x14ac:dyDescent="0.2">
      <c r="A43" s="89" t="s">
        <v>230</v>
      </c>
      <c r="B43" s="115">
        <f t="shared" ref="B43:F43" si="8">B11+B27</f>
        <v>0</v>
      </c>
      <c r="C43" s="115">
        <f t="shared" si="8"/>
        <v>0</v>
      </c>
      <c r="D43" s="115">
        <f t="shared" si="8"/>
        <v>0</v>
      </c>
      <c r="E43" s="115">
        <f t="shared" si="8"/>
        <v>0</v>
      </c>
      <c r="F43" s="115">
        <f t="shared" si="8"/>
        <v>0</v>
      </c>
      <c r="G43" s="17">
        <f>C43+D43+E43+F43</f>
        <v>0</v>
      </c>
      <c r="H43" s="17">
        <f>G43+B43</f>
        <v>0</v>
      </c>
    </row>
    <row r="44" spans="1:8" x14ac:dyDescent="0.2">
      <c r="A44" s="89" t="s">
        <v>229</v>
      </c>
      <c r="B44" s="115">
        <f t="shared" ref="B44:F44" si="9">B12+B28</f>
        <v>0</v>
      </c>
      <c r="C44" s="115">
        <f t="shared" si="9"/>
        <v>0</v>
      </c>
      <c r="D44" s="115">
        <f t="shared" si="9"/>
        <v>0</v>
      </c>
      <c r="E44" s="115">
        <f t="shared" si="9"/>
        <v>0</v>
      </c>
      <c r="F44" s="115">
        <f t="shared" si="9"/>
        <v>0</v>
      </c>
      <c r="G44" s="17">
        <f>C44+D44+E44+F44</f>
        <v>0</v>
      </c>
      <c r="H44" s="17">
        <f>G44+B44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zoomScaleNormal="100" workbookViewId="0"/>
  </sheetViews>
  <sheetFormatPr baseColWidth="10" defaultColWidth="9.42578125" defaultRowHeight="12.75" x14ac:dyDescent="0.2"/>
  <cols>
    <col min="1" max="1" width="10.7109375" customWidth="1"/>
    <col min="2" max="9" width="8.7109375" customWidth="1"/>
    <col min="10" max="11" width="9.140625" customWidth="1"/>
  </cols>
  <sheetData>
    <row r="1" spans="1:11" ht="15.75" customHeight="1" x14ac:dyDescent="0.25">
      <c r="A1" s="31">
        <f>Data_count!B3</f>
        <v>0</v>
      </c>
      <c r="J1" s="32"/>
      <c r="K1" s="33"/>
    </row>
    <row r="2" spans="1:11" ht="19.5" customHeight="1" x14ac:dyDescent="0.25">
      <c r="A2" s="34">
        <f>Data_count!B4</f>
        <v>0</v>
      </c>
      <c r="G2" s="35">
        <f>Data_count!B5</f>
        <v>0</v>
      </c>
      <c r="J2" s="32"/>
      <c r="K2" s="33">
        <f>Data_count!B6</f>
        <v>0</v>
      </c>
    </row>
    <row r="3" spans="1:11" ht="18.75" customHeight="1" x14ac:dyDescent="0.25">
      <c r="A3" s="34">
        <f>Data_count!B10</f>
        <v>0</v>
      </c>
      <c r="G3" s="35"/>
      <c r="J3" s="32"/>
      <c r="K3" s="36">
        <f>Data_count!B7</f>
        <v>0</v>
      </c>
    </row>
    <row r="4" spans="1:11" ht="12.75" customHeight="1" x14ac:dyDescent="0.2">
      <c r="A4" s="34" t="s">
        <v>130</v>
      </c>
      <c r="B4" s="37">
        <f>Data_count!B13</f>
        <v>0</v>
      </c>
      <c r="J4" s="32"/>
      <c r="K4" s="36">
        <f>Data_count!B8</f>
        <v>0</v>
      </c>
    </row>
    <row r="5" spans="1:11" ht="12.75" customHeight="1" x14ac:dyDescent="0.2">
      <c r="A5" s="34" t="s">
        <v>131</v>
      </c>
      <c r="B5" s="37">
        <f>Data_count!B14</f>
        <v>0</v>
      </c>
      <c r="J5" s="32"/>
      <c r="K5" s="36">
        <f>Data_count!B9</f>
        <v>0</v>
      </c>
    </row>
    <row r="6" spans="1:11" ht="12.75" customHeight="1" x14ac:dyDescent="0.2">
      <c r="A6" s="34"/>
      <c r="C6" s="38"/>
      <c r="J6" s="32"/>
    </row>
    <row r="7" spans="1:11" ht="15.75" customHeight="1" x14ac:dyDescent="0.25">
      <c r="A7" s="34"/>
      <c r="C7" s="38"/>
      <c r="G7" s="39">
        <f>Data_count!B11</f>
        <v>0</v>
      </c>
      <c r="J7" s="32"/>
      <c r="K7" s="32"/>
    </row>
    <row r="8" spans="1:11" ht="13.5" customHeight="1" x14ac:dyDescent="0.25">
      <c r="A8" s="34"/>
      <c r="C8" s="38"/>
      <c r="F8" s="39"/>
      <c r="G8" s="40"/>
      <c r="J8" s="32"/>
      <c r="K8" s="32"/>
    </row>
    <row r="9" spans="1:11" ht="12.75" customHeight="1" x14ac:dyDescent="0.2">
      <c r="A9" s="23"/>
      <c r="B9" s="23"/>
      <c r="C9" s="8" t="s">
        <v>132</v>
      </c>
      <c r="D9" s="8"/>
      <c r="E9" s="8"/>
      <c r="F9" s="10" t="s">
        <v>68</v>
      </c>
      <c r="G9" s="10"/>
      <c r="H9" s="9" t="s">
        <v>69</v>
      </c>
      <c r="I9" s="9"/>
      <c r="J9" s="7" t="s">
        <v>133</v>
      </c>
      <c r="K9" s="7"/>
    </row>
    <row r="10" spans="1:11" ht="13.5" customHeight="1" x14ac:dyDescent="0.2">
      <c r="A10" s="23"/>
      <c r="B10" s="23"/>
      <c r="C10" s="41" t="s">
        <v>60</v>
      </c>
      <c r="D10" s="24" t="s">
        <v>61</v>
      </c>
      <c r="E10" s="24" t="s">
        <v>70</v>
      </c>
      <c r="F10" s="24" t="s">
        <v>61</v>
      </c>
      <c r="G10" s="24" t="s">
        <v>70</v>
      </c>
      <c r="H10" s="25" t="s">
        <v>61</v>
      </c>
      <c r="I10" s="24" t="s">
        <v>70</v>
      </c>
      <c r="J10" s="25" t="s">
        <v>61</v>
      </c>
      <c r="K10" s="42" t="s">
        <v>70</v>
      </c>
    </row>
    <row r="11" spans="1:11" ht="17.25" customHeight="1" x14ac:dyDescent="0.2">
      <c r="A11" s="26"/>
      <c r="B11" s="27" t="s">
        <v>71</v>
      </c>
      <c r="C11" s="43">
        <f>D11+E11</f>
        <v>0</v>
      </c>
      <c r="D11" s="44">
        <f>F11+H11</f>
        <v>0</v>
      </c>
      <c r="E11" s="44">
        <f>G11+I11</f>
        <v>0</v>
      </c>
      <c r="F11" s="44">
        <f>Data_TJM_dir!B10</f>
        <v>0</v>
      </c>
      <c r="G11" s="44">
        <f>Data_TJM_dir!B26</f>
        <v>0</v>
      </c>
      <c r="H11" s="44">
        <f>Data_TJM_dir!G10</f>
        <v>0</v>
      </c>
      <c r="I11" s="44">
        <f>Data_TJM_dir!H26</f>
        <v>0</v>
      </c>
      <c r="J11" s="45" t="e">
        <f>1/D11*H11</f>
        <v>#DIV/0!</v>
      </c>
      <c r="K11" s="46" t="e">
        <f>1/E11*I11</f>
        <v>#DIV/0!</v>
      </c>
    </row>
    <row r="12" spans="1:11" ht="17.25" customHeight="1" x14ac:dyDescent="0.2">
      <c r="A12" s="28"/>
      <c r="B12" s="29" t="s">
        <v>72</v>
      </c>
      <c r="C12" s="47">
        <f>D12+E12</f>
        <v>0</v>
      </c>
      <c r="D12" s="48">
        <f>F12+H12</f>
        <v>0</v>
      </c>
      <c r="E12" s="48">
        <f>G12+I12</f>
        <v>0</v>
      </c>
      <c r="F12" s="48">
        <f>Data_TJM_dir!B12</f>
        <v>0</v>
      </c>
      <c r="G12" s="48">
        <f>Data_TJM_dir!B28</f>
        <v>0</v>
      </c>
      <c r="H12" s="48">
        <f>Data_TJM_dir!G12</f>
        <v>0</v>
      </c>
      <c r="I12" s="48">
        <f>Data_TJM_dir!H28</f>
        <v>0</v>
      </c>
      <c r="J12" s="49" t="e">
        <f>1/D12*H12</f>
        <v>#DIV/0!</v>
      </c>
      <c r="K12" s="50" t="e">
        <f>1/E12*I12</f>
        <v>#DIV/0!</v>
      </c>
    </row>
    <row r="14" spans="1:11" ht="15.75" customHeight="1" x14ac:dyDescent="0.25">
      <c r="B14" s="31" t="s">
        <v>134</v>
      </c>
    </row>
    <row r="33" spans="1:11" ht="12" customHeight="1" x14ac:dyDescent="0.2"/>
    <row r="34" spans="1:11" ht="12" customHeight="1" x14ac:dyDescent="0.2"/>
    <row r="35" spans="1:11" ht="12" customHeight="1" x14ac:dyDescent="0.2">
      <c r="A35" s="116" t="s">
        <v>106</v>
      </c>
      <c r="B35" s="116"/>
      <c r="C35" s="116"/>
      <c r="D35" s="116"/>
      <c r="E35" s="116"/>
      <c r="F35" s="116"/>
      <c r="G35" s="116"/>
      <c r="H35" s="116"/>
      <c r="I35" s="116"/>
      <c r="J35" s="116"/>
      <c r="K35" s="51">
        <f>Data_yearly_stats!I2</f>
        <v>0</v>
      </c>
    </row>
    <row r="36" spans="1:11" ht="12" customHeight="1" x14ac:dyDescent="0.2">
      <c r="A36" s="116" t="s">
        <v>135</v>
      </c>
      <c r="B36" s="116"/>
      <c r="C36" s="116"/>
      <c r="D36" s="116"/>
      <c r="E36" s="116"/>
      <c r="F36" s="116"/>
      <c r="G36" s="116"/>
      <c r="H36" s="116"/>
      <c r="I36" s="116"/>
      <c r="J36" s="116"/>
      <c r="K36" s="52">
        <f>F12+G12</f>
        <v>0</v>
      </c>
    </row>
    <row r="37" spans="1:11" ht="12" customHeight="1" x14ac:dyDescent="0.2">
      <c r="A37" s="116" t="s">
        <v>136</v>
      </c>
      <c r="B37" s="116"/>
      <c r="C37" s="116"/>
      <c r="D37" s="116"/>
      <c r="E37" s="116"/>
      <c r="F37" s="116"/>
      <c r="G37" s="116"/>
      <c r="H37" s="116"/>
      <c r="I37" s="116"/>
      <c r="J37" s="116"/>
      <c r="K37" s="52">
        <f>F11+G11</f>
        <v>0</v>
      </c>
    </row>
    <row r="38" spans="1:11" ht="12" customHeight="1" x14ac:dyDescent="0.2">
      <c r="A38" s="116" t="s">
        <v>137</v>
      </c>
      <c r="B38" s="116"/>
      <c r="C38" s="116"/>
      <c r="D38" s="116"/>
      <c r="E38" s="116"/>
      <c r="F38" s="116"/>
      <c r="G38" s="116"/>
      <c r="H38" s="116"/>
      <c r="I38" s="116"/>
      <c r="J38" s="116"/>
      <c r="K38" s="52">
        <f>K36-K37</f>
        <v>0</v>
      </c>
    </row>
    <row r="39" spans="1:11" s="15" customFormat="1" ht="12" customHeight="1" x14ac:dyDescent="0.2">
      <c r="A39" s="116" t="s">
        <v>107</v>
      </c>
      <c r="B39" s="116"/>
      <c r="C39" s="116"/>
      <c r="D39" s="116"/>
      <c r="E39" s="116"/>
      <c r="F39" s="116"/>
      <c r="G39" s="116"/>
      <c r="H39" s="116"/>
      <c r="I39" s="117">
        <f>Data_yearly_stats!G3</f>
        <v>0</v>
      </c>
      <c r="J39" s="117"/>
      <c r="K39" s="51">
        <f>Data_yearly_stats!I3</f>
        <v>0</v>
      </c>
    </row>
    <row r="40" spans="1:11" ht="12" customHeight="1" x14ac:dyDescent="0.2">
      <c r="A40" s="118" t="s">
        <v>227</v>
      </c>
      <c r="B40" s="118"/>
      <c r="C40" s="118"/>
      <c r="D40" s="118"/>
      <c r="E40" s="118"/>
      <c r="F40" s="118"/>
      <c r="G40" s="118"/>
      <c r="H40" s="118"/>
      <c r="I40" s="117">
        <f>Data_yearly_stats!G4</f>
        <v>0</v>
      </c>
      <c r="J40" s="117"/>
      <c r="K40" s="51">
        <f>Data_yearly_stats!I4</f>
        <v>0</v>
      </c>
    </row>
    <row r="41" spans="1:11" ht="12" customHeight="1" x14ac:dyDescent="0.2">
      <c r="A41" s="116" t="s">
        <v>108</v>
      </c>
      <c r="B41" s="116"/>
      <c r="C41" s="116"/>
      <c r="D41" s="116"/>
      <c r="E41" s="116"/>
      <c r="F41" s="116"/>
      <c r="G41" s="116"/>
      <c r="H41" s="116"/>
      <c r="I41" s="117">
        <f>Data_yearly_stats!G5</f>
        <v>0</v>
      </c>
      <c r="J41" s="117"/>
      <c r="K41" s="51">
        <f>Data_yearly_stats!I5</f>
        <v>0</v>
      </c>
    </row>
    <row r="42" spans="1:11" ht="12" customHeight="1" x14ac:dyDescent="0.2">
      <c r="A42" s="116" t="s">
        <v>109</v>
      </c>
      <c r="B42" s="116"/>
      <c r="C42" s="116"/>
      <c r="D42" s="116"/>
      <c r="E42" s="116"/>
      <c r="F42" s="116"/>
      <c r="G42" s="116"/>
      <c r="H42" s="116"/>
      <c r="I42" s="117">
        <f>Data_yearly_stats!G6</f>
        <v>0</v>
      </c>
      <c r="J42" s="117"/>
      <c r="K42" s="51">
        <f>Data_yearly_stats!I6</f>
        <v>0</v>
      </c>
    </row>
    <row r="43" spans="1:11" ht="12" customHeight="1" x14ac:dyDescent="0.2">
      <c r="A43" s="116" t="s">
        <v>231</v>
      </c>
      <c r="B43" s="116"/>
      <c r="C43" s="116"/>
      <c r="D43" s="116"/>
      <c r="E43" s="116"/>
      <c r="F43" s="116"/>
      <c r="G43" s="116"/>
      <c r="H43" s="116"/>
      <c r="I43" s="119">
        <f>Data_yearly_stats!G7</f>
        <v>0</v>
      </c>
      <c r="J43" s="119"/>
      <c r="K43" s="51">
        <f>Data_yearly_stats!I7</f>
        <v>0</v>
      </c>
    </row>
    <row r="44" spans="1:11" ht="12" customHeight="1" x14ac:dyDescent="0.2">
      <c r="A44" s="116" t="s">
        <v>232</v>
      </c>
      <c r="B44" s="116"/>
      <c r="C44" s="116"/>
      <c r="D44" s="116"/>
      <c r="E44" s="116"/>
      <c r="F44" s="116"/>
      <c r="G44" s="116"/>
      <c r="H44" s="116"/>
      <c r="I44" s="119">
        <f>Data_yearly_stats!G8</f>
        <v>0</v>
      </c>
      <c r="J44" s="119"/>
      <c r="K44" s="51">
        <f>Data_yearly_stats!I8</f>
        <v>0</v>
      </c>
    </row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</sheetData>
  <mergeCells count="20">
    <mergeCell ref="A41:H41"/>
    <mergeCell ref="A42:H42"/>
    <mergeCell ref="A43:H43"/>
    <mergeCell ref="A44:H44"/>
    <mergeCell ref="I39:J39"/>
    <mergeCell ref="I40:J40"/>
    <mergeCell ref="I41:J41"/>
    <mergeCell ref="I42:J42"/>
    <mergeCell ref="I43:J43"/>
    <mergeCell ref="I44:J44"/>
    <mergeCell ref="A39:H39"/>
    <mergeCell ref="A40:H40"/>
    <mergeCell ref="A36:J36"/>
    <mergeCell ref="A37:J37"/>
    <mergeCell ref="A38:J38"/>
    <mergeCell ref="C9:E9"/>
    <mergeCell ref="F9:G9"/>
    <mergeCell ref="H9:I9"/>
    <mergeCell ref="J9:K9"/>
    <mergeCell ref="A35:J35"/>
  </mergeCells>
  <printOptions horizontalCentered="1"/>
  <pageMargins left="0.39374999999999999" right="0.39374999999999999" top="0.98402777777777795" bottom="0.39374999999999999" header="0.39374999999999999" footer="0.196527777777778"/>
  <pageSetup paperSize="9" scale="98" orientation="portrait" horizontalDpi="300" verticalDpi="300" r:id="rId1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zoomScaleNormal="100" workbookViewId="0"/>
  </sheetViews>
  <sheetFormatPr baseColWidth="10" defaultColWidth="9.42578125" defaultRowHeight="12.75" x14ac:dyDescent="0.2"/>
  <cols>
    <col min="1" max="1" width="11.42578125" customWidth="1"/>
    <col min="2" max="8" width="9.5703125" customWidth="1"/>
    <col min="9" max="10" width="9.85546875" customWidth="1"/>
  </cols>
  <sheetData>
    <row r="1" spans="1:10" ht="15.75" customHeight="1" x14ac:dyDescent="0.25">
      <c r="A1" s="31">
        <f>Data_count!B3</f>
        <v>0</v>
      </c>
      <c r="J1" s="32"/>
    </row>
    <row r="2" spans="1:10" ht="19.5" customHeight="1" x14ac:dyDescent="0.25">
      <c r="A2" s="34">
        <f>Data_count!B4</f>
        <v>0</v>
      </c>
      <c r="F2" s="35">
        <f>Data_count!B5</f>
        <v>0</v>
      </c>
      <c r="J2" s="33">
        <f>Data_count!B6</f>
        <v>0</v>
      </c>
    </row>
    <row r="3" spans="1:10" ht="18.75" customHeight="1" x14ac:dyDescent="0.25">
      <c r="A3" s="34">
        <f>Data_count!B10</f>
        <v>0</v>
      </c>
      <c r="F3" s="35"/>
      <c r="J3" s="36">
        <f>Data_count!B7</f>
        <v>0</v>
      </c>
    </row>
    <row r="4" spans="1:10" ht="12.75" customHeight="1" x14ac:dyDescent="0.2">
      <c r="A4" s="34" t="s">
        <v>130</v>
      </c>
      <c r="B4" s="37">
        <f>Data_count!B13</f>
        <v>0</v>
      </c>
      <c r="J4" s="36">
        <f>Data_count!B8</f>
        <v>0</v>
      </c>
    </row>
    <row r="5" spans="1:10" ht="13.5" customHeight="1" x14ac:dyDescent="0.25">
      <c r="A5" s="34" t="s">
        <v>131</v>
      </c>
      <c r="B5" s="37">
        <f>Data_count!B14</f>
        <v>0</v>
      </c>
      <c r="F5" s="35"/>
      <c r="J5" s="36">
        <f>Data_count!B9</f>
        <v>0</v>
      </c>
    </row>
    <row r="6" spans="1:10" ht="27" customHeight="1" x14ac:dyDescent="0.25">
      <c r="A6" s="34"/>
      <c r="C6" s="38"/>
      <c r="F6" s="35" t="s">
        <v>138</v>
      </c>
      <c r="J6" s="32"/>
    </row>
    <row r="7" spans="1:10" ht="12.75" customHeight="1" x14ac:dyDescent="0.2">
      <c r="A7" s="34"/>
      <c r="C7" s="38"/>
      <c r="F7" s="40"/>
      <c r="J7" s="32"/>
    </row>
    <row r="8" spans="1:10" ht="18.75" customHeight="1" x14ac:dyDescent="0.25">
      <c r="A8" s="34"/>
      <c r="C8" s="38"/>
      <c r="F8" s="39">
        <f>Data_count!B11</f>
        <v>0</v>
      </c>
      <c r="J8" s="32"/>
    </row>
    <row r="9" spans="1:10" ht="6.75" customHeight="1" x14ac:dyDescent="0.2">
      <c r="A9" s="53"/>
      <c r="B9" s="54"/>
    </row>
    <row r="10" spans="1:10" ht="6.75" customHeight="1" x14ac:dyDescent="0.2">
      <c r="A10" s="53"/>
      <c r="B10" s="54"/>
    </row>
    <row r="11" spans="1:10" ht="6.75" customHeight="1" x14ac:dyDescent="0.2">
      <c r="A11" s="54"/>
      <c r="B11" s="53"/>
      <c r="C11" s="54"/>
      <c r="D11" s="54"/>
      <c r="E11" s="54"/>
      <c r="F11" s="54"/>
      <c r="G11" s="54"/>
      <c r="H11" s="54"/>
      <c r="I11" s="54"/>
      <c r="J11" s="54"/>
    </row>
    <row r="12" spans="1:10" ht="12.75" customHeight="1" x14ac:dyDescent="0.2"/>
    <row r="13" spans="1:10" ht="12.75" customHeight="1" x14ac:dyDescent="0.2">
      <c r="A13" s="30" t="s">
        <v>73</v>
      </c>
      <c r="B13" s="30" t="s">
        <v>74</v>
      </c>
      <c r="C13" s="30" t="s">
        <v>75</v>
      </c>
      <c r="D13" s="30" t="s">
        <v>76</v>
      </c>
      <c r="E13" s="30" t="s">
        <v>77</v>
      </c>
      <c r="F13" s="30" t="s">
        <v>78</v>
      </c>
      <c r="G13" s="30" t="s">
        <v>79</v>
      </c>
      <c r="H13" s="30" t="s">
        <v>80</v>
      </c>
      <c r="I13" s="30" t="s">
        <v>139</v>
      </c>
      <c r="J13" s="30" t="s">
        <v>140</v>
      </c>
    </row>
    <row r="14" spans="1:10" ht="12.75" customHeight="1" x14ac:dyDescent="0.2">
      <c r="A14" s="30" t="s">
        <v>81</v>
      </c>
      <c r="B14" s="55">
        <f>Data_hour!B133</f>
        <v>0</v>
      </c>
      <c r="C14" s="55">
        <f>Data_hour!C133</f>
        <v>0</v>
      </c>
      <c r="D14" s="55">
        <f>Data_hour!D133</f>
        <v>0</v>
      </c>
      <c r="E14" s="55">
        <f>Data_hour!E133</f>
        <v>0</v>
      </c>
      <c r="F14" s="55">
        <f>Data_hour!F133</f>
        <v>0</v>
      </c>
      <c r="G14" s="55">
        <f>Data_hour!G133</f>
        <v>0</v>
      </c>
      <c r="H14" s="55">
        <f>Data_hour!H133</f>
        <v>0</v>
      </c>
      <c r="I14" s="55">
        <f t="shared" ref="I14:I37" si="0">AVERAGE(B14:F14)</f>
        <v>0</v>
      </c>
      <c r="J14" s="55">
        <f t="shared" ref="J14:J37" si="1">AVERAGE(B14:H14)</f>
        <v>0</v>
      </c>
    </row>
    <row r="15" spans="1:10" ht="12.75" customHeight="1" x14ac:dyDescent="0.2">
      <c r="A15" s="30" t="s">
        <v>82</v>
      </c>
      <c r="B15" s="55">
        <f>Data_hour!B134</f>
        <v>0</v>
      </c>
      <c r="C15" s="55">
        <f>Data_hour!C134</f>
        <v>0</v>
      </c>
      <c r="D15" s="55">
        <f>Data_hour!D134</f>
        <v>0</v>
      </c>
      <c r="E15" s="55">
        <f>Data_hour!E134</f>
        <v>0</v>
      </c>
      <c r="F15" s="55">
        <f>Data_hour!F134</f>
        <v>0</v>
      </c>
      <c r="G15" s="55">
        <f>Data_hour!G134</f>
        <v>0</v>
      </c>
      <c r="H15" s="55">
        <f>Data_hour!H134</f>
        <v>0</v>
      </c>
      <c r="I15" s="55">
        <f t="shared" si="0"/>
        <v>0</v>
      </c>
      <c r="J15" s="55">
        <f t="shared" si="1"/>
        <v>0</v>
      </c>
    </row>
    <row r="16" spans="1:10" ht="12.75" customHeight="1" x14ac:dyDescent="0.2">
      <c r="A16" s="30" t="s">
        <v>83</v>
      </c>
      <c r="B16" s="55">
        <f>Data_hour!B135</f>
        <v>0</v>
      </c>
      <c r="C16" s="55">
        <f>Data_hour!C135</f>
        <v>0</v>
      </c>
      <c r="D16" s="55">
        <f>Data_hour!D135</f>
        <v>0</v>
      </c>
      <c r="E16" s="55">
        <f>Data_hour!E135</f>
        <v>0</v>
      </c>
      <c r="F16" s="55">
        <f>Data_hour!F135</f>
        <v>0</v>
      </c>
      <c r="G16" s="55">
        <f>Data_hour!G135</f>
        <v>0</v>
      </c>
      <c r="H16" s="55">
        <f>Data_hour!H135</f>
        <v>0</v>
      </c>
      <c r="I16" s="55">
        <f t="shared" si="0"/>
        <v>0</v>
      </c>
      <c r="J16" s="55">
        <f t="shared" si="1"/>
        <v>0</v>
      </c>
    </row>
    <row r="17" spans="1:10" ht="12.75" customHeight="1" x14ac:dyDescent="0.2">
      <c r="A17" s="30" t="s">
        <v>84</v>
      </c>
      <c r="B17" s="55">
        <f>Data_hour!B136</f>
        <v>0</v>
      </c>
      <c r="C17" s="55">
        <f>Data_hour!C136</f>
        <v>0</v>
      </c>
      <c r="D17" s="55">
        <f>Data_hour!D136</f>
        <v>0</v>
      </c>
      <c r="E17" s="55">
        <f>Data_hour!E136</f>
        <v>0</v>
      </c>
      <c r="F17" s="55">
        <f>Data_hour!F136</f>
        <v>0</v>
      </c>
      <c r="G17" s="55">
        <f>Data_hour!G136</f>
        <v>0</v>
      </c>
      <c r="H17" s="55">
        <f>Data_hour!H136</f>
        <v>0</v>
      </c>
      <c r="I17" s="55">
        <f t="shared" si="0"/>
        <v>0</v>
      </c>
      <c r="J17" s="55">
        <f t="shared" si="1"/>
        <v>0</v>
      </c>
    </row>
    <row r="18" spans="1:10" ht="12.75" customHeight="1" x14ac:dyDescent="0.2">
      <c r="A18" s="30" t="s">
        <v>85</v>
      </c>
      <c r="B18" s="55">
        <f>Data_hour!B137</f>
        <v>0</v>
      </c>
      <c r="C18" s="55">
        <f>Data_hour!C137</f>
        <v>0</v>
      </c>
      <c r="D18" s="55">
        <f>Data_hour!D137</f>
        <v>0</v>
      </c>
      <c r="E18" s="55">
        <f>Data_hour!E137</f>
        <v>0</v>
      </c>
      <c r="F18" s="55">
        <f>Data_hour!F137</f>
        <v>0</v>
      </c>
      <c r="G18" s="55">
        <f>Data_hour!G137</f>
        <v>0</v>
      </c>
      <c r="H18" s="55">
        <f>Data_hour!H137</f>
        <v>0</v>
      </c>
      <c r="I18" s="55">
        <f t="shared" si="0"/>
        <v>0</v>
      </c>
      <c r="J18" s="55">
        <f t="shared" si="1"/>
        <v>0</v>
      </c>
    </row>
    <row r="19" spans="1:10" ht="12.75" customHeight="1" x14ac:dyDescent="0.2">
      <c r="A19" s="30" t="s">
        <v>86</v>
      </c>
      <c r="B19" s="55">
        <f>Data_hour!B138</f>
        <v>0</v>
      </c>
      <c r="C19" s="55">
        <f>Data_hour!C138</f>
        <v>0</v>
      </c>
      <c r="D19" s="55">
        <f>Data_hour!D138</f>
        <v>0</v>
      </c>
      <c r="E19" s="55">
        <f>Data_hour!E138</f>
        <v>0</v>
      </c>
      <c r="F19" s="55">
        <f>Data_hour!F138</f>
        <v>0</v>
      </c>
      <c r="G19" s="55">
        <f>Data_hour!G138</f>
        <v>0</v>
      </c>
      <c r="H19" s="55">
        <f>Data_hour!H138</f>
        <v>0</v>
      </c>
      <c r="I19" s="55">
        <f t="shared" si="0"/>
        <v>0</v>
      </c>
      <c r="J19" s="55">
        <f t="shared" si="1"/>
        <v>0</v>
      </c>
    </row>
    <row r="20" spans="1:10" ht="12.75" customHeight="1" x14ac:dyDescent="0.2">
      <c r="A20" s="30" t="s">
        <v>87</v>
      </c>
      <c r="B20" s="55">
        <f>Data_hour!B139</f>
        <v>0</v>
      </c>
      <c r="C20" s="55">
        <f>Data_hour!C139</f>
        <v>0</v>
      </c>
      <c r="D20" s="55">
        <f>Data_hour!D139</f>
        <v>0</v>
      </c>
      <c r="E20" s="55">
        <f>Data_hour!E139</f>
        <v>0</v>
      </c>
      <c r="F20" s="55">
        <f>Data_hour!F139</f>
        <v>0</v>
      </c>
      <c r="G20" s="55">
        <f>Data_hour!G139</f>
        <v>0</v>
      </c>
      <c r="H20" s="55">
        <f>Data_hour!H139</f>
        <v>0</v>
      </c>
      <c r="I20" s="55">
        <f t="shared" si="0"/>
        <v>0</v>
      </c>
      <c r="J20" s="55">
        <f t="shared" si="1"/>
        <v>0</v>
      </c>
    </row>
    <row r="21" spans="1:10" ht="12.75" customHeight="1" x14ac:dyDescent="0.2">
      <c r="A21" s="30" t="s">
        <v>88</v>
      </c>
      <c r="B21" s="55">
        <f>Data_hour!B140</f>
        <v>0</v>
      </c>
      <c r="C21" s="55">
        <f>Data_hour!C140</f>
        <v>0</v>
      </c>
      <c r="D21" s="55">
        <f>Data_hour!D140</f>
        <v>0</v>
      </c>
      <c r="E21" s="55">
        <f>Data_hour!E140</f>
        <v>0</v>
      </c>
      <c r="F21" s="55">
        <f>Data_hour!F140</f>
        <v>0</v>
      </c>
      <c r="G21" s="55">
        <f>Data_hour!G140</f>
        <v>0</v>
      </c>
      <c r="H21" s="55">
        <f>Data_hour!H140</f>
        <v>0</v>
      </c>
      <c r="I21" s="55">
        <f t="shared" si="0"/>
        <v>0</v>
      </c>
      <c r="J21" s="55">
        <f t="shared" si="1"/>
        <v>0</v>
      </c>
    </row>
    <row r="22" spans="1:10" ht="12.75" customHeight="1" x14ac:dyDescent="0.2">
      <c r="A22" s="30" t="s">
        <v>89</v>
      </c>
      <c r="B22" s="55">
        <f>Data_hour!B141</f>
        <v>0</v>
      </c>
      <c r="C22" s="55">
        <f>Data_hour!C141</f>
        <v>0</v>
      </c>
      <c r="D22" s="55">
        <f>Data_hour!D141</f>
        <v>0</v>
      </c>
      <c r="E22" s="55">
        <f>Data_hour!E141</f>
        <v>0</v>
      </c>
      <c r="F22" s="55">
        <f>Data_hour!F141</f>
        <v>0</v>
      </c>
      <c r="G22" s="55">
        <f>Data_hour!G141</f>
        <v>0</v>
      </c>
      <c r="H22" s="55">
        <f>Data_hour!H141</f>
        <v>0</v>
      </c>
      <c r="I22" s="55">
        <f t="shared" si="0"/>
        <v>0</v>
      </c>
      <c r="J22" s="55">
        <f t="shared" si="1"/>
        <v>0</v>
      </c>
    </row>
    <row r="23" spans="1:10" ht="12.75" customHeight="1" x14ac:dyDescent="0.2">
      <c r="A23" s="30" t="s">
        <v>90</v>
      </c>
      <c r="B23" s="55">
        <f>Data_hour!B142</f>
        <v>0</v>
      </c>
      <c r="C23" s="55">
        <f>Data_hour!C142</f>
        <v>0</v>
      </c>
      <c r="D23" s="55">
        <f>Data_hour!D142</f>
        <v>0</v>
      </c>
      <c r="E23" s="55">
        <f>Data_hour!E142</f>
        <v>0</v>
      </c>
      <c r="F23" s="55">
        <f>Data_hour!F142</f>
        <v>0</v>
      </c>
      <c r="G23" s="55">
        <f>Data_hour!G142</f>
        <v>0</v>
      </c>
      <c r="H23" s="55">
        <f>Data_hour!H142</f>
        <v>0</v>
      </c>
      <c r="I23" s="55">
        <f t="shared" si="0"/>
        <v>0</v>
      </c>
      <c r="J23" s="55">
        <f t="shared" si="1"/>
        <v>0</v>
      </c>
    </row>
    <row r="24" spans="1:10" ht="12.75" customHeight="1" x14ac:dyDescent="0.2">
      <c r="A24" s="30" t="s">
        <v>91</v>
      </c>
      <c r="B24" s="55">
        <f>Data_hour!B143</f>
        <v>0</v>
      </c>
      <c r="C24" s="55">
        <f>Data_hour!C143</f>
        <v>0</v>
      </c>
      <c r="D24" s="55">
        <f>Data_hour!D143</f>
        <v>0</v>
      </c>
      <c r="E24" s="55">
        <f>Data_hour!E143</f>
        <v>0</v>
      </c>
      <c r="F24" s="55">
        <f>Data_hour!F143</f>
        <v>0</v>
      </c>
      <c r="G24" s="55">
        <f>Data_hour!G143</f>
        <v>0</v>
      </c>
      <c r="H24" s="55">
        <f>Data_hour!H143</f>
        <v>0</v>
      </c>
      <c r="I24" s="55">
        <f t="shared" si="0"/>
        <v>0</v>
      </c>
      <c r="J24" s="55">
        <f t="shared" si="1"/>
        <v>0</v>
      </c>
    </row>
    <row r="25" spans="1:10" ht="12.75" customHeight="1" x14ac:dyDescent="0.2">
      <c r="A25" s="30" t="s">
        <v>92</v>
      </c>
      <c r="B25" s="55">
        <f>Data_hour!B144</f>
        <v>0</v>
      </c>
      <c r="C25" s="55">
        <f>Data_hour!C144</f>
        <v>0</v>
      </c>
      <c r="D25" s="55">
        <f>Data_hour!D144</f>
        <v>0</v>
      </c>
      <c r="E25" s="55">
        <f>Data_hour!E144</f>
        <v>0</v>
      </c>
      <c r="F25" s="55">
        <f>Data_hour!F144</f>
        <v>0</v>
      </c>
      <c r="G25" s="55">
        <f>Data_hour!G144</f>
        <v>0</v>
      </c>
      <c r="H25" s="55">
        <f>Data_hour!H144</f>
        <v>0</v>
      </c>
      <c r="I25" s="55">
        <f t="shared" si="0"/>
        <v>0</v>
      </c>
      <c r="J25" s="55">
        <f t="shared" si="1"/>
        <v>0</v>
      </c>
    </row>
    <row r="26" spans="1:10" ht="12.75" customHeight="1" x14ac:dyDescent="0.2">
      <c r="A26" s="30" t="s">
        <v>93</v>
      </c>
      <c r="B26" s="55">
        <f>Data_hour!B145</f>
        <v>0</v>
      </c>
      <c r="C26" s="55">
        <f>Data_hour!C145</f>
        <v>0</v>
      </c>
      <c r="D26" s="55">
        <f>Data_hour!D145</f>
        <v>0</v>
      </c>
      <c r="E26" s="55">
        <f>Data_hour!E145</f>
        <v>0</v>
      </c>
      <c r="F26" s="55">
        <f>Data_hour!F145</f>
        <v>0</v>
      </c>
      <c r="G26" s="55">
        <f>Data_hour!G145</f>
        <v>0</v>
      </c>
      <c r="H26" s="55">
        <f>Data_hour!H145</f>
        <v>0</v>
      </c>
      <c r="I26" s="55">
        <f t="shared" si="0"/>
        <v>0</v>
      </c>
      <c r="J26" s="55">
        <f t="shared" si="1"/>
        <v>0</v>
      </c>
    </row>
    <row r="27" spans="1:10" ht="12.75" customHeight="1" x14ac:dyDescent="0.2">
      <c r="A27" s="30" t="s">
        <v>94</v>
      </c>
      <c r="B27" s="55">
        <f>Data_hour!B146</f>
        <v>0</v>
      </c>
      <c r="C27" s="55">
        <f>Data_hour!C146</f>
        <v>0</v>
      </c>
      <c r="D27" s="55">
        <f>Data_hour!D146</f>
        <v>0</v>
      </c>
      <c r="E27" s="55">
        <f>Data_hour!E146</f>
        <v>0</v>
      </c>
      <c r="F27" s="55">
        <f>Data_hour!F146</f>
        <v>0</v>
      </c>
      <c r="G27" s="55">
        <f>Data_hour!G146</f>
        <v>0</v>
      </c>
      <c r="H27" s="55">
        <f>Data_hour!H146</f>
        <v>0</v>
      </c>
      <c r="I27" s="55">
        <f t="shared" si="0"/>
        <v>0</v>
      </c>
      <c r="J27" s="55">
        <f t="shared" si="1"/>
        <v>0</v>
      </c>
    </row>
    <row r="28" spans="1:10" ht="12.75" customHeight="1" x14ac:dyDescent="0.2">
      <c r="A28" s="30" t="s">
        <v>95</v>
      </c>
      <c r="B28" s="55">
        <f>Data_hour!B147</f>
        <v>0</v>
      </c>
      <c r="C28" s="55">
        <f>Data_hour!C147</f>
        <v>0</v>
      </c>
      <c r="D28" s="55">
        <f>Data_hour!D147</f>
        <v>0</v>
      </c>
      <c r="E28" s="55">
        <f>Data_hour!E147</f>
        <v>0</v>
      </c>
      <c r="F28" s="55">
        <f>Data_hour!F147</f>
        <v>0</v>
      </c>
      <c r="G28" s="55">
        <f>Data_hour!G147</f>
        <v>0</v>
      </c>
      <c r="H28" s="55">
        <f>Data_hour!H147</f>
        <v>0</v>
      </c>
      <c r="I28" s="55">
        <f t="shared" si="0"/>
        <v>0</v>
      </c>
      <c r="J28" s="55">
        <f t="shared" si="1"/>
        <v>0</v>
      </c>
    </row>
    <row r="29" spans="1:10" ht="12.75" customHeight="1" x14ac:dyDescent="0.2">
      <c r="A29" s="30" t="s">
        <v>96</v>
      </c>
      <c r="B29" s="55">
        <f>Data_hour!B148</f>
        <v>0</v>
      </c>
      <c r="C29" s="55">
        <f>Data_hour!C148</f>
        <v>0</v>
      </c>
      <c r="D29" s="55">
        <f>Data_hour!D148</f>
        <v>0</v>
      </c>
      <c r="E29" s="55">
        <f>Data_hour!E148</f>
        <v>0</v>
      </c>
      <c r="F29" s="55">
        <f>Data_hour!F148</f>
        <v>0</v>
      </c>
      <c r="G29" s="55">
        <f>Data_hour!G148</f>
        <v>0</v>
      </c>
      <c r="H29" s="55">
        <f>Data_hour!H148</f>
        <v>0</v>
      </c>
      <c r="I29" s="55">
        <f t="shared" si="0"/>
        <v>0</v>
      </c>
      <c r="J29" s="55">
        <f t="shared" si="1"/>
        <v>0</v>
      </c>
    </row>
    <row r="30" spans="1:10" ht="12.75" customHeight="1" x14ac:dyDescent="0.2">
      <c r="A30" s="30" t="s">
        <v>97</v>
      </c>
      <c r="B30" s="55">
        <f>Data_hour!B149</f>
        <v>0</v>
      </c>
      <c r="C30" s="55">
        <f>Data_hour!C149</f>
        <v>0</v>
      </c>
      <c r="D30" s="55">
        <f>Data_hour!D149</f>
        <v>0</v>
      </c>
      <c r="E30" s="55">
        <f>Data_hour!E149</f>
        <v>0</v>
      </c>
      <c r="F30" s="55">
        <f>Data_hour!F149</f>
        <v>0</v>
      </c>
      <c r="G30" s="55">
        <f>Data_hour!G149</f>
        <v>0</v>
      </c>
      <c r="H30" s="55">
        <f>Data_hour!H149</f>
        <v>0</v>
      </c>
      <c r="I30" s="55">
        <f t="shared" si="0"/>
        <v>0</v>
      </c>
      <c r="J30" s="55">
        <f t="shared" si="1"/>
        <v>0</v>
      </c>
    </row>
    <row r="31" spans="1:10" ht="12.75" customHeight="1" x14ac:dyDescent="0.2">
      <c r="A31" s="30" t="s">
        <v>98</v>
      </c>
      <c r="B31" s="55">
        <f>Data_hour!B150</f>
        <v>0</v>
      </c>
      <c r="C31" s="55">
        <f>Data_hour!C150</f>
        <v>0</v>
      </c>
      <c r="D31" s="55">
        <f>Data_hour!D150</f>
        <v>0</v>
      </c>
      <c r="E31" s="55">
        <f>Data_hour!E150</f>
        <v>0</v>
      </c>
      <c r="F31" s="55">
        <f>Data_hour!F150</f>
        <v>0</v>
      </c>
      <c r="G31" s="55">
        <f>Data_hour!G150</f>
        <v>0</v>
      </c>
      <c r="H31" s="55">
        <f>Data_hour!H150</f>
        <v>0</v>
      </c>
      <c r="I31" s="55">
        <f t="shared" si="0"/>
        <v>0</v>
      </c>
      <c r="J31" s="55">
        <f t="shared" si="1"/>
        <v>0</v>
      </c>
    </row>
    <row r="32" spans="1:10" ht="12.75" customHeight="1" x14ac:dyDescent="0.2">
      <c r="A32" s="30" t="s">
        <v>99</v>
      </c>
      <c r="B32" s="55">
        <f>Data_hour!B151</f>
        <v>0</v>
      </c>
      <c r="C32" s="55">
        <f>Data_hour!C151</f>
        <v>0</v>
      </c>
      <c r="D32" s="55">
        <f>Data_hour!D151</f>
        <v>0</v>
      </c>
      <c r="E32" s="55">
        <f>Data_hour!E151</f>
        <v>0</v>
      </c>
      <c r="F32" s="55">
        <f>Data_hour!F151</f>
        <v>0</v>
      </c>
      <c r="G32" s="55">
        <f>Data_hour!G151</f>
        <v>0</v>
      </c>
      <c r="H32" s="55">
        <f>Data_hour!H151</f>
        <v>0</v>
      </c>
      <c r="I32" s="55">
        <f t="shared" si="0"/>
        <v>0</v>
      </c>
      <c r="J32" s="55">
        <f t="shared" si="1"/>
        <v>0</v>
      </c>
    </row>
    <row r="33" spans="1:10" ht="12.75" customHeight="1" x14ac:dyDescent="0.2">
      <c r="A33" s="30" t="s">
        <v>100</v>
      </c>
      <c r="B33" s="55">
        <f>Data_hour!B152</f>
        <v>0</v>
      </c>
      <c r="C33" s="55">
        <f>Data_hour!C152</f>
        <v>0</v>
      </c>
      <c r="D33" s="55">
        <f>Data_hour!D152</f>
        <v>0</v>
      </c>
      <c r="E33" s="55">
        <f>Data_hour!E152</f>
        <v>0</v>
      </c>
      <c r="F33" s="55">
        <f>Data_hour!F152</f>
        <v>0</v>
      </c>
      <c r="G33" s="55">
        <f>Data_hour!G152</f>
        <v>0</v>
      </c>
      <c r="H33" s="55">
        <f>Data_hour!H152</f>
        <v>0</v>
      </c>
      <c r="I33" s="55">
        <f t="shared" si="0"/>
        <v>0</v>
      </c>
      <c r="J33" s="55">
        <f t="shared" si="1"/>
        <v>0</v>
      </c>
    </row>
    <row r="34" spans="1:10" ht="12.75" customHeight="1" x14ac:dyDescent="0.2">
      <c r="A34" s="30" t="s">
        <v>101</v>
      </c>
      <c r="B34" s="55">
        <f>Data_hour!B153</f>
        <v>0</v>
      </c>
      <c r="C34" s="55">
        <f>Data_hour!C153</f>
        <v>0</v>
      </c>
      <c r="D34" s="55">
        <f>Data_hour!D153</f>
        <v>0</v>
      </c>
      <c r="E34" s="55">
        <f>Data_hour!E153</f>
        <v>0</v>
      </c>
      <c r="F34" s="55">
        <f>Data_hour!F153</f>
        <v>0</v>
      </c>
      <c r="G34" s="55">
        <f>Data_hour!G153</f>
        <v>0</v>
      </c>
      <c r="H34" s="55">
        <f>Data_hour!H153</f>
        <v>0</v>
      </c>
      <c r="I34" s="55">
        <f t="shared" si="0"/>
        <v>0</v>
      </c>
      <c r="J34" s="55">
        <f t="shared" si="1"/>
        <v>0</v>
      </c>
    </row>
    <row r="35" spans="1:10" ht="12.75" customHeight="1" x14ac:dyDescent="0.2">
      <c r="A35" s="30" t="s">
        <v>102</v>
      </c>
      <c r="B35" s="55">
        <f>Data_hour!B154</f>
        <v>0</v>
      </c>
      <c r="C35" s="55">
        <f>Data_hour!C154</f>
        <v>0</v>
      </c>
      <c r="D35" s="55">
        <f>Data_hour!D154</f>
        <v>0</v>
      </c>
      <c r="E35" s="55">
        <f>Data_hour!E154</f>
        <v>0</v>
      </c>
      <c r="F35" s="55">
        <f>Data_hour!F154</f>
        <v>0</v>
      </c>
      <c r="G35" s="55">
        <f>Data_hour!G154</f>
        <v>0</v>
      </c>
      <c r="H35" s="55">
        <f>Data_hour!H154</f>
        <v>0</v>
      </c>
      <c r="I35" s="55">
        <f t="shared" si="0"/>
        <v>0</v>
      </c>
      <c r="J35" s="55">
        <f t="shared" si="1"/>
        <v>0</v>
      </c>
    </row>
    <row r="36" spans="1:10" ht="12.75" customHeight="1" x14ac:dyDescent="0.2">
      <c r="A36" s="30" t="s">
        <v>103</v>
      </c>
      <c r="B36" s="55">
        <f>Data_hour!B155</f>
        <v>0</v>
      </c>
      <c r="C36" s="55">
        <f>Data_hour!C155</f>
        <v>0</v>
      </c>
      <c r="D36" s="55">
        <f>Data_hour!D155</f>
        <v>0</v>
      </c>
      <c r="E36" s="55">
        <f>Data_hour!E155</f>
        <v>0</v>
      </c>
      <c r="F36" s="55">
        <f>Data_hour!F155</f>
        <v>0</v>
      </c>
      <c r="G36" s="55">
        <f>Data_hour!G155</f>
        <v>0</v>
      </c>
      <c r="H36" s="55">
        <f>Data_hour!H155</f>
        <v>0</v>
      </c>
      <c r="I36" s="55">
        <f t="shared" si="0"/>
        <v>0</v>
      </c>
      <c r="J36" s="56">
        <f t="shared" si="1"/>
        <v>0</v>
      </c>
    </row>
    <row r="37" spans="1:10" ht="12.75" customHeight="1" x14ac:dyDescent="0.2">
      <c r="A37" s="30" t="s">
        <v>104</v>
      </c>
      <c r="B37" s="55">
        <f>Data_hour!B156</f>
        <v>0</v>
      </c>
      <c r="C37" s="55">
        <f>Data_hour!C156</f>
        <v>0</v>
      </c>
      <c r="D37" s="55">
        <f>Data_hour!D156</f>
        <v>0</v>
      </c>
      <c r="E37" s="55">
        <f>Data_hour!E156</f>
        <v>0</v>
      </c>
      <c r="F37" s="55">
        <f>Data_hour!F156</f>
        <v>0</v>
      </c>
      <c r="G37" s="55">
        <f>Data_hour!G156</f>
        <v>0</v>
      </c>
      <c r="H37" s="55">
        <f>Data_hour!H156</f>
        <v>0</v>
      </c>
      <c r="I37" s="55">
        <f t="shared" si="0"/>
        <v>0</v>
      </c>
      <c r="J37" s="56">
        <f t="shared" si="1"/>
        <v>0</v>
      </c>
    </row>
    <row r="38" spans="1:10" ht="13.5" customHeight="1" x14ac:dyDescent="0.2">
      <c r="J38" s="17"/>
    </row>
    <row r="39" spans="1:10" ht="12.75" customHeight="1" x14ac:dyDescent="0.2">
      <c r="A39" t="s">
        <v>141</v>
      </c>
    </row>
    <row r="40" spans="1:10" ht="12.75" customHeight="1" x14ac:dyDescent="0.2">
      <c r="A40" s="30" t="s">
        <v>142</v>
      </c>
      <c r="B40" s="55">
        <f t="shared" ref="B40:J40" si="2">SUM(B21:B32)</f>
        <v>0</v>
      </c>
      <c r="C40" s="55">
        <f t="shared" si="2"/>
        <v>0</v>
      </c>
      <c r="D40" s="55">
        <f t="shared" si="2"/>
        <v>0</v>
      </c>
      <c r="E40" s="55">
        <f t="shared" si="2"/>
        <v>0</v>
      </c>
      <c r="F40" s="55">
        <f t="shared" si="2"/>
        <v>0</v>
      </c>
      <c r="G40" s="55">
        <f t="shared" si="2"/>
        <v>0</v>
      </c>
      <c r="H40" s="55">
        <f t="shared" si="2"/>
        <v>0</v>
      </c>
      <c r="I40" s="55">
        <f t="shared" si="2"/>
        <v>0</v>
      </c>
      <c r="J40" s="55">
        <f t="shared" si="2"/>
        <v>0</v>
      </c>
    </row>
    <row r="41" spans="1:10" ht="13.5" customHeight="1" x14ac:dyDescent="0.2">
      <c r="A41" s="30" t="s">
        <v>143</v>
      </c>
      <c r="B41" s="55">
        <f t="shared" ref="B41:J41" si="3">SUM(B20:B35)</f>
        <v>0</v>
      </c>
      <c r="C41" s="55">
        <f t="shared" si="3"/>
        <v>0</v>
      </c>
      <c r="D41" s="55">
        <f t="shared" si="3"/>
        <v>0</v>
      </c>
      <c r="E41" s="55">
        <f t="shared" si="3"/>
        <v>0</v>
      </c>
      <c r="F41" s="55">
        <f t="shared" si="3"/>
        <v>0</v>
      </c>
      <c r="G41" s="55">
        <f t="shared" si="3"/>
        <v>0</v>
      </c>
      <c r="H41" s="55">
        <f t="shared" si="3"/>
        <v>0</v>
      </c>
      <c r="I41" s="55">
        <f t="shared" si="3"/>
        <v>0</v>
      </c>
      <c r="J41" s="55">
        <f t="shared" si="3"/>
        <v>0</v>
      </c>
    </row>
    <row r="42" spans="1:10" x14ac:dyDescent="0.2">
      <c r="A42" s="30" t="s">
        <v>144</v>
      </c>
      <c r="B42" s="55">
        <f t="shared" ref="B42:J42" si="4">SUM(B20:B37)</f>
        <v>0</v>
      </c>
      <c r="C42" s="55">
        <f t="shared" si="4"/>
        <v>0</v>
      </c>
      <c r="D42" s="55">
        <f t="shared" si="4"/>
        <v>0</v>
      </c>
      <c r="E42" s="55">
        <f t="shared" si="4"/>
        <v>0</v>
      </c>
      <c r="F42" s="55">
        <f t="shared" si="4"/>
        <v>0</v>
      </c>
      <c r="G42" s="55">
        <f t="shared" si="4"/>
        <v>0</v>
      </c>
      <c r="H42" s="55">
        <f t="shared" si="4"/>
        <v>0</v>
      </c>
      <c r="I42" s="55">
        <f t="shared" si="4"/>
        <v>0</v>
      </c>
      <c r="J42" s="55">
        <f t="shared" si="4"/>
        <v>0</v>
      </c>
    </row>
    <row r="43" spans="1:10" ht="15" customHeight="1" x14ac:dyDescent="0.25">
      <c r="A43" s="30" t="s">
        <v>145</v>
      </c>
      <c r="B43" s="55">
        <f t="shared" ref="B43:J43" si="5">SUM(B14:B37)</f>
        <v>0</v>
      </c>
      <c r="C43" s="55">
        <f t="shared" si="5"/>
        <v>0</v>
      </c>
      <c r="D43" s="55">
        <f t="shared" si="5"/>
        <v>0</v>
      </c>
      <c r="E43" s="55">
        <f t="shared" si="5"/>
        <v>0</v>
      </c>
      <c r="F43" s="55">
        <f t="shared" si="5"/>
        <v>0</v>
      </c>
      <c r="G43" s="55">
        <f t="shared" si="5"/>
        <v>0</v>
      </c>
      <c r="H43" s="55">
        <f t="shared" si="5"/>
        <v>0</v>
      </c>
      <c r="I43" s="55">
        <f t="shared" si="5"/>
        <v>0</v>
      </c>
      <c r="J43" s="57">
        <f t="shared" si="5"/>
        <v>0</v>
      </c>
    </row>
    <row r="44" spans="1:10" ht="12.75" customHeight="1" x14ac:dyDescent="0.2"/>
    <row r="45" spans="1:10" ht="13.5" customHeight="1" x14ac:dyDescent="0.2"/>
    <row r="46" spans="1:10" ht="13.5" customHeight="1" x14ac:dyDescent="0.2">
      <c r="A46" t="s">
        <v>146</v>
      </c>
    </row>
    <row r="47" spans="1:10" ht="12.75" customHeight="1" x14ac:dyDescent="0.2">
      <c r="A47" s="30" t="s">
        <v>141</v>
      </c>
      <c r="B47" s="30" t="s">
        <v>74</v>
      </c>
      <c r="C47" s="30" t="s">
        <v>75</v>
      </c>
      <c r="D47" s="30" t="s">
        <v>76</v>
      </c>
      <c r="E47" s="30" t="s">
        <v>77</v>
      </c>
      <c r="F47" s="30" t="s">
        <v>78</v>
      </c>
      <c r="G47" s="30" t="s">
        <v>79</v>
      </c>
      <c r="H47" s="30" t="s">
        <v>80</v>
      </c>
      <c r="I47" s="30" t="s">
        <v>139</v>
      </c>
      <c r="J47" s="30" t="s">
        <v>140</v>
      </c>
    </row>
    <row r="48" spans="1:10" ht="12.75" customHeight="1" x14ac:dyDescent="0.2">
      <c r="A48" s="30" t="s">
        <v>147</v>
      </c>
      <c r="B48" s="55">
        <f>Data_yearly_stats!B31</f>
        <v>0</v>
      </c>
      <c r="C48" s="55">
        <f>Data_yearly_stats!C31</f>
        <v>0</v>
      </c>
      <c r="D48" s="55">
        <f>Data_yearly_stats!D31</f>
        <v>0</v>
      </c>
      <c r="E48" s="55">
        <f>Data_yearly_stats!E31</f>
        <v>0</v>
      </c>
      <c r="F48" s="55">
        <f>Data_yearly_stats!F31</f>
        <v>0</v>
      </c>
      <c r="G48" s="55">
        <f>Data_yearly_stats!G31</f>
        <v>0</v>
      </c>
      <c r="H48" s="55">
        <f>Data_yearly_stats!H31</f>
        <v>0</v>
      </c>
      <c r="I48" s="55">
        <f t="shared" ref="I48:I59" si="6">AVERAGE(B48:F48)</f>
        <v>0</v>
      </c>
      <c r="J48" s="55">
        <f t="shared" ref="J48:J59" si="7">AVERAGE(B48:H48)</f>
        <v>0</v>
      </c>
    </row>
    <row r="49" spans="1:10" ht="12.75" customHeight="1" x14ac:dyDescent="0.2">
      <c r="A49" s="30" t="s">
        <v>148</v>
      </c>
      <c r="B49" s="55">
        <f>Data_yearly_stats!B32</f>
        <v>0</v>
      </c>
      <c r="C49" s="55">
        <f>Data_yearly_stats!C32</f>
        <v>0</v>
      </c>
      <c r="D49" s="55">
        <f>Data_yearly_stats!D32</f>
        <v>0</v>
      </c>
      <c r="E49" s="55">
        <f>Data_yearly_stats!E32</f>
        <v>0</v>
      </c>
      <c r="F49" s="55">
        <f>Data_yearly_stats!F32</f>
        <v>0</v>
      </c>
      <c r="G49" s="55">
        <f>Data_yearly_stats!G32</f>
        <v>0</v>
      </c>
      <c r="H49" s="55">
        <f>Data_yearly_stats!H32</f>
        <v>0</v>
      </c>
      <c r="I49" s="55">
        <f t="shared" si="6"/>
        <v>0</v>
      </c>
      <c r="J49" s="55">
        <f t="shared" si="7"/>
        <v>0</v>
      </c>
    </row>
    <row r="50" spans="1:10" ht="12.75" customHeight="1" x14ac:dyDescent="0.2">
      <c r="A50" s="30" t="s">
        <v>149</v>
      </c>
      <c r="B50" s="55">
        <f>Data_yearly_stats!B33</f>
        <v>0</v>
      </c>
      <c r="C50" s="55">
        <f>Data_yearly_stats!C33</f>
        <v>0</v>
      </c>
      <c r="D50" s="55">
        <f>Data_yearly_stats!D33</f>
        <v>0</v>
      </c>
      <c r="E50" s="55">
        <f>Data_yearly_stats!E33</f>
        <v>0</v>
      </c>
      <c r="F50" s="55">
        <f>Data_yearly_stats!F33</f>
        <v>0</v>
      </c>
      <c r="G50" s="55">
        <f>Data_yearly_stats!G33</f>
        <v>0</v>
      </c>
      <c r="H50" s="55">
        <f>Data_yearly_stats!H33</f>
        <v>0</v>
      </c>
      <c r="I50" s="55">
        <f t="shared" si="6"/>
        <v>0</v>
      </c>
      <c r="J50" s="55">
        <f t="shared" si="7"/>
        <v>0</v>
      </c>
    </row>
    <row r="51" spans="1:10" ht="12.75" customHeight="1" x14ac:dyDescent="0.2">
      <c r="A51" s="30" t="s">
        <v>150</v>
      </c>
      <c r="B51" s="55">
        <f>Data_yearly_stats!B34</f>
        <v>0</v>
      </c>
      <c r="C51" s="55">
        <f>Data_yearly_stats!C34</f>
        <v>0</v>
      </c>
      <c r="D51" s="55">
        <f>Data_yearly_stats!D34</f>
        <v>0</v>
      </c>
      <c r="E51" s="55">
        <f>Data_yearly_stats!E34</f>
        <v>0</v>
      </c>
      <c r="F51" s="55">
        <f>Data_yearly_stats!F34</f>
        <v>0</v>
      </c>
      <c r="G51" s="55">
        <f>Data_yearly_stats!G34</f>
        <v>0</v>
      </c>
      <c r="H51" s="55">
        <f>Data_yearly_stats!H34</f>
        <v>0</v>
      </c>
      <c r="I51" s="55">
        <f t="shared" si="6"/>
        <v>0</v>
      </c>
      <c r="J51" s="55">
        <f t="shared" si="7"/>
        <v>0</v>
      </c>
    </row>
    <row r="52" spans="1:10" ht="12.75" customHeight="1" x14ac:dyDescent="0.2">
      <c r="A52" s="30" t="s">
        <v>151</v>
      </c>
      <c r="B52" s="55">
        <f>Data_yearly_stats!B35</f>
        <v>0</v>
      </c>
      <c r="C52" s="55">
        <f>Data_yearly_stats!C35</f>
        <v>0</v>
      </c>
      <c r="D52" s="55">
        <f>Data_yearly_stats!D35</f>
        <v>0</v>
      </c>
      <c r="E52" s="55">
        <f>Data_yearly_stats!E35</f>
        <v>0</v>
      </c>
      <c r="F52" s="55">
        <f>Data_yearly_stats!F35</f>
        <v>0</v>
      </c>
      <c r="G52" s="55">
        <f>Data_yearly_stats!G35</f>
        <v>0</v>
      </c>
      <c r="H52" s="55">
        <f>Data_yearly_stats!H35</f>
        <v>0</v>
      </c>
      <c r="I52" s="55">
        <f t="shared" si="6"/>
        <v>0</v>
      </c>
      <c r="J52" s="55">
        <f t="shared" si="7"/>
        <v>0</v>
      </c>
    </row>
    <row r="53" spans="1:10" ht="12.75" customHeight="1" x14ac:dyDescent="0.2">
      <c r="A53" s="30" t="s">
        <v>152</v>
      </c>
      <c r="B53" s="55">
        <f>Data_yearly_stats!B36</f>
        <v>0</v>
      </c>
      <c r="C53" s="55">
        <f>Data_yearly_stats!C36</f>
        <v>0</v>
      </c>
      <c r="D53" s="55">
        <f>Data_yearly_stats!D36</f>
        <v>0</v>
      </c>
      <c r="E53" s="55">
        <f>Data_yearly_stats!E36</f>
        <v>0</v>
      </c>
      <c r="F53" s="55">
        <f>Data_yearly_stats!F36</f>
        <v>0</v>
      </c>
      <c r="G53" s="55">
        <f>Data_yearly_stats!G36</f>
        <v>0</v>
      </c>
      <c r="H53" s="55">
        <f>Data_yearly_stats!H36</f>
        <v>0</v>
      </c>
      <c r="I53" s="55">
        <f t="shared" si="6"/>
        <v>0</v>
      </c>
      <c r="J53" s="55">
        <f t="shared" si="7"/>
        <v>0</v>
      </c>
    </row>
    <row r="54" spans="1:10" ht="12.75" customHeight="1" x14ac:dyDescent="0.2">
      <c r="A54" s="30" t="s">
        <v>153</v>
      </c>
      <c r="B54" s="55">
        <f>Data_yearly_stats!B37</f>
        <v>0</v>
      </c>
      <c r="C54" s="55">
        <f>Data_yearly_stats!C37</f>
        <v>0</v>
      </c>
      <c r="D54" s="55">
        <f>Data_yearly_stats!D37</f>
        <v>0</v>
      </c>
      <c r="E54" s="55">
        <f>Data_yearly_stats!E37</f>
        <v>0</v>
      </c>
      <c r="F54" s="55">
        <f>Data_yearly_stats!F37</f>
        <v>0</v>
      </c>
      <c r="G54" s="55">
        <f>Data_yearly_stats!G37</f>
        <v>0</v>
      </c>
      <c r="H54" s="55">
        <f>Data_yearly_stats!H37</f>
        <v>0</v>
      </c>
      <c r="I54" s="55">
        <f t="shared" si="6"/>
        <v>0</v>
      </c>
      <c r="J54" s="55">
        <f t="shared" si="7"/>
        <v>0</v>
      </c>
    </row>
    <row r="55" spans="1:10" ht="12.75" customHeight="1" x14ac:dyDescent="0.2">
      <c r="A55" s="30" t="s">
        <v>154</v>
      </c>
      <c r="B55" s="55">
        <f>Data_yearly_stats!B38</f>
        <v>0</v>
      </c>
      <c r="C55" s="55">
        <f>Data_yearly_stats!C38</f>
        <v>0</v>
      </c>
      <c r="D55" s="55">
        <f>Data_yearly_stats!D38</f>
        <v>0</v>
      </c>
      <c r="E55" s="55">
        <f>Data_yearly_stats!E38</f>
        <v>0</v>
      </c>
      <c r="F55" s="55">
        <f>Data_yearly_stats!F38</f>
        <v>0</v>
      </c>
      <c r="G55" s="55">
        <f>Data_yearly_stats!G38</f>
        <v>0</v>
      </c>
      <c r="H55" s="55">
        <f>Data_yearly_stats!H38</f>
        <v>0</v>
      </c>
      <c r="I55" s="55">
        <f t="shared" si="6"/>
        <v>0</v>
      </c>
      <c r="J55" s="55">
        <f t="shared" si="7"/>
        <v>0</v>
      </c>
    </row>
    <row r="56" spans="1:10" ht="12.75" customHeight="1" x14ac:dyDescent="0.2">
      <c r="A56" s="30" t="s">
        <v>155</v>
      </c>
      <c r="B56" s="55">
        <f>Data_yearly_stats!B39</f>
        <v>0</v>
      </c>
      <c r="C56" s="55">
        <f>Data_yearly_stats!C39</f>
        <v>0</v>
      </c>
      <c r="D56" s="55">
        <f>Data_yearly_stats!D39</f>
        <v>0</v>
      </c>
      <c r="E56" s="55">
        <f>Data_yearly_stats!E39</f>
        <v>0</v>
      </c>
      <c r="F56" s="55">
        <f>Data_yearly_stats!F39</f>
        <v>0</v>
      </c>
      <c r="G56" s="55">
        <f>Data_yearly_stats!G39</f>
        <v>0</v>
      </c>
      <c r="H56" s="55">
        <f>Data_yearly_stats!H39</f>
        <v>0</v>
      </c>
      <c r="I56" s="55">
        <f t="shared" si="6"/>
        <v>0</v>
      </c>
      <c r="J56" s="55">
        <f t="shared" si="7"/>
        <v>0</v>
      </c>
    </row>
    <row r="57" spans="1:10" ht="12.75" customHeight="1" x14ac:dyDescent="0.2">
      <c r="A57" s="30" t="s">
        <v>156</v>
      </c>
      <c r="B57" s="55">
        <f>Data_yearly_stats!B40</f>
        <v>0</v>
      </c>
      <c r="C57" s="55">
        <f>Data_yearly_stats!C40</f>
        <v>0</v>
      </c>
      <c r="D57" s="55">
        <f>Data_yearly_stats!D40</f>
        <v>0</v>
      </c>
      <c r="E57" s="55">
        <f>Data_yearly_stats!E40</f>
        <v>0</v>
      </c>
      <c r="F57" s="55">
        <f>Data_yearly_stats!F40</f>
        <v>0</v>
      </c>
      <c r="G57" s="55">
        <f>Data_yearly_stats!G40</f>
        <v>0</v>
      </c>
      <c r="H57" s="55">
        <f>Data_yearly_stats!H40</f>
        <v>0</v>
      </c>
      <c r="I57" s="55">
        <f t="shared" si="6"/>
        <v>0</v>
      </c>
      <c r="J57" s="55">
        <f t="shared" si="7"/>
        <v>0</v>
      </c>
    </row>
    <row r="58" spans="1:10" ht="12.75" customHeight="1" x14ac:dyDescent="0.2">
      <c r="A58" s="30" t="s">
        <v>157</v>
      </c>
      <c r="B58" s="55">
        <f>Data_yearly_stats!B41</f>
        <v>0</v>
      </c>
      <c r="C58" s="55">
        <f>Data_yearly_stats!C41</f>
        <v>0</v>
      </c>
      <c r="D58" s="55">
        <f>Data_yearly_stats!D41</f>
        <v>0</v>
      </c>
      <c r="E58" s="55">
        <f>Data_yearly_stats!E41</f>
        <v>0</v>
      </c>
      <c r="F58" s="55">
        <f>Data_yearly_stats!F41</f>
        <v>0</v>
      </c>
      <c r="G58" s="55">
        <f>Data_yearly_stats!G41</f>
        <v>0</v>
      </c>
      <c r="H58" s="55">
        <f>Data_yearly_stats!H41</f>
        <v>0</v>
      </c>
      <c r="I58" s="55">
        <f t="shared" si="6"/>
        <v>0</v>
      </c>
      <c r="J58" s="55">
        <f t="shared" si="7"/>
        <v>0</v>
      </c>
    </row>
    <row r="59" spans="1:10" ht="12.75" customHeight="1" x14ac:dyDescent="0.2">
      <c r="A59" s="30" t="s">
        <v>158</v>
      </c>
      <c r="B59" s="55">
        <f>Data_yearly_stats!B42</f>
        <v>0</v>
      </c>
      <c r="C59" s="55">
        <f>Data_yearly_stats!C42</f>
        <v>0</v>
      </c>
      <c r="D59" s="55">
        <f>Data_yearly_stats!D42</f>
        <v>0</v>
      </c>
      <c r="E59" s="55">
        <f>Data_yearly_stats!E42</f>
        <v>0</v>
      </c>
      <c r="F59" s="55">
        <f>Data_yearly_stats!F42</f>
        <v>0</v>
      </c>
      <c r="G59" s="55">
        <f>Data_yearly_stats!G42</f>
        <v>0</v>
      </c>
      <c r="H59" s="55">
        <f>Data_yearly_stats!H42</f>
        <v>0</v>
      </c>
      <c r="I59" s="55">
        <f t="shared" si="6"/>
        <v>0</v>
      </c>
      <c r="J59" s="55">
        <f t="shared" si="7"/>
        <v>0</v>
      </c>
    </row>
  </sheetData>
  <printOptions horizontalCentered="1"/>
  <pageMargins left="0.39374999999999999" right="0.39374999999999999" top="0.98402777777777795" bottom="0.39374999999999999" header="0.39374999999999999" footer="0.196527777777778"/>
  <pageSetup paperSize="9" orientation="portrait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zoomScaleNormal="100" workbookViewId="0"/>
  </sheetViews>
  <sheetFormatPr baseColWidth="10" defaultColWidth="9.42578125" defaultRowHeight="12.75" x14ac:dyDescent="0.2"/>
  <cols>
    <col min="1" max="20" width="10.28515625" customWidth="1"/>
  </cols>
  <sheetData>
    <row r="1" spans="1:20" ht="15.75" customHeight="1" x14ac:dyDescent="0.25">
      <c r="A1" s="31">
        <f>Data_count!B3</f>
        <v>0</v>
      </c>
      <c r="J1" s="32"/>
    </row>
    <row r="2" spans="1:20" ht="19.5" customHeight="1" x14ac:dyDescent="0.25">
      <c r="A2" s="34">
        <f>Data_count!B4</f>
        <v>0</v>
      </c>
      <c r="K2" s="35">
        <f>Data_count!B5</f>
        <v>0</v>
      </c>
      <c r="T2" s="33">
        <f>Data_count!B6</f>
        <v>0</v>
      </c>
    </row>
    <row r="3" spans="1:20" ht="18.75" customHeight="1" x14ac:dyDescent="0.25">
      <c r="A3" s="34">
        <f>Data_count!B10</f>
        <v>0</v>
      </c>
      <c r="G3" s="35"/>
      <c r="T3" s="36">
        <f>Data_count!B7</f>
        <v>0</v>
      </c>
    </row>
    <row r="4" spans="1:20" ht="12.75" customHeight="1" x14ac:dyDescent="0.2">
      <c r="A4" s="34" t="s">
        <v>130</v>
      </c>
      <c r="B4" s="37">
        <f>Data_count!B13</f>
        <v>0</v>
      </c>
      <c r="T4" s="36">
        <f>Data_count!B8</f>
        <v>0</v>
      </c>
    </row>
    <row r="5" spans="1:20" ht="12.75" customHeight="1" x14ac:dyDescent="0.2">
      <c r="A5" s="34" t="s">
        <v>131</v>
      </c>
      <c r="B5" s="37">
        <f>Data_count!B14</f>
        <v>0</v>
      </c>
      <c r="T5" s="36">
        <f>Data_count!B9</f>
        <v>0</v>
      </c>
    </row>
    <row r="6" spans="1:20" ht="17.25" customHeight="1" x14ac:dyDescent="0.25">
      <c r="A6" s="34"/>
      <c r="C6" s="38"/>
      <c r="J6" s="32"/>
      <c r="K6" s="39">
        <f>Data_count!B11</f>
        <v>0</v>
      </c>
    </row>
    <row r="7" spans="1:20" ht="15.75" customHeight="1" x14ac:dyDescent="0.2">
      <c r="A7" s="54" t="s">
        <v>159</v>
      </c>
      <c r="C7" s="38"/>
      <c r="J7" s="32"/>
    </row>
    <row r="31" spans="1:14" x14ac:dyDescent="0.2">
      <c r="A31" s="54" t="s">
        <v>160</v>
      </c>
      <c r="F31" s="54" t="s">
        <v>161</v>
      </c>
      <c r="N31" s="54" t="s">
        <v>162</v>
      </c>
    </row>
    <row r="36" spans="1:10" x14ac:dyDescent="0.2">
      <c r="J36" s="17"/>
    </row>
    <row r="37" spans="1:10" x14ac:dyDescent="0.2">
      <c r="J37" s="17"/>
    </row>
    <row r="38" spans="1:10" x14ac:dyDescent="0.2">
      <c r="J38" s="17"/>
    </row>
    <row r="45" spans="1:10" x14ac:dyDescent="0.2">
      <c r="A45" s="54" t="s">
        <v>163</v>
      </c>
      <c r="F45" s="54" t="s">
        <v>164</v>
      </c>
    </row>
  </sheetData>
  <printOptions horizontalCentered="1"/>
  <pageMargins left="0.39374999999999999" right="0.39374999999999999" top="0.98402777777777795" bottom="0.39374999999999999" header="0.39374999999999999" footer="0.196527777777778"/>
  <pageSetup paperSize="9" orientation="landscape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zoomScaleNormal="100" workbookViewId="0"/>
  </sheetViews>
  <sheetFormatPr baseColWidth="10" defaultColWidth="9.42578125" defaultRowHeight="12.75" x14ac:dyDescent="0.2"/>
  <cols>
    <col min="1" max="1" width="18" customWidth="1"/>
    <col min="2" max="2" width="13" customWidth="1"/>
    <col min="3" max="3" width="7.140625" customWidth="1"/>
    <col min="4" max="4" width="8.42578125" customWidth="1"/>
    <col min="5" max="5" width="9.5703125" customWidth="1"/>
    <col min="6" max="12" width="8.7109375" customWidth="1"/>
  </cols>
  <sheetData>
    <row r="1" spans="1:15" ht="15.75" customHeight="1" x14ac:dyDescent="0.25">
      <c r="A1" s="31">
        <f>Data_count!B3</f>
        <v>0</v>
      </c>
      <c r="J1" s="32"/>
      <c r="K1" s="33"/>
      <c r="L1" s="33"/>
    </row>
    <row r="2" spans="1:15" ht="19.5" customHeight="1" x14ac:dyDescent="0.25">
      <c r="A2" s="34">
        <f>Data_count!B4</f>
        <v>0</v>
      </c>
      <c r="G2" s="35">
        <f>Data_count!B5</f>
        <v>0</v>
      </c>
      <c r="J2" s="32"/>
      <c r="O2" s="33">
        <f>Data_count!B6</f>
        <v>0</v>
      </c>
    </row>
    <row r="3" spans="1:15" ht="18.75" customHeight="1" x14ac:dyDescent="0.2">
      <c r="A3" s="34">
        <f>Data_count!B10</f>
        <v>0</v>
      </c>
      <c r="J3" s="32"/>
      <c r="O3" s="36">
        <f>Data_count!B7</f>
        <v>0</v>
      </c>
    </row>
    <row r="4" spans="1:15" ht="12.75" customHeight="1" x14ac:dyDescent="0.2">
      <c r="A4" s="34" t="s">
        <v>130</v>
      </c>
      <c r="B4" s="37">
        <f>Data_count!B13</f>
        <v>0</v>
      </c>
      <c r="J4" s="32"/>
      <c r="O4" s="36">
        <f>Data_count!B8</f>
        <v>0</v>
      </c>
    </row>
    <row r="5" spans="1:15" ht="12.75" customHeight="1" x14ac:dyDescent="0.2">
      <c r="A5" s="34" t="s">
        <v>131</v>
      </c>
      <c r="B5" s="37">
        <f>Data_count!B14</f>
        <v>0</v>
      </c>
      <c r="J5" s="32"/>
      <c r="O5" s="36">
        <f>Data_count!B9</f>
        <v>0</v>
      </c>
    </row>
    <row r="6" spans="1:15" ht="12.75" customHeight="1" x14ac:dyDescent="0.2">
      <c r="A6" s="34"/>
      <c r="C6" s="38"/>
      <c r="J6" s="32"/>
    </row>
    <row r="7" spans="1:15" ht="15.75" customHeight="1" x14ac:dyDescent="0.25">
      <c r="A7" s="34"/>
      <c r="C7" s="38"/>
      <c r="G7" s="39">
        <f>Data_count!B11</f>
        <v>0</v>
      </c>
      <c r="J7" s="32"/>
      <c r="K7" s="32"/>
      <c r="L7" s="32"/>
    </row>
    <row r="9" spans="1:15" x14ac:dyDescent="0.2">
      <c r="A9" s="54" t="s">
        <v>165</v>
      </c>
      <c r="F9" s="58">
        <f>Data_class!B20</f>
        <v>0</v>
      </c>
      <c r="G9" s="59">
        <f>Data_class!B23</f>
        <v>0</v>
      </c>
      <c r="H9" s="60">
        <f>Data_class!B24</f>
        <v>0</v>
      </c>
    </row>
    <row r="10" spans="1:15" x14ac:dyDescent="0.2">
      <c r="A10" s="54"/>
    </row>
    <row r="11" spans="1:15" x14ac:dyDescent="0.2">
      <c r="A11" s="61" t="s">
        <v>166</v>
      </c>
      <c r="B11" s="62" t="s">
        <v>119</v>
      </c>
      <c r="C11" s="6" t="s">
        <v>167</v>
      </c>
      <c r="D11" s="6"/>
      <c r="E11" s="5" t="s">
        <v>168</v>
      </c>
      <c r="F11" s="5"/>
    </row>
    <row r="12" spans="1:15" x14ac:dyDescent="0.2">
      <c r="A12" s="63" t="s">
        <v>169</v>
      </c>
      <c r="B12" s="51" t="s">
        <v>120</v>
      </c>
      <c r="C12" s="4" t="s">
        <v>170</v>
      </c>
      <c r="D12" s="4"/>
      <c r="E12" s="3" t="s">
        <v>171</v>
      </c>
      <c r="F12" s="3"/>
    </row>
    <row r="13" spans="1:15" x14ac:dyDescent="0.2">
      <c r="A13" s="63" t="s">
        <v>172</v>
      </c>
      <c r="B13" s="51" t="s">
        <v>121</v>
      </c>
      <c r="C13" s="4" t="s">
        <v>173</v>
      </c>
      <c r="D13" s="4"/>
      <c r="E13" s="3" t="s">
        <v>174</v>
      </c>
      <c r="F13" s="3"/>
    </row>
    <row r="14" spans="1:15" x14ac:dyDescent="0.2">
      <c r="A14" s="63" t="s">
        <v>175</v>
      </c>
      <c r="B14" s="51" t="s">
        <v>122</v>
      </c>
      <c r="C14" s="4" t="s">
        <v>176</v>
      </c>
      <c r="D14" s="4"/>
      <c r="E14" s="3" t="s">
        <v>177</v>
      </c>
      <c r="F14" s="3"/>
    </row>
    <row r="15" spans="1:15" x14ac:dyDescent="0.2">
      <c r="A15" s="64" t="s">
        <v>178</v>
      </c>
      <c r="B15" s="65" t="s">
        <v>123</v>
      </c>
      <c r="C15" s="2" t="s">
        <v>179</v>
      </c>
      <c r="D15" s="2"/>
      <c r="E15" s="1" t="s">
        <v>180</v>
      </c>
      <c r="F15" s="1"/>
    </row>
    <row r="23" spans="1:5" x14ac:dyDescent="0.2">
      <c r="A23" s="66" t="s">
        <v>181</v>
      </c>
      <c r="B23" s="67" t="s">
        <v>182</v>
      </c>
      <c r="C23" s="67" t="s">
        <v>183</v>
      </c>
      <c r="D23" s="67" t="s">
        <v>6</v>
      </c>
      <c r="E23" s="68" t="s">
        <v>184</v>
      </c>
    </row>
    <row r="24" spans="1:5" x14ac:dyDescent="0.2">
      <c r="A24" s="69" t="s">
        <v>167</v>
      </c>
      <c r="B24" s="70" t="s">
        <v>185</v>
      </c>
      <c r="C24" s="71">
        <v>2</v>
      </c>
      <c r="D24" s="72">
        <v>1</v>
      </c>
      <c r="E24" s="73" t="s">
        <v>186</v>
      </c>
    </row>
    <row r="25" spans="1:5" x14ac:dyDescent="0.2">
      <c r="A25" s="69" t="s">
        <v>119</v>
      </c>
      <c r="B25" s="70">
        <v>115</v>
      </c>
      <c r="C25" s="71">
        <v>2</v>
      </c>
      <c r="D25" s="74">
        <v>1</v>
      </c>
      <c r="E25" s="75">
        <v>185</v>
      </c>
    </row>
    <row r="26" spans="1:5" x14ac:dyDescent="0.2">
      <c r="A26" s="69" t="s">
        <v>187</v>
      </c>
      <c r="B26" s="76" t="s">
        <v>188</v>
      </c>
      <c r="C26" s="71">
        <v>2</v>
      </c>
      <c r="D26" s="72">
        <v>1</v>
      </c>
      <c r="E26" s="73" t="s">
        <v>189</v>
      </c>
    </row>
    <row r="27" spans="1:5" x14ac:dyDescent="0.2">
      <c r="A27" s="69" t="s">
        <v>168</v>
      </c>
      <c r="B27" s="76" t="s">
        <v>190</v>
      </c>
      <c r="C27" s="71">
        <v>2</v>
      </c>
      <c r="D27" s="72">
        <v>1</v>
      </c>
      <c r="E27" s="73" t="s">
        <v>191</v>
      </c>
    </row>
    <row r="28" spans="1:5" x14ac:dyDescent="0.2">
      <c r="A28" s="77" t="s">
        <v>170</v>
      </c>
      <c r="B28" s="76" t="s">
        <v>192</v>
      </c>
      <c r="C28" s="71">
        <v>1</v>
      </c>
      <c r="D28" s="78">
        <v>2</v>
      </c>
      <c r="E28" s="73">
        <v>15</v>
      </c>
    </row>
    <row r="29" spans="1:5" x14ac:dyDescent="0.2">
      <c r="A29" s="77" t="s">
        <v>193</v>
      </c>
      <c r="B29" s="76" t="s">
        <v>192</v>
      </c>
      <c r="C29" s="71">
        <v>1</v>
      </c>
      <c r="D29" s="78">
        <v>2</v>
      </c>
      <c r="E29" s="73">
        <v>40</v>
      </c>
    </row>
    <row r="30" spans="1:5" x14ac:dyDescent="0.2">
      <c r="A30" s="77" t="s">
        <v>194</v>
      </c>
      <c r="B30" s="76" t="s">
        <v>192</v>
      </c>
      <c r="C30" s="71">
        <v>1</v>
      </c>
      <c r="D30" s="78">
        <v>2</v>
      </c>
      <c r="E30" s="73">
        <v>48</v>
      </c>
    </row>
    <row r="31" spans="1:5" x14ac:dyDescent="0.2">
      <c r="A31" s="77" t="s">
        <v>195</v>
      </c>
      <c r="B31" s="76" t="s">
        <v>192</v>
      </c>
      <c r="C31" s="71">
        <v>1</v>
      </c>
      <c r="D31" s="78">
        <v>2</v>
      </c>
      <c r="E31" s="73">
        <v>55</v>
      </c>
    </row>
    <row r="32" spans="1:5" x14ac:dyDescent="0.2">
      <c r="A32" s="79" t="s">
        <v>196</v>
      </c>
      <c r="B32" s="76" t="s">
        <v>197</v>
      </c>
      <c r="C32" s="71">
        <v>2</v>
      </c>
      <c r="D32" s="78">
        <v>3</v>
      </c>
      <c r="E32" s="73" t="s">
        <v>198</v>
      </c>
    </row>
    <row r="33" spans="1:10" x14ac:dyDescent="0.2">
      <c r="A33" s="80" t="s">
        <v>199</v>
      </c>
      <c r="B33" s="76" t="s">
        <v>200</v>
      </c>
      <c r="C33" s="71">
        <v>2</v>
      </c>
      <c r="D33" s="78">
        <v>3</v>
      </c>
      <c r="E33" s="73" t="s">
        <v>201</v>
      </c>
    </row>
    <row r="34" spans="1:10" x14ac:dyDescent="0.2">
      <c r="A34" s="80" t="s">
        <v>173</v>
      </c>
      <c r="B34" s="76" t="s">
        <v>202</v>
      </c>
      <c r="C34" s="71">
        <v>2</v>
      </c>
      <c r="D34" s="78">
        <v>3</v>
      </c>
      <c r="E34" s="73" t="s">
        <v>203</v>
      </c>
    </row>
    <row r="35" spans="1:10" x14ac:dyDescent="0.2">
      <c r="A35" s="80" t="s">
        <v>204</v>
      </c>
      <c r="B35" s="76" t="s">
        <v>205</v>
      </c>
      <c r="C35" s="71">
        <v>2</v>
      </c>
      <c r="D35" s="78">
        <v>3</v>
      </c>
      <c r="E35" s="73" t="s">
        <v>206</v>
      </c>
    </row>
    <row r="36" spans="1:10" x14ac:dyDescent="0.2">
      <c r="A36" s="80" t="s">
        <v>207</v>
      </c>
      <c r="B36" s="76" t="s">
        <v>208</v>
      </c>
      <c r="C36" s="71">
        <v>2</v>
      </c>
      <c r="D36" s="78">
        <v>3</v>
      </c>
      <c r="E36" s="73" t="s">
        <v>209</v>
      </c>
      <c r="J36" s="17"/>
    </row>
    <row r="37" spans="1:10" x14ac:dyDescent="0.2">
      <c r="A37" s="81" t="s">
        <v>210</v>
      </c>
      <c r="B37" s="76" t="s">
        <v>211</v>
      </c>
      <c r="C37" s="71">
        <v>2</v>
      </c>
      <c r="D37" s="78">
        <v>4</v>
      </c>
      <c r="E37" s="73" t="s">
        <v>212</v>
      </c>
      <c r="J37" s="17"/>
    </row>
    <row r="38" spans="1:10" x14ac:dyDescent="0.2">
      <c r="A38" s="81" t="s">
        <v>213</v>
      </c>
      <c r="B38" s="76" t="s">
        <v>214</v>
      </c>
      <c r="C38" s="71">
        <v>2</v>
      </c>
      <c r="D38" s="78">
        <v>4</v>
      </c>
      <c r="E38" s="73" t="s">
        <v>215</v>
      </c>
      <c r="J38" s="17"/>
    </row>
    <row r="39" spans="1:10" x14ac:dyDescent="0.2">
      <c r="A39" s="81" t="s">
        <v>177</v>
      </c>
      <c r="B39" s="76" t="s">
        <v>216</v>
      </c>
      <c r="C39" s="71">
        <v>2</v>
      </c>
      <c r="D39" s="78">
        <v>4</v>
      </c>
      <c r="E39" s="73" t="s">
        <v>217</v>
      </c>
    </row>
    <row r="40" spans="1:10" x14ac:dyDescent="0.2">
      <c r="A40" s="81" t="s">
        <v>176</v>
      </c>
      <c r="B40" s="76" t="s">
        <v>218</v>
      </c>
      <c r="C40" s="71">
        <v>2</v>
      </c>
      <c r="D40" s="78">
        <v>4</v>
      </c>
      <c r="E40" s="73" t="s">
        <v>219</v>
      </c>
    </row>
    <row r="41" spans="1:10" x14ac:dyDescent="0.2">
      <c r="A41" s="82" t="s">
        <v>123</v>
      </c>
      <c r="B41" s="83" t="s">
        <v>220</v>
      </c>
      <c r="C41" s="84">
        <v>3</v>
      </c>
      <c r="D41" s="85">
        <v>5</v>
      </c>
      <c r="E41" s="86" t="s">
        <v>221</v>
      </c>
    </row>
    <row r="51" spans="1:1" x14ac:dyDescent="0.2">
      <c r="A51" s="54"/>
    </row>
    <row r="74" spans="1:1" x14ac:dyDescent="0.2">
      <c r="A74" s="54"/>
    </row>
  </sheetData>
  <mergeCells count="10">
    <mergeCell ref="C14:D14"/>
    <mergeCell ref="E14:F14"/>
    <mergeCell ref="C15:D15"/>
    <mergeCell ref="E15:F15"/>
    <mergeCell ref="C11:D11"/>
    <mergeCell ref="E11:F11"/>
    <mergeCell ref="C12:D12"/>
    <mergeCell ref="E12:F12"/>
    <mergeCell ref="C13:D13"/>
    <mergeCell ref="E13:F13"/>
  </mergeCells>
  <printOptions horizontalCentered="1"/>
  <pageMargins left="0.39374999999999999" right="0.39374999999999999" top="0.98402777777777795" bottom="0.39374999999999999" header="0.39374999999999999" footer="0.196527777777778"/>
  <pageSetup paperSize="9" orientation="landscape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6</vt:i4>
      </vt:variant>
    </vt:vector>
  </HeadingPairs>
  <TitlesOfParts>
    <vt:vector size="17" baseType="lpstr">
      <vt:lpstr>Data_count</vt:lpstr>
      <vt:lpstr>Data_year</vt:lpstr>
      <vt:lpstr>Data_week</vt:lpstr>
      <vt:lpstr>Data_hour</vt:lpstr>
      <vt:lpstr>Data_class</vt:lpstr>
      <vt:lpstr>Data_yearly_stats</vt:lpstr>
      <vt:lpstr>Data_TJM_dir</vt:lpstr>
      <vt:lpstr>CV_LV</vt:lpstr>
      <vt:lpstr>AN_TE</vt:lpstr>
      <vt:lpstr>AN_GR</vt:lpstr>
      <vt:lpstr>CAT</vt:lpstr>
      <vt:lpstr>AN_GR!Print_Area_0</vt:lpstr>
      <vt:lpstr>AN_GR!Print_Area_0_0</vt:lpstr>
      <vt:lpstr>AN_GR!Zone_d_impression</vt:lpstr>
      <vt:lpstr>AN_TE!Zone_d_impression</vt:lpstr>
      <vt:lpstr>CAT!Zone_d_impression</vt:lpstr>
      <vt:lpstr>CV_LV!Zone_d_impression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Grellet Pierre</dc:creator>
  <dc:description/>
  <cp:lastModifiedBy>Grellet Pierre</cp:lastModifiedBy>
  <cp:revision>147</cp:revision>
  <cp:lastPrinted>2024-01-09T16:49:21Z</cp:lastPrinted>
  <dcterms:created xsi:type="dcterms:W3CDTF">2002-06-21T07:13:22Z</dcterms:created>
  <dcterms:modified xsi:type="dcterms:W3CDTF">2024-01-09T17:36:54Z</dcterms:modified>
  <dc:language>it-CH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